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991" activeTab="0"/>
  </bookViews>
  <sheets>
    <sheet name="Rekapitulacija" sheetId="1" r:id="rId1"/>
    <sheet name="GRAD.DELA" sheetId="2" r:id="rId2"/>
    <sheet name="OBRT.DELA" sheetId="3" r:id="rId3"/>
    <sheet name="E.I." sheetId="4" r:id="rId4"/>
    <sheet name=" S.I. 0.1" sheetId="5" r:id="rId5"/>
    <sheet name="S.I. 0.2" sheetId="6" r:id="rId6"/>
    <sheet name="S.I. 1.1" sheetId="7" r:id="rId7"/>
    <sheet name="S.I. 2.1" sheetId="8" r:id="rId8"/>
    <sheet name="S.I. 2.2" sheetId="9" r:id="rId9"/>
    <sheet name="S.I. 3.1" sheetId="10" r:id="rId10"/>
    <sheet name="Splošna določila" sheetId="11" r:id="rId11"/>
  </sheets>
  <externalReferences>
    <externalReference r:id="rId14"/>
  </externalReferences>
  <definedNames>
    <definedName name="_xlnm_Print_Area" localSheetId="0">'Rekapitulacija'!$A$1:$D$19</definedName>
    <definedName name="_xlnm_Print_Area_0" localSheetId="0">'Rekapitulacija'!$A$1:$D$19</definedName>
    <definedName name="_xlnm_Print_Area_0_0" localSheetId="0">'Rekapitulacija'!$A$1:$D$19</definedName>
    <definedName name="_xlnm_Print_Area_0_0_0" localSheetId="0">'Rekapitulacija'!$A$1:$D$19</definedName>
    <definedName name="_xlnm_Print_Area_0_0_0_0" localSheetId="0">'Rekapitulacija'!$A$1:$D$19</definedName>
    <definedName name="_xlnm_Print_Area_0_0_0_0_0" localSheetId="0">'Rekapitulacija'!$A$1:$D$19</definedName>
    <definedName name="_xlnm_Print_Area_0_0_0_0_0_0" localSheetId="0">'Rekapitulacija'!$A$1:$D$19</definedName>
    <definedName name="_xlnm_Print_Area_0_0_0_0_0_0_0" localSheetId="0">'Rekapitulacija'!$A$1:$D$19</definedName>
    <definedName name="Excel_BuiltIn_Print_Area" localSheetId="0">'Rekapitulacija'!$A$1:$D$19</definedName>
    <definedName name="Excel_BuiltIn_Print_Area_2">"#ref!"</definedName>
    <definedName name="_xlnm.Print_Area" localSheetId="0">'Rekapitulacija'!$A$1:$D$19</definedName>
    <definedName name="Print_Area_0" localSheetId="0">'Rekapitulacija'!$A$1:$D$19</definedName>
    <definedName name="Print_Area_0_0" localSheetId="0">'Rekapitulacija'!$A$1:$D$19</definedName>
    <definedName name="Print_Area_0_0_0" localSheetId="0">'Rekapitulacija'!$A$1:$D$19</definedName>
    <definedName name="Print_Area_0_0_0_0" localSheetId="0">'Rekapitulacija'!$A$1:$D$19</definedName>
    <definedName name="Print_Area_0_0_0_0_0" localSheetId="0">'Rekapitulacija'!$A$1:$D$19</definedName>
    <definedName name="Print_Area_0_0_0_0_0_0" localSheetId="0">'Rekapitulacija'!$A$1:$D$19</definedName>
    <definedName name="Print_Area_0_0_0_0_0_0_0" localSheetId="0">'Rekapitulacija'!$A$1:$D$19</definedName>
    <definedName name="Print_Area_0_0_0_0_0_0_0_0" localSheetId="0">'Rekapitulacija'!$A$1:$D$19</definedName>
    <definedName name="Print_Area_0_0_0_0_0_0_0_0_0" localSheetId="0">'Rekapitulacija'!$A$1:$D$19</definedName>
    <definedName name="Print_Area_0_0_0_0_0_0_0_0_0_0" localSheetId="0">'Rekapitulacija'!$A$1:$D$19</definedName>
    <definedName name="Print_Area_0_0_0_0_0_0_0_0_0_0_0" localSheetId="0">'Rekapitulacija'!$A$1:$D$19</definedName>
    <definedName name="Print_Area_0_0_0_0_0_0_0_0_0_0_0_0" localSheetId="0">'Rekapitulacija'!$A$1:$D$19</definedName>
    <definedName name="Print_Area_0_0_0_0_0_0_0_0_0_0_0_0_0" localSheetId="0">'Rekapitulacija'!$A$1:$D$19</definedName>
    <definedName name="Print_Area_0_0_0_0_0_0_0_0_0_0_0_0_0_0" localSheetId="0">'Rekapitulacija'!$A$1:$D$19</definedName>
    <definedName name="Print_Area_0_0_0_0_0_0_0_0_0_0_0_0_0_0_0" localSheetId="0">'Rekapitulacija'!$A$1:$D$19</definedName>
    <definedName name="Print_Area_0_0_0_0_0_0_0_0_0_0_0_0_0_0_0_0" localSheetId="0">'Rekapitulacija'!$A$1:$D$19</definedName>
    <definedName name="Print_Area_0_0_0_0_0_0_0_0_0_0_0_0_0_0_0_0_0" localSheetId="0">'Rekapitulacija'!$A$1:$D$19</definedName>
    <definedName name="Print_Area_0_0_0_0_0_0_0_0_0_0_0_0_0_0_0_0_0_0" localSheetId="0">'Rekapitulacija'!$A$1:$D$19</definedName>
  </definedNames>
  <calcPr fullCalcOnLoad="1"/>
</workbook>
</file>

<file path=xl/sharedStrings.xml><?xml version="1.0" encoding="utf-8"?>
<sst xmlns="http://schemas.openxmlformats.org/spreadsheetml/2006/main" count="2578" uniqueCount="1406">
  <si>
    <t>objekt:</t>
  </si>
  <si>
    <t>A</t>
  </si>
  <si>
    <t>A.1</t>
  </si>
  <si>
    <t>PRIPRAVLJALNA DELA</t>
  </si>
  <si>
    <t>A.2</t>
  </si>
  <si>
    <t>RUŠITVENA DELA</t>
  </si>
  <si>
    <t>A.3</t>
  </si>
  <si>
    <t>ZEMELJSKA DELA</t>
  </si>
  <si>
    <t>A.4</t>
  </si>
  <si>
    <t>BETONSKA DELA</t>
  </si>
  <si>
    <t>A.5</t>
  </si>
  <si>
    <t>TESARSKA DELA</t>
  </si>
  <si>
    <t>A.6</t>
  </si>
  <si>
    <t>ZIDARSKA DELA</t>
  </si>
  <si>
    <t>A.7</t>
  </si>
  <si>
    <t>KANALIZACIJA</t>
  </si>
  <si>
    <t>A.8</t>
  </si>
  <si>
    <t>ZUNANJA UREDITEV</t>
  </si>
  <si>
    <t>A – rušitvena in gradbena dela</t>
  </si>
  <si>
    <t>pozicija</t>
  </si>
  <si>
    <t>opis postavke</t>
  </si>
  <si>
    <t>količina</t>
  </si>
  <si>
    <t>skupaj</t>
  </si>
  <si>
    <t>A.1.1</t>
  </si>
  <si>
    <t>kpl</t>
  </si>
  <si>
    <t>A.1.2</t>
  </si>
  <si>
    <t>A.1.3</t>
  </si>
  <si>
    <t>A.1.4</t>
  </si>
  <si>
    <t>A.1.5</t>
  </si>
  <si>
    <t>A.1.6</t>
  </si>
  <si>
    <t>A.1.7</t>
  </si>
  <si>
    <t>SKUPAJ</t>
  </si>
  <si>
    <t>A.2.1</t>
  </si>
  <si>
    <t>A.2.3</t>
  </si>
  <si>
    <t>A.2.4</t>
  </si>
  <si>
    <t>A.2.5</t>
  </si>
  <si>
    <t>A.2.6</t>
  </si>
  <si>
    <t>m2</t>
  </si>
  <si>
    <t>m3</t>
  </si>
  <si>
    <t>kos</t>
  </si>
  <si>
    <t>kg</t>
  </si>
  <si>
    <t>ur</t>
  </si>
  <si>
    <t>A.3.1</t>
  </si>
  <si>
    <t>A.3.2</t>
  </si>
  <si>
    <t>A.3.3</t>
  </si>
  <si>
    <t>A.3.4</t>
  </si>
  <si>
    <t>A.4.1</t>
  </si>
  <si>
    <t>A.4.2</t>
  </si>
  <si>
    <t>A.4.3</t>
  </si>
  <si>
    <t>A.5.1</t>
  </si>
  <si>
    <t>A.5.2</t>
  </si>
  <si>
    <t>A.5.3</t>
  </si>
  <si>
    <t>A.5.4</t>
  </si>
  <si>
    <t>A.5.5</t>
  </si>
  <si>
    <t>A.5.6</t>
  </si>
  <si>
    <t>A.5.7</t>
  </si>
  <si>
    <t>A.6.2</t>
  </si>
  <si>
    <t>A.6.3</t>
  </si>
  <si>
    <t>A.6.6</t>
  </si>
  <si>
    <t>A.7.1</t>
  </si>
  <si>
    <t>A.7.2</t>
  </si>
  <si>
    <t>m'</t>
  </si>
  <si>
    <t>A.7.3</t>
  </si>
  <si>
    <t>A.7.4</t>
  </si>
  <si>
    <t>A.7.6</t>
  </si>
  <si>
    <t>A.7.7</t>
  </si>
  <si>
    <t>A.7.8</t>
  </si>
  <si>
    <t>A.8.1</t>
  </si>
  <si>
    <t>A.8.2</t>
  </si>
  <si>
    <t>A.8.3</t>
  </si>
  <si>
    <t>A.8.4</t>
  </si>
  <si>
    <t>A.8.5</t>
  </si>
  <si>
    <t>A.8.6</t>
  </si>
  <si>
    <t xml:space="preserve">OSNOVNA ŠOLA ŠTURJE - DOZIDAVA 
</t>
  </si>
  <si>
    <t xml:space="preserve">kos </t>
  </si>
  <si>
    <t>Pri izvedbi izkopov je potrebno obvezno upoštevati navodila in mnenje geomehanika. Po opravljenem izkopu in kontroli geomehanik poda svoje mnenje, ki je merodajno za nadaljevanje dela.</t>
  </si>
  <si>
    <t>kom</t>
  </si>
  <si>
    <t xml:space="preserve">ur </t>
  </si>
  <si>
    <t>A.3.5</t>
  </si>
  <si>
    <t>A.6.1.</t>
  </si>
  <si>
    <t>A.6.4.</t>
  </si>
  <si>
    <t>A.6.5.</t>
  </si>
  <si>
    <t xml:space="preserve">Finalno čiščenje objekta po zaključku del. </t>
  </si>
  <si>
    <t>REKAPITULACIJA</t>
  </si>
  <si>
    <t xml:space="preserve">Izdelava načrta organizacije gradbišča. </t>
  </si>
  <si>
    <t>Zaščita zunanjih površin s polietilensko folijo in opažnimi elementi,  za potrebe zunanjih deponij in odstranitev le te po končanih delih. Izdelava prostorov za deponijo ločenih gradbenih odpadkov. Vključno z zaščito izpostavljenih zunanjih zelenih površin.</t>
  </si>
  <si>
    <t>Zaščita dostopnih poti in ostalih površin ob objektu.</t>
  </si>
  <si>
    <t>EM</t>
  </si>
  <si>
    <t>cena/EM</t>
  </si>
  <si>
    <t>Odstranitev fasadne obloge na betonski steni deb. 20 cm ter prenos odpadnega materiala na gradbiščno deponijo (pritličje, 1. in 2. nadstropje), s transportom ruševin do začasne deponije, nakladanje na prevozno sredstvo in odvoz na trajno deponijo vključno s plačilom vseh taks.</t>
  </si>
  <si>
    <t>Izvedba prebojev v obstoječih stenah za prehod elektro in strojnih instalacij, vključno s transportom ruševin do začasne deponije, nakladanje na prevozno sredstvo in odvoz na trajno deponijo vključno s plačilom vseh taks.</t>
  </si>
  <si>
    <t>KV delavec</t>
  </si>
  <si>
    <t>Demontaža radiatorjev, vključno z odvozom v stalno deponijo in plačilom vseh taks.</t>
  </si>
  <si>
    <t xml:space="preserve">Zakoličba objekta, zavarovanje zakoličbe in postavitev gradbenih profilov. </t>
  </si>
  <si>
    <t>Planiranje in utrjevanje dna gradbene jame.</t>
  </si>
  <si>
    <t>Razna nepredvidena dela, obračun po dejansko izvedenih količinah, evidentiranih v gradbenem dnevniku in potrjenih s strani nadzornega inženirja.</t>
  </si>
  <si>
    <t>rovokopač</t>
  </si>
  <si>
    <t>A.5.11</t>
  </si>
  <si>
    <t>Montaža in demontaža fasadnih odrov višine do 12,00 m, z napravo podstavka za oder, prenosom materiala do mesta montaže, čiščenjem elementov po končani uporabi in vsemi pomožnimi deli po opisu iz splošnih določil za tesarska dela. V ceni odra mora biti zajeta tudi potrebna varnostna ograja in potrebne ozemljitve odra. Izvajalec sam izdela vse delavniške načrte in statično preverbo za izvedbo odra.</t>
  </si>
  <si>
    <t>Montaža in demontaža pomičnih delovnih odrov, z vsemi pomožnimi deli po splošnih določilih za tesarska dela, demontaža po končanih delih, kompletno z vsemi prenosi in transporti vsega materiala do mesta montaže.</t>
  </si>
  <si>
    <t>m1</t>
  </si>
  <si>
    <t>Naprava, montaža in demontaža opaža AB plošč z vsemi pomožnimi deli, prenosi in transporti vsega poterbnega materiala do mesta opaževanja, čiščenjem po končanih delih in vsemi prenosi višinskih točk, z višino podpiranja 3 - 4 m.</t>
  </si>
  <si>
    <t>Naprava, montaža in demontaža opaža AB sten, s prenosom materiala do mesta vgraditve, razopaževanjem, čiščenjem opaža, vsemi pomožnimi deli.</t>
  </si>
  <si>
    <t>A.5.8</t>
  </si>
  <si>
    <t>A.5.9</t>
  </si>
  <si>
    <t>A.5.12</t>
  </si>
  <si>
    <t>RUŠITVENA IN GRADBENA DELA</t>
  </si>
  <si>
    <t>RUŠITVENA IN GRADBENA DELA SKUPAJ</t>
  </si>
  <si>
    <t>Dobava in vgradnja izolacije (stiropor deb. 4 cm); EN 13613, CS(10/y) ≥100 (pritličje).</t>
  </si>
  <si>
    <t>Dobava in vgradnja talne izolacije XPS (ekstrudiran polistiren deb. 6 cm); EN 13613, CS(10/y) ≥100 (pritličje).</t>
  </si>
  <si>
    <t>-</t>
  </si>
  <si>
    <t>Horizontalna hidroizolacija v sestavi: elastomerni bitumenski trakovi, vodotesnost =&gt; 60kPa, dvoslojna, sloja varjena po celotni površini, d=2x4mm, hladni bitumenski premaz po celotni površini (nanos se izvede na popolnoma očiščeno površino).</t>
  </si>
  <si>
    <t>Izdelava peskolova iz B.C. fi 60 cm, globine do 1 m, vključno z betonskim temeljem in betonskim pokrovom.</t>
  </si>
  <si>
    <t>Izdelava priključkov nove meteorne kanalizacije na obstoječe jaške, komplet z obdelavo odprtine.</t>
  </si>
  <si>
    <t xml:space="preserve">Dobava  in vgradnja drenažnega zasutja za zidovi, komplet z polaganjem filca, ter vsemi pomožnimi deli in utrjevanjem po plasteh.     
</t>
  </si>
  <si>
    <t>Dobava in polaganje drenažnih cevi fi 110, vključno s polaganjem filtrirne tkanine, vključno z izvedbo izkopa in odvozom izkopanega materiala v trajno deponijo in plačilom vseh taks.</t>
  </si>
  <si>
    <t xml:space="preserve">Rušenje obstoječega betonskega zidu ob obstoječem objektu, deb. 20 cm, vključno z rušitvijo temelja, nakladanje in odvoz ruševin v stalno deponijo vključno s plačilom vseh taks. </t>
  </si>
  <si>
    <t xml:space="preserve">Pazljiva odstranitev obstoječih betonskih plošč dim. 40 x100 cm,  položenih na prodec, prenos na gradbiščno deponijo in deponiranje za ponovno montažo na objektu. </t>
  </si>
  <si>
    <t>A.8.7</t>
  </si>
  <si>
    <t xml:space="preserve">Dobava in polaganje hidroizolacije pod zidovi v širini  40 cm in sicer 1x hladni premaz (kot npr. Ibitol), ter bitumenski trak kot. npr. Izotekt V4, komplet z vsemi deli in prenosi. </t>
  </si>
  <si>
    <t>Nabava in izdelava mikroarmiranega estriha deb. 9 cm, mikroarmiran s PP vlakni 0,95 kg/m3, kot npr. FIBRILs F 120 ali enokovredno, zaribana površina, vključno s predhodnim čiščenjem podlage, robnim trakom debeline 10 mm, izdelavo dilatacij in vsemi pomožnimi deli.</t>
  </si>
  <si>
    <t>Razna nepredvidena zidarska dela. Obračun po dejansko izvedenih količinah, evidentiranih v gradbenem dnevniku in potrjenih s strani nadzornega inženirja (pomoč obrtnikom, štemanje utorov, zidarska popravila, ipd.).</t>
  </si>
  <si>
    <t>A.5.10</t>
  </si>
  <si>
    <t>Izdelava, montaža in demontaža opaža lesenih škatel za instalacijske odprtine, kompletno z vsemi pomožnimi deli.</t>
  </si>
  <si>
    <t>Naprava, montaža in demontaža opaža AB zidov strešne atike, z vsemi pomožnimi deli, demontaža po končanih delih, kompletno z vsemi prenosi in transporti vsega materiala do mesta montaže.</t>
  </si>
  <si>
    <t>Naprava, montaža in demontaža opaža AB plošč z vsemi pomožnimi deli, prenosi in transporti vsega potrebnega materiala do mesta opaževanja, čiščenjem po končanih delih in vsemi prenosi višinskih točk, z višino podpiranja 3 - 4 m.</t>
  </si>
  <si>
    <t>Naprava, montaža in demontaža opaža AB nosilcev prereza 0,20 - 0,30 m2/m1, višina podpiranja 3,0-4,0 m, z vsemi pomožnimi deli, kompletno z vsemi prenosi in transporti materiala.</t>
  </si>
  <si>
    <t>Naprava, montaža in demontaža opaža lesenih škatel za prehod kanalizacije skozi temelje, kompletno z vsemi pomožnimi deli.</t>
  </si>
  <si>
    <t>Naprava, montaža in demontaža opaža AB horizontalnih vezi in robov plošč širine do 22 cm.</t>
  </si>
  <si>
    <t>Naprava, montaža in demontaža opaža pasovnih temeljev, višina opaževanja 80 cm, s prenosom materiala do mesta vgraditve, razopaževanjem, čiščenjem opaža, vsemi pomožnimi deli.</t>
  </si>
  <si>
    <t>Razna nepredvidena betonska dela. Obračun po dejansko izvedenih količinah, evidentiranih v gradbenem dnevniku in potrjenih s strani nadzornega inženirja.</t>
  </si>
  <si>
    <t>A.4.13</t>
  </si>
  <si>
    <t>A.4.12</t>
  </si>
  <si>
    <t>A.4.11</t>
  </si>
  <si>
    <t>A.4.10</t>
  </si>
  <si>
    <t>A.4.9</t>
  </si>
  <si>
    <t>A.4.8</t>
  </si>
  <si>
    <t>A.4.7</t>
  </si>
  <si>
    <t>A.4.6</t>
  </si>
  <si>
    <t>A.4.5</t>
  </si>
  <si>
    <t>A.4.4</t>
  </si>
  <si>
    <t>Dobava, polaganje in vezanje armature RA 400/500 nad fi 12 mm, s vsemi prenosi in pomožnimi deli. Vključno z vrtanjem sider v obstoječo betonsko konstrukcijo.</t>
  </si>
  <si>
    <t>Dobava, polaganje in vezanje armaturnih mrež MA 500/560, s vsemi prenosi in pomožnimi deli.</t>
  </si>
  <si>
    <t>Dobava, polaganje in vezanje armature RA 400/500 do fi 12 mm, s vsemi prenosi in pomožnimi deli. Vključno z vrtanjem sider v obstoječo betonsko konstrukcijo.</t>
  </si>
  <si>
    <t>Dobava in vgrajevanje betona C 25/30 (Dmax 16 mm) v AB konstrukcije slopov, prereza nad 0,30 m3/m1, vključno z vsemi pomožnimi deli, transporti in prenosi.</t>
  </si>
  <si>
    <t xml:space="preserve">
Dobava in vgrajevanje betona C25/30 (Dmax 16 mm) v konstrukcije AB nosilcev, prereza 0,12-0,20 m3/m2, z vsemi pomožnimi deli in transporti in prenosi.</t>
  </si>
  <si>
    <r>
      <rPr>
        <sz val="10"/>
        <rFont val="Calibri"/>
        <family val="2"/>
      </rPr>
      <t>Dobava in vgrajevanje betona C 25/30 (Dmax 16 mm)</t>
    </r>
    <r>
      <rPr>
        <b/>
        <sz val="10"/>
        <rFont val="Calibri"/>
        <family val="2"/>
      </rPr>
      <t xml:space="preserve"> </t>
    </r>
    <r>
      <rPr>
        <sz val="10"/>
        <rFont val="Calibri"/>
        <family val="2"/>
      </rPr>
      <t>v AB konstrukcije zidov atike na strehi, prereza 0,12-0,20 m3/m2, z vsemi pomožnimi deli, transporti in prenosi.</t>
    </r>
  </si>
  <si>
    <r>
      <t>Dobava in vgrajevanje naklonskega betona</t>
    </r>
    <r>
      <rPr>
        <b/>
        <sz val="10"/>
        <rFont val="Calibri"/>
        <family val="2"/>
      </rPr>
      <t xml:space="preserve"> </t>
    </r>
    <r>
      <rPr>
        <sz val="10"/>
        <rFont val="Calibri"/>
        <family val="2"/>
      </rPr>
      <t>C 12/15 (Dmax 16 mm), v debelini 3-8 cm, z vsemi pomožnimi deli, transporti in prenosi.</t>
    </r>
  </si>
  <si>
    <t>Dobava in vgrajevanje betona C25/30 (Dmax 16 mm) v AB stene, prereza 0,12 - 0,20 m3/m2, z vsemi pomožnimi deli, transporti in  prenosi.</t>
  </si>
  <si>
    <t xml:space="preserve">Dobava in vgrajevanje betona C25/30 (Dmax 32 mm) v AB konstrukcijo plošč etaž, prereza do 0,22 m3/m2, z vsemi pomožnimi deli, transporti in prenosi. Izvedba plošče v ustreznem naklonu. </t>
  </si>
  <si>
    <t>Dobava in vgrajevanje betona C25/30 (Dmax 32 mm) v AB konstrukcijo plošč etaž, prereza do 0,22 m3/m2, z vsemi pomožnimi deli, transporti in prenosi.</t>
  </si>
  <si>
    <t>Dobava in vgrajevanje betona C25/30 (Dmax 32 mm) v konstrukcije pasovnih temeljev, prereza nad 0,30 m3/m2, z vsemi pomožnimi deli, transporti in prenosi.</t>
  </si>
  <si>
    <t>Dobava in vgrajevanje betona C12/15 (Dmax 16 mm), prereza 0,08-0,12 m3/m2-m1, z vsemi pomožnimi deli, transporti in prenosi.</t>
  </si>
  <si>
    <t>Potrebno je upoštevati opombo statika in sicer, da bo potrebno prizidek graditi tako, da se bo armatura v kompletu zvezala, vendar pas širine cca 50cm se bo zalival na koncu, zato, da se bo prizidek posedel preden se ga bo spojilo na stari del. Pri spajanju se bo pretežno uporabljalo kemična sidra, del sten pa bo potrebno tudi razbiti do armature (z ohranjanjem armature) na katero se bo navezala armatura prizidka.</t>
  </si>
  <si>
    <t>Opomba:</t>
  </si>
  <si>
    <t>Razna nepredvidena zemeljska dela. Obračun po dejansko izvedenih količinah, evidentiranih v gradbenem dnevniku in potrjenih s strani nadzornega inženirja.</t>
  </si>
  <si>
    <t>Vsa zemeljska dela, kot so izkopi, zasipi in podobno se morajo izvajati po določilih tehničnih predpisov in skladno z obveznimi standardi in z navodili na osnovi geotehničnega poročila.</t>
  </si>
  <si>
    <t>A.3.6</t>
  </si>
  <si>
    <t>A.3.7</t>
  </si>
  <si>
    <t>A.3.8</t>
  </si>
  <si>
    <t>A.3.9</t>
  </si>
  <si>
    <t>A.3.10</t>
  </si>
  <si>
    <t>Strojni odriv obstoječe zemljine na zemljišču v terenu III.- IV.ktg., z nakladanjem in odvozom izkopanega materiala v trajno deponijo po izbiri izvajalca, vključno s plačilom vseh taks.</t>
  </si>
  <si>
    <t>Široki izkop v terenu III. in IV. ktg, z nakladanjem na prevozno sredstvo in odvozom v trajno deponijo po izbiri izvajalca, vključno s plačilom vseh taks.</t>
  </si>
  <si>
    <t>Izvedba zasipa gradbene jame za objektom z  materialom od izkopa, z nabijanjem v slojih debeline max. 30 cm. Utrjevanje do predpisane zbitosti, vključno z dobavo in razgrinjanjem materiala okoli objekta. Dovoz materiala iz gradbiščne deponije.</t>
  </si>
  <si>
    <t>Kompletna izdelava tamponske podloge pod tlaki, z dobavo tamponskega materiala granulacije 0-32 mm, vključno z razgrinjanjem, planiranjem in strojnim utrjevanjem do predpisane zbitosti (geomehansko poročilo).</t>
  </si>
  <si>
    <t>Izvedba strojnega izkopa pri poglobitvi za pasovne temelje v terenu III. in IV. ktg, z nakladanjem na prevozno sredstvo in odvozom v trajno deponijo po izbiri izvajalca, vključno s plačilom vseh taks.</t>
  </si>
  <si>
    <t>Izvedba strojnega izkopa pri poglobitvi za pasovne temelje v terenu III. in IV. ktg, z nakladanjem na prevozno sredstvo in odvozom v gradbiščno deponijo.</t>
  </si>
  <si>
    <t>Geomehanik - pregled temeljnih tal z vpisom v gradbeni dnevnik.</t>
  </si>
  <si>
    <t>Razna nepredvidena rušitvena dela. Obračun po dejansko izvedenih količinah, evidentiranih v gradbenem dnevniku in potrjenih s strani nadzornega inženirja.</t>
  </si>
  <si>
    <t>A.2.7</t>
  </si>
  <si>
    <t>A.2.8</t>
  </si>
  <si>
    <t>A.2.9</t>
  </si>
  <si>
    <t>A.2.10</t>
  </si>
  <si>
    <t>A.2.11</t>
  </si>
  <si>
    <t>A.2.12</t>
  </si>
  <si>
    <t>Odstranitev obstoječega alu zastekljenega okna dim. 3,00x6,63m z vmesnimi alu prečkami, s transportom ruševin do začasne deponije, nakladanje na prevozno sredstvo in odvozom v trajno deponijo vključno s plačilom vseh taks.</t>
  </si>
  <si>
    <t xml:space="preserve">Zamenjava obstoječega LTŽ pokrova z novim inox oljetesnim pokrovom dim 85 x 85 cm. Inox pokrov je zapolnjen z cementnim estrihom in zaključnim tlakom iz gume. </t>
  </si>
  <si>
    <t>A.7.9</t>
  </si>
  <si>
    <t>A.7.5</t>
  </si>
  <si>
    <t>Izvedba meritev hrupa po končani izvedbi del, skladno z elaboratom akustike (element meritev se izvede 5x ).</t>
  </si>
  <si>
    <t>ELEKTROINSTALACIJE</t>
  </si>
  <si>
    <t>V popisu je upoštevana dobava in montaža.</t>
  </si>
  <si>
    <t xml:space="preserve">4.5.1. UREDITEV DOVODA IN RAZDELILNIKI </t>
  </si>
  <si>
    <t>1.</t>
  </si>
  <si>
    <t>2.</t>
  </si>
  <si>
    <t xml:space="preserve">Izdelava priključnega mesta v R-P za napajanje podrazdelilnia R-Pp prizidka.    </t>
  </si>
  <si>
    <t>urediti ožičenje, priklopiti kabel, popraviti enopolno shemo in napise z namembnostjo</t>
  </si>
  <si>
    <t xml:space="preserve"> </t>
  </si>
  <si>
    <t>nad elementi namestiti zaščito pred slučajnim dotikom</t>
  </si>
  <si>
    <t>3.</t>
  </si>
  <si>
    <t>4.</t>
  </si>
  <si>
    <t>5.</t>
  </si>
  <si>
    <t>Razdelilnik  R-Pp (pritličje prizidek) - podometni tip SCHRACK ILC2U32, kpl.s kovinskimi</t>
  </si>
  <si>
    <t>glavno stikalo 40 A vgradno</t>
  </si>
  <si>
    <t>prenapetostni odvodnik V20-C, 280V-15kA- 3f</t>
  </si>
  <si>
    <t>avtomatski odklopnik ABB 253/C16A</t>
  </si>
  <si>
    <t>avtomatski odklopnik ABB 251/C16A</t>
  </si>
  <si>
    <t>avtomatski odklopnik ABB 251/C10A</t>
  </si>
  <si>
    <t>zaščitno diferenčno 3f. stikalo RCD 4070,03A</t>
  </si>
  <si>
    <t>vrstne sponke VS 6</t>
  </si>
  <si>
    <t>zbiralka Pe</t>
  </si>
  <si>
    <t>kpl.</t>
  </si>
  <si>
    <t>zbiralka N</t>
  </si>
  <si>
    <t>Vse zmontirano na napajalnih zbiralkah, ožičeno in opremljeno z napisnimi tablicami, enopolno shemo in</t>
  </si>
  <si>
    <t>6.</t>
  </si>
  <si>
    <t>Razdelilnik  R-1Np (pritličje prizidek) - podometni tip SCHRACK ILC2U32, kpl.s kovinskimi</t>
  </si>
  <si>
    <t>7.</t>
  </si>
  <si>
    <t>Razdelilnik  R-2Np (pritličje prizidek) - podometni tip SCHRACK ILC2U32, kpl.s kovinskimi</t>
  </si>
  <si>
    <t>SKUPAJ  UREDITEV DOVODA IN RAZDELILNIKI:</t>
  </si>
  <si>
    <t>4.5.2. RAZSVETLJAVA</t>
  </si>
  <si>
    <t>dim: 297x1197 FO IP43 white</t>
  </si>
  <si>
    <t>1a.</t>
  </si>
  <si>
    <t>Vgradna svetilka INTRA NITOR RV WH LED 2000 16W,</t>
  </si>
  <si>
    <t>2a.</t>
  </si>
  <si>
    <t>Stropna svetilka MIVA LINE RS AS 1x28W T16 G5 EB white</t>
  </si>
  <si>
    <t>Stropna svetilka MIVA LINE DE AS 1x28W T16 G5 EB white</t>
  </si>
  <si>
    <t>Kabli FG07R in NPI naslednjih presekov in števila vodnikov:</t>
  </si>
  <si>
    <t>3 x 1,5 mm2</t>
  </si>
  <si>
    <t>m</t>
  </si>
  <si>
    <t>4 x 1,5 mm2</t>
  </si>
  <si>
    <t>5 x 1,5 mm2</t>
  </si>
  <si>
    <t>8.</t>
  </si>
  <si>
    <t>10.</t>
  </si>
  <si>
    <t>11.</t>
  </si>
  <si>
    <t>12.</t>
  </si>
  <si>
    <t>13.</t>
  </si>
  <si>
    <t>14.</t>
  </si>
  <si>
    <t>15.</t>
  </si>
  <si>
    <t>16.</t>
  </si>
  <si>
    <t xml:space="preserve">Kanal PK100 in podobni so prikazani v instalacijah za moč, ker so kabli položeni skupaj.  </t>
  </si>
  <si>
    <t>17.</t>
  </si>
  <si>
    <t>SKUPAJ  RAZSVETLJAVA:</t>
  </si>
  <si>
    <t>4.5.3. MOČ</t>
  </si>
  <si>
    <t>Kabli FG07R ali podobni naslednjih presekov in število vodnikov:</t>
  </si>
  <si>
    <t>9.</t>
  </si>
  <si>
    <t>Priklop FC, klimatov, difuzorjev ipd.</t>
  </si>
  <si>
    <t>Priklop ventilatorjev in konvektorjev</t>
  </si>
  <si>
    <t>18.</t>
  </si>
  <si>
    <t>SKUPAJ  MOČ:</t>
  </si>
  <si>
    <t>4.5.4. ŠIBKI TOK</t>
  </si>
  <si>
    <t>Telefonija in računalniška mreža</t>
  </si>
  <si>
    <t>Požarno javljanje</t>
  </si>
  <si>
    <t>Drobni, vezni in pritrdilni in nespecificirani material</t>
  </si>
  <si>
    <t>Oprema za ozvočenje in urni prikazovalniki</t>
  </si>
  <si>
    <t xml:space="preserve">1. </t>
  </si>
  <si>
    <r>
      <t>Kabel PP/L 3x1,5mm</t>
    </r>
    <r>
      <rPr>
        <vertAlign val="superscript"/>
        <sz val="10"/>
        <rFont val="Times New Roman"/>
        <family val="1"/>
      </rPr>
      <t>2</t>
    </r>
  </si>
  <si>
    <t>SKUPAJ  ŠIBKI TOK:</t>
  </si>
  <si>
    <t>4.5.12.5. STRELOVOD</t>
  </si>
  <si>
    <r>
      <t>Vodnik P/F-Y 1x10 mm</t>
    </r>
    <r>
      <rPr>
        <vertAlign val="superscript"/>
        <sz val="10"/>
        <rFont val="Times New Roman"/>
        <family val="1"/>
      </rPr>
      <t>2</t>
    </r>
  </si>
  <si>
    <t xml:space="preserve">Izdelava spojev med strešno pločevino </t>
  </si>
  <si>
    <t>SKUPAJ  STRELOVOD:</t>
  </si>
  <si>
    <t>4.5.12.6. IZENAČITEV POTENCIALOV</t>
  </si>
  <si>
    <r>
      <t>Vodnik P/F-Y 1x6 mm</t>
    </r>
    <r>
      <rPr>
        <vertAlign val="superscript"/>
        <sz val="10"/>
        <rFont val="Times New Roman"/>
        <family val="1"/>
      </rPr>
      <t>2</t>
    </r>
  </si>
  <si>
    <t>SKUPAJ  IZENAČITVE POTENCIALOV:</t>
  </si>
  <si>
    <t>4.5.12.8. ZAKLJUČNA DELA</t>
  </si>
  <si>
    <t>SKUPAJ ZAKLJUČNA DELA:</t>
  </si>
  <si>
    <t xml:space="preserve">UREDITEV DOVODA IN RAZDELILNIKI </t>
  </si>
  <si>
    <t>RAZSVETLJAVA</t>
  </si>
  <si>
    <t>MOČ</t>
  </si>
  <si>
    <t>ŠIBKI TOK</t>
  </si>
  <si>
    <t>STRELOVOD</t>
  </si>
  <si>
    <t>IZENAČITVE POTENCIALOV</t>
  </si>
  <si>
    <t>ZAKLJUČNA DELA</t>
  </si>
  <si>
    <t>Priklop gradbiščne omarice.</t>
  </si>
  <si>
    <t>V razdelilniku je potrebno pred glavnim stikalom namestiti 1 kos odklopnik 3xC25A,</t>
  </si>
  <si>
    <t xml:space="preserve">Izdelava priključnega mesta v R-1N za napajanje podrazdelilna R-1Np prizidka.    </t>
  </si>
  <si>
    <t>nad elementi namestiti zaščito pred slučajnim dotikom.</t>
  </si>
  <si>
    <t xml:space="preserve">Izdelava priključnega mesta v R-2N za napajanje podrazdelilna R-2Np prizidka.    </t>
  </si>
  <si>
    <t>vrati in ključavnico dim. 588x620x136 mm z naslednjo opremo:</t>
  </si>
  <si>
    <t>drobni spojni in nespecificirani material</t>
  </si>
  <si>
    <t>z zaščito nad elementi pred slučajnim dotikom.</t>
  </si>
  <si>
    <t xml:space="preserve"> Izvajalec lahko v dogovoru z investitorjem dobavi enakovredne svetilke drugih proizvajalcev.</t>
  </si>
  <si>
    <t>Zaporedna številka pri svetilkah je oznaka svetilke v načrtu.</t>
  </si>
  <si>
    <t>Pregled in meritve strelovodne naprave celotnega objekta.</t>
  </si>
  <si>
    <t>Pregled in meritve celotnega objekta.</t>
  </si>
  <si>
    <t>Funkcionalni preizkus delovanja vseh naprav za moč in razsvetljavo, označevanje vseh elementov.</t>
  </si>
  <si>
    <t xml:space="preserve">Priprava dokazila o zanesljivosti objekta, poročilo o nastavitvi varovalnih naprav, izdelava navodil za obratovanje. </t>
  </si>
  <si>
    <t>Izdelava spojev pri kovinskih konstrukcijah.</t>
  </si>
  <si>
    <t>FeZn valjanec 25x4 mm, položen v temelju objekta z izdelanimi izpusti za merilna mesta in delno v izkopu ob kabelski kanalizaciji, privarjen na armaturo.</t>
  </si>
  <si>
    <r>
      <t xml:space="preserve">Al vodnik </t>
    </r>
    <r>
      <rPr>
        <sz val="10"/>
        <rFont val="Symbol"/>
        <family val="1"/>
      </rPr>
      <t>f 10</t>
    </r>
    <r>
      <rPr>
        <sz val="10"/>
        <rFont val="Times New Roman"/>
        <family val="1"/>
      </rPr>
      <t xml:space="preserve"> mm, položen za lovilce in odvode.</t>
    </r>
  </si>
  <si>
    <t>Spojke razne.</t>
  </si>
  <si>
    <t>Merilni stiki.</t>
  </si>
  <si>
    <t>Pomožni stiki na žleb.</t>
  </si>
  <si>
    <t>Žlebna spojka inox.</t>
  </si>
  <si>
    <t>Spoji z varjenjem med ozemljilom in kovinsko konstrukcijo.</t>
  </si>
  <si>
    <t>Izdelava spojev med klimatom, grelno enoto, ventilatorji.</t>
  </si>
  <si>
    <t>Strešne in zidne podpore.</t>
  </si>
  <si>
    <t>Drobni material.</t>
  </si>
  <si>
    <t>Izdelava povezav med PK kanali .</t>
  </si>
  <si>
    <t>Izdelava spojev na fasadi, komplet s priborom.</t>
  </si>
  <si>
    <t>Drobni spojni material.</t>
  </si>
  <si>
    <t>Zvočni regulator atenuator podometni, komplet z dozo.</t>
  </si>
  <si>
    <t>Zagon in natavitev sistema.</t>
  </si>
  <si>
    <t>Zvočna omarica n/o. 5W7100V, bela, SPL 94db, 80Hz-18kHz kot. npr. SEA.</t>
  </si>
  <si>
    <t>Digitalna LED ura s 5 cm prikazom dan, mesec, ura, dvostranski prikaz, stropni nosilec, DCF, rdeči znaki UX1 Z75SR-LED 6.</t>
  </si>
  <si>
    <t>Optični adresabilni javljalnik URMET, komplet s podnožjem in napisno ploščico.</t>
  </si>
  <si>
    <t>Ročni adresabilni javljalec požara.</t>
  </si>
  <si>
    <t>Modul za analogno adresno zanko za 30 adres.</t>
  </si>
  <si>
    <t>Izhodni modul.</t>
  </si>
  <si>
    <t>Vzorčne komore za klima prezračevalne kanale.</t>
  </si>
  <si>
    <t>Sirena zunanja adresna.</t>
  </si>
  <si>
    <t>Bliskavka zunanja.</t>
  </si>
  <si>
    <t>Dobava in montaža napisnih ploščic dim. 10x10 cm, rdeče barve z belimi oznakami za RJ in sirene.</t>
  </si>
  <si>
    <t>Dobava in montaža napisnih ploščic za javljalnike po SIST1013 rdeče barve z belimi oznakami.</t>
  </si>
  <si>
    <t>Kabel JY (St) 2x2x0,8 rdeče barve.</t>
  </si>
  <si>
    <t>Cev fi 16mm rebrasta p/o samougasna.</t>
  </si>
  <si>
    <t>Izhodni adresni vmesnik za krmiljenje elektromagnetnih vrat.</t>
  </si>
  <si>
    <t>Programiranje sistema tehničnega varovanja, spuščanje v obratovanje, testiranje, predaja v uporabo. Šolanje uporabnikov za upravljanje s celotnim sistemom tehničnega varovanja. Pregled sistema javljanja požara s strani institucije in pridobitev potrdila o brezhibnem delovanju.</t>
  </si>
  <si>
    <t>Konfiguracijo mreže določi dobavitelj in serviser računalniškega omrežja investitorja. Priklop računalniške mreže, meritve in izvršilna dokumentacija.</t>
  </si>
  <si>
    <t>Telefonska vtičnica  na parapetnem kanalu.</t>
  </si>
  <si>
    <t>Telef. kabel Liy-Cy 2x2x0,6 mm.</t>
  </si>
  <si>
    <t>Kabelska polica PK-100 komplet s podporami in pokrovi.</t>
  </si>
  <si>
    <t>Kabelska polica NIK 1 in NIK 2.</t>
  </si>
  <si>
    <t>UPS 230V - 600VA.</t>
  </si>
  <si>
    <t>Računal.vtičnica UTP 2xRJ 45 kat. 5 na parapetnem kanalu.</t>
  </si>
  <si>
    <t>Gradbena pomoč instalaterjem: prebijanje, vratnje lukenj, dolbljenje vtorov, ipd.</t>
  </si>
  <si>
    <t>Vtičnica 16A 3-polna dvojna za montažo na parapetni kanal.</t>
  </si>
  <si>
    <t>Vtičnica  16A 3-polna dvojna za montažo na parapetni kanal kpl. za UPS.</t>
  </si>
  <si>
    <t>Parapetni kanal komplet s pregradami in pokrovom.</t>
  </si>
  <si>
    <t>Vtičnica 16A 5-polna n/o tip GW ali podobna.</t>
  </si>
  <si>
    <t>Vtičnica 16A - 230V za splošno rabo - p/o 4 moduli, npr. tip Vimar Idea.</t>
  </si>
  <si>
    <t>Vtičnica 16A - 230V direktni priklop - p/o 3 moduli, npr. tip Vimar Idea.</t>
  </si>
  <si>
    <t>Razvodnice n/o raznih dimenzij.</t>
  </si>
  <si>
    <t>Kabelska polica PK-200 komplet s podporami in pokrovi.</t>
  </si>
  <si>
    <t>Kabelska polica PK-100 komplet s podporami.</t>
  </si>
  <si>
    <t>Kabelska polica PK-50 komplet s podporami.</t>
  </si>
  <si>
    <t>Izolirna rebrasta cev fi 16 mm, 23 mm in 29 mm.</t>
  </si>
  <si>
    <t>Priklopi razdelilnikov, vključno s preizkusom.</t>
  </si>
  <si>
    <t>Priklopi elementov strojnih instalacij, ki jih dobavi strojni monter se izvedejo vendar mora izvesti funkcionalni preizkus serviser dobavitelja opreme.</t>
  </si>
  <si>
    <t xml:space="preserve">Drobni spojni in pritrdilni material.  </t>
  </si>
  <si>
    <t>Meritve el.instalacij za moč in razsvetljavo.</t>
  </si>
  <si>
    <t>Drobni spojni in vezni material.</t>
  </si>
  <si>
    <t>Vgradna svetilka INTRA 106 PR LED 4400/840 42W,</t>
  </si>
  <si>
    <t>Kombinirana varnostna vgradna svetilka INTRA 106 PR LED 4400/840 42W,</t>
  </si>
  <si>
    <t>dim: 297x1197 FO IP43 EM 1h white.</t>
  </si>
  <si>
    <t>dim. izvrtine: fi242 h=130mm 4000K FO white.</t>
  </si>
  <si>
    <t>dim.izvrtine: fi242 h=130mm 4000K FO EM 1h white.</t>
  </si>
  <si>
    <t>kpl.s priborom in sijalko.</t>
  </si>
  <si>
    <t>Stenska svetilka  IP 65(na fasadi), sijalka 2x26W kpl.</t>
  </si>
  <si>
    <t>Rebrasta cev fi 16 mm.</t>
  </si>
  <si>
    <t>Bistabilni rele 1f - 16A tip Hager ali podobni.</t>
  </si>
  <si>
    <t>Tipkalo p/o.</t>
  </si>
  <si>
    <t>Kanal NIK 2.</t>
  </si>
  <si>
    <t>Kanal NIK 1.</t>
  </si>
  <si>
    <t>Razvodnice GW 6 odcepov - n/o.</t>
  </si>
  <si>
    <t>Stikalo 10 A,  250 V  p/o - navadno, npr. tip Vimar Idea ali podobno, kpl. z dozo 3 mod.</t>
  </si>
  <si>
    <t>Stikalo 10 A,  250 V  p/o - izmenično, npr. tip Vimar Idea ali podobno, kpl. z dozo 3 mod.</t>
  </si>
  <si>
    <r>
      <t>5x2,5 mm</t>
    </r>
    <r>
      <rPr>
        <vertAlign val="superscript"/>
        <sz val="10"/>
        <rFont val="Times New Roman"/>
        <family val="1"/>
      </rPr>
      <t>2</t>
    </r>
  </si>
  <si>
    <r>
      <t>5x6 mm</t>
    </r>
    <r>
      <rPr>
        <vertAlign val="superscript"/>
        <sz val="10"/>
        <rFont val="Times New Roman"/>
        <family val="1"/>
      </rPr>
      <t>2</t>
    </r>
  </si>
  <si>
    <r>
      <t>7x1,5 mm</t>
    </r>
    <r>
      <rPr>
        <vertAlign val="superscript"/>
        <sz val="10"/>
        <rFont val="Times New Roman"/>
        <family val="1"/>
      </rPr>
      <t>2</t>
    </r>
  </si>
  <si>
    <r>
      <t>5x1,5 mm</t>
    </r>
    <r>
      <rPr>
        <vertAlign val="superscript"/>
        <sz val="10"/>
        <rFont val="Times New Roman"/>
        <family val="1"/>
      </rPr>
      <t>2</t>
    </r>
  </si>
  <si>
    <r>
      <t>4x1,5 mm</t>
    </r>
    <r>
      <rPr>
        <vertAlign val="superscript"/>
        <sz val="10"/>
        <rFont val="Times New Roman"/>
        <family val="1"/>
      </rPr>
      <t>2</t>
    </r>
  </si>
  <si>
    <r>
      <t>3x1,5 mm</t>
    </r>
    <r>
      <rPr>
        <vertAlign val="superscript"/>
        <sz val="10"/>
        <rFont val="Times New Roman"/>
        <family val="1"/>
      </rPr>
      <t>2</t>
    </r>
  </si>
  <si>
    <r>
      <t>3x2,5 mm</t>
    </r>
    <r>
      <rPr>
        <vertAlign val="superscript"/>
        <sz val="10"/>
        <rFont val="Times New Roman"/>
        <family val="1"/>
      </rPr>
      <t>2</t>
    </r>
  </si>
  <si>
    <t>Kabel  Liy-Cy 2x2x0,23mm za termin. priklope, kpl s konektorji.</t>
  </si>
  <si>
    <t>4.5.11. REKAPITULACIJA</t>
  </si>
  <si>
    <t>SKUPAJ  ELEKTROINSTALACIJE:</t>
  </si>
  <si>
    <t>B</t>
  </si>
  <si>
    <t>OBRTNIŠKA DELA</t>
  </si>
  <si>
    <t>C</t>
  </si>
  <si>
    <t>D</t>
  </si>
  <si>
    <t>STROJNE INSTALACIJE</t>
  </si>
  <si>
    <t>22% DDV</t>
  </si>
  <si>
    <t>SKUPAJ Z DDV</t>
  </si>
  <si>
    <t>M5</t>
  </si>
  <si>
    <t>Investitor:</t>
  </si>
  <si>
    <t>Občina Ajdovščina</t>
  </si>
  <si>
    <t>Cesta 5.maja 6a</t>
  </si>
  <si>
    <t>5270 Ajdovščina</t>
  </si>
  <si>
    <t>Objekt:</t>
  </si>
  <si>
    <t>ID:</t>
  </si>
  <si>
    <t>15-11-07-1-PZR</t>
  </si>
  <si>
    <t>Vsa dela na objektu se morajo izvajati v skladu z načrti ter popisi materiala in del faze PZI.</t>
  </si>
  <si>
    <t>Vsi proizvajalci in tipi naprav in elementov v popisu materiala in del so navedeni  "kot na primer  (npr.:)". Oznake naprav služijo kot pomoč pri določitvi tehnične ustreznosti. Vse proizvajalce (tipe) naprav v popisu materiala in del potrdi investitor.</t>
  </si>
  <si>
    <t>Pri izdelavi ponudbe morajo biti vse spremembe proizvajalcev (tipov) naprav navedene in jasno označene. Spremembe potrdi investitor ali pooblaščeni nadzor nad izvedbo gradnje.</t>
  </si>
  <si>
    <t>Pri vseh napravah in elementih je potrebno upoštevati transportne in vgradne stroške ter stroške zavarovanja in zaščite.</t>
  </si>
  <si>
    <t>Pri vseh elementih je potrebno upoštevati spojni in tesnilni material.</t>
  </si>
  <si>
    <t>Vse naprave in elemente mora vgraditi strokovno usposobljeno osebje, skladno z podrobnimi navodili proizvajalca. Po potrebi naprave vgradi osebje pooblaščeno za montažo.</t>
  </si>
  <si>
    <t>Pri vseh sistemih se upošteva tlačne preizkus, preizkuse tesnosti in druge potrebne preizkuse s sestavo zapisnikov.</t>
  </si>
  <si>
    <t>Pri vseh napravah je potrebno upoštevati stroške zagona, meritve, nastavitev obratovalnih količin in šolanje predstavnika investitorja, s sestavo zapisnikov.</t>
  </si>
  <si>
    <t>REKAPITULACIJA - STROJNE INSTALACIJE</t>
  </si>
  <si>
    <t>SKUPAJ:</t>
  </si>
  <si>
    <t>DDV (22%):</t>
  </si>
  <si>
    <t>SKUPAJ Z DDV:</t>
  </si>
  <si>
    <t>1.1</t>
  </si>
  <si>
    <t>NOTRANJI VODOVOD</t>
  </si>
  <si>
    <t>No</t>
  </si>
  <si>
    <t>Opis</t>
  </si>
  <si>
    <t>enota</t>
  </si>
  <si>
    <t>cena/enota</t>
  </si>
  <si>
    <t>PROTIPOŽARNA TESNILNA MASA</t>
  </si>
  <si>
    <t>Protipožarna tesnilna masa, deluje z ekspandiranjem, za zatesnitev prebojev cevi, ki so vodene skozi zidove in stropove na mejah požarnih sektorjev, komplet z dozirnikom za nanašanje, navodili, certifikati in kontrolnimi tablicami. Masa požarnega razreda B1 po DIN 4102.</t>
  </si>
  <si>
    <t>npr.:</t>
  </si>
  <si>
    <t xml:space="preserve">IMTUMEX </t>
  </si>
  <si>
    <t>tip:</t>
  </si>
  <si>
    <t>Intumex S</t>
  </si>
  <si>
    <t>Dobava in montaža:</t>
  </si>
  <si>
    <t>GASILNI APARAT (ABC)</t>
  </si>
  <si>
    <t xml:space="preserve">npr.: </t>
  </si>
  <si>
    <t>ITPP Ribnica</t>
  </si>
  <si>
    <t xml:space="preserve">tip: </t>
  </si>
  <si>
    <t>S-9</t>
  </si>
  <si>
    <t>Dobava in montaža</t>
  </si>
  <si>
    <t>EURO HIDRANT</t>
  </si>
  <si>
    <t>B×A/H = 250×740/840 mm</t>
  </si>
  <si>
    <t>POHORJE Mirna</t>
  </si>
  <si>
    <t>HO-ZK</t>
  </si>
  <si>
    <t>OZNAČITEV HIDRANTA IN GASILNIH APARATOV</t>
  </si>
  <si>
    <t>Napisne tablice, izdelane v skladu z  SIST ISO 1013, za označitev naprav in sredstev za gašenje požara.</t>
  </si>
  <si>
    <t>ISO 1013</t>
  </si>
  <si>
    <t>KONSTRUKCIJA - UMIVALNIK</t>
  </si>
  <si>
    <t>Nosilna konstrukcija za umivalnik, za univerzalno vgradnjo, sestoječa iz: 
- jekleni okvir, površinko zaščiten s praškanjem in opleskan,
- nastavljive nogice 0÷20 cm,
- armaturna priključka mrzle in tople vode DN15-ZN,
- set za pritrditev umivalnika M10,
- nastavljiva montažna plošča za armaturne priključke, 
- PE odtočno koleno Ø50,
- drobni pritrdilnim material.</t>
  </si>
  <si>
    <t>GEBERIT</t>
  </si>
  <si>
    <t>Duofix 111.468.00.1</t>
  </si>
  <si>
    <t>H=82-98 cm</t>
  </si>
  <si>
    <t xml:space="preserve">Dobava in montaža: </t>
  </si>
  <si>
    <t>UMIVALNIK</t>
  </si>
  <si>
    <t>DOLOMITE</t>
  </si>
  <si>
    <t xml:space="preserve">NOVELLA J0596 </t>
  </si>
  <si>
    <t>B×L= 600×500 mm</t>
  </si>
  <si>
    <t>PIPA UMIVALNIK - STOJEČA</t>
  </si>
  <si>
    <t>GROHE</t>
  </si>
  <si>
    <t>EUROSTYLE 33 552 001</t>
  </si>
  <si>
    <t>TERMOSTATSKI VENTIL - UMIVALNIK</t>
  </si>
  <si>
    <t>PIPA - KROGELNA N</t>
  </si>
  <si>
    <t>DN 15 (pN 40)</t>
  </si>
  <si>
    <t>DN 20 (pN 40)</t>
  </si>
  <si>
    <t>DN 32 (pN 40)</t>
  </si>
  <si>
    <t>JEKLENA POCINKANA CEV – EN 10255</t>
  </si>
  <si>
    <t>Nelegirana jeklena cev za varjenje in vrezovanje, EN 10255, material L195, vroče cinkana po EN 10240, z vroče cinkano oblogo kakovosti A1. 
Komplet z navojnimi fitingi (kolena, odcepi, redukcije...), ter tesnilnim materialom.
Zaščitena s trdo PE folijo (DIN 30670). 
Vse fazonske kose se zaščiti z bitumenskim trakom "DEKORODAL".</t>
  </si>
  <si>
    <t>DN 25 (33,7×3,25)</t>
  </si>
  <si>
    <t>DN 32 (42,4×3,25)</t>
  </si>
  <si>
    <t>PE-X CEV V ROLI</t>
  </si>
  <si>
    <t>Večplastna cev v roli: zamrežen polietilena - aluminij- zamrežen polietilen (PE-X-Al-PE-X), EN 21003.
Za pitno vodo, ogrevanje in hlajenje.
Komplet s "PRESS" fitingi (kolena, T kosi, redukcije, spojke, spojke za jekleno cev...).</t>
  </si>
  <si>
    <t>PE-X Ø18×2</t>
  </si>
  <si>
    <t>PE-X Ø25×2,5</t>
  </si>
  <si>
    <t>SINTETIČNA IZOLACIJA</t>
  </si>
  <si>
    <t>ARMACELL</t>
  </si>
  <si>
    <t>AF-3 18 (DN 10)</t>
  </si>
  <si>
    <t>AF-3 28 (DN 20)</t>
  </si>
  <si>
    <t>AF-3 35 (DN 25)</t>
  </si>
  <si>
    <t>AF-3 42 (DN 32)</t>
  </si>
  <si>
    <t>PP VEČSLOJNA BREZŠUMNA ODTOČNA CEV</t>
  </si>
  <si>
    <t>VALSIR SILERE</t>
  </si>
  <si>
    <t>Ø 110</t>
  </si>
  <si>
    <t>ČISTILNI KOS</t>
  </si>
  <si>
    <t>PP VEČSLOJNA ODTOČNA CEV</t>
  </si>
  <si>
    <t>VALSIR TRIPLUS</t>
  </si>
  <si>
    <t>Ø 50</t>
  </si>
  <si>
    <t>MEMBARANSKA STREŠNA KAPA</t>
  </si>
  <si>
    <t>Membranska strešna kapa, iz PP, EN 1541.
Komplet s strešno obrobo in tesnilnim materialom.</t>
  </si>
  <si>
    <t>Ø 110/75/50</t>
  </si>
  <si>
    <t>TALNI SIFON</t>
  </si>
  <si>
    <t>Talni sifon pretočni, iz polipropilena.</t>
  </si>
  <si>
    <t>HL</t>
  </si>
  <si>
    <t>HL 300 - DN 50/40</t>
  </si>
  <si>
    <t>NOSILNI MATERIAL</t>
  </si>
  <si>
    <t>INOX VRATCA</t>
  </si>
  <si>
    <t>B×H = 300×300 mm</t>
  </si>
  <si>
    <t>TLAČNI PREIZKUS</t>
  </si>
  <si>
    <t>Tlačni preizkusi strojnih instalacij. Vsi preizkusi se izvedejo skladno s standardi navedenimi v tehničnem poročilu.</t>
  </si>
  <si>
    <t>Sanitarna voda</t>
  </si>
  <si>
    <t>Fekalna kanalizacija</t>
  </si>
  <si>
    <t>PRIKLOP</t>
  </si>
  <si>
    <t xml:space="preserve">Priklop instalacija na obstoječe vodovodne instalacije.
Komplet z prazjenjem in ponovnim polnjenjem sistema. </t>
  </si>
  <si>
    <t xml:space="preserve">Priklop: </t>
  </si>
  <si>
    <t>Pripravljalna dela, zarisovanje, izmere…</t>
  </si>
  <si>
    <t>%</t>
  </si>
  <si>
    <t>Prevoz materiala na gradbišče, skladiščenje na gradbišču,  zavarovanje…</t>
  </si>
  <si>
    <t>2.1</t>
  </si>
  <si>
    <t>RADIATORSKI RAZVOD</t>
  </si>
  <si>
    <t>KRMILNA AVTOMATIKA</t>
  </si>
  <si>
    <t>Krmilna avtomatika za regulacijo temperature ogrevalne (hladilne) vode v odvisnosti od zunanje temperature. 
Z LED prikazovalnikom. 
Osnovni podatki:
1× ogrevalni krog z motornim mešalnim ventilom.
Opomba:
Razširitveni modu obstoječe krmilne avtomatike v kotlarni.</t>
  </si>
  <si>
    <t>Komplet z žično povezavo (tipala, črpalka motorni pogoni...), in drobnim pritrdilnim materialom za vgradnjo na steno.</t>
  </si>
  <si>
    <t>ZUNANJE TEMPERATURNO TIPALO</t>
  </si>
  <si>
    <t>POTOPNO TEMPERATURNO TIPALO</t>
  </si>
  <si>
    <t>Potopno temperaturno tipalo za montažo v tuljko, komplet s tuljko, tesnilnim in pritrdilnim materialom ter z električnim povezovalnim materialom</t>
  </si>
  <si>
    <t>TRIPOTNA PIPA N + MOTOR</t>
  </si>
  <si>
    <t>DANFOSS</t>
  </si>
  <si>
    <t>VRG3 20/6,3 + AMV 435/230V</t>
  </si>
  <si>
    <t>DN 20</t>
  </si>
  <si>
    <t>Kvs = 6,3 m3/h</t>
  </si>
  <si>
    <t>U = 230 V</t>
  </si>
  <si>
    <t>ČRPALKA ELEKTRONSKA - N</t>
  </si>
  <si>
    <t>GRUNDFOS</t>
  </si>
  <si>
    <t>MAGNA1 32-80</t>
  </si>
  <si>
    <t>V° = 2,3 m3/h</t>
  </si>
  <si>
    <t>dp = 51 kPa</t>
  </si>
  <si>
    <t>P = 150 W (230 V)</t>
  </si>
  <si>
    <t>DN 32</t>
  </si>
  <si>
    <t>KROGELNA PIPA N</t>
  </si>
  <si>
    <t>Krogelna pipa z notranjima navojnima priključkoma in zaporno ročico.</t>
  </si>
  <si>
    <t>KOVINA</t>
  </si>
  <si>
    <t>PROTIPOVRATNI VENTIL N</t>
  </si>
  <si>
    <t>Protipovratni vzmetni ventil z notranjima navojnima priključkoma.</t>
  </si>
  <si>
    <t>DN 32 (pN 16)</t>
  </si>
  <si>
    <t>ČISTILNI KOS - NN</t>
  </si>
  <si>
    <t xml:space="preserve">Čistilni kos z notranjima navojnima priključkoma, komplet s tesnilnim materialom </t>
  </si>
  <si>
    <t>PIPA Z NASTAVKOM ZA CEV</t>
  </si>
  <si>
    <t>Krogelna pipa z notranjim in zunanjim navojnim priključkom, zaporno ročico in nastavkom za gumi cev, komplet s tesnilnim materialom.</t>
  </si>
  <si>
    <t>DN15 (pN16)</t>
  </si>
  <si>
    <t>TERMOMETER</t>
  </si>
  <si>
    <t>FAR</t>
  </si>
  <si>
    <t>2600</t>
  </si>
  <si>
    <t>T= 0÷80°C</t>
  </si>
  <si>
    <t>DN15</t>
  </si>
  <si>
    <t>ODZRAČEVALNI VENTIL</t>
  </si>
  <si>
    <t>Avtomatski odzračevalni ventil z navojnim priključkom</t>
  </si>
  <si>
    <t>CALEFFI</t>
  </si>
  <si>
    <t>Vacal 5022 - DN 15 (pN10)</t>
  </si>
  <si>
    <t>ODZRAČEVALNI LONČEK</t>
  </si>
  <si>
    <t>Odzračevalni lonček z bombiranima dnema in vsemi priključki po načrtu</t>
  </si>
  <si>
    <t>V = 2,0 l</t>
  </si>
  <si>
    <t>Priključek: 2× DN 15</t>
  </si>
  <si>
    <t>DN×L= 150×200 mm</t>
  </si>
  <si>
    <t>RADIATOR - ALUMINJASTI V</t>
  </si>
  <si>
    <t>Aluminijasti čenkasti radiator, s priključki za dvojni spodnji radiatorski ventil.
Priključki: 6× DN 25
Max. obratovalni tlak pN10 bar.
Max. delovna temperatura 110°C.
Barvan s praškasto barvo RAL 9016 - bela.
Montažne konzole za na zid: kos 4
Komplet z radiatorskim termostatskim ventilom, z radiatorskim odzračevalnim ventilom, s spojkami, tesnili, čepi in redukcijami.</t>
  </si>
  <si>
    <t>AKLIMAT</t>
  </si>
  <si>
    <t>MV 500 (82×96/542 mm) - št. člen 8</t>
  </si>
  <si>
    <t>MV 500 (82×96/542 mm) - št. člen 9</t>
  </si>
  <si>
    <t>MV 500 (82×96/542 mm) - št. člen 10</t>
  </si>
  <si>
    <t>MV 500 (82×96/542 mm) - št. člen 11</t>
  </si>
  <si>
    <t>MV 500 (82×96/542 mm) - št. člen 12</t>
  </si>
  <si>
    <t>MV 500 (82×96/542 mm) - št. člen 14</t>
  </si>
  <si>
    <t>MV 500 (82×96/542 mm) - št. člen 15</t>
  </si>
  <si>
    <t>MV 500 (82×96/542 mm) - št. člen 16</t>
  </si>
  <si>
    <t>MV 500 (82×96/542 mm) - št. člen 20</t>
  </si>
  <si>
    <t>MV 500 (82×96/542 mm) - št. člen 23</t>
  </si>
  <si>
    <t>MV 2000 (82×96/2042 mm) - št. člen 4</t>
  </si>
  <si>
    <t>RADIATORSKA KONZOLA</t>
  </si>
  <si>
    <t>Radiatorske zidne konzole, sestoječe iz: pocinkani profil, spodnje in zgornje držalo, komplet z drobnim pritrdilnim materialom.</t>
  </si>
  <si>
    <t xml:space="preserve">AKLIMAT </t>
  </si>
  <si>
    <t>E 900</t>
  </si>
  <si>
    <t>RADIATORSKI TERMOSTATSKI VENTIL</t>
  </si>
  <si>
    <t>Radiatorski termostatski ventil za vgradnjo v radiator.
Komplet s tesnilnim materialom.</t>
  </si>
  <si>
    <t>RA-N (DN 15)</t>
  </si>
  <si>
    <t>TERMOSTATSKA GLAVA</t>
  </si>
  <si>
    <t>RAE 5154</t>
  </si>
  <si>
    <t>ROZETA</t>
  </si>
  <si>
    <t>Dvodelna rozeta iz UV odporne plastike, bele barve.</t>
  </si>
  <si>
    <t>DN 10</t>
  </si>
  <si>
    <t>CEV - OGLJIKOVO JEKLO, EN 10305-1</t>
  </si>
  <si>
    <t>Npr.:</t>
  </si>
  <si>
    <t>GEBERIT MAPRES</t>
  </si>
  <si>
    <t>DN 25 (28×1,5)</t>
  </si>
  <si>
    <t>DN 32 (35×1,5)</t>
  </si>
  <si>
    <t>PE-X Ø16×2</t>
  </si>
  <si>
    <t>PE-X Ø20×2,25</t>
  </si>
  <si>
    <t>PE-X Ø32×3</t>
  </si>
  <si>
    <t>Parozaporna izolacija iz ekspandiranega polimera,  odpornost na ogenj EN 13501: BL-s3, d0, cevaste oblike, difuzijska upornost (mi &gt; 7000), komplet z lepilom in samolepilnimi trakovi. 
Debelina: 10÷16 mm.</t>
  </si>
  <si>
    <t>AF-2 18 (DN 10)</t>
  </si>
  <si>
    <t>AF-2 22 (DN 15)</t>
  </si>
  <si>
    <t>AF-2 25</t>
  </si>
  <si>
    <t>AF-2 28 (DN 20)</t>
  </si>
  <si>
    <t>AF-2 35 (DN 25)</t>
  </si>
  <si>
    <t>Parozaporna izolacija iz ekspandiranega polimera, (odpornost na ogenj EN 13501: BL-s3, d0, cevaste oblike, difuzijska upornost (mi &gt; 7000), komplet z lepilom in samolepilnimi trakovi. 
Debelina: 16÷25 mm</t>
  </si>
  <si>
    <t>AF-4 35 (DN 25)</t>
  </si>
  <si>
    <t>AF-4 42 (DN 32)</t>
  </si>
  <si>
    <t>NOSILNI IN PRITRDILNI MATERIAL</t>
  </si>
  <si>
    <t>Radiatorsko ogrevanje</t>
  </si>
  <si>
    <t>ODZRAČEVANJE SISTEMA</t>
  </si>
  <si>
    <t>Polnjenje in odzračevanje sistema.</t>
  </si>
  <si>
    <t>NAPISI</t>
  </si>
  <si>
    <t>Modra</t>
  </si>
  <si>
    <t>SMERNE PUŠČICE</t>
  </si>
  <si>
    <t>Rdeča</t>
  </si>
  <si>
    <t>NAVODILA</t>
  </si>
  <si>
    <t>Izdelava navodil za obratovanje in vzdrževanje objekta za strojne instalacije.</t>
  </si>
  <si>
    <t>SHEMA</t>
  </si>
  <si>
    <t>Funkcionalna shema strojnice toplovodnega ogrevanja in hlajenja, v okvirju s steklom in z drobnim materialom za pritrditev na zid.</t>
  </si>
  <si>
    <t>2.2</t>
  </si>
  <si>
    <t>OGREVANJE (HLAJENJE) KLIMAT</t>
  </si>
  <si>
    <t>ZRAČNO HLAJENI HLADILNI AGREGAT</t>
  </si>
  <si>
    <t>Zračno hlajeni kompaktni hladilec vode, zunanje izvedbe, za zunanjo montažo. Možnost inverznega obratovanja (toplotna črpalka) ter mehki zagon agreata.
Agregat sestoječ iz: električna krmilna omarica, zračni kondenzator, 2× aksialni ventilator z elektromotorjem, uparjalnik z direktno ekspanzijo (freon-voda), 1× kompresor z elektromotorjem.</t>
  </si>
  <si>
    <t>Komplet z:
1× akumulator hladu z izpustno pipo
1× odvajalec zraka z varnostno izpustnim ventilom in avtomatskim odzračevalnim lončkom
1× cirkulacijska črpalka
2× ekspanzijska posoda
1× stikalo pretoka (flow switch)
2× fleksibilni (antivibracijski) spojni kos DN65
1× daljinsko stikalo vklopa
1× električni grelnik za uparjalnik
1× električni grelnik za akumulator hladu
1× komplet antivibracijskih podstavkov
1× praznilna pipa</t>
  </si>
  <si>
    <t>Priključek na centralni nadzorni sistem CNS:
TCP/IP MODBUS, 
DO: napaka,
DI: vklop/izklop napreve.</t>
  </si>
  <si>
    <t>Zagon hladilnega agregata in nastavitev obratovalnih parametrov, z zapisnikom.</t>
  </si>
  <si>
    <t>AERMEC</t>
  </si>
  <si>
    <t>NRK 0200 HEJ01</t>
  </si>
  <si>
    <t>R410A</t>
  </si>
  <si>
    <t>Q°h = 35,5 k W(A35/W7)</t>
  </si>
  <si>
    <t>EER = 3,03 W/W</t>
  </si>
  <si>
    <t>Q°g = 42,3 kW (A7/W45)</t>
  </si>
  <si>
    <t>COP = 3,49 W/W</t>
  </si>
  <si>
    <t>P = 12,1 kW (400 V)</t>
  </si>
  <si>
    <t>LxB/H = 2700x1100/1606 mm</t>
  </si>
  <si>
    <t>m = ca. 1400 kg (v obratovanju)</t>
  </si>
  <si>
    <t>TRIPOTNI VENTIL F + E.M.</t>
  </si>
  <si>
    <t>DANFOS</t>
  </si>
  <si>
    <t>VRG3 32/16 + AME 435/24V</t>
  </si>
  <si>
    <t>DN 32 (pN 6)</t>
  </si>
  <si>
    <t>Kvs = 16 m3/h</t>
  </si>
  <si>
    <t>U= 24 V</t>
  </si>
  <si>
    <t>EKSPANZIJSKA POSODA ZAPRTA</t>
  </si>
  <si>
    <t>Zaprta ekspanzijska posoda namenjena za vodo do 120°C, v skladu z DIN4807, izdelana iz korozijsko zaščitenega ohišja iz varjene jeklene pločevine in membrane, polnjena z dušikom, priključkom za tlačne preizkuse ter priključno pipo.</t>
  </si>
  <si>
    <t>EDER</t>
  </si>
  <si>
    <t>N 30</t>
  </si>
  <si>
    <t>V= 30 l</t>
  </si>
  <si>
    <t>p = 2,0 bar</t>
  </si>
  <si>
    <t>p,max = 3,0 bar</t>
  </si>
  <si>
    <t>VZMETNI VARNOSTNI VENTIL</t>
  </si>
  <si>
    <t>VV 608</t>
  </si>
  <si>
    <t>p,max= 3,0 bar</t>
  </si>
  <si>
    <t>CEVNI DUŠILEC VIBRTACIJ</t>
  </si>
  <si>
    <t>DN 65 (pN 6)</t>
  </si>
  <si>
    <t>ZAPORNA LOPUTA F</t>
  </si>
  <si>
    <t>Zaporna loputa s prirobičnima priključkoma in zaporno ročico.</t>
  </si>
  <si>
    <t>EA</t>
  </si>
  <si>
    <t>DN 65 (pN 16)</t>
  </si>
  <si>
    <t>ČISTILNI KOS F</t>
  </si>
  <si>
    <t>KROGELNA PIPA</t>
  </si>
  <si>
    <t>DN20 (pN16)</t>
  </si>
  <si>
    <t>Krogelna pipa z notranjima navojnima priključkoma in zaporno ročico z možnostjo blokade.</t>
  </si>
  <si>
    <t>DN 20 (pN16)</t>
  </si>
  <si>
    <t>V= 1,0 l</t>
  </si>
  <si>
    <t>Priključek: 2×DN10</t>
  </si>
  <si>
    <t>DN10 (pN10)</t>
  </si>
  <si>
    <t>T= 0÷120°C</t>
  </si>
  <si>
    <t>MANOMETER</t>
  </si>
  <si>
    <t>Okrogli manometer (D= 60 mm), z radialnim priključkom komplet z zapornim ventilom.</t>
  </si>
  <si>
    <t>p= 0÷6 bar</t>
  </si>
  <si>
    <t>JEKLENA CEV - SIST EN 10255</t>
  </si>
  <si>
    <t>DN 10 (17,2×2,35)</t>
  </si>
  <si>
    <t>DN 65 (76,1×3,65)</t>
  </si>
  <si>
    <t>ANTIKOROZIJSKA ZAŠČITA</t>
  </si>
  <si>
    <t>Tessarol UNI</t>
  </si>
  <si>
    <t>AF-4 76 (DN 65)</t>
  </si>
  <si>
    <t>ALUMINIJASTA ZAŠČITA</t>
  </si>
  <si>
    <t>Zaščita izoliranih cevi z aluminijasto pločevino vodenih na prostem, komplet z drobnim spojnim materialom.</t>
  </si>
  <si>
    <t>b = 1,2 mm</t>
  </si>
  <si>
    <t>GLIKOL</t>
  </si>
  <si>
    <t>Nestrupeni glikol za polnjenje sistema toplotne črpalke do toplotnega prenosnika klimata na temperaturo zmrzlišča - 20°C.</t>
  </si>
  <si>
    <t>l</t>
  </si>
  <si>
    <t>Spojni, tesnilni, nosilni in pritrdilni material, varilni material, nosilne objemke z zateznimi vijaki in gumiranim vložkom, jekleni profili, pocinkan perforiran trak, navojne palice in vijaki z vložki za vgradnjo v zid ali beton.</t>
  </si>
  <si>
    <t>Ogrevanje - hlajenje</t>
  </si>
  <si>
    <t>3.1</t>
  </si>
  <si>
    <t>VENTILACIJA</t>
  </si>
  <si>
    <t>KLIMAT ZUNANJI - Z1.KN1</t>
  </si>
  <si>
    <t>Klima naprava zunanje, vzporedne, ležeče izvedbe.</t>
  </si>
  <si>
    <t>Osnovni elementi:</t>
  </si>
  <si>
    <t>Modulno ohišje klimata izdelno iz aluminijastih profilov, dvostensko, z vmesno izolacijo iz kamene volne debeline 50 mm, požarno odporna razreda A1 po DIN 4102, naprava barvana s praškasto barvo RAL ......</t>
  </si>
  <si>
    <t>2× Žaluzija (ON-OFF) z elektromotornim pogonom.</t>
  </si>
  <si>
    <t>1× Kasetni filter,kvalitete F7, s tlačnimi stikali za kontrolo zamazanosti.</t>
  </si>
  <si>
    <t>1× Ploščni rekuperator toplote (kocka), z by-pass žaluzijo in elektromotornim pogonom. Komplet s koritom za zbiranje kondenza.</t>
  </si>
  <si>
    <t>1× Hladilno - grelna enota z menjalnikom toplote,  protizmrzovalno zaščito, eliminatorjem vodnih kapljic in lovilnim koritom kondenza.</t>
  </si>
  <si>
    <t>1× Dovodna ventilatorska enota, s prostotekočim ventilator z nazaj zakrivljenimi lopaticami, dinamično uravnotežen, frekvenčnim regulator za regulacijo ventilatorja. Ventilatorski sklop montiran preko izolatorjev vibracij na ohišje enote. Stikalo za izklop v primeru odpiranja vrat.</t>
  </si>
  <si>
    <t>1× Kasetni filter, kvalitete G4, s tlačnimi stikali za kontrolo zamazanosti.</t>
  </si>
  <si>
    <t>2× sifon na priključkih kondenza
4× dušilci vibracij za priključitev klimatov na kanale
1× nosilni podstavek
1× komplet nosilnih nog s protivibracijskimi gumi vložki
1× komplet osvetljava v klimatu
2× frekvenčnik ventilatorjev
1× komplet vrata posameznih komponent z zapiralnim mehanizmom
2× zaščitni pokrov na zajemu svežega zraka in izpuhu odpadnega zraka.</t>
  </si>
  <si>
    <t>SYSTEMAIR</t>
  </si>
  <si>
    <t>dovod zraka DOV =  5.700 m3/h</t>
  </si>
  <si>
    <t>eksterni padec tlaka na dovodu DOV = 460 Pa</t>
  </si>
  <si>
    <t>električna moč dovoda DOV = 3,0 kW (400 V)</t>
  </si>
  <si>
    <t>odvod zraka ODV = 5.540 m3/h</t>
  </si>
  <si>
    <t>eksterni padec tlaka na odvodu ODV = 410 Pa</t>
  </si>
  <si>
    <t>električna moč odvoda ODV = 3,0 kW (400 V)</t>
  </si>
  <si>
    <t>Vodni grelnik - hladilnik:</t>
  </si>
  <si>
    <t>g: zunanji / notranji zrak = -7°C (80%) / 22°C</t>
  </si>
  <si>
    <t>g: dovodni zrak gretja = 24°C</t>
  </si>
  <si>
    <t>g: temperatura vode: 45/40 °C</t>
  </si>
  <si>
    <t>g: grelna moč = 15 kW</t>
  </si>
  <si>
    <t>h: zunanji / notranji zrak = 32°C (40%) / 26°C</t>
  </si>
  <si>
    <t>h: dovodni zrak gretja = 18 °C</t>
  </si>
  <si>
    <t>h: temperatura vode: 7/12 °C</t>
  </si>
  <si>
    <t>h: hladilna moč = 35,5 kW</t>
  </si>
  <si>
    <t>m = ………. kg</t>
  </si>
  <si>
    <t>L×B/H = ………….  mm</t>
  </si>
  <si>
    <t>*</t>
  </si>
  <si>
    <t>Lokacija klimata na strehi na višini cca. 12 m od tal.</t>
  </si>
  <si>
    <t>KRMILNA OMARA</t>
  </si>
  <si>
    <t>Krmilna omara klimata, komplet z ožičenjem klimata.</t>
  </si>
  <si>
    <t>1× Krmilno regulacijska oprema z v celoti ožičeno krmilno omaro, vgrajno v komori pri klimatu, z ožičenjem vse v napravo vgrajene krmilne, nadzorne in varnostne komponente. Priključek za zunanje merilne in krmilne naprave.</t>
  </si>
  <si>
    <t>1× Elektronska regulacijska oprema s programabilnim krmilnikom z nadzorno enoto in LCD zaslonom, za krmiljenje vseh delovnih, nadzornih in varnostnih funkcij klimata - daljinski upravljalec montiran v toplotni postaji objekta, komplet s kabelsko povezavo v diolžini 25 m.</t>
  </si>
  <si>
    <t>SIEMENS</t>
  </si>
  <si>
    <t>PRAZNA KOMORA</t>
  </si>
  <si>
    <t>Komora klimata ZUNANJE izvedbe za montažo krmilnika in hidravličnega modula klimata.</t>
  </si>
  <si>
    <t>Modulno ohišje klimata izdelno iz aluminijastih profilov, dvostensko, z vmesno izolacijo iz kamene volne debeline 50 mm, požarno odporna razreda A1 po DIN 4102, naprava barvana s praškasto barvo RAL, z vrati z zapiralnim mehanizmom, nosilnimi nogami,…</t>
  </si>
  <si>
    <t>Natančne mere se vzame na objektu.</t>
  </si>
  <si>
    <t>FILTER ZRAKA</t>
  </si>
  <si>
    <t>G4</t>
  </si>
  <si>
    <t>F7</t>
  </si>
  <si>
    <t>DUŠILEC ZVOKA - KVADRAT</t>
  </si>
  <si>
    <t>Dušilna enota za pravokotni kanal, izdelana iz toplo pocinkane pločevine, z vgrajenimi dušilnimi kulisami in prirobičnima priključkoma</t>
  </si>
  <si>
    <t>DZ-2 / 100 / 5 1000x1000x1250</t>
  </si>
  <si>
    <t>Debelina dušilne kulise: 100 mm</t>
  </si>
  <si>
    <t>B×H= 1000×1000 mm</t>
  </si>
  <si>
    <t>L= 1250 mm</t>
  </si>
  <si>
    <t>REGULACIJSKA LOPUTA OKROGLA - ROČNA</t>
  </si>
  <si>
    <t xml:space="preserve">Ročna okrogla regulacijska zrakotesna loputa iz pocinkane pločevine, sestoječa iz: regulacijska žaluzija, premični vzvod s skalo za nastavitev, tesnilo lopute, komplet z drobnim pritrdilnim materialom. </t>
  </si>
  <si>
    <t>Ø125</t>
  </si>
  <si>
    <t>Ø160</t>
  </si>
  <si>
    <t>Ø250</t>
  </si>
  <si>
    <t>Ø315</t>
  </si>
  <si>
    <t>POŽARNA LOPUTA - KVADRATNA:</t>
  </si>
  <si>
    <t>Požarna loputa pravokotnega preseka.
Ohišje iz pocinkane pločevine. 
Temperaturna odpornos EI: 90-S (s certifikatom).
Oprema:
- elektromotorni pogon povratno vzmetjo in končnimi stikali (BF 230-T)
- termično sprožilo z vgrajeno testno tipko</t>
  </si>
  <si>
    <t>HIDRIA</t>
  </si>
  <si>
    <t>PL-19 /E6 - 350×350</t>
  </si>
  <si>
    <t>POŽARNA LOPUTA - OKROGLA:</t>
  </si>
  <si>
    <t>Požarna loputa okroglega preseka.
Ohišje iz pocinkane pločevine. 
Temperaturna odpornos EI: 90-S (s certifikatom).
Oprema:
- elektromotorni pogon povratno vzmetjo in končnimi stikali (BF 230-T)
- termično sprožilo z vgrajeno testno tipko</t>
  </si>
  <si>
    <t>PL-10-2 /E16 - Ø125</t>
  </si>
  <si>
    <t>VRTINČNI DIFUZOR - DOVODNI KVADRATNI</t>
  </si>
  <si>
    <t>Dovodni difuzor iz pocinkane pločevine, bele barve, sestoječ iz: vpihovalni difuzor z valjčki, sredinska pritrditev difuzorja, vpihovalna komora, izolirana, s priključkom s strani in regulacijsko loputo, difuzijska pločevina, komplet z drobnim pritrdilnim materialom in dvema objemnima jeklenima spojkama s samozateznim vijakoma za priključitev na gibko cev.</t>
  </si>
  <si>
    <t>OD-5 /K/Z/S/M/I5 - 600</t>
  </si>
  <si>
    <t>B×B/H= 595×595/325 mm</t>
  </si>
  <si>
    <t>Priključek: Ø250 bočni</t>
  </si>
  <si>
    <t>OD-5 /K1/Z/S/M/I5 - 300</t>
  </si>
  <si>
    <t>B×B/H= 595×595/240 mm</t>
  </si>
  <si>
    <t>Priključek: Ø160 bočni</t>
  </si>
  <si>
    <t>VRTINČNI DIFUZOR - ODVODNI KVADRATNI</t>
  </si>
  <si>
    <t>Odvodni difuzor iz pocinkane pločevine, bele barve, sestoječ iz: vpihovalni difuzor z valjčki, sredinska pritrditev difuzorja, vpihovalna komora, izolirana, s priključkom s strani in regulacijsko loputo, difuzijska pločevina, komplet z drobnim pritrdilnim materialom in dvema objemnima jeklenima spojkama s samozateznim vijakoma za priključitev na gibko cev.</t>
  </si>
  <si>
    <t>OD-5 /K/A/S/M/I5 - 600</t>
  </si>
  <si>
    <t>OD-5 /K1/A/S/M/I5 - 300</t>
  </si>
  <si>
    <t>REŠETKA - ALUMINIJ DOVOD</t>
  </si>
  <si>
    <t>AR-1/G - 425×225</t>
  </si>
  <si>
    <t>REŠETKA - ALUMINIJ ODVOD</t>
  </si>
  <si>
    <t>Aluminijasta odvodna rešetka, komplet z loputo za regulacijo pretočne količine zraka, ter z drobnim materialom za pritrditev na pločevinasti kanal.</t>
  </si>
  <si>
    <t>AR-1/F - 525×225</t>
  </si>
  <si>
    <t xml:space="preserve">GIBLJIVA ALUMINIJASTA CEV </t>
  </si>
  <si>
    <t>Gibljiva aluminijasta cev ojačana z jekleno spiralno. Negorljiva A1 - SIST EN 13501.</t>
  </si>
  <si>
    <t>PICHLER</t>
  </si>
  <si>
    <t>MO - 160</t>
  </si>
  <si>
    <t>MO - 250</t>
  </si>
  <si>
    <t xml:space="preserve">GIBLJIVA IZOLIRANA CEV </t>
  </si>
  <si>
    <t>Gibljiva aluminijasta cev, izolirana s stekleno volno debeline 25 mm, ojačana z jekleno spiralno. Negorljiva A1 - SIST EN 13501.</t>
  </si>
  <si>
    <t>MOK - 160</t>
  </si>
  <si>
    <t>MOK - 250</t>
  </si>
  <si>
    <t>VENTILACIJSKI KANAL - PRAVOKOTEN IN OKROGEL "SPIRO"</t>
  </si>
  <si>
    <t>IZOLACIJA - MINERALNA ROLA</t>
  </si>
  <si>
    <t>KNAUF</t>
  </si>
  <si>
    <t>d=25 mm - objekt</t>
  </si>
  <si>
    <t>d=50 mm - okolica</t>
  </si>
  <si>
    <t>ZAŠČITNI PLAŠČ</t>
  </si>
  <si>
    <t>BETONSKI PODSTAVKI KANALOV</t>
  </si>
  <si>
    <t>Armiranobetonski podstavki za pritrjevanje zunanjih kanalov na streho, komplet s podlogo iz filca in stirodurja debeline 3,0 cm.</t>
  </si>
  <si>
    <t>A×B/H=500×500/300 mm</t>
  </si>
  <si>
    <t>PREGLED SISTEMA</t>
  </si>
  <si>
    <t>Nastavitve in meritve klimatizacijskih sistemov v zimskem in letnem času in izdaja poriočila.</t>
  </si>
  <si>
    <t>HVAC</t>
  </si>
  <si>
    <t>Funkcionalna shema klimatov, v okvirju s steklom in z drobnim materialom za pritrditev na zid.</t>
  </si>
  <si>
    <t>OSNOVNA ŠOLA ŠTURJE - DOZIDAVA</t>
  </si>
  <si>
    <t>Vse naprave in elemente se mora dobaviti z ustreznimi izjavami, certifikati, atesti, garancijami, navodili za obratovanje in vzdrževanje v slovenskem jeziku.</t>
  </si>
  <si>
    <t>Pri ventilacijskih in klimatizacijskih napravah je potrebno upoštevati zahteve za preskus in prevzem sistema iz pravilnika o prezračevanju in klimatizaciji stavb.</t>
  </si>
  <si>
    <t>vrednost</t>
  </si>
  <si>
    <t>B – obrtniška dela</t>
  </si>
  <si>
    <t>B.1</t>
  </si>
  <si>
    <t>KROVSKO KLEPARSKA DELA</t>
  </si>
  <si>
    <t>B.1.1</t>
  </si>
  <si>
    <t>B.1.2</t>
  </si>
  <si>
    <t>B.1.3</t>
  </si>
  <si>
    <t>B.1.4.</t>
  </si>
  <si>
    <t>B.1.5</t>
  </si>
  <si>
    <t>B.1.6</t>
  </si>
  <si>
    <t>B.1.7</t>
  </si>
  <si>
    <t>B.1.8</t>
  </si>
  <si>
    <t>B.1.9</t>
  </si>
  <si>
    <t>B.1.10</t>
  </si>
  <si>
    <t>B.1.11</t>
  </si>
  <si>
    <t>B.1.12</t>
  </si>
  <si>
    <t>B.1.13</t>
  </si>
  <si>
    <t>B.1.14</t>
  </si>
  <si>
    <t>B.1.15</t>
  </si>
  <si>
    <t>B.1.16.</t>
  </si>
  <si>
    <t>B.1.17.</t>
  </si>
  <si>
    <t>B.1.18.</t>
  </si>
  <si>
    <t>B.1.19.</t>
  </si>
  <si>
    <t xml:space="preserve">ODTOČNA CEV: Dobava in vgradnja odtočne cevi iz Fe/Zn barvane pločevine premera 12 cm, komplet potrebnimi objemkami in koleni. </t>
  </si>
  <si>
    <t xml:space="preserve">ZBIRNI KOTLIČEK: Dobava in montaža zunanjega zbirnega kotlička iz Fe/Zn barvane pločevine, komplet s priključkom za odtočno cev fi 12 cm. </t>
  </si>
  <si>
    <t xml:space="preserve">ODKAPNI PROFIL PVC: Dobava in vgradnja Fe/Zn gumirane  odkapne pločevine, razvite širine do 15 cm, mehansko pritrjevanje, tehnično varjenje s PVC membrano. </t>
  </si>
  <si>
    <t xml:space="preserve">FASADNI ZAKLJUČEK HIDROIZOLACIJE: Dobava in vgradnja Fe/Zn barvane profilirane zaključne letvice. Dobava in vgradnja hidoroizolacijske membrane razvite širine do 50cm, tehnično varjenje s PVC membrano. </t>
  </si>
  <si>
    <t xml:space="preserve">IZVEDBA NADSTREŠKA: Dobava in vgradnja bitumenskih lepilnih trakov za izvedbo parne zapore, toplotne izolacije XPS deb. 8 cm, geotekstila  PP150 g/m2, PVC membrane  deb. 1,5 mm, komplet z mehanskim pritrjevanjem v podlago za 4. vetrovno cono in termičnim varjenjem preklopov. </t>
  </si>
  <si>
    <t xml:space="preserve">NADSTREŠKI: </t>
  </si>
  <si>
    <t>KAPA ATIKE: Dobava in vgradnja profilirane jeklene podkonstrukcije ter kape atike iz Fe/Zn barvane pločevine razvite širine do 60 cm, vključno z načinom pritrjevanja prilagojenim vetrovni coni.</t>
  </si>
  <si>
    <t xml:space="preserve">ODTOČNA CEV: Dobava in vgradnja odtočne cevi iz Fe/Zn barvane pločevine premera 15 cm, komplet s potrebnimi objemkami in koleni. </t>
  </si>
  <si>
    <t>ZBIRNI KOTLIČEK: Dobava in montaža zunanjega zbirnega kotlička iz Fe/Zn barvane pločevine, komplet s priključkom za odtočno cev. Kotliček se izvede v obliki T-komada prilagojen vertikali, enak obstoječemu na objektu.</t>
  </si>
  <si>
    <t xml:space="preserve">VARNOSTNI PRELIV PVC: Dobava in vgradnja tipskega PVC varnostnega preliva premera 12 cm, mehansko pritrjevanje, termično varjenje s PVC membrano. </t>
  </si>
  <si>
    <t>IZTOK PVC: Dobava in vgradnja tipskega PVC iztoka premera 12 cm, poglabljanje v podlago, mehansko pritrjevanje, termično varjenje s PVC membrano.</t>
  </si>
  <si>
    <t>ATIKA  NADSTREŠKA: Dobava in montaža impregnirane letve 5x8 cm, OSB PLOŠČE deb. 22 mm širine do 30 cm , profilirane gumirane pločevine razvite širine do 25 cm, komplet s termičnim varjenjem s PVC membrano.</t>
  </si>
  <si>
    <t xml:space="preserve">ATIKA HIDROIZOLACIJA PVC: Dobava in vgradnja FPO hidroizolacijske membrane kot npr. SARNAFILL TG 66-18 ali TECHNO NICOL LOGICROOF V - RP, debeline 1,8 mm,  razvita širina do 80 cm, mehansko pritrjevanje, termično varjenje preklopov.    </t>
  </si>
  <si>
    <r>
      <t>HIDROIZOLACIJA PVC IND: Dobava in vgradnja FPO hidroizolacijske membrane kot npr. SARNAFIL</t>
    </r>
    <r>
      <rPr>
        <sz val="10"/>
        <rFont val="Calibri"/>
        <family val="2"/>
      </rPr>
      <t xml:space="preserve"> </t>
    </r>
    <r>
      <rPr>
        <sz val="10"/>
        <rFont val="Calibri"/>
        <family val="2"/>
      </rPr>
      <t xml:space="preserve">TG 66-18 ali TECHNO NICOL LOGICROOF V-RP debeline 1,8 mm, zvezno pritrjevanje po obodu z robnim pritrdilnim profilom, na spojih homogeno zvarjena, zunanji rob v širini 20 cm dodaten trak iz osnovne tesnilne folije, indukcijsko točkovno pritrjevanje po celotni površini po izračunu za 4. vetrovno cono ter termično  varjenje preklopov. </t>
    </r>
  </si>
  <si>
    <t>SVETLOBNA KUPOLA: Dobava in montaža nastavnega venca dim. 1,5x2,5 m, višina 50 cm, FIKSNA – s kvalitetnim tesnilom, dvoslojna kupola z visoko stopnjo toplotne izolativnosti, opalno polikarbonatno steklo, požarne odpornosti B1.</t>
  </si>
  <si>
    <t>OSB PLOŠČA NA ATIKI z naklonom: Dobava in vgradnja OSB plošče debeline 22 mm, razvita širina do 50 cm, dobava in montaža  jeklenih pocinkanih nosilcev na zunanji strani atike v rastru do 60 cm .</t>
  </si>
  <si>
    <t xml:space="preserve">TOPLOTNA IZOLACIJA ATIKE: Dobava in vgradnja toplotne izolacije XPS 100 kPa, deb. 10 cm, vertikalno, povp. r.š. do 50 cm, dobava in vgradnja  toplotne izolacije XPS 300 kPa deb. 5 cm horizontalno, povprečne r.š. do 25 cm.  </t>
  </si>
  <si>
    <t xml:space="preserve">Dobava in vgradnja toplotne izolacije: dobava in vgradnja toplotne izolacije XPS 300 kPa, deb. 5 cm s preklopi, mehansko pritrjevanje. </t>
  </si>
  <si>
    <t>B.2</t>
  </si>
  <si>
    <t>KLJUČAVNIČARSKA DELA</t>
  </si>
  <si>
    <t>B.2.1.</t>
  </si>
  <si>
    <t>B.2.2.</t>
  </si>
  <si>
    <t>B.2.3.</t>
  </si>
  <si>
    <t>B.2.4</t>
  </si>
  <si>
    <t>B.2.5</t>
  </si>
  <si>
    <t>B.2.6.</t>
  </si>
  <si>
    <t>B.3</t>
  </si>
  <si>
    <t>MAVČNOKARTONSKA DELA IN MONTAŽNI STROPOVI</t>
  </si>
  <si>
    <t>B.3.1</t>
  </si>
  <si>
    <t>B.3.2.</t>
  </si>
  <si>
    <t>B.3.3</t>
  </si>
  <si>
    <t>B.3.4</t>
  </si>
  <si>
    <t>B.3.5</t>
  </si>
  <si>
    <t>B.3.6.</t>
  </si>
  <si>
    <t>B.3.7</t>
  </si>
  <si>
    <t>B.3.8.</t>
  </si>
  <si>
    <t>B.3.9.</t>
  </si>
  <si>
    <t>B.3.10.</t>
  </si>
  <si>
    <t>B.4</t>
  </si>
  <si>
    <t>KERAMIČARSKA DELA</t>
  </si>
  <si>
    <t>B.4.1</t>
  </si>
  <si>
    <t>B.5</t>
  </si>
  <si>
    <t>TLAKARSKA DELA</t>
  </si>
  <si>
    <t>B.5.1</t>
  </si>
  <si>
    <t>B.5.2</t>
  </si>
  <si>
    <t>B.6</t>
  </si>
  <si>
    <t>NOTRANJE STAVBNO POHIŠTVO</t>
  </si>
  <si>
    <t>B.6.1</t>
  </si>
  <si>
    <t>NOTRANJA VRATA UČILNIC</t>
  </si>
  <si>
    <t>P 01, VP 02, V1N 01, V1N 02, V2N 01, V2N 02</t>
  </si>
  <si>
    <t>B.6.2</t>
  </si>
  <si>
    <t>NOTRANJA VRATA KABINETOV</t>
  </si>
  <si>
    <t>VP_03, 
V1N_04, V1N_05, V1N_06, V1N_07,
V2N_04, V2N_05, V2N_06, V2N_07</t>
  </si>
  <si>
    <t>NOTRANJA VRATA KABINETOV – EI 30 – C3</t>
  </si>
  <si>
    <t>V1N_03, V2N_03</t>
  </si>
  <si>
    <t>B.8</t>
  </si>
  <si>
    <t>FASADERSKA DELA</t>
  </si>
  <si>
    <t>B.8.1</t>
  </si>
  <si>
    <t>B.8.2</t>
  </si>
  <si>
    <t>B.8.3</t>
  </si>
  <si>
    <t>B.8.4.</t>
  </si>
  <si>
    <t>B.9</t>
  </si>
  <si>
    <t>SLIKOPLESKARKA DELA</t>
  </si>
  <si>
    <t>B.9.2</t>
  </si>
  <si>
    <t>B.9.3</t>
  </si>
  <si>
    <t>B.9.4.</t>
  </si>
  <si>
    <t>B.9.5.</t>
  </si>
  <si>
    <t>B.10</t>
  </si>
  <si>
    <t>B.10.1.</t>
  </si>
  <si>
    <t>B.10.2.</t>
  </si>
  <si>
    <t>B.10.3.</t>
  </si>
  <si>
    <t>B.10.4.</t>
  </si>
  <si>
    <t>B.11</t>
  </si>
  <si>
    <t>KAMNOSEŠKA  DELA</t>
  </si>
  <si>
    <t>B.11.1</t>
  </si>
  <si>
    <t>B.11.2</t>
  </si>
  <si>
    <t>B.13</t>
  </si>
  <si>
    <t>SANACIJA OBSTOJEČE FASADE</t>
  </si>
  <si>
    <t xml:space="preserve">FASADERSKA DELA </t>
  </si>
  <si>
    <t>B.13.1</t>
  </si>
  <si>
    <t>B.13.2</t>
  </si>
  <si>
    <t>B.13.3</t>
  </si>
  <si>
    <t>B.13.4.</t>
  </si>
  <si>
    <t>B.12.5.</t>
  </si>
  <si>
    <t>B.13.6.</t>
  </si>
  <si>
    <t>B.13.7.</t>
  </si>
  <si>
    <t>B.12.8.</t>
  </si>
  <si>
    <t xml:space="preserve">8.13.9. </t>
  </si>
  <si>
    <t>8.13.10.</t>
  </si>
  <si>
    <t>8.13.11.</t>
  </si>
  <si>
    <t xml:space="preserve">Čiščenje okolice zaradi odstranjenega stiroporja. </t>
  </si>
  <si>
    <t>8.13.12.</t>
  </si>
  <si>
    <t xml:space="preserve">Obnova vseh kitanih stikov na spojih obstoječih oken z uporabo ustreznega UV odpornega trajnoelastičnega kita. </t>
  </si>
  <si>
    <t xml:space="preserve">KLEPARSKA DELA </t>
  </si>
  <si>
    <t>B.13.13.</t>
  </si>
  <si>
    <t>B.13.14.</t>
  </si>
  <si>
    <t>B.13.15.</t>
  </si>
  <si>
    <t>B.13.16.</t>
  </si>
  <si>
    <t>B.13.17.</t>
  </si>
  <si>
    <t>B.13.18.</t>
  </si>
  <si>
    <t>B.13.19</t>
  </si>
  <si>
    <t>Dobava in montaža talne obloge iz kavčuka deb. 2,00 mm v ploščah dim. 60/60 cm. Plošče proizvajalca Nora tip LOGIC,  v barvi po izbiri projektanta. Obstenski zaključki iz tipskih elementov – gumi trak S3003 A v barvnem odtenku po izbiri projektanta. Polagnje se izvede po navodilu proizvajalca. V ceni je potrebno zajeti tudi predpripravo podlage na izveden estrih, čiščenje podlage, izvedbo izravnave podlage z izravnalno maso  in uporaba lepila po navodilih proizvajalca, vključno z predpremazom. Vsaka izmed etaž se izvede v drugačni barvi. Barve se uporabi enake kot na obstoječem delu objekta.</t>
  </si>
  <si>
    <t>Sistem za krmiljenje zunanjih senčil na JV fasadi vklučno z vetrnim senzorjem na strehi in razvodom do posameznih oken (8 kosov).</t>
  </si>
  <si>
    <t xml:space="preserve">Izdelava novega senčilnega platna dim. 280x400 cm v območju prizidka nad stranskim vhodom. Platno je enake kvalitete in obdelave kot platno nad glavnim vhodom. Platno potiskano v barvi z vzorcem po izboru naročnika oz. projektanta. Vključno z Fe nosilno podkonstrukcijo, antikorozijsko zaščitena in finalno pobarvana v RAL 9008. Izvajalec izdela delavniške risbe podkonstrukcije (način pritrjevanja in dimenzije profilov) ter jih posreduje v potrditev odgovornemu projektantu. </t>
  </si>
  <si>
    <t>Izdelava in montaža fiksnih brisolejev širine 45 cm. Brisoleji so izdelani iz ukrivljene perforirane pločevine, z ojačitvenimi rebri ter povezovalno cevjo, skupaj z nosilno podkonstrukcijo, ki je odmaknjena 80 cm od fasade. Vse je antikorozijsko zaščiteno ter prašno barvano v enako barvo kot so obstoječi brisoleji RAL 9008. Novi brisoleji se izvedejo na enak način kot obstoječi zaradi enotnega izgleda fasade. Vključno z vsem pritrdilnim materialom.</t>
  </si>
  <si>
    <t>Dobava in pritrditev medeninaste lame/pripire kjer se menjajo tlaki in nivoji.</t>
  </si>
  <si>
    <t>Dobava in montaža zložljive lestve za dostop na streho. Lestev montirana pod strop strešne AB plošče, zložljiva za povlek navzdol. Dolžina lestve v iztegnjeni obliki 3,00 m in  zložljiva na polovično višino s sistemom vzmeti, da je otroci ne dosežejo.</t>
  </si>
  <si>
    <t>Dobava in montaža zunanjih okenskih polic iz ekstrudiranega aluminija, v barvnem odtenku kot so okna (RAL 9008 ). Police morajo imeti bočni rob kot odkapni rob na kontaktni fasadi – špaleta. Pritrjevanje in vgradnja po detajlu, ki je usklajen med izvajalcem oken in izvajalcem fasaderskih del.</t>
  </si>
  <si>
    <t xml:space="preserve">Dobava in montaža kovinske pocinkane rešetke (predpražnik) pred vhodom, dim. 120x190 cm, (kot npr. pohodna rešetla STABIL), okenca dim. 33x11 mm, protizdrsne GS, okvir rešetke iz kotnika 35/35 mm vroče cinkan, okvir z ušesci za vgradnjo v beton.  </t>
  </si>
  <si>
    <t>Dobava in montaža predpražnika dim. 190x190 cm. Predpražnik je kobiniran s tkanino in gumo (kot npr. predpražnik Gumal plus -t/g. Vključno z dobavo alu vgradnega okvirja.</t>
  </si>
  <si>
    <t xml:space="preserve">Odstranitev obstoječe kovinske rešetke pred vhodnimi vrati ter prenos na gradbiščno deponijo. </t>
  </si>
  <si>
    <t>Strop v učilnicah (70 % površin):
Dobava in montaža spuščenega rasterskega stropa z mineralnimi ploščami dim. 1200/600mm/20mm z izboljšano zvočno absorpcijo (kot npr. Armstrong Optima OP 1,0 TEGULAR), plošče s poglobljenim stopničastim robom in vidno podkonstrukcijo 20 mm. Strop ob stenah se v povprečni širini 60 cm izvede iz gladkih enoslojnih mavčnokartonskih plošč, vključno z kitanjem in bandažiranjem. Skupaj z vsemi izrezi za svetila in elemente strojnih instalacij ter z vsemi revizijskimi odprtinami in  izvedbo senčne fuge na stikih s stenami.</t>
  </si>
  <si>
    <t>Strop v učilnicah (30 % površin), na hodnikih, garderobah, kabinetih:
Dobava in montaža spuščenega rasterskega stropa z mineralnimi ploščami dim. 1200/600mm/20mm z izboljšano zvočno absorpcijo (kot npr. Armstrong DUNE SAHARA tegular), plošče s poglobljenim stopniščastim robom in vidno podkonstrukcijo 20mm.  Strop ob stenah se v povprečni širini 30 cm izvede iz gladkih enoslojnih mavčnokartonskih plošč, vključno z kitanjem in bandažiranjem. Skupaj z vsemi izrezi za svetila in elemente strojnih instalacij ter z vsemi revizijskimi odprtinami in  izvedbo senčne fuge na stikih s stenami.</t>
  </si>
  <si>
    <t>Strop na hodniku:
Dobava in montaža požarno odpornega spuščenega stropa (kot po sistemu npr. knauf D112). Strop mora zagotavljati požarno odpornost REI60;
- obloga iz dvoslojnih ognjevarnih mavčnokartonskih plošč (kot npr. plošče Knauf Fireboard) skupne debeline 25 mm,
- kovinska podkonstrukcija iz pocinkanih tipskih profilov C 60/27 . Kovinska konstrukcija se pritrjuje na osnovno kovinsko konstrukcijo. Stiki s stenami izvedeni po certificiranem detajlu proizvajlca, ki zagotavlja ustrezno požarno odpornost.</t>
  </si>
  <si>
    <t>OBRTNIŠKA  DELA</t>
  </si>
  <si>
    <t>B.7</t>
  </si>
  <si>
    <t>B.12</t>
  </si>
  <si>
    <t>OBRTNIŠKA DELA SKUPAJ</t>
  </si>
  <si>
    <t>ALU STAVBNO POHIŠTVO</t>
  </si>
  <si>
    <t>B.7.1</t>
  </si>
  <si>
    <t>O-1N-1JZ, O-2N-1JZ</t>
  </si>
  <si>
    <t>okno na JZ fasadi</t>
  </si>
  <si>
    <t>B.7.2</t>
  </si>
  <si>
    <t>O-1N-3JZ, O-2N-3JZ</t>
  </si>
  <si>
    <t>B.7.3</t>
  </si>
  <si>
    <t>O-1N-2JZ , O-2N-2JZ</t>
  </si>
  <si>
    <t>B.7.4</t>
  </si>
  <si>
    <t>O-1N-1SV, O-2N-1SV</t>
  </si>
  <si>
    <t>okno na SV fasadi</t>
  </si>
  <si>
    <t>B.7.5</t>
  </si>
  <si>
    <t>O-1N-1JV , O-2N-1JV</t>
  </si>
  <si>
    <t>B.7.6</t>
  </si>
  <si>
    <t>O-1N-2JV , O-2N-2JV</t>
  </si>
  <si>
    <t>okno na JV fasadi</t>
  </si>
  <si>
    <t>B.7.7</t>
  </si>
  <si>
    <t>O-1N-3JV , O-2N-3JV</t>
  </si>
  <si>
    <t>ZV_01</t>
  </si>
  <si>
    <t>zunanja vhodna vrata na JV fasadi</t>
  </si>
  <si>
    <t>B.7.8</t>
  </si>
  <si>
    <t>ZV_02</t>
  </si>
  <si>
    <t>Zunanja vrata na SV fasadi</t>
  </si>
  <si>
    <t>B.7.9</t>
  </si>
  <si>
    <t>O-P-1JZ</t>
  </si>
  <si>
    <t>okno z vrati na JZ fasadi</t>
  </si>
  <si>
    <t>B.7.10</t>
  </si>
  <si>
    <t>O-P-1SV</t>
  </si>
  <si>
    <t>okno z vrati na SV fasadi</t>
  </si>
  <si>
    <t>B.7.11</t>
  </si>
  <si>
    <t>O-P-2JZ</t>
  </si>
  <si>
    <t>okno na JZ fasadi – pritličje</t>
  </si>
  <si>
    <t>B.7.12</t>
  </si>
  <si>
    <t>O-P-3JV</t>
  </si>
  <si>
    <t>B.7.13</t>
  </si>
  <si>
    <t>O-P-2JV</t>
  </si>
  <si>
    <t>B.7.14</t>
  </si>
  <si>
    <t>NZ-P_01</t>
  </si>
  <si>
    <t>notranja zasteklitev v pritličju</t>
  </si>
  <si>
    <t>B.7.15</t>
  </si>
  <si>
    <t>NZ-P_02</t>
  </si>
  <si>
    <t>notranja ALU vrata v pritličju</t>
  </si>
  <si>
    <t>B.7.16</t>
  </si>
  <si>
    <t>NZ-1N_01, NZ-2N_01</t>
  </si>
  <si>
    <t>notranja ALU vrata v 1N in 2N – EI 30 C</t>
  </si>
  <si>
    <t>B.7.17</t>
  </si>
  <si>
    <t>NZ-01</t>
  </si>
  <si>
    <t>notranje okno ob vratih učilnice</t>
  </si>
  <si>
    <t>Obloga instalacijskih jaškov: konstrukcija– 22cm – REI60 – 56dB
Izdelava nenosilnih pregradnih sten kot npr. stena Knauf W115;
- dvojna kovinska podkonstrukcija iz pocinkanih profilov 2x75mm (npr. knauf CW 75) na rastru 62,5 cm, Med profiloma se v določenih primerih nahajajo natezne palice konstrukcije fi 20 mm, upoštevati širše distančnike,
-  obojestranska dvoslojna obloga iz mavčnokartonskih požarnih plošč debeline 12,5 mm,
- vmesna zvočna izolacija iz steklene volne gostote 30-40kg/m3 debeline 75+100mm.</t>
  </si>
  <si>
    <t>Stene med učilnico in kabinetom (I. in II. nadstropje ) – 17,5cm – R w 52dB
Izdelava nenosilnih pregradnih sten kot npr. stena Knauf W112;
-  enojna kovinska podkonstrukcija iz pocinkanih profilov 100 mm (npr. knauf CW 100) na rastru 62,5 cm, 
-  obojestranska dvoslojna obloga iz mavčnokartonskih požarnih plošč debeline 12,5 mm,
- vmesna zvočna izolacija iz steklene volne gostote 30-40kg/m3 debeline 100 mm. 
Vključno z ojačitvami iz vezane plošče za opremo (cca. 15% površine).</t>
  </si>
  <si>
    <t xml:space="preserve">Dobava in montaža spuščenega stropa iz Fermacell plošč, deb. 12,5 mm, na tipsko podkonstrukcijo iz pocinkanih stropnih profilov tip "CD/UD" na ustreznem razmaku. Stiki plošč so lepljeni z ustreznim lepilnim materialom. Vključno s slikopleskarsko obdelavo stropa po zahtevah projektanta   (strop v prostoru vhoda in vetrolova). </t>
  </si>
  <si>
    <t xml:space="preserve">Demontaža obstoječega spuščenega rasterskega stropa zaradi demontaže obstoječih instalacij. Odstrani se 3 plošče dim 0,60x0,60 cm, vključno z deponiranjem plošč ter ponovno vgradnjo.  </t>
  </si>
  <si>
    <t xml:space="preserve">Predelava obstoječega rastrskega stropa na območju kjer se izvede nova mavčnokartonska stena. Strop je potrebno odrezati v širini 22 cm in dolžini 172 cm, vključno z prenosom odpadnega materiala na gradbiščno deponijo .  </t>
  </si>
  <si>
    <t>Stene niše pri vhodih v učilnice:
Izdelava nenosilnih pregradnih sten kot npr. stena Knauf W115;
- dvojna kovinska podkonstrukcija iz pocinkanih profilov 2x75 mm (npr. Knauf CW 75) na rastru 62,5 cm. 
- troslojna obloga iz mavčnokartonskih plošč debeline 12,5mm,
- vmesna zvočna izolacija iz steklene volne gostote 30-40 kg/m3, debeline 75+75mm, 
- troslojna obloga iz vodopornih mavčnokartonskih plošč debeline 12,5 mm,
Vključno z izvedbo nosilne konstrukcije za vgradnjo notranjih vrat in alu okna ob vratih, ter obdelavo okenskih špalet. Zunanji vogali morajo biti ojačani z Fe profilom.</t>
  </si>
  <si>
    <t>Stene med kabinetom in hodnikom: 10cm, REI60, 54dB.
Izdelava nenosilnih pregradnih sten kot npr. stena Knauf W112;
- enojna kovinska podkonstrukcije iz pocinkanih profilov  50 mm (npr. Knauf CW 50) na rastru 62,5 cm, 
- dvoslojna obloga iz mavčnokartonskih požarnih plošč debeline 2x12,5 mm,
- vmesna zvočna izolacija iz steklene volne gostote 30-40 kg/m3, debeline 50mm,
- dvoslojna obloga iz mavčnokartonskih požarnih plošč debeline 2x12,5 mm.
Vključno z ojačitvami iz vezane plošče za držala in opremo (cca. 25% površine).</t>
  </si>
  <si>
    <t>OBLOGA DELA STENE PRI UMIVALNIKU V UČILNICAH: Dobava in polaganje stenske keramike ob umivalniku.  Ploščice so fugirane z visoko zmogljivo cementno fugirno maso z modificiranimi polimeri in z dodatki za vodoodbojnost. Vključno s predhodno pripravo površine. Pravokotno polaganje v prostoru do 5m2. Enobarvna keramika formata 20/20 cm (kot npr. Atlas Concorde ali Vogue). Tip in barvo keramike potrdi projektant.</t>
  </si>
  <si>
    <r>
      <rPr>
        <sz val="10"/>
        <rFont val="Calibri"/>
        <family val="2"/>
      </rPr>
      <t>Nabava, dobava in montaža enokrilnih suhomontažnih notranjih vrat s specifikacijo:</t>
    </r>
    <r>
      <rPr>
        <b/>
        <sz val="10"/>
        <rFont val="Calibri"/>
        <family val="2"/>
      </rPr>
      <t xml:space="preserve">
</t>
    </r>
    <r>
      <rPr>
        <u val="single"/>
        <sz val="10"/>
        <rFont val="Calibri"/>
        <family val="2"/>
      </rPr>
      <t>Svetle dimenzije:</t>
    </r>
    <r>
      <rPr>
        <b/>
        <sz val="10"/>
        <rFont val="Calibri"/>
        <family val="2"/>
      </rPr>
      <t xml:space="preserve"> </t>
    </r>
    <r>
      <rPr>
        <sz val="10"/>
        <rFont val="Calibri"/>
        <family val="2"/>
      </rPr>
      <t xml:space="preserve">90/210 cm; Vratno krilo je polno, obdelano z laminatno oblogo HPL (RAL 9016) oz. barvi po izboru projektanta.
</t>
    </r>
    <r>
      <rPr>
        <u val="single"/>
        <sz val="10"/>
        <rFont val="Calibri"/>
        <family val="2"/>
      </rPr>
      <t>Podboji:</t>
    </r>
    <r>
      <rPr>
        <b/>
        <sz val="10"/>
        <rFont val="Calibri"/>
        <family val="2"/>
      </rPr>
      <t xml:space="preserve"> </t>
    </r>
    <r>
      <rPr>
        <sz val="10"/>
        <rFont val="Calibri"/>
        <family val="2"/>
      </rPr>
      <t xml:space="preserve">FE prašno barvani podboji, barva RAL po izboru projektanta. Podboji nastavljivi za vgradnjo v MK ali AB stene 15-20 cm. 
</t>
    </r>
    <r>
      <rPr>
        <u val="single"/>
        <sz val="10"/>
        <rFont val="Calibri"/>
        <family val="2"/>
      </rPr>
      <t>Zvočna izolativnost</t>
    </r>
    <r>
      <rPr>
        <b/>
        <sz val="10"/>
        <rFont val="Calibri"/>
        <family val="2"/>
      </rPr>
      <t xml:space="preserve">: 32dB – MERITVE!
</t>
    </r>
    <r>
      <rPr>
        <u val="single"/>
        <sz val="10"/>
        <rFont val="Calibri"/>
        <family val="2"/>
      </rPr>
      <t>POŽARNA ODPORNOST</t>
    </r>
    <r>
      <rPr>
        <b/>
        <sz val="10"/>
        <rFont val="Calibri"/>
        <family val="2"/>
      </rPr>
      <t xml:space="preserve">: EI 30 -C3
</t>
    </r>
    <r>
      <rPr>
        <u val="single"/>
        <sz val="10"/>
        <rFont val="Calibri"/>
        <family val="2"/>
      </rPr>
      <t>Okovje:</t>
    </r>
    <r>
      <rPr>
        <b/>
        <sz val="10"/>
        <rFont val="Calibri"/>
        <family val="2"/>
      </rPr>
      <t xml:space="preserve"> </t>
    </r>
    <r>
      <rPr>
        <sz val="10"/>
        <rFont val="Calibri"/>
        <family val="2"/>
      </rPr>
      <t xml:space="preserve">tritočkovni panti. Kljuka in ključavnica morajo biti SIS EN 179-B - antipanik. Odklepanje mora biti z notranje strani brez uporabe ključa. Predviden je sistemski ključ enakega tipa kot že obstoječ na objektu. Vrata vključno s talnim zaustavljalcem. 
</t>
    </r>
    <r>
      <rPr>
        <u val="single"/>
        <sz val="10"/>
        <rFont val="Calibri"/>
        <family val="2"/>
      </rPr>
      <t>Kljuka:</t>
    </r>
    <r>
      <rPr>
        <sz val="10"/>
        <rFont val="Calibri"/>
        <family val="2"/>
      </rPr>
      <t xml:space="preserve"> inox (kot npr. proizv. HOPPE model Paris), z ločenim okroglim ščitom za ključavnico.
</t>
    </r>
    <r>
      <rPr>
        <u val="single"/>
        <sz val="10"/>
        <rFont val="Calibri"/>
        <family val="2"/>
      </rPr>
      <t>SAMOZAPIRALO</t>
    </r>
    <r>
      <rPr>
        <b/>
        <sz val="10"/>
        <rFont val="Calibri"/>
        <family val="2"/>
      </rPr>
      <t xml:space="preserve"> </t>
    </r>
    <r>
      <rPr>
        <sz val="10"/>
        <rFont val="Calibri"/>
        <family val="2"/>
      </rPr>
      <t>s funkcijo pridržanja vrat v odprtem položaju (kot npr. proizv. GEZE).</t>
    </r>
    <r>
      <rPr>
        <b/>
        <sz val="10"/>
        <rFont val="Calibri"/>
        <family val="2"/>
      </rPr>
      <t xml:space="preserve">
</t>
    </r>
    <r>
      <rPr>
        <u val="single"/>
        <sz val="10"/>
        <rFont val="Calibri"/>
        <family val="2"/>
      </rPr>
      <t>Oprema:</t>
    </r>
    <r>
      <rPr>
        <sz val="10"/>
        <rFont val="Calibri"/>
        <family val="2"/>
      </rPr>
      <t xml:space="preserve"> po specifikaciji v shemi. Talno tesnilno zapiralo na spodnji strani vrat - giljotina. Vključno z vgradnjo Fe podkonstrukcije za ojačitev MK sten. Vrata se izdelajo skladno s shemo iz grafičnega dela. Vzorce materialov in opreme vrat predhodno potrdi projektant.</t>
    </r>
  </si>
  <si>
    <r>
      <rPr>
        <sz val="10"/>
        <rFont val="Calibri"/>
        <family val="2"/>
      </rPr>
      <t>Nabava, dobava in montaža enokrilnih suhomontažnih notranjih vrat s specifikacijo:</t>
    </r>
    <r>
      <rPr>
        <b/>
        <sz val="10"/>
        <rFont val="Calibri"/>
        <family val="2"/>
      </rPr>
      <t xml:space="preserve">
</t>
    </r>
    <r>
      <rPr>
        <u val="single"/>
        <sz val="10"/>
        <rFont val="Calibri"/>
        <family val="2"/>
      </rPr>
      <t>Svetle dimenzije:</t>
    </r>
    <r>
      <rPr>
        <b/>
        <sz val="10"/>
        <rFont val="Calibri"/>
        <family val="2"/>
      </rPr>
      <t xml:space="preserve"> </t>
    </r>
    <r>
      <rPr>
        <sz val="10"/>
        <rFont val="Calibri"/>
        <family val="2"/>
      </rPr>
      <t xml:space="preserve">90/210 cm; Vratno krilo je polno, obdelano z laminatno oblogo HPL (RAL 9016) oz. barvi po izboru projektanta.
</t>
    </r>
    <r>
      <rPr>
        <u val="single"/>
        <sz val="10"/>
        <rFont val="Calibri"/>
        <family val="2"/>
      </rPr>
      <t>Podboji:</t>
    </r>
    <r>
      <rPr>
        <b/>
        <sz val="10"/>
        <rFont val="Calibri"/>
        <family val="2"/>
      </rPr>
      <t xml:space="preserve"> </t>
    </r>
    <r>
      <rPr>
        <sz val="10"/>
        <rFont val="Calibri"/>
        <family val="2"/>
      </rPr>
      <t xml:space="preserve">FE prašno barvani podboji, barva RAL po izboru projektanta. Podboji nastavljivi za vgradnjo v MK ali AB stene debeline 20 cm. 
</t>
    </r>
    <r>
      <rPr>
        <u val="single"/>
        <sz val="10"/>
        <rFont val="Calibri"/>
        <family val="2"/>
      </rPr>
      <t>Zvočna izolativnost:</t>
    </r>
    <r>
      <rPr>
        <b/>
        <sz val="10"/>
        <rFont val="Calibri"/>
        <family val="2"/>
      </rPr>
      <t xml:space="preserve"> 32dB – MERITVE!
</t>
    </r>
    <r>
      <rPr>
        <u val="single"/>
        <sz val="10"/>
        <rFont val="Calibri"/>
        <family val="2"/>
      </rPr>
      <t>Okovje:</t>
    </r>
    <r>
      <rPr>
        <b/>
        <sz val="10"/>
        <rFont val="Calibri"/>
        <family val="2"/>
      </rPr>
      <t xml:space="preserve"> </t>
    </r>
    <r>
      <rPr>
        <sz val="10"/>
        <rFont val="Calibri"/>
        <family val="2"/>
      </rPr>
      <t xml:space="preserve">tritočkovni panti. Kljuka in ključavnica morajo biti SIS EN 179-B - antipanik. Odklepanje mora biti z notranje strani brez uporabe ključa. Predviden je sistemski ključ enakega tipa kot že obstoječ na objektu. Vrata vključno s stalnim zaustavljalcem. 
</t>
    </r>
    <r>
      <rPr>
        <u val="single"/>
        <sz val="10"/>
        <rFont val="Calibri"/>
        <family val="2"/>
      </rPr>
      <t>Kljuka:</t>
    </r>
    <r>
      <rPr>
        <sz val="10"/>
        <rFont val="Calibri"/>
        <family val="2"/>
      </rPr>
      <t xml:space="preserve"> inox (kot npr. proizv. HOPPE model Paris), z ločenim okroglim ščitom za ključavnico.
</t>
    </r>
    <r>
      <rPr>
        <u val="single"/>
        <sz val="10"/>
        <rFont val="Calibri"/>
        <family val="2"/>
      </rPr>
      <t>Oprema:</t>
    </r>
    <r>
      <rPr>
        <sz val="10"/>
        <rFont val="Calibri"/>
        <family val="2"/>
      </rPr>
      <t xml:space="preserve"> po specifikaciji v shemi. Talno tesnilno zapiralo na spodnji strani vrat - giljotina. Vključno z vgradnjo Fe podkonstrukcije za ojačitev MK sten. Vrata se izdelajo skladno s shemo iz grafičnega dela. Vzorce materialov in opreme vrat predhodno potrdi projektant.</t>
    </r>
  </si>
  <si>
    <r>
      <rPr>
        <sz val="10"/>
        <rFont val="Calibri"/>
        <family val="2"/>
      </rPr>
      <t>Nabava, dobava in montaža enokrilnih suhomontažnih notranjih vrat s specifikacijo:</t>
    </r>
    <r>
      <rPr>
        <b/>
        <sz val="10"/>
        <rFont val="Calibri"/>
        <family val="2"/>
      </rPr>
      <t xml:space="preserve">
</t>
    </r>
    <r>
      <rPr>
        <u val="single"/>
        <sz val="10"/>
        <rFont val="Calibri"/>
        <family val="2"/>
      </rPr>
      <t>Svetle dimenzije:</t>
    </r>
    <r>
      <rPr>
        <b/>
        <sz val="10"/>
        <rFont val="Calibri"/>
        <family val="2"/>
      </rPr>
      <t xml:space="preserve"> </t>
    </r>
    <r>
      <rPr>
        <sz val="10"/>
        <rFont val="Calibri"/>
        <family val="2"/>
      </rPr>
      <t xml:space="preserve">90/210 cm; Vratno krilo je polno, obdelano z laminatno oblogo HPL v barvi po izboru projektanta;
</t>
    </r>
    <r>
      <rPr>
        <u val="single"/>
        <sz val="10"/>
        <rFont val="Calibri"/>
        <family val="2"/>
      </rPr>
      <t>Podboji:</t>
    </r>
    <r>
      <rPr>
        <b/>
        <sz val="10"/>
        <rFont val="Calibri"/>
        <family val="2"/>
      </rPr>
      <t xml:space="preserve"> </t>
    </r>
    <r>
      <rPr>
        <sz val="10"/>
        <rFont val="Calibri"/>
        <family val="2"/>
      </rPr>
      <t xml:space="preserve">FE prašno barvani podboji, barva RAL po izboru projektanta (vsaka etaža v različni barvi). Podboji nastavljivi za vgradnjo v MK stene 15-20 cm. 
</t>
    </r>
    <r>
      <rPr>
        <u val="single"/>
        <sz val="10"/>
        <rFont val="Calibri"/>
        <family val="2"/>
      </rPr>
      <t>Zvočna izolativnost:</t>
    </r>
    <r>
      <rPr>
        <b/>
        <sz val="10"/>
        <rFont val="Calibri"/>
        <family val="2"/>
      </rPr>
      <t xml:space="preserve"> 32dB – MERITVE!
</t>
    </r>
    <r>
      <rPr>
        <u val="single"/>
        <sz val="10"/>
        <rFont val="Calibri"/>
        <family val="2"/>
      </rPr>
      <t>Okovje:</t>
    </r>
    <r>
      <rPr>
        <b/>
        <sz val="10"/>
        <rFont val="Calibri"/>
        <family val="2"/>
      </rPr>
      <t xml:space="preserve"> </t>
    </r>
    <r>
      <rPr>
        <sz val="10"/>
        <rFont val="Calibri"/>
        <family val="2"/>
      </rPr>
      <t xml:space="preserve">tritočkovni panti. Kljuka in ključavnica morajo biti SIS EN 179-B - antipanik. Odklepanje mora biti z notranje strani brez uporabe ključa. Predviden je sistemski ključ enakega tipa kot že obstoječ na objektu. Vrata vključno s stalnim zaustavljalcem. 
</t>
    </r>
    <r>
      <rPr>
        <u val="single"/>
        <sz val="10"/>
        <rFont val="Calibri"/>
        <family val="2"/>
      </rPr>
      <t>Kljuka:</t>
    </r>
    <r>
      <rPr>
        <sz val="10"/>
        <rFont val="Calibri"/>
        <family val="2"/>
      </rPr>
      <t xml:space="preserve"> inox (kot npr. proizv. HOPPE model Paris), z ločenim okroglim ščitom za ključavnico.
</t>
    </r>
    <r>
      <rPr>
        <u val="single"/>
        <sz val="10"/>
        <rFont val="Calibri"/>
        <family val="2"/>
      </rPr>
      <t>Oprema:</t>
    </r>
    <r>
      <rPr>
        <sz val="10"/>
        <rFont val="Calibri"/>
        <family val="2"/>
      </rPr>
      <t xml:space="preserve"> po specifikaciji v shemi . Talno tesnilno zapiralo na spodnji strani vrat - giljotina.Vključno z vgradnjo Fe podkonstrukcije za ojačitev MK sten. Vrata se izdelajo skladno s shemo iz grafičnega dela. Vzorce materialov in opreme vrat predhodno potrdi projektant.</t>
    </r>
  </si>
  <si>
    <t>B.13.20.</t>
  </si>
  <si>
    <t xml:space="preserve">Odstranitev preperelega oziroma poškodovanega silikona na obstoječih oknih telovadnice, vključno z čiščenjem podlage, prednamazom ter ponovnim kitanjem z UV odpornim trajnoelastičnim kitom.  </t>
  </si>
  <si>
    <t xml:space="preserve">V fasada: okno dim. 3,30 x 1,25 m       </t>
  </si>
  <si>
    <t xml:space="preserve">S fasada: okno dim. 7,15 x 1,25 m     </t>
  </si>
  <si>
    <t xml:space="preserve">Z fasada: okno dim. 2,25 x 3,00 m       </t>
  </si>
  <si>
    <t xml:space="preserve">                 okno dim. 3,30 x 0,80 m       </t>
  </si>
  <si>
    <t>Zamenjava tesnik obstoječim kupolam na strehi obstoječega objekta in telovadnice.
Dimenzije svetlih odprtin:
4 kosi - 130 x 230 cm
8 kosov - 100 x 200 cm
1 kos - 80 x 80 cm
1 kos - 100 x 100 cm (obstoječi dostop)
Demontaža polikerbotnega stekla, odstranitev obstoječega tesnila in namestitev novega, vključno z vsemi pomožnimi deli, ki so potrebna za ustrezno tesnenje.</t>
  </si>
  <si>
    <t xml:space="preserve">KAPA ATIKE: dobava in montaža profilirane jeklene podkonstrukcije ter dobava in vgradnja  kape atike iz Fe/Zn barvane pločevine, razvite širine do 60 cm . </t>
  </si>
  <si>
    <t xml:space="preserve">ATIKA: Dobava in montaža toplotne izolacije XPS deb. 5 cm pasovi širine do 30 cm, dobava in montaža jeklenega zunanjega nosilca iz Fe/Zn pločevine deb.3 mm v rastru 60 cm, dobava in montaža OSB plošče deb.22 mm širine do 50 cm v naklonu ter izvedba hidroizolacije atike s trakovi PVC membrane, širine do 20 cm, s termičnim varjenjem z obstoječo membrano atike. </t>
  </si>
  <si>
    <t xml:space="preserve">ZBIRNI KOTLIČEK: Pazljiva demontaža zbirnega kotlička in ponovna montaža po dokončanju fasaderskih del, komplet z izvedbo podaljška odtočne cevi skozi atiko. </t>
  </si>
  <si>
    <t xml:space="preserve">ZATESNITEV PREBOJA ODTOČNE CEVI NA NADSTREŠKU: Izvedba zatesnitve odtočne cevi pri preboju nadstreška s termičnim varjenjem PVC membrane.  </t>
  </si>
  <si>
    <t xml:space="preserve">ODTOČNE CEVI: Pazljiva demontaža odtočnih cevi premera 15 cm, začasno deponiranje na gradbiščni deponiji ter ponovna montaža z novimi objemkami po zaključku fasaderskih del. </t>
  </si>
  <si>
    <t>KAPA ATIKE: Demontaža kape atike in podkonstrukcije, iznos materiala iz strehe ter odvoz v stalno deponijo.</t>
  </si>
  <si>
    <t>Montaža in demontaža fasadnih odrov višine do 12,00 m, z vsemi pomožnimi deli. V ceni odra mora biti zajeta tudi potrebna varnostna ograja in potrebne ozemljitve odra. Izvajalec sam izdela vse delavniške načrte in statično preverbo za izvedbo odra.</t>
  </si>
  <si>
    <t>Dobava in naprava grobega in finega notranjega ometa betonskih zidov z GACM 1:2:6 in FAM 1:3, s predhodnim obrizgom z RCM 1:2, strojna izvedba.</t>
  </si>
  <si>
    <t xml:space="preserve">A.6.7 </t>
  </si>
  <si>
    <t>A.6.8</t>
  </si>
  <si>
    <t xml:space="preserve">A.6.9 </t>
  </si>
  <si>
    <t>A.6.10</t>
  </si>
  <si>
    <t>Dovoz zemljine in humusa iz gradbiščne deponije, razstiranje v sloju debeline 20 cm, fino planiranje, odstranjevanje kamna, sejanje travne mešanice in dodajanje granulat mineralnega gnojila ter valjanje s travnim valjarjem.</t>
  </si>
  <si>
    <t>Dobava in polaganje betonskih robnikov 8/20/100 cm, komplet z izkopom, pripravo podlage in betonske posteljice iz betona C12/15, delnim obbetoniranjem, fugiranjem in zasipom z izkopanim materialom.</t>
  </si>
  <si>
    <t>Dobava in vgrajevanje tampona frakcije 0/32 mm, v sloju deb. 30cm, z izravnavo površine in utrjevanjem na modul stisljivosti Ev2=100 MN/m2.</t>
  </si>
  <si>
    <t>Dobava in vgrajevanje naklonskega betona C12/15 v debelini 10cm.</t>
  </si>
  <si>
    <t>Naprava, montaža in demontaža opaža čela podložnega betona  višine 10 cm, z vsemi pomožnimi deli.</t>
  </si>
  <si>
    <t>Rušenje obstoječega tlaka pred vhodom, deb. 10 cm, vključno z nakladanjem in odvozom ruševin v stalno deponijo vključno s plačilom vseh taks.</t>
  </si>
  <si>
    <t xml:space="preserve">Dobava in montaža panelne ograje dim. 173/250 cm, montaža na betonski zid. </t>
  </si>
  <si>
    <t>Dobava in montaža kovinske verikalne ograje, vroče cinkana, prašno barvana (barva po izboru projektanta), višine 100 cm. Vertikalne prečke ograje na osnem razmaku 12,5 cm (dim. 5mmx10 mm), zgoraj in spodaj vpete v lamo širine 4 cm. Montaža na betonski zid. Izvedba po detajlnem načrtu projektanta (enake oblike kot obstoječa ograja).</t>
  </si>
  <si>
    <t>A.8.8</t>
  </si>
  <si>
    <t>A.8.9</t>
  </si>
  <si>
    <t>A.8.10</t>
  </si>
  <si>
    <t>A.8.11</t>
  </si>
  <si>
    <t>Dobava in vgrajevanje podložnega betona C 12/15 v debelini 10cm, pod zaključnim kamnitim tlakom (vhod in del tlaka pod nadstreškom).</t>
  </si>
  <si>
    <t>Dobava in vgrajevanje tampona frakcije 0/32 mm, v sloju deb. 20cm, z izravnavo površine in utrjevanjem do predpisane zbitosti (pod kamnitim tlakom).</t>
  </si>
  <si>
    <t xml:space="preserve">Strojni izkop (poglobitev terena ob objektu, kjer se izvede nasutje iz prodca in se položi betonske plošče) v terenu III-IV.ktg, nakladanje in odvoz izkopanega materiala v stalno deponijo vključno s plačilom vseh taks. Strojno in ročno planiranje terena z utrjevanjem do predpisane zbitosti.   </t>
  </si>
  <si>
    <t>A.8.12</t>
  </si>
  <si>
    <t>A.8.13</t>
  </si>
  <si>
    <t>A.8.14</t>
  </si>
  <si>
    <t>A.8.15</t>
  </si>
  <si>
    <t>A.8.16</t>
  </si>
  <si>
    <t>A.8.17</t>
  </si>
  <si>
    <t>A.8.18</t>
  </si>
  <si>
    <t>A.8.19</t>
  </si>
  <si>
    <t>A.8.20</t>
  </si>
  <si>
    <t>Dobava in polaganje kanalizacijskih cevi s polnim obbetoniranjem. Cev iz trdega PVC SN4, ustreza standardu EN1610, vključno s spojnimi elementi in dobavo ter priključitvijo na jaške in talno kineto. DN150.</t>
  </si>
  <si>
    <t>Dobava in polaganje kanalizacijskih cevi s polnim obbetoniranjem. Cev iz trdega PVC SN4, ustreza standardu EN1610, vključno s spojnimi elementi in dobavo ter priključitvijo na jaške in talno kineto. DN200.</t>
  </si>
  <si>
    <t>A.1.8</t>
  </si>
  <si>
    <t>A.1.9</t>
  </si>
  <si>
    <t>Rušenje obstoječega betonskega nadstreška dim. 3,0x1,2x0,2 m, z predhodno odstranitvijo pločevine, nakladanjem na prevozno sredstvo in odvozom na trajno deponijo vključno s plačilom vseh taks.</t>
  </si>
  <si>
    <t>Grobo čiščenje prostorov po izvedbi rušitvenih del.</t>
  </si>
  <si>
    <t>Izdelava jaška iz B.C. fi 60 cm, globine do 1 m, vključno z betonskim pokrovom in obdelavo mulde.</t>
  </si>
  <si>
    <t>Dobava in polaganje prefabriciranih betonskih plošč dim. 25x100 cm deb. 15cm (enake kot obstoječe). Plošče so položene na utrjeno tamponsko podlago v medsebojnem razmaku 25 cm. Med ploščami je nasutje iz prodca v deb. 15 cm.</t>
  </si>
  <si>
    <t>B.13.21</t>
  </si>
  <si>
    <t xml:space="preserve">Izvedba stika obstoječe ravne strehe nad jedilnico in nove odebeljene fasade na enak način kot je sedaj izvedeno, z uporabo strešne hidroizolacijske folije kot npr. Sarnafil debeline min. 1,5 mm z lepljenjem in sidranjem na kontaktno fasado, z zaključkom na alu letvici, ki je na stiku s kontaktno fasado zakitana s trajnoelastičnim kitom. Širina pokrivanja fasade vertikalno je 50 cm.  </t>
  </si>
  <si>
    <t xml:space="preserve">Izvedba odkapnega profila na stiku nove fasade in obstoječega nadstreška z uporabo tipskih elementov za izvedbo kontaktnih fasad - profil z mrežico, ki se pritrdi na spodnji rob izolacije. </t>
  </si>
  <si>
    <t xml:space="preserve">Demontaža obstoječe kape atike ter odvoz v trajno deponijo. Dobava in montaža nove strešne kape iz barvane plastificirane pločevine, za prekritje odebeljene fasade. Vključno z vso podkonstrukcijo in pritrjevanjem primernim za vetrno cono. Pred izvedbo je potrebno uskladiti detajl s projektantom. Pod kapo se izvede toplotna izolacija XPS debeline 8 cm ter parna zapora. Obstoječo strešno folijo se podaljša z privaritvijo dodatnega pasu, ki bo zagotavljal, da je hidroizolacija izvedena po celotni širini kape vključno z vso toplotno izolacijo (20 cm) do zunanjega sloja in še nekaj cm čez, zaradi preprečevanja zamakanja pod pločevinasto kapo.   </t>
  </si>
  <si>
    <t xml:space="preserve">Obdelava okenskih špalet po celotnem obodu z novo toplotno XPS izolacijo, do stika z obstoječo. Izvedba po detajlu projektanta. </t>
  </si>
  <si>
    <t>Odstranitev obstoječe fasade in izolacijskega ovoja okrog obstoječih oken v širini 15 cm. Debelina obstoječe fasade je 8 cm EPS. Izvedba čistega ravnega reza do AB stene na način, ki bo omogočal kvalitetno obdelavo z novo toplotno izolacijo in zaključnim slojem. Obstoječo okensko polico iz ALU pločevine je potrebno ob oknu odrezati.</t>
  </si>
  <si>
    <t>Dobava in vgradnja notranjih kamnitih okenskih polic, širine 20 cm, (kot. npr. Lipica Unito), polirane, debeline 2cm, z posnetim prednjim robom. Vključno s kitanjem spojev, police so glede na dolžino rezane in vgrajene po segmentih.</t>
  </si>
  <si>
    <t xml:space="preserve">Dobava in polaganje žganega granita deb. 3 cm, pred vhodom v objekt in na pokritem delu zadnjega atrija. Vključno z izvedbo obstenskega cokla pri fasadi višine 7 cm. Vzorec potrdi projektant.  </t>
  </si>
  <si>
    <t>Zamenjava obstoječega senčilnega platna dim. 380x970cm nad glavnim vhodom. Novo platno se izvede na enak način kot obstoječe z uporabo perforirane UV obstojne PVC tkanine. Platno potiskano (UV obstojna barva) v barvi z vzorcem po izboru naročnika oz. projektanta. Pritrjevanje na obstoječo podkonstrukcijo. Vključno z demontažo obstoječega platna in odvozom na deponijo.</t>
  </si>
  <si>
    <t>Kitanje in brušenje mavčnokartonskih sten (območje niš ob vratih v učilnice), priprava podlage ter pleskanje izpostavljenega območja z odporno pralno lateks barvo (polmat) v tonu po izboru projektanta.</t>
  </si>
  <si>
    <t>Kitanje in brušenje ometanih sten (do višine 2 m), priprava podlage ter pleskanje izpostavljenega območja z odporno pralno lateks barvo (polmat) v tonu po izboru projektanta.</t>
  </si>
  <si>
    <t>Izdelava predelne stene iz mavčnokartonskih plošč v obstoječem delu objekta in sicer med obstoječo garderobo in hodnikom. Stene med kabinetom in hodnikom (20cm). Stena mora zagotavljati izmerjeno akustično izolativnost 52 dB.
Izdelava pregradne stene Knauf W113;
- enojna kovinska podkonstrukcije iz pocinkanih profilov  50 mm  (npr. Knauf CW 50) na rastru 62,5 cm, 
- troslojna obloga iz mavčnokartonskih požarnih plošč debeline 2x12,5 mm,
- vmesna zvočna izolacija iz steklene volne gostote 30-40kg/m3 debeline 50 mm,
-  troslojna obloga iz mavčnokartonskih požarnih plošč debeline 2x12,5 mm.
Vključno z ustreznimi ojačitvami zaradi izvedbe odprtine  za za suhomontažna vrata dim 90 x 210.</t>
  </si>
  <si>
    <t>Predelava odpiralnega mehanizma, zaradi zagotavljanja večjega kota odpiranja na obstoječi požarni kupoli na stopnišču.</t>
  </si>
  <si>
    <t xml:space="preserve">Izvedba zaščite strešne kritine nad jedilnico z geotekstilom in deskami, zaradi preprečitve poškodb pri izvedbi del in postavitve fasadnega odra. </t>
  </si>
  <si>
    <t xml:space="preserve">Dobava in montaža nove okenske police iz ekstrudirane ALU pločevine, prašno barvana RAL 9008, za pokrivanje izolacijskega sloja debeline 20 cm. Polica mora biti pritrjena na obstoječi del ohranjene police in mora zagotavljati odpornost na hitrost vetra 200km/h. Pritrjevanje police se izvede na več mestih, da je veter ne more privzdigniti. Potrebno je zatesniti tudi predel pod polico do izolacije, da ne prihaja do vdora vode pod polico iz spodnje strani. V ta namen mora bit ustrezno izveden odkapni detajl police. Polica mora imeti na bočnih zaključkih odkapni profil, ki omogoča izvedbo fasade brez kitanja stikov špalete in police. </t>
  </si>
  <si>
    <t>Izvedba hidroizolacije na okenskih robovih - stik ALU/beton z uporabo elastičnega traku z dvokomponentnim lepilom. HI trak se na zgornji strani dodatno privijačiti z ALU letvico in na vrhu zakita s silikonom za preprečitev zatekanja vode pod hidroizolacijo iz vrha navzdol. Hidroizolacijski trak se  namesti okrog vseh okenskih odprtin v AB steni.</t>
  </si>
  <si>
    <t>Dobava in izdelava fasade atičnega zidu v sestavi (od zunaj navznoter): 
- zaključni silikatni omet deb. 1,0 cm, 
- sestavljen armirni sloj: 2x brezcementna masa z organskimi vezivi, armirna mrežica po sistemski reštivi proizvajalca,
- EPS fasadna izolacija deb. 10 cm (kot npr. Fragmat Stirocokl), lepljena in mehansko pritrjena.</t>
  </si>
  <si>
    <t xml:space="preserve">Obdelava nosilcev na fasadi (strop) v sledeči sestavi:            - dobava in pritrjevanje T.I. EPS deb. 4 cm,                               - sestavljen armirni sloj: 2x brezcementna masa z organskimi vezivi, armirna mrežica po sistemski reštivi proizvajalca,
- zaključni silikonsko silikatni fasadni sloj na osnovi organskih veziv visoke trdnosti s trajno hidrofobno finalno površino, odporno na pojave plesni, barva v svetlem odtenku po izboru projektanta, granulacija max 1.5mm.
</t>
  </si>
  <si>
    <t xml:space="preserve">Obdelava obstoječe kontaktne fasade v vetrolovu z izravnavo obstoječe podlage z lepilno malto, vtiskavanje armirne mrežice iz steklenih vlaken, zaključna slikopleskarska obdelava sten v odtenku po izboru projektanta. </t>
  </si>
  <si>
    <t>FASADERSKA IN KLEPARSKA DELA OBSTOJEČE FASADE</t>
  </si>
  <si>
    <t>Izravnava notranjih fino ometanih sten z kitanjem in brušenjem, nanos osnovnega premaza in 2x pleskanje sten z disperzijsko barvo v tonu po izboru projektanta.</t>
  </si>
  <si>
    <t>enojna zastekljitev – KALJENO STEKLO, polni poltransparentni sitotisk po izbiri arhitekta;</t>
  </si>
  <si>
    <t>dimenzije in delitev:
notranja fiksna zasteklitev;
dim. 30 x 180 cm;</t>
  </si>
  <si>
    <t>sistem: kot npr. Schüco AWS 50.NI</t>
  </si>
  <si>
    <t>barva profilacije: po izboru arhitekta, vsaka etaža v drugačni RAL barvi, prašno barvano;</t>
  </si>
  <si>
    <r>
      <t xml:space="preserve">zvočna izolativnost: </t>
    </r>
    <r>
      <rPr>
        <b/>
        <sz val="10"/>
        <rFont val="Calibri"/>
        <family val="2"/>
      </rPr>
      <t>32dB</t>
    </r>
    <r>
      <rPr>
        <sz val="10"/>
        <rFont val="Calibri"/>
        <family val="2"/>
      </rPr>
      <t xml:space="preserve"> – meritve!;</t>
    </r>
  </si>
  <si>
    <t>vključno z vsem potrebnim montažnim in tesnilnim materialom.</t>
  </si>
  <si>
    <t>vključno z vsem potrebnim montažnim in tesnilnim materialom, montaža skladno s STS, po detajlih iz PZI projekta.</t>
  </si>
  <si>
    <t>izvedba praga: brez praga;</t>
  </si>
  <si>
    <t>zapiralo: dvokrilno samozapiralo s sinhronizacijo zapiranja kot npr. Geze TS 5000;</t>
  </si>
  <si>
    <t>ključavnica: sistemska kot npr. Schüco panic ključavnica, panic funkcija B;</t>
  </si>
  <si>
    <t>sistem ključa prilagoditi obstoječemu;</t>
  </si>
  <si>
    <t>kljuka: kot npr. Schüco sistemska panik letev na obeh krilih na notranji strani, kot npr. Schüco sistemska kljuka na zunanji strani;</t>
  </si>
  <si>
    <t>zasteklitev: požarno odporna EI 30 (skladno s STS);</t>
  </si>
  <si>
    <t>barva profilacije: RAL 9008;</t>
  </si>
  <si>
    <t>sistem: kot npr. Schüco ADS 80 FR 30;</t>
  </si>
  <si>
    <t>Dimenzije in delitev:
notranja protipožarna steklena dvokrilna vrata s fiksnimi obsvetlobami in fiksno nadsvetlobo,
dim. 300x265 cm, svetla mera prehoda 180x210 cm,
požarna odpornost EI 30,
full panik po EN 1125 - panik funkcija B,
reža pri vratnih krilih na notranji strani 11 mm,
delitev po shemi iz priloge;</t>
  </si>
  <si>
    <t>ključavnica: sistemska kot npr. Schüco panic ključavnica,
panic funkcija B;</t>
  </si>
  <si>
    <t>dimenzije in delitev:
notranja protipožarna steklena dvokrilna vrata s fiksnimi obsvetlobami in fiksno nadsvetlobo,
dim. 300x310 cm, svetla mera prehoda 180x210 cm,
požarna odpornost EI 30,
full panik po EN 1125 - panik funkcija B,
reža pri vratnih krilih na notranji strani 11 mm,
delitev po shemi iz priloge;</t>
  </si>
  <si>
    <t>kljuka: kot npr. Schüco sistemska panik letev na obeh krilih  na notranji strani, kot npr. Schüco sistemska kljuka na zunanji strani;</t>
  </si>
  <si>
    <t>zasteklitev: enojna varnostna lepljena;</t>
  </si>
  <si>
    <t>sistem: kot npr. Schüco ADS 65;</t>
  </si>
  <si>
    <t>dimenzije in delitev:
notranja evakuacijska steklena dvokrilna vrata s fiksnimi obsvetlobami in fiksno nadsvetlobo,
dim. 300x310 cm, svetla mera prehoda 180x210 cm,
full panik po EN 1125 - panik funkcija B,
reža pri vratnih krilih na notranji strani 11 mm,
delitev po shemi iz priloge.</t>
  </si>
  <si>
    <t>sistemski kot npr. Schüco basis PVC profili na parapetu,
vključno z vsem potrebnim montažnim in tesnilnim materialom. Tesnenje elementa na zunanji strani obvezno izvesti s paropropustnimi in vodonepropustnimi folijami, ki se na zid dodatno pritrdijo z alu letvico ter silikonizirajo po obodu. Izvedba po detajlih iz PZI projekta.</t>
  </si>
  <si>
    <r>
      <t xml:space="preserve">senčila: </t>
    </r>
    <r>
      <rPr>
        <b/>
        <sz val="10"/>
        <rFont val="Calibri"/>
        <family val="2"/>
      </rPr>
      <t>zunanja žaluzija na EM pogon</t>
    </r>
    <r>
      <rPr>
        <sz val="10"/>
        <rFont val="Calibri"/>
        <family val="2"/>
      </rPr>
      <t xml:space="preserve"> z vertikalnimi alu vodili, lamele širine 80 mm, zgornja alu maska v višini sklopa zložene žaluzije, vezano na sistem za merjenje hitrosti vetra (ob preseženi hitrosti vetra 20m/s se mora žaluzija zložiti v zaprti položaj), barva RAL 9007;</t>
    </r>
  </si>
  <si>
    <t>oprema (odpiranja): srednje spodnje polje kot npr. Schüco SimplySmart (skrita nasadila), odpiranje po V in H osi,
srednje zgornje polje kot npr. Schüco OL 200 S (skrita nasadila), ročica za odpiranje speljana na doseg roke;</t>
  </si>
  <si>
    <t>zasteklitev: troslojna izolacijska zasteklitev, Ug=0,5W/m2K, TGI distančnik, debeline posameznih stekel v sestavi glede na dimenzije stekel;</t>
  </si>
  <si>
    <t>sistem: kot npr. Schüco AWS 75.SI+;</t>
  </si>
  <si>
    <t>dimenzije in delitev: zunanje šestdelno okno,
d.im. 300 x 200 cm, delitev po shemi iz priloge, dva vertikalna profila delita element po horizontali na tri polja,
horizontalni profil po celotni širini na višini 140 cm,
srednje spodnje polje odpiranje po H in V osi, srednje zgornje polje odpiranje po H osi, zgornji profil podboja višine 200 mm;</t>
  </si>
  <si>
    <t>sistemski kot npr. Schüco basis PVC profili na parapetu,
vključno z vsem potrebnim montažnim in tesnilnim materialom. Tesnenje elementa na zunanji strani obvezno izvesti s paropropustnimi in vodonepropustnimi folijami, ki se na zid dodatno pritrdijo z alu letvico in silikonirajo po obodu. Izvedba po detajlih iz PZI projekta.</t>
  </si>
  <si>
    <r>
      <t xml:space="preserve">senčila: </t>
    </r>
    <r>
      <rPr>
        <b/>
        <sz val="10"/>
        <rFont val="Calibri"/>
        <family val="2"/>
      </rPr>
      <t>zunanja žaluzija na EM pogon</t>
    </r>
    <r>
      <rPr>
        <sz val="10"/>
        <rFont val="Calibri"/>
        <family val="2"/>
      </rPr>
      <t xml:space="preserve"> z vertikalnimi alu vodili, lamele širine 80 mm, zgornja alu maska v višini sklopa zložene žaluzije, vezano na sistem za merjenje hitrosti vetra (ko se preseže hitrost vetra 20m/s se mora žaluzija zložiti v zaprti položaj), barva RAL 9007;</t>
    </r>
  </si>
  <si>
    <t>oprema (odpiranja): spodnje polje kot npr. Schüco SimplySmart (skrita nasadila), odpiranje po V in H osi, zgornje polje  kot npr. Schüco OL 200 S (skrita nasadila), ročica za odpiranje speljana na doseg roke;</t>
  </si>
  <si>
    <t>dimenzije in delitev: zunanje dvodelno okno,
dim. 100x200 cm, delitev po shemi iz priloge, horizontalni profil po celotni širini na višini 140 cm, spodnje polje odpiranje po H in V osi, zgornje polje odpiranje po H osi, zgornji profil podboja višine 200 mm;</t>
  </si>
  <si>
    <t>sistemski kot npr. Schüco basis PVC profili na parapetu, vklučno z vsem potrebnim montažnim in tesnilnim materialom. Tesnenje elementa na zunanji strani obvezno izvesti s paropropustnimi in vodonepropustnimi folijami, ki se na zid dodatno pritrdijo z alu letvico in silikonirajo po obodu. Izvedba po detajlih iz PZI projekta.</t>
  </si>
  <si>
    <t>senčila: notranji reflektivni screen roloji na ročno upravljanje, barva tekstila in propustnost po izboru naročnika oz. projektanta;</t>
  </si>
  <si>
    <t>Oprema (odpiranja): levo spodnje polje kot npr. Schüco SimplySmart (skrita nasadila), odpiranje po V in H osi, levo zgornje polje  kot npr. Schüco OL 200 S (skrita nasadila), ročica za odpiranje speljana na doseg roke;</t>
  </si>
  <si>
    <t>zasteklitev: troslojna izolacijska selektivna (Lt/g = 60/30) zasteklitev, Ug=0,5 W/m2K, TGI distančnik, debeline posameznih stekel v sestavi glede na dimenzije stekel;</t>
  </si>
  <si>
    <t>Sistem: kot npr. Schüco AWS 75.SI+;</t>
  </si>
  <si>
    <t>dimenzije in delitev: zunanje štiridelno okno,
dim. 185x200 cm, delitev po shemi iz priloge, vertikalni profil deli element po horizontali na dve enaki polja, horizontalni profil po celotni širini na višini 140 cm, levo spodnje polje odpiranje po H in V osi, levo zgornje polje odpiranje po H osi;</t>
  </si>
  <si>
    <t>sistemski kot npr. Schüco basis PVC profili na parapetu in v tlaku pri vratih, vključno z vsem potrebnim montažnim in tesnilnim materialom. Tesnenje elementa na zunanji strani obvezno izvesti s paropropustnimi in vodonepropustnimi folijami, ki se na zid dodatno pritrdijo z alu letvico in silikonizirajo po obodu. Izvedba po detajlih iz PZI projekta.</t>
  </si>
  <si>
    <t>Oprema (odpiranja vrata):
sistemska kot npr. Schüco cilindrična nasadila,
sistemska kot npr. Schüco večtočkovna ključavnica ,
sistemska kot npr. Schüco kljuka,
sistemski kot npr. Schüco alu prag;</t>
  </si>
  <si>
    <t>Oprema (odpiranja okna): spodnja polja kot npr. Schüco SimplySmart (skrita nasadila), odpiranje po V in H osi, 3x
zgornja polja  kot npr. Schüco OL 200 S (skrita nasadila), ročica za odpiranje speljana na doseg roke, 3x;</t>
  </si>
  <si>
    <r>
      <t xml:space="preserve">Zasteklitev: troslojna </t>
    </r>
    <r>
      <rPr>
        <b/>
        <sz val="10"/>
        <rFont val="Calibri"/>
        <family val="2"/>
      </rPr>
      <t>izolacijska selektivna (Lt/g = 60/30)</t>
    </r>
    <r>
      <rPr>
        <sz val="10"/>
        <rFont val="Calibri"/>
        <family val="2"/>
      </rPr>
      <t xml:space="preserve"> zasteklitev, Ug=0,5 W/m2K, TGI distančnik, debeline posameznih stekel v sestavi glede na dimenzije stekel,
notranje steklo v vratnem krilu varnostno lepljeno;</t>
    </r>
  </si>
  <si>
    <t>sistem: kot npr. Schüco AWS 75.SI+, ADS 75 HD.HI;</t>
  </si>
  <si>
    <t>dimenzije in delitev: zunanje desetdelno okno z vgrajenimi dvokrilnimi vrati,
dim. 655x200+90 cm,
delitev po shemi iz priloge,
štiri vertikalni profili delijo element po horizontali na pet polj, horizontalni profil po celotni širini na višini 115 cm, fiksna polja različnih širin, odpirajoča polja okna širine 86 cm, odpirajoča polja vrata širine 175 cm, spodnja odpirajoča polja okna odpiranje po H in V osi, zgornja odpirajoča polja okna odpiranje po H osi,
dvokrilna vrata 175x227 cm v enem spodnjem polju,
vertikalni profil pri vratih izveden kot dilatacijski profil;</t>
  </si>
  <si>
    <t>sistemski kot npr. Schüco basis PVC profili na parapetu in v tlaku pri vratih, vključno z vsem potrebnim montažnim in tesnilnim materialom. Tesnenje elementa na zunanji strani obvezno izvesti s paropropustnimi in vodonepropustnimi folijami, ki se na zid dodatno pritrdi z alu letvico in  silikonira po obodu. Izvedba po detajlih iz PZI projekta.</t>
  </si>
  <si>
    <t>talni zaustavljalec odpiranja vrat;</t>
  </si>
  <si>
    <t>oprema (odpiranja vrata):
sistemska kot npr. Schüco cilindrična nasadila,
sistemska kot npr. Schüco večtočkovna ključavnica,
sistemska kot npr. Schüco kljuka,
sistemski kot npr. Schüco alu prag;</t>
  </si>
  <si>
    <t>oprema (odpiranja okna): spodnja polja kot npr. Schüco SimplySmart (skrita nasadila), odpiranje po V in H osi, 3x
zgornja polja  kot npr. Schüco OL 200 S (skrita nasadila), ročica za odpiranje speljana na doseg roke, 3x</t>
  </si>
  <si>
    <t>zasteklitev: troslojna izolacijska selektivna (Lt/g = 60/30) zasteklitev, Ug=0,5 W/m2K, TGI distančnik, debeline posameznih stekel v sestavi glede na dimenzije stekel, notranje steklo v vratnem krilu varnostno lepljeno;</t>
  </si>
  <si>
    <t>dimenzije in delitev: zunanje štirinajstdelno okno z vgrajenimi enokrilnimi vrati,
dim. 740x200+90 cm,
delitev po shemi iz priloge.
šest vertikalnih profilov deli element po horizontali na sedem polj, horizontalni profil po celotni širini na višini 115 cm, fiksna polja različnih širin, odpirajoča polja okna širine 86 cm, odpirajoča polja vrata širine 89 cm, spodnja odpirajoča polja okna odpiranje po H in V osi, zgornja odpirajoča polja okna odpiranje po H osi,
enokrilna vrata 89x227 cm v enem spodnjem polju, vertikalna profila pri vratih izvedena kot dilatacijska profila;</t>
  </si>
  <si>
    <t>sistemski kot npr. Schüco basis PVC profili v tlaku, vključno z vsem potrebnim montažnim in tesnilnim materialom.
Tesnenje elementa na zunanji strani obvezno izvesti s paropropustnimi in vodonepropustnimi folijami, ki se na zid pritrdijo z alu letvico in silikonirajo po obodu. Izvedba po detajlih iz PZI projekta.</t>
  </si>
  <si>
    <t>senčila: -</t>
  </si>
  <si>
    <t>oprema (odpiranja):
sistemska kot npr. Schüco cilindrična nasadila,
sistemska kot npr. Schüco večtočkovna ključavnica,
sistemska kot npr. Schüco kljuka,
samozapiralo na prednostnem krilu,
sistemski kot npr. Schüco alu prag,
talni zaustavljalec odpiranja v kombinaciji inox in gume;</t>
  </si>
  <si>
    <t>zasteklitev: troslojna izolacijska zasteklitev, Ug=0,5W/m2K, TGI distančnik, debeline posameznih stekel v sestavi glede na dimenzije stekel, spodnja polja do kote 210 cm so iz notranje strani zastekljena z varnostnim lepljenim steklom;</t>
  </si>
  <si>
    <t>sistem: kot npr. Schüco ADS 75 HD.HI;</t>
  </si>
  <si>
    <t>dimenzije in delitev: zunanja dvokrilna vrata s fiksno obsvetlobo in fiksno nadsvetlobo,
dim. 244x290 cm, svetla mera prehoda 190x210 cm, delitev po shemi iz priloge;</t>
  </si>
  <si>
    <t>sistemski kot npr. Schüco basis PVC profili v tlaku, z vsem potrebnim montažnim in tesnilnim materialom. Tesnenje elementa na zunanji strani obvezno izvesti s paropropustnimi in vodonepropustnimi folijami, ki se na zid dodatno pritrdijo z alu letvico in silikonizirajo po obodu. Izvedba po detajlih iz PZI projekta.</t>
  </si>
  <si>
    <t>senčila: -;</t>
  </si>
  <si>
    <t>Oprema (odpiranja):
sistemska kot npr. Schüco cilindrična nasadila,
sistemska kot npr. Schüco večtočkovna panik ključavnica po EN 1125, 
full panik - obe krili opremljeni s sistemskim panik drogom na notranji strani, alu sistemska kljuka na zunanji strani prednostega krila,
dvokrilno samozapiralo s sinhronizacijo zapiranja in možnostjo zadržanja krila v odprtem položaju,
sistemski kot npr. Schüco alu prag,
talni zaustavljalec odpiranja v kombinaciji inox in gume;</t>
  </si>
  <si>
    <t>dimenzije in delitev: zunanja dvokrilna vrata s fiksnima obsvetlobama in fiksno nadsvetlobo,
dim. 300x296 cm, svetla mera prehoda 190x210 cm,
delitev po shemi iz priloge,
vertikalna profila podboja širine 200 mm;</t>
  </si>
  <si>
    <t>sistemski kot npr. Schüco basis PVC profili na parapetu,
vključno z vsem potrebnim montažnim in tesnilnim materialom. Tesnenje elementa na zunanji strani obvezno izvesti s paropropustnimi in vodonepropustnimi folijami, ki se na zid pritrdijo z alu letvico in silikonirane po obodu
Izvedba po detajlih iz PZI projekta.</t>
  </si>
  <si>
    <r>
      <t xml:space="preserve">senčila: </t>
    </r>
    <r>
      <rPr>
        <b/>
        <sz val="10"/>
        <rFont val="Calibri"/>
        <family val="2"/>
      </rPr>
      <t>zunanja žaluzija na EM pogon</t>
    </r>
    <r>
      <rPr>
        <sz val="10"/>
        <rFont val="Calibri"/>
        <family val="2"/>
      </rPr>
      <t xml:space="preserve"> z vertikalnimi alu vodili, lamele širine 80 mm, zgornja alu maska v višini sklopa zložene žaluzije, vezano na sistem za merjenje hitrosti vetra (ob preseženi hitrosti vetra 20m/s se mora žaluzija zložiti  v zaprti položaj), barva RAL 9007;</t>
    </r>
  </si>
  <si>
    <t>oprema (odpiranja): spodnja polja kot npr. Schüco SimplySmart (skrita nasadila), odpiranje po V in H osi, 2x,
zgornja polja  kot npr. Schüco OL 200 S (skrita nasadila), zročica za odpiranje speljana na doseg roke, 2x;</t>
  </si>
  <si>
    <t>dimenzije in delitev: zunanje šestdelno okno,                    dim. 400x175 cm,
delitev po shemi iz priloge,
trije vertikalni profili delijo element po horizontali na štiri polja, horizontalni profil po celotni širini na višini 115 cm,
spodnji polji  širine 86 cm odpiranje po H in V osi, zgornji polji širine 86 cm odpiranje po H osi, zgornji profil podboja višine 200 mm;</t>
  </si>
  <si>
    <t>oprema (odpiranja): srednje spodnje polje kot npr. Schüco SimplySmart (skrita nasadila), odpiranje po V in H osi, srednje zgornje polje  kot npr. Schüco OL 200 S (skrita nasadila), ročica za odpiranje speljana na doseg roke;</t>
  </si>
  <si>
    <t>dimenzije in delitev: zunanje šestdelno okno,
dim. 300x175 cm,
delitev po shemi iz priloge,
dva vertikalna profila delita element po horizontali na tri polja, horizontalni profil po celotni širini na višini 115 cm,
srednje spodnje polje odpiranje po H in V osi, srednje zgornje polje odpiranje po H osi, zgornji profil podboja višine 200 mm;</t>
  </si>
  <si>
    <t>sistemski kot npr. Schüco basis PVC profili na parapetu,
vključno z vsemi potrebnim montažnim in tesnilnim materialom. Tesnenje elementa na zunanji strani obvezno izvesti s paropropustnimi in vodonepropustnimi folijami, ki se na zid dodatno pritrdijo z alu letvico in silikonirajo po obodu. Izvedba po detajlih iz PZI projekta.</t>
  </si>
  <si>
    <t>oprema (odpiranja): spodnje polje kot npr. Schüco SimplySmart (skrita nasadila), odpiranje po V in H osi,
zgornje polje kot npr. Schüco OL 200 S (skrita nasadila), ročica za odpiranje speljana na doseg roke;</t>
  </si>
  <si>
    <t>dimenzije in delitev: zunanje dvodelno okno,
dim. 100x175 cm,
delitev po shemi iz priloge,
horizontalni profil po celotni širini na višini 115 cm,
spodnje polje odpiranje po H in V osi,
zgornje polje odpiranje po H osi,
zgornji profil podboja višine 200 mm;</t>
  </si>
  <si>
    <t>sistemski kot npr. Schüco basis PVC profili na parapetu,
vključno z vsem potrebnim montažnim in tesnilnim materialom. Tesnenje elementa na zunanji strani obvezno izvesti s paropropustnimi in vodonepropustnimi folijami, ki se na zid pritrdijo z alu letvico in silikonirajo po obodu.
Izvedba po detajlih iz PZI projekta.</t>
  </si>
  <si>
    <t>oprema (odpiranja): spodnja polja kot npr. Schüco SimplySmart (skrita nasadila), odpiranje po V in H osi, 4x
zgornja polja kot npr. Schüco OL 200 S (skrita nasadila), ročica za odpiranje speljana na doseg roke, 4x;</t>
  </si>
  <si>
    <r>
      <t xml:space="preserve">zasteklitev: troslojna </t>
    </r>
    <r>
      <rPr>
        <b/>
        <sz val="10"/>
        <rFont val="Calibri"/>
        <family val="2"/>
      </rPr>
      <t>izolacijska selektivna (Lt/g = 60/30)</t>
    </r>
    <r>
      <rPr>
        <sz val="10"/>
        <rFont val="Calibri"/>
        <family val="2"/>
      </rPr>
      <t xml:space="preserve"> zasteklitev, Ug=0,5 W/m2K, TGI distančnik, debeline posameznih stekel v sestavi glede na dimenzije stekel;</t>
    </r>
  </si>
  <si>
    <t>dimenzije in delitev: zunanje štirinajstdelno okno,
dim. 790x175 cm,
delitev po shemi iz priloge,
šest vertikalnih profilov deli element po horizontali na sedem polja, horizontalni profil po celotni širini na višini 115 cm, fiksna polja širine 147 cm, odpirajoča polja širine 86 cm, spodnja odpirajoča polja odpiranje po H in V osi,
zgornja odpirajoča polja odpiranje po H osi, srednja dva vertikalna profila izvedena kot dilatacijska profila;</t>
  </si>
  <si>
    <t>sistemski kot npr. Schüco basis PVC profili na parapetu,
z vsem potrebnim montažnim in tesnilnim materialom.
Tesnenje elementa na zunanji strani obvezno izvesti s paropropustnimi in vodonepropustnimi folijami, ki se na zid pritrjdijo z alu letvico in silikonirajo po obodu. Izvedba
po detajlih iz PZI projekta.</t>
  </si>
  <si>
    <t>senčila: opisano posebej;</t>
  </si>
  <si>
    <t>sistem: kot npr. kot npr. Schüco AWS 75.SI+;</t>
  </si>
  <si>
    <t>dimenzije in delitev: zunanje štirinajstdelno okno,
dim. 740x175 cm,
delitev po shemi iz priloge,
šest vertikalnih profilov deli element po horizontali na sedem polj, horizontalni profil po celotni širini na višini 115 cm, fiksna polja širine 130 cm, odpirajoča polja širine 86 cm, spodnja odpirajoča polja odpiranje po H in V osi, zgornja odpirajoča polja odpiranje po H osi, srednja dva vertikalna profila izvedena kot dilatacijska profila;</t>
  </si>
  <si>
    <t>sistemski kot npr. Schüco basis PVC profili na parapetu,
vključno z vsem potrebnim montažnim in tesnilnim materialom. Tesnenje elementa na zunanji strani obvezno izvesti s paropropustnimi in vodonepropustnimi folijami, ki se na zid pritrdijo z alu letvico in silikonirajo po obodu. Izvedba po detajlih iz PZI projekta.</t>
  </si>
  <si>
    <t>oprema (odpiranja): levo spodnje polje kot npr. Schüco SimplySmart (skrita nasadila), odpiranje po V in H osi,
levo zgornje polje kot npr. Schüco OL 200 S (skrita nasadila), ročica za odpiranje speljana na doseg roke;</t>
  </si>
  <si>
    <t>dimenzije in delitev: zunanje štiridelno okno,
dim. 185x175 cm, delitev po shemi iz priloge,
vertikalni profil deli element po horizontali na dve enaki polji, horizontalni profil po celotni širini na višini 115 cm,
levo spodnje polje odpiranje po H in V osi, levo zgornje polje odpiranje po H osi;</t>
  </si>
  <si>
    <t>sistemski kot npr. Schüco basis PVC profili na parapetu,
vključno z vsem potrebnim montažnim in tesnilnim materialom. Tesnenje elementa na zunanji strani obvezno izvesti s paropropustnimi in vodonepropustnimi folijami, ki se na zid dodatno pritrdijo z alu letvico in silikonirajo po obodu. Izvedeno po detajlih iz PZI projekta.</t>
  </si>
  <si>
    <t>senčila: opisana posebej;</t>
  </si>
  <si>
    <t>dimenzije in delitev: zunanje šestdelno okno,
dim. 300x175 cm,
delitev po shemi iz priloge,
dva vertikalna profila delita element po horizontali na tri polja, horizontalni profil po celotni širini na višini 115 cm,
srednje spodnje polje odpiranje po H in V osi, srednje zgornje polje odpiranje po H osi, vertikalna profila podboja širine 125 mm;</t>
  </si>
  <si>
    <t xml:space="preserve">Izvedba parne zapore estriha, s premazom za zaporo preostale vlage v estrihu (kot npr. Euroblock Multi 026 ). Izvede se v primeru v kolikor zaradi vlage estriha ni možno pravočasno pričeti z polaganjem talnih oblog. </t>
  </si>
  <si>
    <t>B.5.3</t>
  </si>
  <si>
    <t>Dobava in montaža obstenskega in obgrajnih zaključkov iz tipskih elementov kot npr. Norament TG in TW. Obstenski zaključki na podestu S1008 in A5013U. Polaganje po navodilih proizvajalca. Barva po izboru projektanta.</t>
  </si>
  <si>
    <t xml:space="preserve">Dobava in polaganje toplotne izolacije strehe iz trde kamene volne DDP, skupne debeline 20 cm.    </t>
  </si>
  <si>
    <t>Dobava in vgradnja bitumenskih samolepilnih trakov za izvedbo parne zapore kot npr. Sika Sarnavap 5000E SA, Sd=1800 m. Homogeno priključena na atiko, preboje, na betonski podlagi predhodni primer 600.</t>
  </si>
  <si>
    <t xml:space="preserve">Dobava in vgradnja talne toplotne izolacije iz kamene volne deb. 5 cm kot npr. Knauf Insulation TPS v prostorih 1. in 2. nadstropja. Toplotno izolacijo v zahtevani debelini se vgradi v dveh slojih, drugi sloj položimo prečno na prvi sloj. Izolacijske plošče se položi tesno brez vmesnih reg. Na toplotno izolacijske plošče se namesti ločilna PE folija deb. 0,2 mm (kot. npr. Knauf Insulation LDS 100).  </t>
  </si>
  <si>
    <t>Gasilni aparat na suhi prah (ABC), komplet z nastavkom za pritrditev na zid in drobnim pritrdilnim materialom. Aparat opremljen s certifikatom USM GA z vpisanim letom veljavnosti.</t>
  </si>
  <si>
    <t>Zidni hidrant "EURO" sestoječ iz: tipska omarica za vgradnjo v zid, priključek s priključnim ventilom DN50, ročnik na zasun DN25, gumijasta tlačna cev DN25 na gibljivem kolutu, dolžine L= 30 m, komplet s certifikatom USM GA z vpisanim letom veljavnosti.</t>
  </si>
  <si>
    <t>Umivalnik iz sanitarne keramike, komplet z drobnim pritrdilnim materialom za montažo na zid.</t>
  </si>
  <si>
    <t>Kromirana stoječa enoročna mešalna baterija z veznima cevkama, komplet z: 
2× kotni ventil DN15, 
1× kromiran izliv s sifonom DN32, s čepom in zapiralnim mehanizmom.</t>
  </si>
  <si>
    <t>Kromiran termostatski ventil, za montažo na kotni ventil tople vode pod umivalnikom. Komplet z veznimi cevkami, ter drobnim spojnim in tesnilnim materialom.</t>
  </si>
  <si>
    <t>Krogelna pipa z notranjima navojnima priključkoma in metuljno zaporno ročico, komplet s tesnilnim materialom.</t>
  </si>
  <si>
    <t>Večplastna cev v roli: zamrežen polietilena - aluminij - zamrežen polietilen (PE-X-Al-PE-X), EN 21003.
Za pitno vodo, ogrevanje in hlajenje.
Komplet s "PRESS" fitingi (kolena, T kosi, redukcije, spojke, spojke za jekleno cev...).</t>
  </si>
  <si>
    <t>Parozaporna izolacija iz ekspandiranega polimera, odpornost na ogenj EN 13501: BL-s3, d0, cevaste oblike, difuzijska upornost (mi &gt; 7000), komplet z lepilom in samolepilnimi trakovi. 
Debelina: 13÷19 mm.</t>
  </si>
  <si>
    <t>Odtočna večslojna brezšumna kanalizacijska cev z obojko, iz polipropilena (PP), EN 1451. Komplet s fitingi (kolena, odcepi, redukcije…), tesnili in pritrdilnim materialom.</t>
  </si>
  <si>
    <t>Troslojni protihrupni čistilni kos z obojjo, z navojnim pokrovom, iz PP, EN 1541. Komplet s tesnili in pritrdilnim materialom.</t>
  </si>
  <si>
    <t>Odtočna večslojna kanalizacijska cev z obojko, iz plipropilena (PP), EN 1451. Komplet s fitingi (kolena, odcepi, redukcije…), tesnili in pritrdilnim materialom.</t>
  </si>
  <si>
    <t>Spojni, tesnilni, nosilni in pritrdilni material za cevi, sestoječ iz: varilni material, nosilne objemke z zateznimi vijaki in gumiranim vložkom (npr: MUPRO), jeleni profili (NPU in NPL), jekleni pocinkani preforiran tak, jeklene navojne palice in jekleni vijaki (M8, M10, M12), vložki za vgradnjo v zid ali beton.</t>
  </si>
  <si>
    <t>Vratca z okvijem za vgradnjo v zid, iz nerjaveče pločevine (Inox 1.4301).</t>
  </si>
  <si>
    <t>Zidarska dela in gradbena pomoč inštalaterjem:
- vrtanje lukenj do Ø200,
- izdelava zidnih rež,
- pozidave prebojev…</t>
  </si>
  <si>
    <t>Zunanje temperaturno tipalo za montažo na zid, komplet s pritrdilnim in električnim povezovalnim materialom.</t>
  </si>
  <si>
    <t>VIESSMANN</t>
  </si>
  <si>
    <t>Tripotni mešalni ventil z navojnimi priključki. 
Komplet z motornim pogonom s končnimi stikali.
Z pritrdilnim in tesnilnim materialom.</t>
  </si>
  <si>
    <t>Elektronsko krmiljena obtočna črpalka z mokrim rotorjem, z navojnimi priključki. Komplet s tesnilnim in pritrdilnim materialom.</t>
  </si>
  <si>
    <t>Okrogli bimetalni termometer (D= 80 mm), s priključkom zadaj.</t>
  </si>
  <si>
    <t>Radiatorska termostatska glava za javne prostore, z nastavkom za blokado nastavite. Z vgrajenim varovalom proti kraji sklando s EN 215-1. Nastavitev termostatskih glav na projektno temperaturo.</t>
  </si>
  <si>
    <t>Precizna jeklena cev, nevarjene hladno vlečene cevi, EN 10305-1, iz ogljikovega jekla 1.0034 E 195. Komplet z galvansko zaščito  - zunaj vroče cinkana. Komplet s "PRESS" fitingi (kolena, T kosi, redukcije, spojke, ...).</t>
  </si>
  <si>
    <t>Spojni, tesnilni,  nosilni in pritrdilni material za cevi, sestoječ iz: varilni material, nosilne objemke z zateznimi vijaki in gumiranim vložkom, jeleni profili (NPU in NPL), jekleni pocinkani preforiran tak, jeklene navojne palice in jekleni vijaki (M8, M10, M12), vložki za vgradnjo v zid ali beton. Vse vroče cinkano.</t>
  </si>
  <si>
    <t>Plastičnih napisnih tablic z napisom v beli barvi za označevanje razvodov.</t>
  </si>
  <si>
    <t>Plastičnih smernih puščic za označevanje predtoka in povratka.</t>
  </si>
  <si>
    <t>Priklop instalacija na obstoječi prosti priključek ogrevanja v kotlarni.</t>
  </si>
  <si>
    <t>Tripotni ventil s prirobičnimi priključki in zveznim elektromotornim pogonom. Komplet s protirobnicami, vijačnim in tesnilnim materialom.</t>
  </si>
  <si>
    <t>Vzmetni varnostno izpustni ventil z navojnim priključkom in tesnilnim materialom.</t>
  </si>
  <si>
    <t>Gumi dušilcev vibracij iz cele gume, za pritrditev med prirobične priključke.</t>
  </si>
  <si>
    <t>Čistilni kos s prirobičnima priključkoma .</t>
  </si>
  <si>
    <t>Odzračevalni lonček z bombiranima dnema in vsemi priključki po načrtu.</t>
  </si>
  <si>
    <t>Nelegirana jeklena cev za varjenje in vrezovanje, EN 10255, minizirana. Komplet s fitingi  (kolena, odcepi, redukcije...), ter varilnim materialom.</t>
  </si>
  <si>
    <t>Čiščenje in 2-krat korozijska zaščita cevi in nosilnega materiala v zvezi z centralno kurjavo. Zaščitna barva s temperaturno odpornostjo do 140°C.</t>
  </si>
  <si>
    <t>1× Odvodna ventilatorska enota, s prostotekočim ventilatorjem z nazaj zakrivljenimi lopaticami, dinamično uravnotežen, frekvenčni regulator za regulacijo ventilatorja. Ventilatorski sklop montiran preko izolatorjev vibracij na ohišje enote. Stikalo za izklop v primeru odpiranja vrat.</t>
  </si>
  <si>
    <t>Izkoristek rekuperatorja toplote RRG = 80 %</t>
  </si>
  <si>
    <t>1× zagon klimata in nastavitev obratovalnih parametrov (leto/zima), podučitev predstavnika investitorja, s sestavo zapisnika.</t>
  </si>
  <si>
    <t>Priključek na centralni nadzorni sistem CNS: TCP/IP MODBUS, 
DO: napaka,
DI: vklop/izklop napreve.</t>
  </si>
  <si>
    <t>L×B/H = ………mm</t>
  </si>
  <si>
    <t>Rezervni filter klimata. Za zamenjavo pred prevzemom sistema klimatizacije s strani investitorja.</t>
  </si>
  <si>
    <t>Št. kulis: 5</t>
  </si>
  <si>
    <t>Aluminijasta dovodna rešetka, komplet z loputo za regulacijo smeri in pretočne količine zraka, ter z drobnim materialom za pritrditev na pločevinasti kanal.</t>
  </si>
  <si>
    <t>Pravokotni ventilacijski kanal iz pocinkane pločevine, izdelani po SIST EN 1505. 
Okrogli prezračevalni "Spiro" kanal iz pocinkane pločevine, izdelani po SIST EN 1506. 
Komplet s fazonskimi kosi (kolena, odcepi, T-kosi, odcepi za gibke cevi, lopute za enkratno nastavitev, čistine odprtine, redukcije...) ter drobnim spojnim in pritrdilnim materialom. Vsi deli ventilacijskih kanalov se opremijo z prirobičnimi spoji in tesnili. Izvedba skladno s standardom SIST EN 1507: tesnost razred B.</t>
  </si>
  <si>
    <t>Izolacija iz kamene volne v roli, prevlečena s parozaporno aluminijasto folijo, toplotna odpornost 0,039 W/m2K (SIST EN 13162), odpornost na ogenj A1 (SIST EN 13501-1), komplet z pritrdilnim materialom in samolepilnimi trakovi.</t>
  </si>
  <si>
    <t>Aluminijasti zaščitni plašč, za mehansko zaščito toplotne izolacije kanalov vodenih vidno po okolici. Komplet s spojinim in tesnilinim materialom. Tesnjenje pred meteornimi padavinami.</t>
  </si>
  <si>
    <t>Spojni, tesnilni, nosilni in pritrdilni material za kanale, sestoječega iz: varilni material,  nosilne objemke z zateznimi vijaki in gumiranim vložkom (npr: MUPRO), jeleni pocinkani profili (NPU in NPL), jekleni pocinkani perforiran tak, jeklene navojne palice in jekleni vijaki (M8, M10, M12), vložki za vgradnjo v zid ali beton, prirobnicami s tesnilnim in pritrdilnim materialom. Za kanale in podstavek klimata.</t>
  </si>
  <si>
    <t xml:space="preserve">vse mere je potrebno predhodno preveriti na objektu, </t>
  </si>
  <si>
    <t>izdelati je potrebno delavniško dokunetacijo (detajle pritrjavanja obrob in dispozicijo pritrdilnih sredstev),</t>
  </si>
  <si>
    <t>snemanje potrebnih izmer na objektu,</t>
  </si>
  <si>
    <t>dobavo osnovnega, pritrdilnega in pomožnega materiala, z vsemi transportnimi in manipulativnimi stroški,</t>
  </si>
  <si>
    <t xml:space="preserve">delo v delavnici in na objektu, z vsemi dajatvami, </t>
  </si>
  <si>
    <t xml:space="preserve">prevoz izdelkov in materiala na objekt, nakladanje, razkladanje, skladiščenje in prenose do mesta vgraditve, </t>
  </si>
  <si>
    <t>čiščenje izdelkov po končanem delu,</t>
  </si>
  <si>
    <t>vsa dela in ukrepe po določilih zakona o varstvu pri delu.</t>
  </si>
  <si>
    <t>Obračun del se vrši v merskih enotah, ki so označene v posamezni postavki.</t>
  </si>
  <si>
    <t>Posebne zahteve za kovinske in pasarske izdelke:</t>
  </si>
  <si>
    <t>izdelavo delavniških načrtov pred začetkom del,</t>
  </si>
  <si>
    <t>dobavo, transport, skladiščenje in vgradnjo vsega osnovnega, pritrdilnega, spojnega materiala,</t>
  </si>
  <si>
    <t xml:space="preserve">izdelavo izdelkov v delavnici, transport do objekta, skladiščenje in prenosi do mesta vgraditve, </t>
  </si>
  <si>
    <t>čiščenje izdelkov in prostorov po izvršeni montaži ter zavarovanje le-teh do predaje naročniku,</t>
  </si>
  <si>
    <t>vsa dela in ukrepe po določilih veljavnih predpisov varstva pri delu,</t>
  </si>
  <si>
    <t>vsa gradbena dela pri vgradnji kovinskih izdelkov.</t>
  </si>
  <si>
    <t>izvajalec mora z glavnim izvajalcem uskladiti pogoje za primerno izvedbo površin za polaganje,</t>
  </si>
  <si>
    <t>izvesti pregled že izvedenih površin,</t>
  </si>
  <si>
    <t>izvajalec mora predhodno zagotoviti vzorce keramike, vzorce potrdi odgovorni projektant arhitekture,</t>
  </si>
  <si>
    <t>fuge stenske in talne keramika se morajo v največji možni meri ujemati,</t>
  </si>
  <si>
    <t>v mokrih prostorih je potrebno uporabiti fugirni material na silikonski osnovi,</t>
  </si>
  <si>
    <t>polaganje keramike ob vodovodnih in elektro priključkih izvesti tako, da so stiki pokriti s rozetami,</t>
  </si>
  <si>
    <t>izvajalec mora zagotoviti dodatno keramiko za morebitno menjavo v času uporabe objekta (1-3% površine).</t>
  </si>
  <si>
    <t>pregled površin in izmere ter vsa potrebna preddela za pripravo površin,</t>
  </si>
  <si>
    <t>pripravo malte, lepila in mase za fugiranje,</t>
  </si>
  <si>
    <t>izvedbo dilatacij v keramiki z namenskimi kovinskimi elementi,</t>
  </si>
  <si>
    <t>TLAKARSKA  DELA</t>
  </si>
  <si>
    <t>izvajalec mora predhodno zagotoviti vzorce talne obloge, vzorce potrdi odgovorni projektant arhitekture,</t>
  </si>
  <si>
    <t>pred polaganjem izvajalec skupaj z nadzorom in projektantom pregleda površine oblaganja in določi lokacije oblaganja in izhodiščne točke ter smeri za polaganje,</t>
  </si>
  <si>
    <t>pred polaganjem je potrebno izvesti meritve vlažnosti tlakov in zagotoviti premaz s parno zaporo v primeru prekoračene vlažnosti,</t>
  </si>
  <si>
    <t>za obloge stopnišč mora izvajalec zagotoviti namenske elemente za oblogo s primernimi detajli za zagotavljanje varnosti pri uporabi.</t>
  </si>
  <si>
    <t>izvedbo parne zapore v kolikor je v predvidenem času izvajanja vlažnost prekomerna,</t>
  </si>
  <si>
    <t>lepilo za lepljenje talnih oblog,</t>
  </si>
  <si>
    <t>nanašanje izravnalne mase,</t>
  </si>
  <si>
    <t>prevoz materijala in orodja na objekt, z nakladanjem, razkladanjem, skladiščenjem ter notranjimi transporti do mesta vgraditve,</t>
  </si>
  <si>
    <t>polaganje, prikrojitev in lepljenje talne obloge in obrob.</t>
  </si>
  <si>
    <t>MAVČNOKARTONSKA DELA</t>
  </si>
  <si>
    <t>Vse stene in stropovi morajo zadostiti zahtevam, ki izhajajo iz študije požarne varnosti in zvočnega elaborata.</t>
  </si>
  <si>
    <t>Izvajalec mora predhodno predstaviti materiale in tehnične kataloške rešitve za vgradnjo.</t>
  </si>
  <si>
    <t>Izvajalec mora zagotoviti tehnično pravilno vgradnjo mavčnokartonskih predelnih sten, da ne prihaja do zvočnih mostov, kar je potrebno uskladiti z glavnim izvajalcem pri izvedbi zidarskih del.</t>
  </si>
  <si>
    <t>Zvočna izolacija v mavčnih stenah mora zagotavljati zadostno trdnost, da se ne sesede.</t>
  </si>
  <si>
    <t>Izvajalec mora uskladiti in zagotoviti vgradnjo podkonstrukcije notranjih vrat in steklenih sten.</t>
  </si>
  <si>
    <t>Izvajalec mora zagotoviti obdelavo stikov mavčnokatronskih oblog z drugimi stenami in stropovi z izvedbo senčnih fug in obdelavo z akrilnim kitom.</t>
  </si>
  <si>
    <t>Izvajalec mora zagotoviti vgradnjo kovinskih vogalnikov in obdelavo špalet.</t>
  </si>
  <si>
    <t>Mavčnokartonska dela se morajo izvajati po tehničnih detajlih in navodilih proizvajalca.</t>
  </si>
  <si>
    <t>Izvedbene detalje kot so stiki in dilatacije, mora izvajalec uskladiti s tehnologijo proizvajalca in jih posredovati v potrditev odgovornemu projektantu.</t>
  </si>
  <si>
    <t>Pri izvedbi stropov mora izvajalec upoštevati izvedbo s primerno togimi pritrdili ali jekleno podkonstrucijo v primeru večjih višin.</t>
  </si>
  <si>
    <t>V vseh mokrih prostorih morajo biti stene in stropovi iz vodoodpornih mavčnih plošč.</t>
  </si>
  <si>
    <t>Vse stike plošč je potrebno bandažirati z mrežico in kitom (vodoodporni kit v mokrih prostorih).</t>
  </si>
  <si>
    <t>Vsa dela kot izhaja iz opisa postavke upoštevajoč vsa zgoraj navedene posebne zaheve, snemanje mer na objektu, kompletno izdelavo izrezov za prehode instalacij, vse fikse in premične delovne odre za izvedbo del, ves pritrdilni in vezni material, vsa pripravljalna in zaključna dela ter čiščenje po končanih delih.</t>
  </si>
  <si>
    <t>Obračun del se vrši v merskih enotah, ki so označene pri posamezni postavki. Odprtine večje od 3 m se odbijajo v celoti.</t>
  </si>
  <si>
    <t>MIZARSKA DELA</t>
  </si>
  <si>
    <t>Vse mere navedene v popisu so zidarske in jih je treba obvezno kontrolirati na licu mesta. Izvajalec mora z glavnim izvajalcem ob izvedbi betonskih in zidarskih uskaditi izvedbo za primerno vgradnjo.</t>
  </si>
  <si>
    <t>Vse izdelki morajo zadostiti zahtevam, ki izhajajo iz študije požarne varnosti in zvočnega elaborata za posamezno pozicijo.</t>
  </si>
  <si>
    <t>Barve profilov, zaključne obloge in tipe kljuk ter ključavnic določi odgovorni projektant arhitekture.</t>
  </si>
  <si>
    <t>Izvajalec je dolžan izdelati protokol odpiranja vrat s sistemskimi ključi in ga uskladiti z naročnikom.</t>
  </si>
  <si>
    <t>Pri vgradnji je potrebno zagotoviti ves ojačitveni material (ojačitve v mavčnih stenah, kovinske podkonstrukcije, kovinska pritrdila in kozole...,) za vgradnjo stavbnega pohištva. Kovinski izdelki, ki so v stiku z vlago morajo biti antikorozijsko zaščiteni.</t>
  </si>
  <si>
    <t>Vgrajeno okovje mora biti primerno za javne objekte in zagotavljati trajnost pri manipulaciji.</t>
  </si>
  <si>
    <t>Pri vratih, kjer so predvidene talne pripire mora izvajalec uskladiti pozicije pripir ali ločilnih letvic.</t>
  </si>
  <si>
    <t>vse zaheve iz prejšnjega odstavka,</t>
  </si>
  <si>
    <t>snemanje izmer na licu mesta,</t>
  </si>
  <si>
    <t>izdelavo delavniških risb in elaborata z detajli vgardnje,</t>
  </si>
  <si>
    <t>čiščenje po izvršeni montaži in zaščita do predaje naročniku,</t>
  </si>
  <si>
    <t>vse potrebne tesnitve notranjih in zunanjih zapir,</t>
  </si>
  <si>
    <t>vsa dela in ukrepi po predpisih varstva pri delu.</t>
  </si>
  <si>
    <t>ALU / PVC STAVBNO POHIŠTVO</t>
  </si>
  <si>
    <t>Vse mere navedene v popisu so zidarske in jih je potrebno obvezno kontrolirati na licu mesta. Izvajalec mora z glavnim izvajalcem ob izvedbi betonskih in zidarskih del uskaditi izvedbo za primerno vgradnjo.</t>
  </si>
  <si>
    <t>Vsi izdelki morajo zadostiti zahtevam, ki izhajajo iz študije požarne varnosti in zvočnega elaborata za posamezno pozicijo.</t>
  </si>
  <si>
    <t>Barve profilov, zaključne obloge, tipe kljuk ter ključavnico potrdi odgovorni projektant arhitekture.</t>
  </si>
  <si>
    <t>izdelavo delavniških risb in elaborata z detajli vgradnje in potrjenimi predvidenimi obdelavami,</t>
  </si>
  <si>
    <t>vse delo v delavnici in na objektu z vsemi dajatvami,</t>
  </si>
  <si>
    <t>prevoz izdelkov na objekt, z nakladanjem, razkladanjem, skladiščenjem in prenosi do mesta vgraditve oz. montaže; vsi izdelki morajo biti ustrezno zaščiteni, da se med transporti in prenosi ne poškodujejo,</t>
  </si>
  <si>
    <t>vse potrebne tesnitve notranjih in zunajih zapir,</t>
  </si>
  <si>
    <t>SLIKOPLESKARSKA DELA</t>
  </si>
  <si>
    <t>izvajalec mora z glavnim izvajalcem uskladiti pogoje za primerno izvedbo površin za izvedbo del in izvesti pregled že izvedenih površin,</t>
  </si>
  <si>
    <t>izvajalec mora izvesti vsa potrebna preddela za pripravo površin za pleskanje,</t>
  </si>
  <si>
    <t>opleskane površine morajo biti enotnega tona, ne smejo se poznati sledovi od slikopleskarskega orodja,</t>
  </si>
  <si>
    <t>izvajalec je dolžan izvesti zaščito vseh vgrajenih materialov in izdelkov ob izvajanju pleskanja in izvesti čiščenje po končanih delih,</t>
  </si>
  <si>
    <t>delovne odre za izvedbo pleskarskih del je dolžan zagotoviti izvajalec slikopleskarskih del, skladno s pogoji za zagotavljanje varnosti pri delu,</t>
  </si>
  <si>
    <t>pregled površin in snemanje mer na objektu,</t>
  </si>
  <si>
    <t>vsa pripravljalna dela za pripravo površin za pleskanje, čiščenje in nanašanje emulzij,</t>
  </si>
  <si>
    <t>predhodno zaščito prostorov, vgrajenih materialov in izdelkov,</t>
  </si>
  <si>
    <t>izvedbo delovnih fiksnih in pomičnih odrov,</t>
  </si>
  <si>
    <t>dobavo materiala in pomožnega materiala ter izvedbo pleskanja,</t>
  </si>
  <si>
    <t>odstranjevanje zaščite,</t>
  </si>
  <si>
    <t>čiščenje in pripravo površin pred pričetkom dela,</t>
  </si>
  <si>
    <t>vsa pripravljalna dela na objektu,</t>
  </si>
  <si>
    <t>izvedbo fasadnih odrov,</t>
  </si>
  <si>
    <t>dobavo, transport in vgradnjo vsega osnovnega, pritrdilnega, spojnega in pomožnega materiala,</t>
  </si>
  <si>
    <t xml:space="preserve"> čiščenje izdelkov in okolice po končanih delih,</t>
  </si>
  <si>
    <t>izvedbo zaključkov ob okenskih špaletah in na stiku z okenskimi policami,</t>
  </si>
  <si>
    <t>vgradnjo dilatacijskih profilov na stiku s fasado iz drugih materialov,</t>
  </si>
  <si>
    <t>izvedbo zaključnih odkapnih letev na stiku s coklom,</t>
  </si>
  <si>
    <t>izvedbo ojačitev vogalov na okenskih odprtinah,</t>
  </si>
  <si>
    <t>izvedbo pokrivnih sistemskih letev na stiku s stavbnim pohištvom,</t>
  </si>
  <si>
    <t>izvedbo dilatacijskih stikov, kjer je to potrebno zaradi večjih dimenzij.</t>
  </si>
  <si>
    <t>Obračun del se vrši v merskih enotah, ki so označene v posamezni postavki. V navedenih površinah fasad so upoštevani odbitki okenskih in vratnih odprtin večji od 3m2.</t>
  </si>
  <si>
    <t>SIST EN 13670</t>
  </si>
  <si>
    <t>SIST EN 206</t>
  </si>
  <si>
    <t>SIST EN 10080</t>
  </si>
  <si>
    <t>Vgrajeni material mora po kvaliteti ustrezati določilom veljavnih tehničnih predpisov.</t>
  </si>
  <si>
    <t>Betonska armatura mora biti obdelana v skladu z veljavninimi predpisi v kvaliteti predpisani v statičnem računu in izdelana točno po armaturnih načrtih. Pritrjena mora biti tako, da ostane med betoniranjem v zahtevanem položaju.</t>
  </si>
  <si>
    <t>Pred pričetkom del mora izvajalec izdelati projekt izvajanja betonskih konstrukcij, ki ga morati potrditi nadzorni inženir in projektant gradbenih konstrukcij. Strošek mora biti zajet v cenah na enoto mere.</t>
  </si>
  <si>
    <t>Opažni material mora po kvaliteti ustrezati določilom veljavnih tehničnih predpisov.</t>
  </si>
  <si>
    <t>V ceni za enoto je potrebno upoštevati tudi:</t>
  </si>
  <si>
    <t>Vse vzidave in zidarske obdelave morajo biti izvršene v skladu s projektom oz. po zahtevah v drugi dokumentaciji.</t>
  </si>
  <si>
    <t>Material za vgrajevanje in obdelavo mora po kvaliteti ustrezati določilom veljavnih tehničnih predpisov.</t>
  </si>
  <si>
    <t>Izvedba dodatne izolacije fasade po celotni površini severne fasade obstoječega objekta, ki se izvede čez obstoječo fasado (dodatna deb. izolacije 10 cm, skupna debelina izolacije 20 cm). Fasada se izvede v sledeči sestavi: EPS izolacijske plošče deb. 10 cm (kot. npr. STO TOP 031 SILBER REFLECT CLIMA, λ=0,031), pasovno lepljene (lepilo kot npr. STO LEVELL UNI, 5 kg/m2), poglobljeno vijačenje s sidri (kot. npr. STO THERMODUBEL, 4-6 kos/m2) in zapiranje s čepi, nanos armirne mase (kot. npr. STO ARMAT CLASSIC), armiranje z mrežico iz steklenih vlaken (STO GLASFASERGEWEBE), izravnava z dodatnim nanosom lepila ter nanos zaključnega sloja (kot npr. STO LOTUSAN 1,5K). Zaključni sloj fasade odporen na udarce! V ceni na enoto so zajeti vsi potrebni nosilni, ojačitveni, zaključni, diletacijski profili, pritrdilni material in obdelave špalet. Na vseh prekladah nad okni je potrebno izvesti odkapni profil. Barva fasade po izboru projektanta (enaka obstoječi).</t>
  </si>
  <si>
    <t>Dobava in izdelava kompaktne toplotnoizolirane fasade na betonske stene v sledeči sestavi: EPS izolacijske plošče deb. 10 cm (kot. npr. STO TOP 031 SILBER REFLECT CLIMA, λ=0,031), pasovno lepljene (lepilo kot npr. STO LEVELL UNI, 5 kg/m2), poglobljeno vijačenje s sidri (kot. npr. STO THERMODUBEL, 4-6 kos/m2) in zapiranje s čepi, nanos armirne mase (kot. npr. STO ARMAT CLASSIC), armiranje z mrežico iz steklenih vlaken (STO GLASFASERGEWEBE), izravnava z dodatnim nanosom lepila ter nanos zaključnega sloja (kot npr. STO LOTUSAN 1,5K). Zaključni sloj fasade odporen na udarce! V ceni na enoto so zajeti vsi potrebni nosilni, ojačitveni, zaključni, diletacijski profili, pritrdilni material in obdelave okenskih in vratnih špalet s toplotno izolacijo in zaključnim slojem. Na vseh prekladah nad okni je potrebno izvesti odkapni profil. Barva fasade po izboru projektanta (enaka obstoječi).</t>
  </si>
  <si>
    <t>V ceni za enoto mora biti upoštevano poleg del opisa v postavkah ter ukrepov iz prejšnjega odstavka tudi:</t>
  </si>
  <si>
    <t>Dela je potrebno izvajati po določilih veljavnih tehničnih predpisov in normativov ter skladno z obveznimi standardi SIST:</t>
  </si>
  <si>
    <t>čiščenje opažev po montaži armature,</t>
  </si>
  <si>
    <t>čiščenje gradbišča, objekta in konstrukcijskih elementov zaradi betoniranja,</t>
  </si>
  <si>
    <t>varovalne odre in odre za delo na višini kot zaščita pred padcem.</t>
  </si>
  <si>
    <t>Za obliko in mesto delovne rege ali prekinitve betoniranja se je potrebno predhodno dogovoriti s projektantom gradbenih konstrukcij.</t>
  </si>
  <si>
    <t>Za izvajalca del so merodajne oznake betonov navedene v postavkah oziroma v statičnem računu in armaturnih načrtih. V primeru neskladnosti velja tolmačenje projektanta gradbenih konstrukcij.</t>
  </si>
  <si>
    <t>Za dopustna odstopanja glede pravilnosti in dimenzij gradbenih elementov veljajo določila DIN 18 202.</t>
  </si>
  <si>
    <t>Betonska dela zajemajo poleg izdelave po postavkah popisa tudi:</t>
  </si>
  <si>
    <t>dela in ukrepe po določilih veljavnih predpisov varstva pri delu,</t>
  </si>
  <si>
    <t>čiščenje in vlaženje opažev neposredno pred pričetkom betoniranja,</t>
  </si>
  <si>
    <t>manjša popravila opažev med betoniranjem,</t>
  </si>
  <si>
    <t>vmetavanje betona v opaže ter premeščenje lijaka ali transportne cevi med betoniranjem,</t>
  </si>
  <si>
    <t>zgoščevanje betona,</t>
  </si>
  <si>
    <t>nego betona, močenje, zaščito pred mrazom, soncem, vetrom, tresljaji, itd.,</t>
  </si>
  <si>
    <t>čiščenje armature od umazanije, rje, ki se lušči, maščobe, postavljanje podložk in začasno vezanje k opažu,</t>
  </si>
  <si>
    <t>za vidne konstrukcije je potrebno vgrajevati enako kvaliteto mešanice betona in enako kvaliteto cementa istega proizvajalca,</t>
  </si>
  <si>
    <t>kontroliro pozicije vgrajenih sider, škatel, vložkov, doz, cevi ipd.</t>
  </si>
  <si>
    <t>dobava vsega potrebnega materiala z vsemi transporti in manipulativnimi stroški ter skladiščenjem in transporti do mesta vgradnje,</t>
  </si>
  <si>
    <t>Vsa opažarska dela je potrebno izvajati v skladu z določili veljavnih predpisov in normativov ter obveznimi standardi SIST.</t>
  </si>
  <si>
    <t>Opaži morajo biti izdelani po projektirani obliki in dimenzijah oz. kotah betonskih konstrukcij z vsemi potrebnimi podporami, oporami, horizontalno in vertikalno povezavo, tako, da so stabilni in sposobni za prevzem obtežbe betona in tehnologije dela. Notranje površine opažev morajo biti ravne. Opaži morajo biti izdelani tako, da se razopaženje opravi lahko, brez pretresov in poškodovanja betonske konstrukcije.</t>
  </si>
  <si>
    <t>Tesarska dela zajemajo poleg izdelave same, ki je opisana v posamezni postavki, še vsa potrebna pomožna dela in ukrepe:</t>
  </si>
  <si>
    <t>izdelavo in demontažo opažev,</t>
  </si>
  <si>
    <t>podpiranje, zavetrovanje in vezavo opažev,</t>
  </si>
  <si>
    <t>ruvanje žičnikov, čiščenje opažev, sortiranje lesa in opažnih elementov,</t>
  </si>
  <si>
    <t>vzdrževanje materiala in elementov opažev,</t>
  </si>
  <si>
    <t>vzdrževanje naprav in premičnih odrov in odrov, ki so potrebni za opažanje,</t>
  </si>
  <si>
    <t>dela in ukrepe varstva pri delu.</t>
  </si>
  <si>
    <t>Opaž vidnih konstrukcij je potrebno razumeti tako, da bodo te neometane oz. neobložene in pri katerih je predpisana popolnoma ravna površina in kjer je to navedeno tudi vidna struktura lesa. Medsebojno vezanje opažev se izvede z veznimi elementi skozi distančne cevke.</t>
  </si>
  <si>
    <t>dobavo lesa in opažnih elementov, vsega pritrdilnega in pomožnega materiala, vse transporte in manipulativne stroške,</t>
  </si>
  <si>
    <t>najemnino, vzdrževanje, prenovo opažev, nove opažne plošče za vidne betone, stroški odpisa opažev,</t>
  </si>
  <si>
    <t>stroške vseh potrebnih elementov, veznih sredstev, podpor, drobnega materiala, odrov za betoniranje, ograje na robovih plošč,</t>
  </si>
  <si>
    <t>tesnila za preprečite iztekanje cementnega mleka med opažnimi ploščami ter med opažem in bet. konstrukcijo, tesnenje juvidur cevi,</t>
  </si>
  <si>
    <t>tehnološki načrt opažanja in podpiranja,</t>
  </si>
  <si>
    <t>čiščenje opažev in materiala po končanih delih,</t>
  </si>
  <si>
    <t>stroške žerjavov oz. druge tehnologije za vertikalne in horizontalne transporte,</t>
  </si>
  <si>
    <t>v ceni EM je upoštevati tudi opaže vseh prebojev za vse vrste instalacij, odprtine v opažu velikosti do 1m2 se ne obračunavajo posebej,</t>
  </si>
  <si>
    <t>vse varovalne odre za delo na višini kot zaščita pred padcem,</t>
  </si>
  <si>
    <t>dodatne trikotne letvice na stikih različnih betonaž po detajlu odgovornega arhitekta,</t>
  </si>
  <si>
    <t>vgradnjo trikotnih letvic na vseh odprtih robovih ter na konzolnih ploščah za izvedbo odkapa.</t>
  </si>
  <si>
    <t>Vsa zidarska dela je potrebno izvajati po določilih veljavnih tehničnih predpisov in normativov ter skladno z obveznimi standardi SIST.</t>
  </si>
  <si>
    <t>izvesti je potrebno izračun pritrdilnih sredstev za vetrovno cono lokacije objekta,</t>
  </si>
  <si>
    <t>vse stike in zatesnitve oblikovati tako, da je zagotovljena trajnost za predvideno garancijsko dobo,</t>
  </si>
  <si>
    <t>vgradnjo kleparskih elementov je potrebno koordinirati z izvajalci drugih del.</t>
  </si>
  <si>
    <t>pred začetkom del je potrebno izdelati delavniški načrt kovinskih izdelkov, katerega potrdi odgovorni projektant gradbenih konstrukcij oziroma odgovorni projektant arhitekture,</t>
  </si>
  <si>
    <t>varjenje lahko izvajajo le varilci z veljavnimi dokazili,</t>
  </si>
  <si>
    <t>prašno barvanje notranjih kovinskih izdelkov se vrši v delavnici, na objektu se vrši montaža gotovih izdelkov.</t>
  </si>
  <si>
    <t>pravočasno dobavo in vgradnjo sider in pritrdil v osnovno konstrukcijo,</t>
  </si>
  <si>
    <t>Posebne zahteve za keramičarska dela:</t>
  </si>
  <si>
    <t>debelina fug naj ne presega 1,5 mm oz. debeline, ki jo določi odgovorni projektant arhitekture,</t>
  </si>
  <si>
    <t>pred polaganjem izvajalec skupaj z nadzorom in projektantom pregleda površine oblaganja in določi lokacije oblaganja sten in tlaka in izhodiščne točke ter smeri za polaganje,</t>
  </si>
  <si>
    <t>pred polaganjem talne keramike v lepilno malto v sanitarijah, kjer je izvedena hidroizolacija s polimercementno maso je potrebno preveriti stanje omenjene hidroizolacije, pri polaganju pa dela izvajati tako, da se le-ta ne poškoduje,</t>
  </si>
  <si>
    <t>dobavo vsega materiala, z vsemi transporti in manipulativnimi stroški: keramične ploščice, material za malte, lepilo za keramiko, fugirno maso,</t>
  </si>
  <si>
    <t>kitanje spoja med talno in stensko keramiko s trajno elastičnim kitom,</t>
  </si>
  <si>
    <t>obdelave zunanjih robov s PVC vogalniki pri stenski keramiki,</t>
  </si>
  <si>
    <t>obdelavo špalet v okenskih odprtinah pri stenski keramiki,</t>
  </si>
  <si>
    <t>čiščenje položene keramike in prostora po dokončanju del.</t>
  </si>
  <si>
    <t>Posebne zahteve za tlakarska dela:</t>
  </si>
  <si>
    <t>izvajalec mora zagotoviti dodatne površine oblog za morebitno menjavo v času uporabe objekta (1-3% površine),</t>
  </si>
  <si>
    <t>maso za izravnavo podlage,</t>
  </si>
  <si>
    <t>pregled in čiščenje podlage ter vsa potrebna preddela za pripravo površin,</t>
  </si>
  <si>
    <t>dobavo osnovnega in pomožnega materiala za talne obloge,</t>
  </si>
  <si>
    <t>obrobne letve oz. zaključne trakove,</t>
  </si>
  <si>
    <t>pritrdilni material za obrobne letve,</t>
  </si>
  <si>
    <t xml:space="preserve">Posebne zahteve za mavčnokartonska dela: </t>
  </si>
  <si>
    <t>Izvajalec mora zagotoviti tehnično pravilno obdelavo prebojev na mavčnokartonskih predelnih stenah in spuščenih stropovih, da je le ta skladna z zasnovo požarne varnosti.</t>
  </si>
  <si>
    <t>Izvajalec mora pregledati, uskladiti in zagotoviti izvedbo sten, da bo mogoča vgradnja elementov instalacij, ki potekajo v stenah, zlasti na mestih križanj.</t>
  </si>
  <si>
    <t>Izvajalec mora zagotoviti vse potrebne ojačitve za sanitarne elemente oz. opremo, ki se pritrjuje na steno (table, projektorji, ipd.).</t>
  </si>
  <si>
    <t>Izvajalec mora zagotoviti izvedbo mehkih stikov na stikih med fasado in mavčno oblogo, z vgradnjo podložnih trakov iz penjenega polietilena ali nabrekajočih tesnilnih trakov debeline 5 mm.</t>
  </si>
  <si>
    <t xml:space="preserve">Posebne zahteve za mizarska dela: </t>
  </si>
  <si>
    <t>Stavbno pohištvo in pripradajoča oprema (kljuke, ključavnice, odbojniki,...) se izdeluje po potrjenih shemah iz projekta, usklajenih z izmerami na objektu oz. skladno z dogovorjenimi detajli vgradnje. Izvajalec prehodno izdela delavniške risbe, ki jih potrdi projektant arhitekture.</t>
  </si>
  <si>
    <t>Pri vratih, kjer je navedeno naj se vgradi talni odbojnik je porebno upoštevati inox polkrožni talni odbojnik.</t>
  </si>
  <si>
    <t>Pri pozicijah, kjer je navedena rešetka je potrebno upoštevati vgradnjo alu prezračevalne rešetke velikosti po projektu strojnih instalacij skupaj z izvedbo izreza.</t>
  </si>
  <si>
    <t>Izvajalec je dolžan za pozicije vezane na požarno centralo in opremljene z električnimi/magnetnimi ključavnicami ali držali zagotoviti ustrezno elektro opremo in povezavo.</t>
  </si>
  <si>
    <t>dobavo vsega osnovnega in pomožnega materiala ter okovja, kljuk, ključavnic, z vsemi transportnimi in manipulativnimi stroški,</t>
  </si>
  <si>
    <t>dobava vse pripadajoče kovinske podkonstrukcije,  slepih podbojev in okvirjev,</t>
  </si>
  <si>
    <t xml:space="preserve">Posebne zahteve za alu/pvc stavbno pohištvo: </t>
  </si>
  <si>
    <t>Pri vgradnji je potrebno zagotoviti ves ojačitveni material (ojačitve v mavčnih stenah, kovinske podkonstrukcije, kovinska pritrdila in kozole) za vgradnjo stavbnega pohištva. Kovinski izdelki, ki so v stiku z vlago morajo biti antikorozijsko zaščiteni.</t>
  </si>
  <si>
    <t>Pri pozcijah, kjer je navedena rešetka je potrebno upoštevati vgradnjo alu prezračevalne rešetke velikosti po projektu strojnih instalacij skupaj z izvedbo izreza.</t>
  </si>
  <si>
    <t>dobavo vsega osnovnega in pomožnega materiala ter okovja, kljuk in ključavnic, z vsemi transportnimi in manipulativnimi stroški,</t>
  </si>
  <si>
    <t>gradbeno pomoč na objektu pri vgradnji stavbnega pohištva,</t>
  </si>
  <si>
    <t>gradbeno pomoč na objektu pri vgradnji mizarskih izdelkov,</t>
  </si>
  <si>
    <t>dobava vse pripradajoče kovinske podkonstrukcije, slepih podbojev in okvirjev,</t>
  </si>
  <si>
    <t>Posebne zahteve za slikopleskarska dela:</t>
  </si>
  <si>
    <t xml:space="preserve">Ponudbena cena mora zajemati: </t>
  </si>
  <si>
    <t>Ponudbena cena mora zajemati:</t>
  </si>
  <si>
    <t>Posebne zahteve za krovsko kleparska dela:</t>
  </si>
  <si>
    <t>čiščenje prostorov po končanih delih.</t>
  </si>
  <si>
    <t>Odprtine večje od 3 m se odbijajo v celoti.</t>
  </si>
  <si>
    <t xml:space="preserve">Ponudbena cena mora zajemati:  </t>
  </si>
  <si>
    <t>Izvajalec naj predhodno pripravi variantne vzorce fasade (barva in granulacija) po zahtevi projektanta v velikosti 1,0 m x 1,0 m. Vse materiale mora pred vgradnjo potrditi odgovorni projektant arhitekture.</t>
  </si>
  <si>
    <t>V ponudbeni ceni je potrebno zajeti poleg del opisanih v postavkah tudi vsa pomožna dela in ukrepe:</t>
  </si>
  <si>
    <t>vsa potrebna merjenja z določenjem točk, smeri, višin in ravnin, nameščanje in zaščito oznak, vodil itd.,</t>
  </si>
  <si>
    <t>zaščito pred mrazom, vročino, dežjem in fizičnih poškodb, posebno za vidne zidove,</t>
  </si>
  <si>
    <t>zidarske odre,</t>
  </si>
  <si>
    <t>varovalne odre za delo na višini kot zaščita pred padcem,</t>
  </si>
  <si>
    <t>čiščenje prostorov, izdelkov in delovnih priprav med in po končanih delih,</t>
  </si>
  <si>
    <t>Vsa dela morajo biti izvršena tako, da je zagotovljena funkcionalnost, stabilnost, varnost, natančnost in življenska doba posameznih elementov.</t>
  </si>
  <si>
    <t xml:space="preserve">Obračun del se vrši v merskih enotah, ki so označene pri posamezni postavki. </t>
  </si>
  <si>
    <t>Ureditev in zavarovanje območja gradbišča, skladno z varnostnim načrtom (ograja, vhodi, dostopi, gradbiščna tabla, opozorilne table, kontejnerji, deponije,…).</t>
  </si>
  <si>
    <t>Izdelava protiprašnih zapor iz mavčnokartonskih plošč za preprečitev udora prahu do ostalih prostorov v obstoječem objektu v katerih ni predviden gradbeni poseg. Zaščita obstoječega tlaka z pvc folijo, opažnimi elementi ali drugim materialom pred poškodbami, vključno z demontažo po končani gradnji in iznosom zaščitnega materiala iz objekta (vertikalni in horizontalni prenosi).</t>
  </si>
  <si>
    <t>Pregled obstoječe električne instalacije in priprava za odklop instalacije. Izvajalec mora zagotavljati nemoteno uporabo ostalih delov objekta (skladno z dogovorom z naročnikom).</t>
  </si>
  <si>
    <t>Pregled in odklop strojnih instalacij vključno, s predhodno izdelavo blokade na aktivnih instalacijah. Odstranjevanje cevi različnih premerov, kanalov in drugih elementov, skupaj s transportom do začasne deponije, nakladanje na prevozno sredstvo in odvoz na trajno deponijo vključno s plačilom vseh taks.</t>
  </si>
  <si>
    <t>Ureditev gradbiščnega priključka elektrike in vode.</t>
  </si>
  <si>
    <t>A.1.10</t>
  </si>
  <si>
    <t>Izdelava PID dokumentacije (4 izvodi).</t>
  </si>
  <si>
    <t>Odstranitev obstoječih vhodnih vrat (dim. ZV 300/290), nakladanje in odvoz v stalno deponijo vključno s plačilom vseh taks.</t>
  </si>
  <si>
    <t>Odstranitev  obstoječe zastekljene stene (dim. NZ 300/310- NZ -P-02, EI 30), nakladanje in odvoz v stalno deponijo vključno s plačilom vseh taks.</t>
  </si>
  <si>
    <t>Odstranitev obstoječih alu oken zastekljenih s termopan steklom, vključno z rušenjem parapetnega zidu (1,64 m) ter rušenjem preklade, odstranitvijo obstoječe alu zunanje police (preboji se izvedejo v pritličju, 1. in 2. nadstropju) s transportom ruševin do začasne deponije, nakladanje na prevozno sredstvo in odvoz na trajno deponijo, vključno s plačilom vseh taks.</t>
  </si>
  <si>
    <t>Odstranitev dela obstoječega zaključnega tlaka - gume v delu obstoječega stopnišča v pritličju, 1. in 2. nadstropju, transportom ruševin do začasne deponije, nakladanje na prevozno sredstvo in odvoz na trajno deponijo, vključno s plačilom vseh taks.</t>
  </si>
  <si>
    <t>Posebne zahteve za zemeljska dela:</t>
  </si>
  <si>
    <t>Pri ceni za enoto je potrebno zajeti poleg izvedbe del po opisu v posamezni postavki tudi:
- dela in ukrepe po določilih veljavnih predpisov varstva pri delu,
- pregled bočnih strani izkopa vsak dan pred pričetkom dela, zlasti pa po deževnem vremenu ali miniranju.</t>
  </si>
  <si>
    <t>prenosi višinskih točk, zarisovanje itd.,</t>
  </si>
  <si>
    <t>Projektiranje in izdelava gradbenega odra, njegova nosilnost in stabilnost je izključna odgovornost izvajalca del. Fasadni oder mora biti izdelan tako, da omogoča izvedbo vseh del na vseh fasadah, da je omogočen varen dostop in sestop z odra, da so upoštevani vsi predpisi v zvezi z varnostjo in zdravjem pri delu.</t>
  </si>
  <si>
    <t>Razna nepredvidena tesarska dela. Obračun po dejansko izvedenih količinah, evidentiranih v gradbenem dnevniku in potrjenih s strani nadzornega inženirja.</t>
  </si>
  <si>
    <t>Gradbena pomoč pri vgradnji talnih sifonov, odtočnih cevi ter ostalih elementov strojnih in elektro instalacij.</t>
  </si>
  <si>
    <t>Razna nepredvidena zidarska dela, obračun po dejansko izvedenih količinah, evidentiranih v gradbenem dnevniku in potrjenih s strani nadzornega inženirja.</t>
  </si>
  <si>
    <t>Čiščenje površin po končanih delih.</t>
  </si>
  <si>
    <t xml:space="preserve">KROVSKO KLEPARSKA DELA </t>
  </si>
  <si>
    <t>Pleskanje mavčnokartonskih sten in oblog s predhodno pripravo podlage, bandažiranjem spojev, kitanjem ter 2x pleskanje z disperzijsko barvo v tonu po izboru projektanta.</t>
  </si>
  <si>
    <t>BRISOLEJI IN SENČILA</t>
  </si>
  <si>
    <t>police: zunanja ALU, notranja kamen Lipica Fiorito poliran 2 cm (zajeto v drugih postavkah);</t>
  </si>
  <si>
    <t>police: zunanja ALU, notranja kamen Lipica Fiorito poliran 2cm (zajeto v drugih postavkah);</t>
  </si>
  <si>
    <t>Police: zunanja ALU, notranja kamen Lipica Fiorito poliran 2cm (zajeto v drugih postavkah);</t>
  </si>
  <si>
    <t>ELEKTROINSTALACIJE (OSNOVNA ŠOLA ŠTURJE - DOZIDAVA)</t>
  </si>
  <si>
    <t>Izdelava nosilne bituminizirane zmesi AC 16 base B50/70 A4 v debelini 5 cm.</t>
  </si>
  <si>
    <t>Izdelava obrabne in zaporne plasti bituminizirane zmesi AC 8 surf B70/100 A5 v debelini 3 cm.</t>
  </si>
  <si>
    <t>Strojni in delno ročni izkop v terenu III.- IV.ktg (za izvedbo betonskega tlaka pred vhodom in za objektom ter pod asfaltnimi površinami), nakladanje in odvoz izkopanega materiala v stalno deponijo vključno s plačilom vseh taks.</t>
  </si>
  <si>
    <t>Planiranje zemeljskega planuma z utrditvijo do predpisane zbitosti (pod tkakovanimi površinami in temeljem betonskega zidu).</t>
  </si>
  <si>
    <t xml:space="preserve">kg </t>
  </si>
  <si>
    <t>Dobava in montaža trikotnih letvic na robove zidu in dilatacij.</t>
  </si>
  <si>
    <t>Dobava in vgrajevanje podložnega betona C12/15 (pod temeljem podpornega zidu).</t>
  </si>
  <si>
    <t>Dobava in vgrajevanje betona C25/30  v pasovne temelje v temelje podpornega zidu.</t>
  </si>
  <si>
    <t>Dobava in vgrajevanje armature in armaturnih mrež v temelje in stene podpornega zidu.</t>
  </si>
  <si>
    <t>Dobava in vgrajevanje betona C25/30 (Dmax 16 mm) v AB stene prereza 0,20 - 0,30 m3/m2 (stene podpornega zidu).</t>
  </si>
  <si>
    <t>Naprava, montaža in demontaža opaža AB podpornega zidu  (vidni beton), z vsemi deli po splošnih določilih za tesarska dela.</t>
  </si>
  <si>
    <t>Izvedba zasipa za podpornim zidom z  materialom od izkopa  z utrjevanjem do predpisane zbitosti, dovoz materiala iz gradbiščne deponije.</t>
  </si>
  <si>
    <t xml:space="preserve">Odstranitev obstoječe panelne kovinske ograje, vključno s prenosom na gradbiščno deponijo. </t>
  </si>
  <si>
    <t>Rušitev betonskih zidcev ob obstoječem objektu, nakladanje in odvoz ruševin v stalno deponijo vključno s plačilom vseh taks.</t>
  </si>
  <si>
    <t>Strojni in delno ročni izkop v terenu III.- IV.ktg za izvedbo temelja zunanjega betonskega zidu, nakladanje in odvoz izkopanega materiala v stalno deponijo po izbiri izvajalca vključno s plačilom vseh taks, del materiala se odpelje v gradbiščno deponijo za kasnejši zasip za podpornim zidom.</t>
  </si>
  <si>
    <t>A.8.21</t>
  </si>
  <si>
    <t>A.8.22</t>
  </si>
  <si>
    <t>A.8.23</t>
  </si>
  <si>
    <t>A.8.24</t>
  </si>
  <si>
    <t>A.8.25</t>
  </si>
  <si>
    <t>A.8.26</t>
  </si>
  <si>
    <t>A.8.27</t>
  </si>
  <si>
    <t>A.8.28</t>
  </si>
  <si>
    <t>A.8.29</t>
  </si>
  <si>
    <t>A.8.30</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</si>
</sst>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424];[Red]\-#,##0.00\ [$€-424]"/>
    <numFmt numFmtId="165" formatCode="#,##0.00&quot; €&quot;"/>
    <numFmt numFmtId="166" formatCode="_-* #,##0.00\ _€_-;\-* #,##0.00\ _€_-;_-* \-??\ _€_-;_-@_-"/>
    <numFmt numFmtId="167" formatCode="0\ %"/>
    <numFmt numFmtId="168" formatCode="_-* #,##0.00\ _S_I_T_-;\-* #,##0.00\ _S_I_T_-;_-* \-??\ _S_I_T_-;_-@_-"/>
    <numFmt numFmtId="169" formatCode="#,##0.00_ ;[Red]\-#,##0.00\ "/>
    <numFmt numFmtId="170" formatCode="#,##0.00\ &quot;€&quot;"/>
    <numFmt numFmtId="171" formatCode="#,##0.00_ ;\-#,##0.00\ "/>
    <numFmt numFmtId="172" formatCode="_(* #,##0.00_);_(* \(#,##0.00\);_(* \-??_);_(@_)"/>
    <numFmt numFmtId="173" formatCode="\$#,##0\ ;&quot;($&quot;#,##0\)"/>
    <numFmt numFmtId="174" formatCode="000"/>
    <numFmt numFmtId="175" formatCode="#,##0.0"/>
    <numFmt numFmtId="176" formatCode="0.0"/>
    <numFmt numFmtId="177" formatCode="#,##0.00;\-#,##0.00"/>
  </numFmts>
  <fonts count="123">
    <font>
      <sz val="10"/>
      <name val="Arial CE"/>
      <family val="2"/>
    </font>
    <font>
      <sz val="11"/>
      <color indexed="55"/>
      <name val="Calibri"/>
      <family val="2"/>
    </font>
    <font>
      <sz val="10"/>
      <name val="Calibri"/>
      <family val="2"/>
    </font>
    <font>
      <b/>
      <sz val="11"/>
      <name val="Calibri"/>
      <family val="2"/>
    </font>
    <font>
      <b/>
      <sz val="12"/>
      <name val="Calibri"/>
      <family val="2"/>
    </font>
    <font>
      <b/>
      <sz val="10"/>
      <name val="Calibri"/>
      <family val="2"/>
    </font>
    <font>
      <sz val="10.5"/>
      <name val="Calibri"/>
      <family val="2"/>
    </font>
    <font>
      <b/>
      <sz val="10.5"/>
      <name val="Calibri"/>
      <family val="2"/>
    </font>
    <font>
      <b/>
      <i/>
      <sz val="10.5"/>
      <name val="Calibri"/>
      <family val="2"/>
    </font>
    <font>
      <i/>
      <sz val="10.5"/>
      <name val="Calibri"/>
      <family val="2"/>
    </font>
    <font>
      <sz val="10"/>
      <name val="Arial"/>
      <family val="2"/>
    </font>
    <font>
      <b/>
      <sz val="10"/>
      <name val="Arial"/>
      <family val="2"/>
    </font>
    <font>
      <b/>
      <sz val="11"/>
      <name val="Arial"/>
      <family val="2"/>
    </font>
    <font>
      <i/>
      <sz val="8"/>
      <name val="Calibri"/>
      <family val="2"/>
    </font>
    <font>
      <sz val="11"/>
      <color indexed="9"/>
      <name val="Calibri"/>
      <family val="2"/>
    </font>
    <font>
      <sz val="11"/>
      <color indexed="52"/>
      <name val="Calibri"/>
      <family val="2"/>
    </font>
    <font>
      <sz val="10"/>
      <color indexed="8"/>
      <name val="Calibri"/>
      <family val="2"/>
    </font>
    <font>
      <b/>
      <sz val="10"/>
      <name val="Arial CE"/>
      <family val="0"/>
    </font>
    <font>
      <b/>
      <sz val="10"/>
      <name val="Times New Roman"/>
      <family val="1"/>
    </font>
    <font>
      <sz val="10"/>
      <name val="Times New Roman"/>
      <family val="1"/>
    </font>
    <font>
      <vertAlign val="superscript"/>
      <sz val="10"/>
      <name val="Times New Roman"/>
      <family val="1"/>
    </font>
    <font>
      <sz val="10"/>
      <name val="Symbol"/>
      <family val="1"/>
    </font>
    <font>
      <b/>
      <u val="single"/>
      <sz val="10"/>
      <name val="Times New Roman"/>
      <family val="1"/>
    </font>
    <font>
      <i/>
      <sz val="10"/>
      <name val="Times New Roman"/>
      <family val="1"/>
    </font>
    <font>
      <sz val="11"/>
      <color indexed="8"/>
      <name val="Calibri"/>
      <family val="2"/>
    </font>
    <font>
      <sz val="11"/>
      <color indexed="17"/>
      <name val="Calibri"/>
      <family val="2"/>
    </font>
    <font>
      <b/>
      <sz val="18"/>
      <color indexed="24"/>
      <name val="Arial"/>
      <family val="2"/>
    </font>
    <font>
      <b/>
      <sz val="12"/>
      <color indexed="24"/>
      <name val="Arial"/>
      <family val="2"/>
    </font>
    <font>
      <b/>
      <sz val="11"/>
      <color indexed="63"/>
      <name val="Calibri"/>
      <family val="2"/>
    </font>
    <font>
      <sz val="9"/>
      <color indexed="8"/>
      <name val="Calibri"/>
      <family val="2"/>
    </font>
    <font>
      <b/>
      <sz val="10"/>
      <color indexed="8"/>
      <name val="Calibri"/>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sz val="10"/>
      <name val="Times New Roman CE"/>
      <family val="1"/>
    </font>
    <font>
      <sz val="8"/>
      <name val="Times New Roman CE"/>
      <family val="1"/>
    </font>
    <font>
      <sz val="11"/>
      <color indexed="60"/>
      <name val="Calibri"/>
      <family val="2"/>
    </font>
    <font>
      <sz val="11"/>
      <color indexed="10"/>
      <name val="Calibri"/>
      <family val="2"/>
    </font>
    <font>
      <i/>
      <sz val="11"/>
      <color indexed="23"/>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Calibri"/>
      <family val="2"/>
    </font>
    <font>
      <sz val="10"/>
      <color indexed="8"/>
      <name val="Arial"/>
      <family val="2"/>
    </font>
    <font>
      <sz val="10"/>
      <color indexed="10"/>
      <name val="Arial"/>
      <family val="2"/>
    </font>
    <font>
      <b/>
      <sz val="8"/>
      <name val="Arial"/>
      <family val="2"/>
    </font>
    <font>
      <sz val="8"/>
      <name val="Arial"/>
      <family val="2"/>
    </font>
    <font>
      <b/>
      <i/>
      <sz val="10"/>
      <color indexed="12"/>
      <name val="Calibri"/>
      <family val="2"/>
    </font>
    <font>
      <i/>
      <sz val="10"/>
      <color indexed="12"/>
      <name val="Calibri"/>
      <family val="2"/>
    </font>
    <font>
      <i/>
      <sz val="11"/>
      <color indexed="12"/>
      <name val="Calibri"/>
      <family val="2"/>
    </font>
    <font>
      <sz val="11"/>
      <name val="Calibri"/>
      <family val="2"/>
    </font>
    <font>
      <i/>
      <sz val="10"/>
      <name val="Calibri"/>
      <family val="2"/>
    </font>
    <font>
      <i/>
      <sz val="11"/>
      <name val="Calibri"/>
      <family val="2"/>
    </font>
    <font>
      <sz val="9"/>
      <name val="Calibri"/>
      <family val="2"/>
    </font>
    <font>
      <sz val="10"/>
      <color indexed="10"/>
      <name val="Arial CE"/>
      <family val="2"/>
    </font>
    <font>
      <sz val="12"/>
      <name val="Calibri"/>
      <family val="2"/>
    </font>
    <font>
      <sz val="8"/>
      <name val="Calibri"/>
      <family val="2"/>
    </font>
    <font>
      <sz val="8"/>
      <name val="Arial CE"/>
      <family val="2"/>
    </font>
    <font>
      <b/>
      <i/>
      <sz val="8"/>
      <name val="Calibri"/>
      <family val="2"/>
    </font>
    <font>
      <u val="single"/>
      <sz val="10"/>
      <name val="Calibri"/>
      <family val="2"/>
    </font>
    <font>
      <sz val="11"/>
      <color indexed="14"/>
      <name val="Calibri"/>
      <family val="2"/>
    </font>
    <font>
      <u val="single"/>
      <sz val="10"/>
      <color indexed="31"/>
      <name val="Arial CE"/>
      <family val="2"/>
    </font>
    <font>
      <b/>
      <sz val="11"/>
      <color indexed="55"/>
      <name val="Calibri"/>
      <family val="2"/>
    </font>
    <font>
      <sz val="18"/>
      <color indexed="54"/>
      <name val="Cambria"/>
      <family val="2"/>
    </font>
    <font>
      <b/>
      <sz val="15"/>
      <color indexed="54"/>
      <name val="Calibri"/>
      <family val="2"/>
    </font>
    <font>
      <b/>
      <sz val="13"/>
      <color indexed="54"/>
      <name val="Calibri"/>
      <family val="2"/>
    </font>
    <font>
      <b/>
      <sz val="11"/>
      <color indexed="54"/>
      <name val="Calibri"/>
      <family val="2"/>
    </font>
    <font>
      <u val="single"/>
      <sz val="10"/>
      <color indexed="12"/>
      <name val="Arial CE"/>
      <family val="2"/>
    </font>
    <font>
      <sz val="11"/>
      <color indexed="45"/>
      <name val="Calibri"/>
      <family val="2"/>
    </font>
    <font>
      <sz val="11"/>
      <color indexed="44"/>
      <name val="Calibri"/>
      <family val="2"/>
    </font>
    <font>
      <b/>
      <sz val="11"/>
      <color indexed="14"/>
      <name val="Calibri"/>
      <family val="2"/>
    </font>
    <font>
      <b/>
      <sz val="11"/>
      <color indexed="44"/>
      <name val="Calibri"/>
      <family val="2"/>
    </font>
    <font>
      <sz val="11"/>
      <color indexed="12"/>
      <name val="Calibri"/>
      <family val="2"/>
    </font>
    <font>
      <sz val="11"/>
      <color indexed="54"/>
      <name val="Calibri"/>
      <family val="2"/>
    </font>
    <font>
      <i/>
      <sz val="8"/>
      <color indexed="31"/>
      <name val="Calibri"/>
      <family val="2"/>
    </font>
    <font>
      <i/>
      <sz val="10"/>
      <color indexed="31"/>
      <name val="Calibri"/>
      <family val="2"/>
    </font>
    <font>
      <sz val="10"/>
      <color indexed="55"/>
      <name val="Calibri"/>
      <family val="2"/>
    </font>
    <font>
      <b/>
      <i/>
      <sz val="10"/>
      <color indexed="31"/>
      <name val="Calibri"/>
      <family val="2"/>
    </font>
    <font>
      <sz val="10"/>
      <color indexed="55"/>
      <name val="Arial"/>
      <family val="2"/>
    </font>
    <font>
      <sz val="10"/>
      <color indexed="49"/>
      <name val="Calibri"/>
      <family val="2"/>
    </font>
    <font>
      <b/>
      <sz val="10"/>
      <color indexed="49"/>
      <name val="Calibri"/>
      <family val="2"/>
    </font>
    <font>
      <b/>
      <i/>
      <sz val="10"/>
      <color indexed="49"/>
      <name val="Calibri"/>
      <family val="2"/>
    </font>
    <font>
      <sz val="10"/>
      <color indexed="49"/>
      <name val="Arial CE"/>
      <family val="2"/>
    </font>
    <font>
      <i/>
      <sz val="10"/>
      <color indexed="49"/>
      <name val="Calibri"/>
      <family val="2"/>
    </font>
    <font>
      <i/>
      <sz val="10"/>
      <color indexed="49"/>
      <name val="Arial CE"/>
      <family val="2"/>
    </font>
    <font>
      <sz val="10"/>
      <color indexed="49"/>
      <name val="Arial"/>
      <family val="2"/>
    </font>
    <font>
      <b/>
      <sz val="10"/>
      <color indexed="49"/>
      <name val="Arial CE"/>
      <family val="2"/>
    </font>
    <font>
      <i/>
      <sz val="8"/>
      <color indexed="55"/>
      <name val="Calibri"/>
      <family val="2"/>
    </font>
    <font>
      <sz val="11"/>
      <color theme="1"/>
      <name val="Calibri"/>
      <family val="2"/>
    </font>
    <font>
      <sz val="11"/>
      <color theme="0"/>
      <name val="Calibri"/>
      <family val="2"/>
    </font>
    <font>
      <sz val="11"/>
      <color rgb="FF006100"/>
      <name val="Calibri"/>
      <family val="2"/>
    </font>
    <font>
      <u val="single"/>
      <sz val="10"/>
      <color theme="10"/>
      <name val="Arial CE"/>
      <family val="2"/>
    </font>
    <font>
      <b/>
      <sz val="11"/>
      <color rgb="FF3F3F3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CE"/>
      <family val="2"/>
    </font>
    <font>
      <sz val="11"/>
      <color rgb="FFFF0000"/>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i/>
      <sz val="8"/>
      <color rgb="FF0000FF"/>
      <name val="Calibri"/>
      <family val="2"/>
    </font>
    <font>
      <i/>
      <sz val="10"/>
      <color rgb="FF0000FF"/>
      <name val="Calibri"/>
      <family val="2"/>
    </font>
    <font>
      <sz val="10"/>
      <color rgb="FF000000"/>
      <name val="Calibri"/>
      <family val="2"/>
    </font>
    <font>
      <b/>
      <i/>
      <sz val="10"/>
      <color rgb="FF0000FF"/>
      <name val="Calibri"/>
      <family val="2"/>
    </font>
    <font>
      <sz val="10"/>
      <color theme="1"/>
      <name val="Arial"/>
      <family val="2"/>
    </font>
    <font>
      <sz val="10"/>
      <color theme="8" tint="-0.4999699890613556"/>
      <name val="Calibri"/>
      <family val="2"/>
    </font>
    <font>
      <b/>
      <sz val="10"/>
      <color theme="8" tint="-0.4999699890613556"/>
      <name val="Calibri"/>
      <family val="2"/>
    </font>
    <font>
      <b/>
      <i/>
      <sz val="10"/>
      <color theme="8" tint="-0.4999699890613556"/>
      <name val="Calibri"/>
      <family val="2"/>
    </font>
    <font>
      <sz val="10"/>
      <color theme="8" tint="-0.4999699890613556"/>
      <name val="Arial CE"/>
      <family val="2"/>
    </font>
    <font>
      <i/>
      <sz val="10"/>
      <color theme="8" tint="-0.4999699890613556"/>
      <name val="Calibri"/>
      <family val="2"/>
    </font>
    <font>
      <i/>
      <sz val="10"/>
      <color theme="8" tint="-0.4999699890613556"/>
      <name val="Arial CE"/>
      <family val="2"/>
    </font>
    <font>
      <sz val="10"/>
      <color theme="8" tint="-0.4999699890613556"/>
      <name val="Arial"/>
      <family val="2"/>
    </font>
    <font>
      <b/>
      <sz val="10"/>
      <color theme="8" tint="-0.4999699890613556"/>
      <name val="Arial CE"/>
      <family val="2"/>
    </font>
    <font>
      <i/>
      <sz val="8"/>
      <color rgb="FF222222"/>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C7CE"/>
        <bgColor indexed="64"/>
      </patternFill>
    </fill>
    <fill>
      <patternFill patternType="solid">
        <fgColor rgb="FFFFCC99"/>
        <bgColor indexed="64"/>
      </patternFill>
    </fill>
    <fill>
      <patternFill patternType="solid">
        <fgColor theme="4" tint="0.7999799847602844"/>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bottom style="thin"/>
    </border>
    <border>
      <left/>
      <right/>
      <top style="thin"/>
      <bottom/>
    </border>
    <border>
      <left/>
      <right/>
      <top style="thin"/>
      <bottom style="thin"/>
    </border>
    <border>
      <left/>
      <right/>
      <top style="hair"/>
      <bottom/>
    </border>
    <border>
      <left/>
      <right/>
      <top/>
      <bottom style="hair"/>
    </border>
    <border>
      <left>
        <color indexed="63"/>
      </left>
      <right>
        <color indexed="63"/>
      </right>
      <top>
        <color indexed="63"/>
      </top>
      <bottom style="double"/>
    </border>
    <border>
      <left>
        <color indexed="63"/>
      </left>
      <right>
        <color indexed="63"/>
      </right>
      <top style="thin">
        <color indexed="56"/>
      </top>
      <bottom>
        <color indexed="63"/>
      </bottom>
    </border>
    <border>
      <left style="thin">
        <color indexed="56"/>
      </left>
      <right style="thin">
        <color indexed="56"/>
      </right>
      <top style="thin">
        <color indexed="56"/>
      </top>
      <bottom style="thin">
        <color indexed="56"/>
      </bottom>
    </border>
    <border>
      <left>
        <color indexed="63"/>
      </left>
      <right>
        <color indexed="63"/>
      </right>
      <top style="thin">
        <color indexed="8"/>
      </top>
      <bottom>
        <color indexed="63"/>
      </bottom>
    </border>
    <border>
      <left style="thin"/>
      <right style="thin"/>
      <top style="thin"/>
      <bottom style="thin"/>
    </border>
    <border>
      <left/>
      <right/>
      <top style="hair"/>
      <bottom style="hair"/>
    </border>
    <border>
      <left/>
      <right/>
      <top style="hair"/>
      <bottom style="thin"/>
    </border>
    <border>
      <left>
        <color indexed="63"/>
      </left>
      <right>
        <color indexed="63"/>
      </right>
      <top>
        <color indexed="63"/>
      </top>
      <bottom style="thin">
        <color indexed="8"/>
      </bottom>
    </border>
    <border>
      <left>
        <color indexed="63"/>
      </left>
      <right>
        <color indexed="63"/>
      </right>
      <top style="thin"/>
      <bottom style="thin"/>
    </border>
  </borders>
  <cellStyleXfs count="60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1" fillId="2" borderId="0" applyNumberFormat="0" applyBorder="0" applyAlignment="0" applyProtection="0"/>
    <xf numFmtId="4" fontId="24" fillId="3" borderId="0" applyBorder="0" applyProtection="0">
      <alignment horizontal="left" vertical="top" wrapText="1"/>
    </xf>
    <xf numFmtId="4" fontId="24" fillId="3" borderId="0" applyBorder="0" applyProtection="0">
      <alignment horizontal="left" vertical="top" wrapText="1"/>
    </xf>
    <xf numFmtId="4" fontId="24" fillId="3" borderId="0" applyBorder="0" applyProtection="0">
      <alignment horizontal="left" vertical="top" wrapText="1"/>
    </xf>
    <xf numFmtId="4" fontId="24" fillId="3" borderId="0" applyBorder="0" applyProtection="0">
      <alignment horizontal="left" vertical="top" wrapText="1"/>
    </xf>
    <xf numFmtId="4" fontId="24" fillId="3" borderId="0" applyBorder="0" applyProtection="0">
      <alignment horizontal="left" vertical="top" wrapText="1"/>
    </xf>
    <xf numFmtId="4" fontId="24" fillId="3" borderId="0" applyBorder="0" applyProtection="0">
      <alignment horizontal="left" vertical="top" wrapText="1"/>
    </xf>
    <xf numFmtId="4" fontId="24" fillId="3" borderId="0" applyBorder="0" applyProtection="0">
      <alignment horizontal="left" vertical="top" wrapText="1"/>
    </xf>
    <xf numFmtId="4" fontId="24" fillId="3" borderId="0" applyBorder="0" applyProtection="0">
      <alignment horizontal="left" vertical="top" wrapText="1"/>
    </xf>
    <xf numFmtId="4" fontId="24" fillId="3" borderId="0" applyBorder="0" applyProtection="0">
      <alignment horizontal="left" vertical="top" wrapText="1"/>
    </xf>
    <xf numFmtId="4" fontId="24" fillId="3" borderId="0" applyBorder="0" applyProtection="0">
      <alignment horizontal="left" vertical="top" wrapText="1"/>
    </xf>
    <xf numFmtId="4" fontId="24" fillId="3" borderId="0" applyBorder="0" applyProtection="0">
      <alignment horizontal="left" vertical="top" wrapText="1"/>
    </xf>
    <xf numFmtId="4" fontId="24" fillId="3" borderId="0" applyBorder="0" applyProtection="0">
      <alignment horizontal="left" vertical="top" wrapText="1"/>
    </xf>
    <xf numFmtId="0" fontId="91" fillId="4" borderId="0" applyNumberFormat="0" applyBorder="0" applyAlignment="0" applyProtection="0"/>
    <xf numFmtId="4" fontId="24" fillId="5" borderId="0" applyBorder="0" applyProtection="0">
      <alignment horizontal="left" vertical="top" wrapText="1"/>
    </xf>
    <xf numFmtId="4" fontId="24" fillId="5" borderId="0" applyBorder="0" applyProtection="0">
      <alignment horizontal="left" vertical="top" wrapText="1"/>
    </xf>
    <xf numFmtId="4" fontId="24" fillId="5" borderId="0" applyBorder="0" applyProtection="0">
      <alignment horizontal="left" vertical="top" wrapText="1"/>
    </xf>
    <xf numFmtId="4" fontId="24" fillId="5" borderId="0" applyBorder="0" applyProtection="0">
      <alignment horizontal="left" vertical="top" wrapText="1"/>
    </xf>
    <xf numFmtId="4" fontId="24" fillId="5" borderId="0" applyBorder="0" applyProtection="0">
      <alignment horizontal="left" vertical="top" wrapText="1"/>
    </xf>
    <xf numFmtId="4" fontId="24" fillId="5" borderId="0" applyBorder="0" applyProtection="0">
      <alignment horizontal="left" vertical="top" wrapText="1"/>
    </xf>
    <xf numFmtId="4" fontId="24" fillId="5" borderId="0" applyBorder="0" applyProtection="0">
      <alignment horizontal="left" vertical="top" wrapText="1"/>
    </xf>
    <xf numFmtId="4" fontId="24" fillId="5" borderId="0" applyBorder="0" applyProtection="0">
      <alignment horizontal="left" vertical="top" wrapText="1"/>
    </xf>
    <xf numFmtId="4" fontId="24" fillId="5" borderId="0" applyBorder="0" applyProtection="0">
      <alignment horizontal="left" vertical="top" wrapText="1"/>
    </xf>
    <xf numFmtId="4" fontId="24" fillId="5" borderId="0" applyBorder="0" applyProtection="0">
      <alignment horizontal="left" vertical="top" wrapText="1"/>
    </xf>
    <xf numFmtId="4" fontId="24" fillId="5" borderId="0" applyBorder="0" applyProtection="0">
      <alignment horizontal="left" vertical="top" wrapText="1"/>
    </xf>
    <xf numFmtId="4" fontId="24" fillId="5" borderId="0" applyBorder="0" applyProtection="0">
      <alignment horizontal="left" vertical="top" wrapText="1"/>
    </xf>
    <xf numFmtId="0" fontId="91" fillId="6" borderId="0" applyNumberFormat="0" applyBorder="0" applyAlignment="0" applyProtection="0"/>
    <xf numFmtId="4" fontId="24" fillId="7" borderId="0" applyBorder="0" applyProtection="0">
      <alignment horizontal="left" vertical="top" wrapText="1"/>
    </xf>
    <xf numFmtId="4" fontId="24" fillId="7" borderId="0" applyBorder="0" applyProtection="0">
      <alignment horizontal="left" vertical="top" wrapText="1"/>
    </xf>
    <xf numFmtId="4" fontId="24" fillId="7" borderId="0" applyBorder="0" applyProtection="0">
      <alignment horizontal="left" vertical="top" wrapText="1"/>
    </xf>
    <xf numFmtId="4" fontId="24" fillId="7" borderId="0" applyBorder="0" applyProtection="0">
      <alignment horizontal="left" vertical="top" wrapText="1"/>
    </xf>
    <xf numFmtId="4" fontId="24" fillId="7" borderId="0" applyBorder="0" applyProtection="0">
      <alignment horizontal="left" vertical="top" wrapText="1"/>
    </xf>
    <xf numFmtId="4" fontId="24" fillId="7" borderId="0" applyBorder="0" applyProtection="0">
      <alignment horizontal="left" vertical="top" wrapText="1"/>
    </xf>
    <xf numFmtId="4" fontId="24" fillId="7" borderId="0" applyBorder="0" applyProtection="0">
      <alignment horizontal="left" vertical="top" wrapText="1"/>
    </xf>
    <xf numFmtId="4" fontId="24" fillId="7" borderId="0" applyBorder="0" applyProtection="0">
      <alignment horizontal="left" vertical="top" wrapText="1"/>
    </xf>
    <xf numFmtId="4" fontId="24" fillId="7" borderId="0" applyBorder="0" applyProtection="0">
      <alignment horizontal="left" vertical="top" wrapText="1"/>
    </xf>
    <xf numFmtId="4" fontId="24" fillId="7" borderId="0" applyBorder="0" applyProtection="0">
      <alignment horizontal="left" vertical="top" wrapText="1"/>
    </xf>
    <xf numFmtId="4" fontId="24" fillId="7" borderId="0" applyBorder="0" applyProtection="0">
      <alignment horizontal="left" vertical="top" wrapText="1"/>
    </xf>
    <xf numFmtId="4" fontId="24" fillId="7" borderId="0" applyBorder="0" applyProtection="0">
      <alignment horizontal="left" vertical="top" wrapText="1"/>
    </xf>
    <xf numFmtId="0" fontId="91" fillId="8" borderId="0" applyNumberFormat="0" applyBorder="0" applyAlignment="0" applyProtection="0"/>
    <xf numFmtId="4" fontId="24" fillId="9" borderId="0" applyBorder="0" applyProtection="0">
      <alignment horizontal="left" vertical="top" wrapText="1"/>
    </xf>
    <xf numFmtId="4" fontId="24" fillId="9" borderId="0" applyBorder="0" applyProtection="0">
      <alignment horizontal="left" vertical="top" wrapText="1"/>
    </xf>
    <xf numFmtId="4" fontId="24" fillId="9" borderId="0" applyBorder="0" applyProtection="0">
      <alignment horizontal="left" vertical="top" wrapText="1"/>
    </xf>
    <xf numFmtId="4" fontId="24" fillId="9" borderId="0" applyBorder="0" applyProtection="0">
      <alignment horizontal="left" vertical="top" wrapText="1"/>
    </xf>
    <xf numFmtId="4" fontId="24" fillId="9" borderId="0" applyBorder="0" applyProtection="0">
      <alignment horizontal="left" vertical="top" wrapText="1"/>
    </xf>
    <xf numFmtId="4" fontId="24" fillId="9" borderId="0" applyBorder="0" applyProtection="0">
      <alignment horizontal="left" vertical="top" wrapText="1"/>
    </xf>
    <xf numFmtId="4" fontId="24" fillId="9" borderId="0" applyBorder="0" applyProtection="0">
      <alignment horizontal="left" vertical="top" wrapText="1"/>
    </xf>
    <xf numFmtId="4" fontId="24" fillId="9" borderId="0" applyBorder="0" applyProtection="0">
      <alignment horizontal="left" vertical="top" wrapText="1"/>
    </xf>
    <xf numFmtId="4" fontId="24" fillId="9" borderId="0" applyBorder="0" applyProtection="0">
      <alignment horizontal="left" vertical="top" wrapText="1"/>
    </xf>
    <xf numFmtId="4" fontId="24" fillId="9" borderId="0" applyBorder="0" applyProtection="0">
      <alignment horizontal="left" vertical="top" wrapText="1"/>
    </xf>
    <xf numFmtId="4" fontId="24" fillId="9" borderId="0" applyBorder="0" applyProtection="0">
      <alignment horizontal="left" vertical="top" wrapText="1"/>
    </xf>
    <xf numFmtId="4" fontId="24" fillId="9" borderId="0" applyBorder="0" applyProtection="0">
      <alignment horizontal="left" vertical="top" wrapText="1"/>
    </xf>
    <xf numFmtId="0" fontId="91" fillId="10" borderId="0" applyNumberFormat="0" applyBorder="0" applyAlignment="0" applyProtection="0"/>
    <xf numFmtId="4" fontId="24" fillId="11" borderId="0" applyBorder="0" applyProtection="0">
      <alignment horizontal="left" vertical="top" wrapText="1"/>
    </xf>
    <xf numFmtId="4" fontId="24" fillId="11" borderId="0" applyBorder="0" applyProtection="0">
      <alignment horizontal="left" vertical="top" wrapText="1"/>
    </xf>
    <xf numFmtId="4" fontId="24" fillId="11" borderId="0" applyBorder="0" applyProtection="0">
      <alignment horizontal="left" vertical="top" wrapText="1"/>
    </xf>
    <xf numFmtId="4" fontId="24" fillId="11" borderId="0" applyBorder="0" applyProtection="0">
      <alignment horizontal="left" vertical="top" wrapText="1"/>
    </xf>
    <xf numFmtId="4" fontId="24" fillId="11" borderId="0" applyBorder="0" applyProtection="0">
      <alignment horizontal="left" vertical="top" wrapText="1"/>
    </xf>
    <xf numFmtId="4" fontId="24" fillId="11" borderId="0" applyBorder="0" applyProtection="0">
      <alignment horizontal="left" vertical="top" wrapText="1"/>
    </xf>
    <xf numFmtId="4" fontId="24" fillId="11" borderId="0" applyBorder="0" applyProtection="0">
      <alignment horizontal="left" vertical="top" wrapText="1"/>
    </xf>
    <xf numFmtId="4" fontId="24" fillId="11" borderId="0" applyBorder="0" applyProtection="0">
      <alignment horizontal="left" vertical="top" wrapText="1"/>
    </xf>
    <xf numFmtId="4" fontId="24" fillId="11" borderId="0" applyBorder="0" applyProtection="0">
      <alignment horizontal="left" vertical="top" wrapText="1"/>
    </xf>
    <xf numFmtId="4" fontId="24" fillId="11" borderId="0" applyBorder="0" applyProtection="0">
      <alignment horizontal="left" vertical="top" wrapText="1"/>
    </xf>
    <xf numFmtId="4" fontId="24" fillId="11" borderId="0" applyBorder="0" applyProtection="0">
      <alignment horizontal="left" vertical="top" wrapText="1"/>
    </xf>
    <xf numFmtId="4" fontId="24" fillId="11" borderId="0" applyBorder="0" applyProtection="0">
      <alignment horizontal="left" vertical="top" wrapText="1"/>
    </xf>
    <xf numFmtId="0" fontId="91" fillId="12" borderId="0" applyNumberFormat="0" applyBorder="0" applyAlignment="0" applyProtection="0"/>
    <xf numFmtId="4" fontId="24" fillId="13" borderId="0" applyBorder="0" applyProtection="0">
      <alignment horizontal="left" vertical="top" wrapText="1"/>
    </xf>
    <xf numFmtId="4" fontId="24" fillId="13" borderId="0" applyBorder="0" applyProtection="0">
      <alignment horizontal="left" vertical="top" wrapText="1"/>
    </xf>
    <xf numFmtId="4" fontId="24" fillId="13" borderId="0" applyBorder="0" applyProtection="0">
      <alignment horizontal="left" vertical="top" wrapText="1"/>
    </xf>
    <xf numFmtId="4" fontId="24" fillId="13" borderId="0" applyBorder="0" applyProtection="0">
      <alignment horizontal="left" vertical="top" wrapText="1"/>
    </xf>
    <xf numFmtId="4" fontId="24" fillId="13" borderId="0" applyBorder="0" applyProtection="0">
      <alignment horizontal="left" vertical="top" wrapText="1"/>
    </xf>
    <xf numFmtId="4" fontId="24" fillId="13" borderId="0" applyBorder="0" applyProtection="0">
      <alignment horizontal="left" vertical="top" wrapText="1"/>
    </xf>
    <xf numFmtId="4" fontId="24" fillId="13" borderId="0" applyBorder="0" applyProtection="0">
      <alignment horizontal="left" vertical="top" wrapText="1"/>
    </xf>
    <xf numFmtId="4" fontId="24" fillId="13" borderId="0" applyBorder="0" applyProtection="0">
      <alignment horizontal="left" vertical="top" wrapText="1"/>
    </xf>
    <xf numFmtId="4" fontId="24" fillId="13" borderId="0" applyBorder="0" applyProtection="0">
      <alignment horizontal="left" vertical="top" wrapText="1"/>
    </xf>
    <xf numFmtId="4" fontId="24" fillId="13" borderId="0" applyBorder="0" applyProtection="0">
      <alignment horizontal="left" vertical="top" wrapText="1"/>
    </xf>
    <xf numFmtId="4" fontId="24" fillId="13" borderId="0" applyBorder="0" applyProtection="0">
      <alignment horizontal="left" vertical="top" wrapText="1"/>
    </xf>
    <xf numFmtId="4" fontId="24" fillId="13" borderId="0" applyBorder="0" applyProtection="0">
      <alignment horizontal="left" vertical="top" wrapText="1"/>
    </xf>
    <xf numFmtId="0" fontId="91" fillId="14" borderId="0" applyNumberFormat="0" applyBorder="0" applyAlignment="0" applyProtection="0"/>
    <xf numFmtId="4" fontId="24" fillId="15" borderId="0" applyBorder="0" applyProtection="0">
      <alignment horizontal="left" vertical="top" wrapText="1"/>
    </xf>
    <xf numFmtId="4" fontId="24" fillId="15" borderId="0" applyBorder="0" applyProtection="0">
      <alignment horizontal="left" vertical="top" wrapText="1"/>
    </xf>
    <xf numFmtId="4" fontId="24" fillId="15" borderId="0" applyBorder="0" applyProtection="0">
      <alignment horizontal="left" vertical="top" wrapText="1"/>
    </xf>
    <xf numFmtId="4" fontId="24" fillId="15" borderId="0" applyBorder="0" applyProtection="0">
      <alignment horizontal="left" vertical="top" wrapText="1"/>
    </xf>
    <xf numFmtId="4" fontId="24" fillId="15" borderId="0" applyBorder="0" applyProtection="0">
      <alignment horizontal="left" vertical="top" wrapText="1"/>
    </xf>
    <xf numFmtId="4" fontId="24" fillId="15" borderId="0" applyBorder="0" applyProtection="0">
      <alignment horizontal="left" vertical="top" wrapText="1"/>
    </xf>
    <xf numFmtId="4" fontId="24" fillId="15" borderId="0" applyBorder="0" applyProtection="0">
      <alignment horizontal="left" vertical="top" wrapText="1"/>
    </xf>
    <xf numFmtId="4" fontId="24" fillId="15" borderId="0" applyBorder="0" applyProtection="0">
      <alignment horizontal="left" vertical="top" wrapText="1"/>
    </xf>
    <xf numFmtId="4" fontId="24" fillId="15" borderId="0" applyBorder="0" applyProtection="0">
      <alignment horizontal="left" vertical="top" wrapText="1"/>
    </xf>
    <xf numFmtId="4" fontId="24" fillId="15" borderId="0" applyBorder="0" applyProtection="0">
      <alignment horizontal="left" vertical="top" wrapText="1"/>
    </xf>
    <xf numFmtId="4" fontId="24" fillId="15" borderId="0" applyBorder="0" applyProtection="0">
      <alignment horizontal="left" vertical="top" wrapText="1"/>
    </xf>
    <xf numFmtId="4" fontId="24" fillId="15" borderId="0" applyBorder="0" applyProtection="0">
      <alignment horizontal="left" vertical="top" wrapText="1"/>
    </xf>
    <xf numFmtId="0" fontId="91" fillId="16" borderId="0" applyNumberFormat="0" applyBorder="0" applyAlignment="0" applyProtection="0"/>
    <xf numFmtId="4" fontId="24" fillId="17" borderId="0" applyBorder="0" applyProtection="0">
      <alignment horizontal="left" vertical="top" wrapText="1"/>
    </xf>
    <xf numFmtId="4" fontId="24" fillId="17" borderId="0" applyBorder="0" applyProtection="0">
      <alignment horizontal="left" vertical="top" wrapText="1"/>
    </xf>
    <xf numFmtId="4" fontId="24" fillId="17" borderId="0" applyBorder="0" applyProtection="0">
      <alignment horizontal="left" vertical="top" wrapText="1"/>
    </xf>
    <xf numFmtId="4" fontId="24" fillId="17" borderId="0" applyBorder="0" applyProtection="0">
      <alignment horizontal="left" vertical="top" wrapText="1"/>
    </xf>
    <xf numFmtId="4" fontId="24" fillId="17" borderId="0" applyBorder="0" applyProtection="0">
      <alignment horizontal="left" vertical="top" wrapText="1"/>
    </xf>
    <xf numFmtId="4" fontId="24" fillId="17" borderId="0" applyBorder="0" applyProtection="0">
      <alignment horizontal="left" vertical="top" wrapText="1"/>
    </xf>
    <xf numFmtId="4" fontId="24" fillId="17" borderId="0" applyBorder="0" applyProtection="0">
      <alignment horizontal="left" vertical="top" wrapText="1"/>
    </xf>
    <xf numFmtId="4" fontId="24" fillId="17" borderId="0" applyBorder="0" applyProtection="0">
      <alignment horizontal="left" vertical="top" wrapText="1"/>
    </xf>
    <xf numFmtId="4" fontId="24" fillId="17" borderId="0" applyBorder="0" applyProtection="0">
      <alignment horizontal="left" vertical="top" wrapText="1"/>
    </xf>
    <xf numFmtId="4" fontId="24" fillId="17" borderId="0" applyBorder="0" applyProtection="0">
      <alignment horizontal="left" vertical="top" wrapText="1"/>
    </xf>
    <xf numFmtId="4" fontId="24" fillId="17" borderId="0" applyBorder="0" applyProtection="0">
      <alignment horizontal="left" vertical="top" wrapText="1"/>
    </xf>
    <xf numFmtId="4" fontId="24" fillId="17" borderId="0" applyBorder="0" applyProtection="0">
      <alignment horizontal="left" vertical="top" wrapText="1"/>
    </xf>
    <xf numFmtId="0" fontId="91" fillId="18" borderId="0" applyNumberFormat="0" applyBorder="0" applyAlignment="0" applyProtection="0"/>
    <xf numFmtId="4" fontId="24" fillId="19" borderId="0" applyBorder="0" applyProtection="0">
      <alignment horizontal="left" vertical="top" wrapText="1"/>
    </xf>
    <xf numFmtId="4" fontId="24" fillId="19" borderId="0" applyBorder="0" applyProtection="0">
      <alignment horizontal="left" vertical="top" wrapText="1"/>
    </xf>
    <xf numFmtId="4" fontId="24" fillId="19" borderId="0" applyBorder="0" applyProtection="0">
      <alignment horizontal="left" vertical="top" wrapText="1"/>
    </xf>
    <xf numFmtId="4" fontId="24" fillId="19" borderId="0" applyBorder="0" applyProtection="0">
      <alignment horizontal="left" vertical="top" wrapText="1"/>
    </xf>
    <xf numFmtId="4" fontId="24" fillId="19" borderId="0" applyBorder="0" applyProtection="0">
      <alignment horizontal="left" vertical="top" wrapText="1"/>
    </xf>
    <xf numFmtId="4" fontId="24" fillId="19" borderId="0" applyBorder="0" applyProtection="0">
      <alignment horizontal="left" vertical="top" wrapText="1"/>
    </xf>
    <xf numFmtId="4" fontId="24" fillId="19" borderId="0" applyBorder="0" applyProtection="0">
      <alignment horizontal="left" vertical="top" wrapText="1"/>
    </xf>
    <xf numFmtId="4" fontId="24" fillId="19" borderId="0" applyBorder="0" applyProtection="0">
      <alignment horizontal="left" vertical="top" wrapText="1"/>
    </xf>
    <xf numFmtId="4" fontId="24" fillId="19" borderId="0" applyBorder="0" applyProtection="0">
      <alignment horizontal="left" vertical="top" wrapText="1"/>
    </xf>
    <xf numFmtId="4" fontId="24" fillId="19" borderId="0" applyBorder="0" applyProtection="0">
      <alignment horizontal="left" vertical="top" wrapText="1"/>
    </xf>
    <xf numFmtId="4" fontId="24" fillId="19" borderId="0" applyBorder="0" applyProtection="0">
      <alignment horizontal="left" vertical="top" wrapText="1"/>
    </xf>
    <xf numFmtId="4" fontId="24" fillId="19" borderId="0" applyBorder="0" applyProtection="0">
      <alignment horizontal="left" vertical="top" wrapText="1"/>
    </xf>
    <xf numFmtId="0" fontId="91" fillId="20" borderId="0" applyNumberFormat="0" applyBorder="0" applyAlignment="0" applyProtection="0"/>
    <xf numFmtId="4" fontId="24" fillId="9" borderId="0" applyBorder="0" applyProtection="0">
      <alignment horizontal="left" vertical="top" wrapText="1"/>
    </xf>
    <xf numFmtId="4" fontId="24" fillId="9" borderId="0" applyBorder="0" applyProtection="0">
      <alignment horizontal="left" vertical="top" wrapText="1"/>
    </xf>
    <xf numFmtId="4" fontId="24" fillId="9" borderId="0" applyBorder="0" applyProtection="0">
      <alignment horizontal="left" vertical="top" wrapText="1"/>
    </xf>
    <xf numFmtId="4" fontId="24" fillId="9" borderId="0" applyBorder="0" applyProtection="0">
      <alignment horizontal="left" vertical="top" wrapText="1"/>
    </xf>
    <xf numFmtId="4" fontId="24" fillId="9" borderId="0" applyBorder="0" applyProtection="0">
      <alignment horizontal="left" vertical="top" wrapText="1"/>
    </xf>
    <xf numFmtId="4" fontId="24" fillId="9" borderId="0" applyBorder="0" applyProtection="0">
      <alignment horizontal="left" vertical="top" wrapText="1"/>
    </xf>
    <xf numFmtId="4" fontId="24" fillId="9" borderId="0" applyBorder="0" applyProtection="0">
      <alignment horizontal="left" vertical="top" wrapText="1"/>
    </xf>
    <xf numFmtId="4" fontId="24" fillId="9" borderId="0" applyBorder="0" applyProtection="0">
      <alignment horizontal="left" vertical="top" wrapText="1"/>
    </xf>
    <xf numFmtId="4" fontId="24" fillId="9" borderId="0" applyBorder="0" applyProtection="0">
      <alignment horizontal="left" vertical="top" wrapText="1"/>
    </xf>
    <xf numFmtId="4" fontId="24" fillId="9" borderId="0" applyBorder="0" applyProtection="0">
      <alignment horizontal="left" vertical="top" wrapText="1"/>
    </xf>
    <xf numFmtId="4" fontId="24" fillId="9" borderId="0" applyBorder="0" applyProtection="0">
      <alignment horizontal="left" vertical="top" wrapText="1"/>
    </xf>
    <xf numFmtId="4" fontId="24" fillId="9" borderId="0" applyBorder="0" applyProtection="0">
      <alignment horizontal="left" vertical="top" wrapText="1"/>
    </xf>
    <xf numFmtId="0" fontId="91" fillId="21" borderId="0" applyNumberFormat="0" applyBorder="0" applyAlignment="0" applyProtection="0"/>
    <xf numFmtId="4" fontId="24" fillId="15" borderId="0" applyBorder="0" applyProtection="0">
      <alignment horizontal="left" vertical="top" wrapText="1"/>
    </xf>
    <xf numFmtId="4" fontId="24" fillId="15" borderId="0" applyBorder="0" applyProtection="0">
      <alignment horizontal="left" vertical="top" wrapText="1"/>
    </xf>
    <xf numFmtId="4" fontId="24" fillId="15" borderId="0" applyBorder="0" applyProtection="0">
      <alignment horizontal="left" vertical="top" wrapText="1"/>
    </xf>
    <xf numFmtId="4" fontId="24" fillId="15" borderId="0" applyBorder="0" applyProtection="0">
      <alignment horizontal="left" vertical="top" wrapText="1"/>
    </xf>
    <xf numFmtId="4" fontId="24" fillId="15" borderId="0" applyBorder="0" applyProtection="0">
      <alignment horizontal="left" vertical="top" wrapText="1"/>
    </xf>
    <xf numFmtId="4" fontId="24" fillId="15" borderId="0" applyBorder="0" applyProtection="0">
      <alignment horizontal="left" vertical="top" wrapText="1"/>
    </xf>
    <xf numFmtId="4" fontId="24" fillId="15" borderId="0" applyBorder="0" applyProtection="0">
      <alignment horizontal="left" vertical="top" wrapText="1"/>
    </xf>
    <xf numFmtId="4" fontId="24" fillId="15" borderId="0" applyBorder="0" applyProtection="0">
      <alignment horizontal="left" vertical="top" wrapText="1"/>
    </xf>
    <xf numFmtId="4" fontId="24" fillId="15" borderId="0" applyBorder="0" applyProtection="0">
      <alignment horizontal="left" vertical="top" wrapText="1"/>
    </xf>
    <xf numFmtId="4" fontId="24" fillId="15" borderId="0" applyBorder="0" applyProtection="0">
      <alignment horizontal="left" vertical="top" wrapText="1"/>
    </xf>
    <xf numFmtId="4" fontId="24" fillId="15" borderId="0" applyBorder="0" applyProtection="0">
      <alignment horizontal="left" vertical="top" wrapText="1"/>
    </xf>
    <xf numFmtId="4" fontId="24" fillId="15" borderId="0" applyBorder="0" applyProtection="0">
      <alignment horizontal="left" vertical="top" wrapText="1"/>
    </xf>
    <xf numFmtId="0" fontId="91" fillId="22" borderId="0" applyNumberFormat="0" applyBorder="0" applyAlignment="0" applyProtection="0"/>
    <xf numFmtId="4" fontId="24" fillId="23" borderId="0" applyBorder="0" applyProtection="0">
      <alignment horizontal="left" vertical="top" wrapText="1"/>
    </xf>
    <xf numFmtId="4" fontId="24" fillId="23" borderId="0" applyBorder="0" applyProtection="0">
      <alignment horizontal="left" vertical="top" wrapText="1"/>
    </xf>
    <xf numFmtId="4" fontId="24" fillId="23" borderId="0" applyBorder="0" applyProtection="0">
      <alignment horizontal="left" vertical="top" wrapText="1"/>
    </xf>
    <xf numFmtId="4" fontId="24" fillId="23" borderId="0" applyBorder="0" applyProtection="0">
      <alignment horizontal="left" vertical="top" wrapText="1"/>
    </xf>
    <xf numFmtId="4" fontId="24" fillId="23" borderId="0" applyBorder="0" applyProtection="0">
      <alignment horizontal="left" vertical="top" wrapText="1"/>
    </xf>
    <xf numFmtId="4" fontId="24" fillId="23" borderId="0" applyBorder="0" applyProtection="0">
      <alignment horizontal="left" vertical="top" wrapText="1"/>
    </xf>
    <xf numFmtId="4" fontId="24" fillId="23" borderId="0" applyBorder="0" applyProtection="0">
      <alignment horizontal="left" vertical="top" wrapText="1"/>
    </xf>
    <xf numFmtId="4" fontId="24" fillId="23" borderId="0" applyBorder="0" applyProtection="0">
      <alignment horizontal="left" vertical="top" wrapText="1"/>
    </xf>
    <xf numFmtId="4" fontId="24" fillId="23" borderId="0" applyBorder="0" applyProtection="0">
      <alignment horizontal="left" vertical="top" wrapText="1"/>
    </xf>
    <xf numFmtId="4" fontId="24" fillId="23" borderId="0" applyBorder="0" applyProtection="0">
      <alignment horizontal="left" vertical="top" wrapText="1"/>
    </xf>
    <xf numFmtId="4" fontId="24" fillId="23" borderId="0" applyBorder="0" applyProtection="0">
      <alignment horizontal="left" vertical="top" wrapText="1"/>
    </xf>
    <xf numFmtId="4" fontId="24" fillId="23" borderId="0" applyBorder="0" applyProtection="0">
      <alignment horizontal="left" vertical="top" wrapText="1"/>
    </xf>
    <xf numFmtId="0" fontId="92" fillId="24" borderId="0" applyNumberFormat="0" applyBorder="0" applyAlignment="0" applyProtection="0"/>
    <xf numFmtId="4" fontId="14" fillId="25" borderId="0" applyBorder="0" applyProtection="0">
      <alignment horizontal="left" vertical="top" wrapText="1"/>
    </xf>
    <xf numFmtId="4" fontId="14" fillId="25" borderId="0" applyBorder="0" applyProtection="0">
      <alignment horizontal="left" vertical="top" wrapText="1"/>
    </xf>
    <xf numFmtId="4" fontId="14" fillId="25" borderId="0" applyBorder="0" applyProtection="0">
      <alignment horizontal="left" vertical="top" wrapText="1"/>
    </xf>
    <xf numFmtId="4" fontId="14" fillId="25" borderId="0" applyBorder="0" applyProtection="0">
      <alignment horizontal="left" vertical="top" wrapText="1"/>
    </xf>
    <xf numFmtId="4" fontId="14" fillId="25" borderId="0" applyBorder="0" applyProtection="0">
      <alignment horizontal="left" vertical="top" wrapText="1"/>
    </xf>
    <xf numFmtId="4" fontId="14" fillId="25" borderId="0" applyBorder="0" applyProtection="0">
      <alignment horizontal="left" vertical="top" wrapText="1"/>
    </xf>
    <xf numFmtId="4" fontId="14" fillId="25" borderId="0" applyBorder="0" applyProtection="0">
      <alignment horizontal="left" vertical="top" wrapText="1"/>
    </xf>
    <xf numFmtId="4" fontId="14" fillId="25" borderId="0" applyBorder="0" applyProtection="0">
      <alignment horizontal="left" vertical="top" wrapText="1"/>
    </xf>
    <xf numFmtId="4" fontId="14" fillId="25" borderId="0" applyBorder="0" applyProtection="0">
      <alignment horizontal="left" vertical="top" wrapText="1"/>
    </xf>
    <xf numFmtId="4" fontId="14" fillId="25" borderId="0" applyBorder="0" applyProtection="0">
      <alignment horizontal="left" vertical="top" wrapText="1"/>
    </xf>
    <xf numFmtId="4" fontId="14" fillId="25" borderId="0" applyBorder="0" applyProtection="0">
      <alignment horizontal="left" vertical="top" wrapText="1"/>
    </xf>
    <xf numFmtId="4" fontId="14" fillId="25" borderId="0" applyBorder="0" applyProtection="0">
      <alignment horizontal="left" vertical="top" wrapText="1"/>
    </xf>
    <xf numFmtId="0" fontId="92" fillId="26" borderId="0" applyNumberFormat="0" applyBorder="0" applyAlignment="0" applyProtection="0"/>
    <xf numFmtId="4" fontId="14" fillId="17" borderId="0" applyBorder="0" applyProtection="0">
      <alignment horizontal="left" vertical="top" wrapText="1"/>
    </xf>
    <xf numFmtId="4" fontId="14" fillId="17" borderId="0" applyBorder="0" applyProtection="0">
      <alignment horizontal="left" vertical="top" wrapText="1"/>
    </xf>
    <xf numFmtId="4" fontId="14" fillId="17" borderId="0" applyBorder="0" applyProtection="0">
      <alignment horizontal="left" vertical="top" wrapText="1"/>
    </xf>
    <xf numFmtId="4" fontId="14" fillId="17" borderId="0" applyBorder="0" applyProtection="0">
      <alignment horizontal="left" vertical="top" wrapText="1"/>
    </xf>
    <xf numFmtId="4" fontId="14" fillId="17" borderId="0" applyBorder="0" applyProtection="0">
      <alignment horizontal="left" vertical="top" wrapText="1"/>
    </xf>
    <xf numFmtId="4" fontId="14" fillId="17" borderId="0" applyBorder="0" applyProtection="0">
      <alignment horizontal="left" vertical="top" wrapText="1"/>
    </xf>
    <xf numFmtId="4" fontId="14" fillId="17" borderId="0" applyBorder="0" applyProtection="0">
      <alignment horizontal="left" vertical="top" wrapText="1"/>
    </xf>
    <xf numFmtId="4" fontId="14" fillId="17" borderId="0" applyBorder="0" applyProtection="0">
      <alignment horizontal="left" vertical="top" wrapText="1"/>
    </xf>
    <xf numFmtId="4" fontId="14" fillId="17" borderId="0" applyBorder="0" applyProtection="0">
      <alignment horizontal="left" vertical="top" wrapText="1"/>
    </xf>
    <xf numFmtId="4" fontId="14" fillId="17" borderId="0" applyBorder="0" applyProtection="0">
      <alignment horizontal="left" vertical="top" wrapText="1"/>
    </xf>
    <xf numFmtId="4" fontId="14" fillId="17" borderId="0" applyBorder="0" applyProtection="0">
      <alignment horizontal="left" vertical="top" wrapText="1"/>
    </xf>
    <xf numFmtId="4" fontId="14" fillId="17" borderId="0" applyBorder="0" applyProtection="0">
      <alignment horizontal="left" vertical="top" wrapText="1"/>
    </xf>
    <xf numFmtId="0" fontId="92" fillId="27" borderId="0" applyNumberFormat="0" applyBorder="0" applyAlignment="0" applyProtection="0"/>
    <xf numFmtId="4" fontId="14" fillId="19" borderId="0" applyBorder="0" applyProtection="0">
      <alignment horizontal="left" vertical="top" wrapText="1"/>
    </xf>
    <xf numFmtId="4" fontId="14" fillId="19" borderId="0" applyBorder="0" applyProtection="0">
      <alignment horizontal="left" vertical="top" wrapText="1"/>
    </xf>
    <xf numFmtId="4" fontId="14" fillId="19" borderId="0" applyBorder="0" applyProtection="0">
      <alignment horizontal="left" vertical="top" wrapText="1"/>
    </xf>
    <xf numFmtId="4" fontId="14" fillId="19" borderId="0" applyBorder="0" applyProtection="0">
      <alignment horizontal="left" vertical="top" wrapText="1"/>
    </xf>
    <xf numFmtId="4" fontId="14" fillId="19" borderId="0" applyBorder="0" applyProtection="0">
      <alignment horizontal="left" vertical="top" wrapText="1"/>
    </xf>
    <xf numFmtId="4" fontId="14" fillId="19" borderId="0" applyBorder="0" applyProtection="0">
      <alignment horizontal="left" vertical="top" wrapText="1"/>
    </xf>
    <xf numFmtId="4" fontId="14" fillId="19" borderId="0" applyBorder="0" applyProtection="0">
      <alignment horizontal="left" vertical="top" wrapText="1"/>
    </xf>
    <xf numFmtId="4" fontId="14" fillId="19" borderId="0" applyBorder="0" applyProtection="0">
      <alignment horizontal="left" vertical="top" wrapText="1"/>
    </xf>
    <xf numFmtId="4" fontId="14" fillId="19" borderId="0" applyBorder="0" applyProtection="0">
      <alignment horizontal="left" vertical="top" wrapText="1"/>
    </xf>
    <xf numFmtId="4" fontId="14" fillId="19" borderId="0" applyBorder="0" applyProtection="0">
      <alignment horizontal="left" vertical="top" wrapText="1"/>
    </xf>
    <xf numFmtId="4" fontId="14" fillId="19" borderId="0" applyBorder="0" applyProtection="0">
      <alignment horizontal="left" vertical="top" wrapText="1"/>
    </xf>
    <xf numFmtId="4" fontId="14" fillId="19" borderId="0" applyBorder="0" applyProtection="0">
      <alignment horizontal="left" vertical="top" wrapText="1"/>
    </xf>
    <xf numFmtId="0" fontId="92" fillId="28" borderId="0" applyNumberFormat="0" applyBorder="0" applyAlignment="0" applyProtection="0"/>
    <xf numFmtId="4" fontId="14" fillId="29" borderId="0" applyBorder="0" applyProtection="0">
      <alignment horizontal="left" vertical="top" wrapText="1"/>
    </xf>
    <xf numFmtId="4" fontId="14" fillId="29" borderId="0" applyBorder="0" applyProtection="0">
      <alignment horizontal="left" vertical="top" wrapText="1"/>
    </xf>
    <xf numFmtId="4" fontId="14" fillId="29" borderId="0" applyBorder="0" applyProtection="0">
      <alignment horizontal="left" vertical="top" wrapText="1"/>
    </xf>
    <xf numFmtId="4" fontId="14" fillId="29" borderId="0" applyBorder="0" applyProtection="0">
      <alignment horizontal="left" vertical="top" wrapText="1"/>
    </xf>
    <xf numFmtId="4" fontId="14" fillId="29" borderId="0" applyBorder="0" applyProtection="0">
      <alignment horizontal="left" vertical="top" wrapText="1"/>
    </xf>
    <xf numFmtId="4" fontId="14" fillId="29" borderId="0" applyBorder="0" applyProtection="0">
      <alignment horizontal="left" vertical="top" wrapText="1"/>
    </xf>
    <xf numFmtId="4" fontId="14" fillId="29" borderId="0" applyBorder="0" applyProtection="0">
      <alignment horizontal="left" vertical="top" wrapText="1"/>
    </xf>
    <xf numFmtId="4" fontId="14" fillId="29" borderId="0" applyBorder="0" applyProtection="0">
      <alignment horizontal="left" vertical="top" wrapText="1"/>
    </xf>
    <xf numFmtId="4" fontId="14" fillId="29" borderId="0" applyBorder="0" applyProtection="0">
      <alignment horizontal="left" vertical="top" wrapText="1"/>
    </xf>
    <xf numFmtId="4" fontId="14" fillId="29" borderId="0" applyBorder="0" applyProtection="0">
      <alignment horizontal="left" vertical="top" wrapText="1"/>
    </xf>
    <xf numFmtId="4" fontId="14" fillId="29" borderId="0" applyBorder="0" applyProtection="0">
      <alignment horizontal="left" vertical="top" wrapText="1"/>
    </xf>
    <xf numFmtId="4" fontId="14" fillId="29" borderId="0" applyBorder="0" applyProtection="0">
      <alignment horizontal="left" vertical="top" wrapText="1"/>
    </xf>
    <xf numFmtId="0" fontId="92" fillId="30" borderId="0" applyNumberFormat="0" applyBorder="0" applyAlignment="0" applyProtection="0"/>
    <xf numFmtId="4" fontId="14" fillId="31" borderId="0" applyBorder="0" applyProtection="0">
      <alignment horizontal="left" vertical="top" wrapText="1"/>
    </xf>
    <xf numFmtId="4" fontId="14" fillId="31" borderId="0" applyBorder="0" applyProtection="0">
      <alignment horizontal="left" vertical="top" wrapText="1"/>
    </xf>
    <xf numFmtId="4" fontId="14" fillId="31" borderId="0" applyBorder="0" applyProtection="0">
      <alignment horizontal="left" vertical="top" wrapText="1"/>
    </xf>
    <xf numFmtId="4" fontId="14" fillId="31" borderId="0" applyBorder="0" applyProtection="0">
      <alignment horizontal="left" vertical="top" wrapText="1"/>
    </xf>
    <xf numFmtId="4" fontId="14" fillId="31" borderId="0" applyBorder="0" applyProtection="0">
      <alignment horizontal="left" vertical="top" wrapText="1"/>
    </xf>
    <xf numFmtId="4" fontId="14" fillId="31" borderId="0" applyBorder="0" applyProtection="0">
      <alignment horizontal="left" vertical="top" wrapText="1"/>
    </xf>
    <xf numFmtId="4" fontId="14" fillId="31" borderId="0" applyBorder="0" applyProtection="0">
      <alignment horizontal="left" vertical="top" wrapText="1"/>
    </xf>
    <xf numFmtId="4" fontId="14" fillId="31" borderId="0" applyBorder="0" applyProtection="0">
      <alignment horizontal="left" vertical="top" wrapText="1"/>
    </xf>
    <xf numFmtId="4" fontId="14" fillId="31" borderId="0" applyBorder="0" applyProtection="0">
      <alignment horizontal="left" vertical="top" wrapText="1"/>
    </xf>
    <xf numFmtId="4" fontId="14" fillId="31" borderId="0" applyBorder="0" applyProtection="0">
      <alignment horizontal="left" vertical="top" wrapText="1"/>
    </xf>
    <xf numFmtId="4" fontId="14" fillId="31" borderId="0" applyBorder="0" applyProtection="0">
      <alignment horizontal="left" vertical="top" wrapText="1"/>
    </xf>
    <xf numFmtId="4" fontId="14" fillId="31" borderId="0" applyBorder="0" applyProtection="0">
      <alignment horizontal="left" vertical="top" wrapText="1"/>
    </xf>
    <xf numFmtId="0" fontId="92" fillId="32" borderId="0" applyNumberFormat="0" applyBorder="0" applyAlignment="0" applyProtection="0"/>
    <xf numFmtId="4" fontId="14" fillId="33" borderId="0" applyBorder="0" applyProtection="0">
      <alignment horizontal="left" vertical="top" wrapText="1"/>
    </xf>
    <xf numFmtId="4" fontId="14" fillId="33" borderId="0" applyBorder="0" applyProtection="0">
      <alignment horizontal="left" vertical="top" wrapText="1"/>
    </xf>
    <xf numFmtId="4" fontId="14" fillId="33" borderId="0" applyBorder="0" applyProtection="0">
      <alignment horizontal="left" vertical="top" wrapText="1"/>
    </xf>
    <xf numFmtId="4" fontId="14" fillId="33" borderId="0" applyBorder="0" applyProtection="0">
      <alignment horizontal="left" vertical="top" wrapText="1"/>
    </xf>
    <xf numFmtId="4" fontId="14" fillId="33" borderId="0" applyBorder="0" applyProtection="0">
      <alignment horizontal="left" vertical="top" wrapText="1"/>
    </xf>
    <xf numFmtId="4" fontId="14" fillId="33" borderId="0" applyBorder="0" applyProtection="0">
      <alignment horizontal="left" vertical="top" wrapText="1"/>
    </xf>
    <xf numFmtId="4" fontId="14" fillId="33" borderId="0" applyBorder="0" applyProtection="0">
      <alignment horizontal="left" vertical="top" wrapText="1"/>
    </xf>
    <xf numFmtId="4" fontId="14" fillId="33" borderId="0" applyBorder="0" applyProtection="0">
      <alignment horizontal="left" vertical="top" wrapText="1"/>
    </xf>
    <xf numFmtId="4" fontId="14" fillId="33" borderId="0" applyBorder="0" applyProtection="0">
      <alignment horizontal="left" vertical="top" wrapText="1"/>
    </xf>
    <xf numFmtId="4" fontId="14" fillId="33" borderId="0" applyBorder="0" applyProtection="0">
      <alignment horizontal="left" vertical="top" wrapText="1"/>
    </xf>
    <xf numFmtId="4" fontId="14" fillId="33" borderId="0" applyBorder="0" applyProtection="0">
      <alignment horizontal="left" vertical="top" wrapText="1"/>
    </xf>
    <xf numFmtId="4" fontId="14" fillId="33" borderId="0" applyBorder="0" applyProtection="0">
      <alignment horizontal="left" vertical="top" wrapText="1"/>
    </xf>
    <xf numFmtId="172" fontId="16" fillId="0" borderId="0" applyFill="0" applyBorder="0" applyProtection="0">
      <alignment horizontal="left" vertical="top" wrapText="1"/>
    </xf>
    <xf numFmtId="3" fontId="16" fillId="0" borderId="0" applyFill="0" applyBorder="0" applyProtection="0">
      <alignment horizontal="left" vertical="top" wrapText="1"/>
    </xf>
    <xf numFmtId="173" fontId="16" fillId="0" borderId="0" applyFill="0" applyBorder="0" applyProtection="0">
      <alignment horizontal="left" vertical="top" wrapText="1"/>
    </xf>
    <xf numFmtId="0" fontId="16" fillId="0" borderId="0" applyFill="0" applyBorder="0" applyProtection="0">
      <alignment horizontal="left" vertical="top" wrapText="1"/>
    </xf>
    <xf numFmtId="4" fontId="16" fillId="0" borderId="0">
      <alignment horizontal="right" vertical="top" wrapText="1"/>
      <protection/>
    </xf>
    <xf numFmtId="0" fontId="93" fillId="34" borderId="0" applyNumberFormat="0" applyBorder="0" applyAlignment="0" applyProtection="0"/>
    <xf numFmtId="4" fontId="25" fillId="7" borderId="0" applyBorder="0" applyProtection="0">
      <alignment horizontal="left" vertical="top" wrapText="1"/>
    </xf>
    <xf numFmtId="4" fontId="25" fillId="7" borderId="0" applyBorder="0" applyProtection="0">
      <alignment horizontal="left" vertical="top" wrapText="1"/>
    </xf>
    <xf numFmtId="4" fontId="25" fillId="7" borderId="0" applyBorder="0" applyProtection="0">
      <alignment horizontal="left" vertical="top" wrapText="1"/>
    </xf>
    <xf numFmtId="4" fontId="25" fillId="7" borderId="0" applyBorder="0" applyProtection="0">
      <alignment horizontal="left" vertical="top" wrapText="1"/>
    </xf>
    <xf numFmtId="4" fontId="25" fillId="7" borderId="0" applyBorder="0" applyProtection="0">
      <alignment horizontal="left" vertical="top" wrapText="1"/>
    </xf>
    <xf numFmtId="4" fontId="25" fillId="7" borderId="0" applyBorder="0" applyProtection="0">
      <alignment horizontal="left" vertical="top" wrapText="1"/>
    </xf>
    <xf numFmtId="4" fontId="25" fillId="7" borderId="0" applyBorder="0" applyProtection="0">
      <alignment horizontal="left" vertical="top" wrapText="1"/>
    </xf>
    <xf numFmtId="4" fontId="25" fillId="7" borderId="0" applyBorder="0" applyProtection="0">
      <alignment horizontal="left" vertical="top" wrapText="1"/>
    </xf>
    <xf numFmtId="4" fontId="25" fillId="7" borderId="0" applyBorder="0" applyProtection="0">
      <alignment horizontal="left" vertical="top" wrapText="1"/>
    </xf>
    <xf numFmtId="4" fontId="25" fillId="7" borderId="0" applyBorder="0" applyProtection="0">
      <alignment horizontal="left" vertical="top" wrapText="1"/>
    </xf>
    <xf numFmtId="4" fontId="25" fillId="7" borderId="0" applyBorder="0" applyProtection="0">
      <alignment horizontal="left" vertical="top" wrapText="1"/>
    </xf>
    <xf numFmtId="4" fontId="25" fillId="7" borderId="0" applyBorder="0" applyProtection="0">
      <alignment horizontal="left" vertical="top" wrapText="1"/>
    </xf>
    <xf numFmtId="4" fontId="3" fillId="3" borderId="0" applyBorder="0" applyProtection="0">
      <alignment horizontal="left" vertical="top"/>
    </xf>
    <xf numFmtId="2" fontId="16" fillId="0" borderId="0" applyFill="0" applyBorder="0" applyProtection="0">
      <alignment horizontal="left" vertical="top" wrapText="1"/>
    </xf>
    <xf numFmtId="4" fontId="26" fillId="0" borderId="0" applyFill="0" applyBorder="0" applyProtection="0">
      <alignment horizontal="left" vertical="top" wrapText="1"/>
    </xf>
    <xf numFmtId="4" fontId="27" fillId="0" borderId="0" applyFill="0" applyBorder="0" applyProtection="0">
      <alignment horizontal="left" vertical="top" wrapText="1"/>
    </xf>
    <xf numFmtId="0" fontId="94" fillId="0" borderId="0" applyNumberFormat="0" applyFill="0" applyBorder="0" applyAlignment="0" applyProtection="0"/>
    <xf numFmtId="0" fontId="95" fillId="35" borderId="1" applyNumberFormat="0" applyAlignment="0" applyProtection="0"/>
    <xf numFmtId="4" fontId="28" fillId="36" borderId="2" applyProtection="0">
      <alignment horizontal="left" vertical="top" wrapText="1"/>
    </xf>
    <xf numFmtId="4" fontId="28" fillId="36" borderId="2" applyProtection="0">
      <alignment horizontal="left" vertical="top" wrapText="1"/>
    </xf>
    <xf numFmtId="4" fontId="28" fillId="36" borderId="2" applyProtection="0">
      <alignment horizontal="left" vertical="top" wrapText="1"/>
    </xf>
    <xf numFmtId="4" fontId="28" fillId="36" borderId="2" applyProtection="0">
      <alignment horizontal="left" vertical="top" wrapText="1"/>
    </xf>
    <xf numFmtId="4" fontId="28" fillId="36" borderId="2" applyProtection="0">
      <alignment horizontal="left" vertical="top" wrapText="1"/>
    </xf>
    <xf numFmtId="4" fontId="28" fillId="36" borderId="2" applyProtection="0">
      <alignment horizontal="left" vertical="top" wrapText="1"/>
    </xf>
    <xf numFmtId="4" fontId="28" fillId="36" borderId="2" applyProtection="0">
      <alignment horizontal="left" vertical="top" wrapText="1"/>
    </xf>
    <xf numFmtId="4" fontId="28" fillId="36" borderId="2" applyProtection="0">
      <alignment horizontal="left" vertical="top" wrapText="1"/>
    </xf>
    <xf numFmtId="4" fontId="28" fillId="36" borderId="2" applyProtection="0">
      <alignment horizontal="left" vertical="top" wrapText="1"/>
    </xf>
    <xf numFmtId="4" fontId="28" fillId="36" borderId="2" applyProtection="0">
      <alignment horizontal="left" vertical="top" wrapText="1"/>
    </xf>
    <xf numFmtId="4" fontId="28" fillId="36" borderId="2" applyProtection="0">
      <alignment horizontal="left" vertical="top" wrapText="1"/>
    </xf>
    <xf numFmtId="4" fontId="28" fillId="36" borderId="2" applyProtection="0">
      <alignment horizontal="left" vertical="top" wrapText="1"/>
    </xf>
    <xf numFmtId="4" fontId="29" fillId="0" borderId="0">
      <alignment horizontal="right" vertical="top"/>
      <protection/>
    </xf>
    <xf numFmtId="4" fontId="30" fillId="0" borderId="0">
      <alignment horizontal="left" vertical="top"/>
      <protection/>
    </xf>
    <xf numFmtId="0" fontId="96" fillId="0" borderId="0" applyNumberFormat="0" applyFill="0" applyBorder="0" applyAlignment="0" applyProtection="0"/>
    <xf numFmtId="0" fontId="97" fillId="0" borderId="3" applyNumberFormat="0" applyFill="0" applyAlignment="0" applyProtection="0"/>
    <xf numFmtId="4" fontId="31" fillId="0" borderId="4" applyFill="0" applyProtection="0">
      <alignment horizontal="left" vertical="top" wrapText="1"/>
    </xf>
    <xf numFmtId="4" fontId="32" fillId="0" borderId="0" applyFill="0" applyBorder="0" applyProtection="0">
      <alignment horizontal="left" vertical="top" wrapText="1"/>
    </xf>
    <xf numFmtId="4" fontId="32" fillId="0" borderId="0" applyFill="0" applyBorder="0" applyProtection="0">
      <alignment horizontal="left" vertical="top" wrapText="1"/>
    </xf>
    <xf numFmtId="4" fontId="32" fillId="0" borderId="0" applyFill="0" applyBorder="0" applyProtection="0">
      <alignment horizontal="left" vertical="top" wrapText="1"/>
    </xf>
    <xf numFmtId="4" fontId="32" fillId="0" borderId="0" applyFill="0" applyBorder="0" applyProtection="0">
      <alignment horizontal="left" vertical="top" wrapText="1"/>
    </xf>
    <xf numFmtId="4" fontId="32" fillId="0" borderId="0" applyFill="0" applyBorder="0" applyProtection="0">
      <alignment horizontal="left" vertical="top" wrapText="1"/>
    </xf>
    <xf numFmtId="4" fontId="32" fillId="0" borderId="0" applyFill="0" applyBorder="0" applyProtection="0">
      <alignment horizontal="left" vertical="top" wrapText="1"/>
    </xf>
    <xf numFmtId="4" fontId="32" fillId="0" borderId="0" applyFill="0" applyBorder="0" applyProtection="0">
      <alignment horizontal="left" vertical="top" wrapText="1"/>
    </xf>
    <xf numFmtId="4" fontId="32" fillId="0" borderId="0" applyFill="0" applyBorder="0" applyProtection="0">
      <alignment horizontal="left" vertical="top" wrapText="1"/>
    </xf>
    <xf numFmtId="4" fontId="32" fillId="0" borderId="0" applyFill="0" applyBorder="0" applyProtection="0">
      <alignment horizontal="left" vertical="top" wrapText="1"/>
    </xf>
    <xf numFmtId="4" fontId="32" fillId="0" borderId="0" applyFill="0" applyBorder="0" applyProtection="0">
      <alignment horizontal="left" vertical="top" wrapText="1"/>
    </xf>
    <xf numFmtId="4" fontId="32" fillId="0" borderId="0" applyFill="0" applyBorder="0" applyProtection="0">
      <alignment horizontal="left" vertical="top" wrapText="1"/>
    </xf>
    <xf numFmtId="4" fontId="32" fillId="0" borderId="0" applyFill="0" applyBorder="0" applyProtection="0">
      <alignment horizontal="left" vertical="top" wrapText="1"/>
    </xf>
    <xf numFmtId="0" fontId="98" fillId="0" borderId="5" applyNumberFormat="0" applyFill="0" applyAlignment="0" applyProtection="0"/>
    <xf numFmtId="4" fontId="33" fillId="0" borderId="6" applyFill="0" applyProtection="0">
      <alignment horizontal="left" vertical="top" wrapText="1"/>
    </xf>
    <xf numFmtId="4" fontId="33" fillId="0" borderId="6" applyFill="0" applyProtection="0">
      <alignment horizontal="left" vertical="top" wrapText="1"/>
    </xf>
    <xf numFmtId="4" fontId="33" fillId="0" borderId="6" applyFill="0" applyProtection="0">
      <alignment horizontal="left" vertical="top" wrapText="1"/>
    </xf>
    <xf numFmtId="4" fontId="33" fillId="0" borderId="6" applyFill="0" applyProtection="0">
      <alignment horizontal="left" vertical="top" wrapText="1"/>
    </xf>
    <xf numFmtId="4" fontId="33" fillId="0" borderId="6" applyFill="0" applyProtection="0">
      <alignment horizontal="left" vertical="top" wrapText="1"/>
    </xf>
    <xf numFmtId="4" fontId="33" fillId="0" borderId="6" applyFill="0" applyProtection="0">
      <alignment horizontal="left" vertical="top" wrapText="1"/>
    </xf>
    <xf numFmtId="4" fontId="33" fillId="0" borderId="6" applyFill="0" applyProtection="0">
      <alignment horizontal="left" vertical="top" wrapText="1"/>
    </xf>
    <xf numFmtId="4" fontId="33" fillId="0" borderId="6" applyFill="0" applyProtection="0">
      <alignment horizontal="left" vertical="top" wrapText="1"/>
    </xf>
    <xf numFmtId="4" fontId="33" fillId="0" borderId="6" applyFill="0" applyProtection="0">
      <alignment horizontal="left" vertical="top" wrapText="1"/>
    </xf>
    <xf numFmtId="4" fontId="33" fillId="0" borderId="6" applyFill="0" applyProtection="0">
      <alignment horizontal="left" vertical="top" wrapText="1"/>
    </xf>
    <xf numFmtId="4" fontId="33" fillId="0" borderId="6" applyFill="0" applyProtection="0">
      <alignment horizontal="left" vertical="top" wrapText="1"/>
    </xf>
    <xf numFmtId="4" fontId="33" fillId="0" borderId="6" applyFill="0" applyProtection="0">
      <alignment horizontal="left" vertical="top" wrapText="1"/>
    </xf>
    <xf numFmtId="0" fontId="99" fillId="0" borderId="7" applyNumberFormat="0" applyFill="0" applyAlignment="0" applyProtection="0"/>
    <xf numFmtId="4" fontId="34" fillId="0" borderId="8" applyFill="0" applyProtection="0">
      <alignment horizontal="left" vertical="top" wrapText="1"/>
    </xf>
    <xf numFmtId="4" fontId="34" fillId="0" borderId="8" applyFill="0" applyProtection="0">
      <alignment horizontal="left" vertical="top" wrapText="1"/>
    </xf>
    <xf numFmtId="4" fontId="34" fillId="0" borderId="8" applyFill="0" applyProtection="0">
      <alignment horizontal="left" vertical="top" wrapText="1"/>
    </xf>
    <xf numFmtId="4" fontId="34" fillId="0" borderId="8" applyFill="0" applyProtection="0">
      <alignment horizontal="left" vertical="top" wrapText="1"/>
    </xf>
    <xf numFmtId="4" fontId="34" fillId="0" borderId="8" applyFill="0" applyProtection="0">
      <alignment horizontal="left" vertical="top" wrapText="1"/>
    </xf>
    <xf numFmtId="4" fontId="34" fillId="0" borderId="8" applyFill="0" applyProtection="0">
      <alignment horizontal="left" vertical="top" wrapText="1"/>
    </xf>
    <xf numFmtId="4" fontId="34" fillId="0" borderId="8" applyFill="0" applyProtection="0">
      <alignment horizontal="left" vertical="top" wrapText="1"/>
    </xf>
    <xf numFmtId="4" fontId="34" fillId="0" borderId="8" applyFill="0" applyProtection="0">
      <alignment horizontal="left" vertical="top" wrapText="1"/>
    </xf>
    <xf numFmtId="4" fontId="34" fillId="0" borderId="8" applyFill="0" applyProtection="0">
      <alignment horizontal="left" vertical="top" wrapText="1"/>
    </xf>
    <xf numFmtId="4" fontId="34" fillId="0" borderId="8" applyFill="0" applyProtection="0">
      <alignment horizontal="left" vertical="top" wrapText="1"/>
    </xf>
    <xf numFmtId="4" fontId="34" fillId="0" borderId="8" applyFill="0" applyProtection="0">
      <alignment horizontal="left" vertical="top" wrapText="1"/>
    </xf>
    <xf numFmtId="4" fontId="34" fillId="0" borderId="8" applyFill="0" applyProtection="0">
      <alignment horizontal="left" vertical="top" wrapText="1"/>
    </xf>
    <xf numFmtId="0" fontId="99" fillId="0" borderId="0" applyNumberFormat="0" applyFill="0" applyBorder="0" applyAlignment="0" applyProtection="0"/>
    <xf numFmtId="4" fontId="34" fillId="0" borderId="0" applyFill="0" applyBorder="0" applyProtection="0">
      <alignment horizontal="left" vertical="top" wrapText="1"/>
    </xf>
    <xf numFmtId="4" fontId="34" fillId="0" borderId="0" applyFill="0" applyBorder="0" applyProtection="0">
      <alignment horizontal="left" vertical="top" wrapText="1"/>
    </xf>
    <xf numFmtId="4" fontId="34" fillId="0" borderId="0" applyFill="0" applyBorder="0" applyProtection="0">
      <alignment horizontal="left" vertical="top" wrapText="1"/>
    </xf>
    <xf numFmtId="4" fontId="34" fillId="0" borderId="0" applyFill="0" applyBorder="0" applyProtection="0">
      <alignment horizontal="left" vertical="top" wrapText="1"/>
    </xf>
    <xf numFmtId="4" fontId="34" fillId="0" borderId="0" applyFill="0" applyBorder="0" applyProtection="0">
      <alignment horizontal="left" vertical="top" wrapText="1"/>
    </xf>
    <xf numFmtId="4" fontId="34" fillId="0" borderId="0" applyFill="0" applyBorder="0" applyProtection="0">
      <alignment horizontal="left" vertical="top" wrapText="1"/>
    </xf>
    <xf numFmtId="4" fontId="34" fillId="0" borderId="0" applyFill="0" applyBorder="0" applyProtection="0">
      <alignment horizontal="left" vertical="top" wrapText="1"/>
    </xf>
    <xf numFmtId="4" fontId="34" fillId="0" borderId="0" applyFill="0" applyBorder="0" applyProtection="0">
      <alignment horizontal="left" vertical="top" wrapText="1"/>
    </xf>
    <xf numFmtId="4" fontId="34" fillId="0" borderId="0" applyFill="0" applyBorder="0" applyProtection="0">
      <alignment horizontal="left" vertical="top" wrapText="1"/>
    </xf>
    <xf numFmtId="4" fontId="34" fillId="0" borderId="0" applyFill="0" applyBorder="0" applyProtection="0">
      <alignment horizontal="left" vertical="top" wrapText="1"/>
    </xf>
    <xf numFmtId="4" fontId="34" fillId="0" borderId="0" applyFill="0" applyBorder="0" applyProtection="0">
      <alignment horizontal="left" vertical="top" wrapText="1"/>
    </xf>
    <xf numFmtId="4" fontId="34" fillId="0" borderId="0" applyFill="0" applyBorder="0" applyProtection="0">
      <alignment horizontal="left" vertical="top" wrapText="1"/>
    </xf>
    <xf numFmtId="4" fontId="32" fillId="0" borderId="0" applyFill="0" applyBorder="0" applyProtection="0">
      <alignment horizontal="left" vertical="top" wrapText="1"/>
    </xf>
    <xf numFmtId="4" fontId="16" fillId="0" borderId="0">
      <alignment horizontal="left" vertical="top" wrapText="1"/>
      <protection/>
    </xf>
    <xf numFmtId="0" fontId="35" fillId="0" borderId="0">
      <alignment/>
      <protection/>
    </xf>
    <xf numFmtId="0" fontId="19" fillId="0" borderId="0">
      <alignment/>
      <protection/>
    </xf>
    <xf numFmtId="0" fontId="19" fillId="0" borderId="0">
      <alignment/>
      <protection/>
    </xf>
    <xf numFmtId="0" fontId="19" fillId="0" borderId="0">
      <alignment/>
      <protection/>
    </xf>
    <xf numFmtId="0" fontId="35" fillId="0" borderId="0">
      <alignment/>
      <protection/>
    </xf>
    <xf numFmtId="0" fontId="35" fillId="0" borderId="0">
      <alignment/>
      <protection/>
    </xf>
    <xf numFmtId="0" fontId="19"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19" fillId="0" borderId="0">
      <alignment/>
      <protection/>
    </xf>
    <xf numFmtId="0" fontId="35" fillId="0" borderId="0">
      <alignment/>
      <protection/>
    </xf>
    <xf numFmtId="0" fontId="19" fillId="0" borderId="0">
      <alignment/>
      <protection/>
    </xf>
    <xf numFmtId="0" fontId="19" fillId="0" borderId="0">
      <alignment/>
      <protection/>
    </xf>
    <xf numFmtId="0" fontId="19" fillId="0" borderId="0">
      <alignment/>
      <protection/>
    </xf>
    <xf numFmtId="0" fontId="10" fillId="0" borderId="0">
      <alignment/>
      <protection/>
    </xf>
    <xf numFmtId="0" fontId="19" fillId="0" borderId="0">
      <alignment/>
      <protection/>
    </xf>
    <xf numFmtId="0" fontId="10" fillId="0" borderId="0">
      <alignment/>
      <protection/>
    </xf>
    <xf numFmtId="0" fontId="24" fillId="0" borderId="0">
      <alignment/>
      <protection/>
    </xf>
    <xf numFmtId="0" fontId="19" fillId="0" borderId="0">
      <alignment/>
      <protection/>
    </xf>
    <xf numFmtId="0" fontId="24"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36" fillId="0" borderId="0">
      <alignment/>
      <protection/>
    </xf>
    <xf numFmtId="4" fontId="16" fillId="0" borderId="0">
      <alignment horizontal="left" vertical="top" wrapText="1"/>
      <protection/>
    </xf>
    <xf numFmtId="0" fontId="10" fillId="0" borderId="0">
      <alignment/>
      <protection/>
    </xf>
    <xf numFmtId="0" fontId="10" fillId="0" borderId="0">
      <alignment/>
      <protection/>
    </xf>
    <xf numFmtId="0" fontId="100" fillId="37" borderId="0" applyNumberFormat="0" applyBorder="0" applyAlignment="0" applyProtection="0"/>
    <xf numFmtId="4" fontId="37" fillId="38" borderId="0" applyBorder="0" applyProtection="0">
      <alignment horizontal="left" vertical="top" wrapText="1"/>
    </xf>
    <xf numFmtId="4" fontId="37" fillId="38" borderId="0" applyBorder="0" applyProtection="0">
      <alignment horizontal="left" vertical="top" wrapText="1"/>
    </xf>
    <xf numFmtId="4" fontId="37" fillId="38" borderId="0" applyBorder="0" applyProtection="0">
      <alignment horizontal="left" vertical="top" wrapText="1"/>
    </xf>
    <xf numFmtId="4" fontId="37" fillId="38" borderId="0" applyBorder="0" applyProtection="0">
      <alignment horizontal="left" vertical="top" wrapText="1"/>
    </xf>
    <xf numFmtId="4" fontId="37" fillId="38" borderId="0" applyBorder="0" applyProtection="0">
      <alignment horizontal="left" vertical="top" wrapText="1"/>
    </xf>
    <xf numFmtId="4" fontId="37" fillId="38" borderId="0" applyBorder="0" applyProtection="0">
      <alignment horizontal="left" vertical="top" wrapText="1"/>
    </xf>
    <xf numFmtId="4" fontId="37" fillId="38" borderId="0" applyBorder="0" applyProtection="0">
      <alignment horizontal="left" vertical="top" wrapText="1"/>
    </xf>
    <xf numFmtId="4" fontId="37" fillId="38" borderId="0" applyBorder="0" applyProtection="0">
      <alignment horizontal="left" vertical="top" wrapText="1"/>
    </xf>
    <xf numFmtId="4" fontId="37" fillId="38" borderId="0" applyBorder="0" applyProtection="0">
      <alignment horizontal="left" vertical="top" wrapText="1"/>
    </xf>
    <xf numFmtId="4" fontId="37" fillId="38" borderId="0" applyBorder="0" applyProtection="0">
      <alignment horizontal="left" vertical="top" wrapText="1"/>
    </xf>
    <xf numFmtId="4" fontId="37" fillId="38" borderId="0" applyBorder="0" applyProtection="0">
      <alignment horizontal="left" vertical="top" wrapText="1"/>
    </xf>
    <xf numFmtId="4" fontId="37" fillId="38" borderId="0" applyBorder="0" applyProtection="0">
      <alignment horizontal="left" vertical="top" wrapText="1"/>
    </xf>
    <xf numFmtId="0" fontId="19" fillId="0" borderId="0">
      <alignment/>
      <protection/>
    </xf>
    <xf numFmtId="0" fontId="19" fillId="0" borderId="0">
      <alignment/>
      <protection/>
    </xf>
    <xf numFmtId="0" fontId="35" fillId="0" borderId="0">
      <alignment/>
      <protection/>
    </xf>
    <xf numFmtId="0" fontId="35" fillId="0" borderId="0">
      <alignment/>
      <protection/>
    </xf>
    <xf numFmtId="0" fontId="101" fillId="0" borderId="0" applyNumberFormat="0" applyFill="0" applyBorder="0" applyAlignment="0" applyProtection="0"/>
    <xf numFmtId="9" fontId="0" fillId="0" borderId="0" applyFont="0" applyFill="0" applyBorder="0" applyAlignment="0" applyProtection="0"/>
    <xf numFmtId="0" fontId="0" fillId="39" borderId="9" applyNumberFormat="0" applyFont="0" applyAlignment="0" applyProtection="0"/>
    <xf numFmtId="4" fontId="19" fillId="40" borderId="10" applyProtection="0">
      <alignment horizontal="left" vertical="top" wrapText="1"/>
    </xf>
    <xf numFmtId="4" fontId="19" fillId="40" borderId="10" applyProtection="0">
      <alignment horizontal="left" vertical="top" wrapText="1"/>
    </xf>
    <xf numFmtId="4" fontId="19" fillId="40" borderId="10" applyProtection="0">
      <alignment horizontal="left" vertical="top" wrapText="1"/>
    </xf>
    <xf numFmtId="4" fontId="19" fillId="40" borderId="10" applyProtection="0">
      <alignment horizontal="left" vertical="top" wrapText="1"/>
    </xf>
    <xf numFmtId="4" fontId="19" fillId="40" borderId="10" applyProtection="0">
      <alignment horizontal="left" vertical="top" wrapText="1"/>
    </xf>
    <xf numFmtId="4" fontId="19" fillId="40" borderId="10" applyProtection="0">
      <alignment horizontal="left" vertical="top" wrapText="1"/>
    </xf>
    <xf numFmtId="4" fontId="19" fillId="40" borderId="10" applyProtection="0">
      <alignment horizontal="left" vertical="top" wrapText="1"/>
    </xf>
    <xf numFmtId="4" fontId="19" fillId="40" borderId="10" applyProtection="0">
      <alignment horizontal="left" vertical="top" wrapText="1"/>
    </xf>
    <xf numFmtId="4" fontId="19" fillId="40" borderId="10" applyProtection="0">
      <alignment horizontal="left" vertical="top" wrapText="1"/>
    </xf>
    <xf numFmtId="4" fontId="19" fillId="40" borderId="10" applyProtection="0">
      <alignment horizontal="left" vertical="top" wrapText="1"/>
    </xf>
    <xf numFmtId="4" fontId="19" fillId="40" borderId="10" applyProtection="0">
      <alignment horizontal="left" vertical="top" wrapText="1"/>
    </xf>
    <xf numFmtId="4" fontId="19" fillId="40" borderId="10" applyProtection="0">
      <alignment horizontal="left" vertical="top" wrapText="1"/>
    </xf>
    <xf numFmtId="0" fontId="102" fillId="0" borderId="0" applyNumberFormat="0" applyFill="0" applyBorder="0" applyAlignment="0" applyProtection="0"/>
    <xf numFmtId="4" fontId="38" fillId="0" borderId="0" applyFill="0" applyBorder="0" applyProtection="0">
      <alignment horizontal="left" vertical="top" wrapText="1"/>
    </xf>
    <xf numFmtId="4" fontId="38" fillId="0" borderId="0" applyFill="0" applyBorder="0" applyProtection="0">
      <alignment horizontal="left" vertical="top" wrapText="1"/>
    </xf>
    <xf numFmtId="4" fontId="38" fillId="0" borderId="0" applyFill="0" applyBorder="0" applyProtection="0">
      <alignment horizontal="left" vertical="top" wrapText="1"/>
    </xf>
    <xf numFmtId="4" fontId="38" fillId="0" borderId="0" applyFill="0" applyBorder="0" applyProtection="0">
      <alignment horizontal="left" vertical="top" wrapText="1"/>
    </xf>
    <xf numFmtId="4" fontId="38" fillId="0" borderId="0" applyFill="0" applyBorder="0" applyProtection="0">
      <alignment horizontal="left" vertical="top" wrapText="1"/>
    </xf>
    <xf numFmtId="4" fontId="38" fillId="0" borderId="0" applyFill="0" applyBorder="0" applyProtection="0">
      <alignment horizontal="left" vertical="top" wrapText="1"/>
    </xf>
    <xf numFmtId="4" fontId="38" fillId="0" borderId="0" applyFill="0" applyBorder="0" applyProtection="0">
      <alignment horizontal="left" vertical="top" wrapText="1"/>
    </xf>
    <xf numFmtId="4" fontId="38" fillId="0" borderId="0" applyFill="0" applyBorder="0" applyProtection="0">
      <alignment horizontal="left" vertical="top" wrapText="1"/>
    </xf>
    <xf numFmtId="4" fontId="38" fillId="0" borderId="0" applyFill="0" applyBorder="0" applyProtection="0">
      <alignment horizontal="left" vertical="top" wrapText="1"/>
    </xf>
    <xf numFmtId="4" fontId="38" fillId="0" borderId="0" applyFill="0" applyBorder="0" applyProtection="0">
      <alignment horizontal="left" vertical="top" wrapText="1"/>
    </xf>
    <xf numFmtId="4" fontId="38" fillId="0" borderId="0" applyFill="0" applyBorder="0" applyProtection="0">
      <alignment horizontal="left" vertical="top" wrapText="1"/>
    </xf>
    <xf numFmtId="4" fontId="38" fillId="0" borderId="0" applyFill="0" applyBorder="0" applyProtection="0">
      <alignment horizontal="left" vertical="top" wrapText="1"/>
    </xf>
    <xf numFmtId="168" fontId="0" fillId="0" borderId="0" applyBorder="0" applyProtection="0">
      <alignment/>
    </xf>
    <xf numFmtId="4" fontId="39" fillId="0" borderId="0" applyFill="0" applyBorder="0" applyProtection="0">
      <alignment horizontal="left" vertical="top" wrapText="1"/>
    </xf>
    <xf numFmtId="4" fontId="39" fillId="0" borderId="0" applyFill="0" applyBorder="0" applyProtection="0">
      <alignment horizontal="left" vertical="top" wrapText="1"/>
    </xf>
    <xf numFmtId="4" fontId="39" fillId="0" borderId="0" applyFill="0" applyBorder="0" applyProtection="0">
      <alignment horizontal="left" vertical="top" wrapText="1"/>
    </xf>
    <xf numFmtId="4" fontId="39" fillId="0" borderId="0" applyFill="0" applyBorder="0" applyProtection="0">
      <alignment horizontal="left" vertical="top" wrapText="1"/>
    </xf>
    <xf numFmtId="4" fontId="39" fillId="0" borderId="0" applyFill="0" applyBorder="0" applyProtection="0">
      <alignment horizontal="left" vertical="top" wrapText="1"/>
    </xf>
    <xf numFmtId="4" fontId="39" fillId="0" borderId="0" applyFill="0" applyBorder="0" applyProtection="0">
      <alignment horizontal="left" vertical="top" wrapText="1"/>
    </xf>
    <xf numFmtId="4" fontId="39" fillId="0" borderId="0" applyFill="0" applyBorder="0" applyProtection="0">
      <alignment horizontal="left" vertical="top" wrapText="1"/>
    </xf>
    <xf numFmtId="4" fontId="39" fillId="0" borderId="0" applyFill="0" applyBorder="0" applyProtection="0">
      <alignment horizontal="left" vertical="top" wrapText="1"/>
    </xf>
    <xf numFmtId="4" fontId="39" fillId="0" borderId="0" applyFill="0" applyBorder="0" applyProtection="0">
      <alignment horizontal="left" vertical="top" wrapText="1"/>
    </xf>
    <xf numFmtId="4" fontId="39" fillId="0" borderId="0" applyFill="0" applyBorder="0" applyProtection="0">
      <alignment horizontal="left" vertical="top" wrapText="1"/>
    </xf>
    <xf numFmtId="4" fontId="39" fillId="0" borderId="0" applyFill="0" applyBorder="0" applyProtection="0">
      <alignment horizontal="left" vertical="top" wrapText="1"/>
    </xf>
    <xf numFmtId="4" fontId="39" fillId="0" borderId="0" applyFill="0" applyBorder="0" applyProtection="0">
      <alignment horizontal="left" vertical="top" wrapText="1"/>
    </xf>
    <xf numFmtId="0" fontId="92" fillId="41" borderId="0" applyNumberFormat="0" applyBorder="0" applyAlignment="0" applyProtection="0"/>
    <xf numFmtId="4" fontId="14" fillId="42" borderId="0" applyBorder="0" applyProtection="0">
      <alignment horizontal="left" vertical="top" wrapText="1"/>
    </xf>
    <xf numFmtId="4" fontId="14" fillId="42" borderId="0" applyBorder="0" applyProtection="0">
      <alignment horizontal="left" vertical="top" wrapText="1"/>
    </xf>
    <xf numFmtId="4" fontId="14" fillId="42" borderId="0" applyBorder="0" applyProtection="0">
      <alignment horizontal="left" vertical="top" wrapText="1"/>
    </xf>
    <xf numFmtId="4" fontId="14" fillId="42" borderId="0" applyBorder="0" applyProtection="0">
      <alignment horizontal="left" vertical="top" wrapText="1"/>
    </xf>
    <xf numFmtId="4" fontId="14" fillId="42" borderId="0" applyBorder="0" applyProtection="0">
      <alignment horizontal="left" vertical="top" wrapText="1"/>
    </xf>
    <xf numFmtId="4" fontId="14" fillId="42" borderId="0" applyBorder="0" applyProtection="0">
      <alignment horizontal="left" vertical="top" wrapText="1"/>
    </xf>
    <xf numFmtId="4" fontId="14" fillId="42" borderId="0" applyBorder="0" applyProtection="0">
      <alignment horizontal="left" vertical="top" wrapText="1"/>
    </xf>
    <xf numFmtId="4" fontId="14" fillId="42" borderId="0" applyBorder="0" applyProtection="0">
      <alignment horizontal="left" vertical="top" wrapText="1"/>
    </xf>
    <xf numFmtId="4" fontId="14" fillId="42" borderId="0" applyBorder="0" applyProtection="0">
      <alignment horizontal="left" vertical="top" wrapText="1"/>
    </xf>
    <xf numFmtId="4" fontId="14" fillId="42" borderId="0" applyBorder="0" applyProtection="0">
      <alignment horizontal="left" vertical="top" wrapText="1"/>
    </xf>
    <xf numFmtId="4" fontId="14" fillId="42" borderId="0" applyBorder="0" applyProtection="0">
      <alignment horizontal="left" vertical="top" wrapText="1"/>
    </xf>
    <xf numFmtId="4" fontId="14" fillId="42" borderId="0" applyBorder="0" applyProtection="0">
      <alignment horizontal="left" vertical="top" wrapText="1"/>
    </xf>
    <xf numFmtId="0" fontId="92" fillId="43" borderId="0" applyNumberFormat="0" applyBorder="0" applyAlignment="0" applyProtection="0"/>
    <xf numFmtId="4" fontId="14" fillId="44" borderId="0" applyBorder="0" applyProtection="0">
      <alignment horizontal="left" vertical="top" wrapText="1"/>
    </xf>
    <xf numFmtId="4" fontId="14" fillId="44" borderId="0" applyBorder="0" applyProtection="0">
      <alignment horizontal="left" vertical="top" wrapText="1"/>
    </xf>
    <xf numFmtId="4" fontId="14" fillId="44" borderId="0" applyBorder="0" applyProtection="0">
      <alignment horizontal="left" vertical="top" wrapText="1"/>
    </xf>
    <xf numFmtId="4" fontId="14" fillId="44" borderId="0" applyBorder="0" applyProtection="0">
      <alignment horizontal="left" vertical="top" wrapText="1"/>
    </xf>
    <xf numFmtId="4" fontId="14" fillId="44" borderId="0" applyBorder="0" applyProtection="0">
      <alignment horizontal="left" vertical="top" wrapText="1"/>
    </xf>
    <xf numFmtId="4" fontId="14" fillId="44" borderId="0" applyBorder="0" applyProtection="0">
      <alignment horizontal="left" vertical="top" wrapText="1"/>
    </xf>
    <xf numFmtId="4" fontId="14" fillId="44" borderId="0" applyBorder="0" applyProtection="0">
      <alignment horizontal="left" vertical="top" wrapText="1"/>
    </xf>
    <xf numFmtId="4" fontId="14" fillId="44" borderId="0" applyBorder="0" applyProtection="0">
      <alignment horizontal="left" vertical="top" wrapText="1"/>
    </xf>
    <xf numFmtId="4" fontId="14" fillId="44" borderId="0" applyBorder="0" applyProtection="0">
      <alignment horizontal="left" vertical="top" wrapText="1"/>
    </xf>
    <xf numFmtId="4" fontId="14" fillId="44" borderId="0" applyBorder="0" applyProtection="0">
      <alignment horizontal="left" vertical="top" wrapText="1"/>
    </xf>
    <xf numFmtId="4" fontId="14" fillId="44" borderId="0" applyBorder="0" applyProtection="0">
      <alignment horizontal="left" vertical="top" wrapText="1"/>
    </xf>
    <xf numFmtId="4" fontId="14" fillId="44" borderId="0" applyBorder="0" applyProtection="0">
      <alignment horizontal="left" vertical="top" wrapText="1"/>
    </xf>
    <xf numFmtId="0" fontId="92" fillId="45" borderId="0" applyNumberFormat="0" applyBorder="0" applyAlignment="0" applyProtection="0"/>
    <xf numFmtId="4" fontId="14" fillId="46" borderId="0" applyBorder="0" applyProtection="0">
      <alignment horizontal="left" vertical="top" wrapText="1"/>
    </xf>
    <xf numFmtId="4" fontId="14" fillId="46" borderId="0" applyBorder="0" applyProtection="0">
      <alignment horizontal="left" vertical="top" wrapText="1"/>
    </xf>
    <xf numFmtId="4" fontId="14" fillId="46" borderId="0" applyBorder="0" applyProtection="0">
      <alignment horizontal="left" vertical="top" wrapText="1"/>
    </xf>
    <xf numFmtId="4" fontId="14" fillId="46" borderId="0" applyBorder="0" applyProtection="0">
      <alignment horizontal="left" vertical="top" wrapText="1"/>
    </xf>
    <xf numFmtId="4" fontId="14" fillId="46" borderId="0" applyBorder="0" applyProtection="0">
      <alignment horizontal="left" vertical="top" wrapText="1"/>
    </xf>
    <xf numFmtId="4" fontId="14" fillId="46" borderId="0" applyBorder="0" applyProtection="0">
      <alignment horizontal="left" vertical="top" wrapText="1"/>
    </xf>
    <xf numFmtId="4" fontId="14" fillId="46" borderId="0" applyBorder="0" applyProtection="0">
      <alignment horizontal="left" vertical="top" wrapText="1"/>
    </xf>
    <xf numFmtId="4" fontId="14" fillId="46" borderId="0" applyBorder="0" applyProtection="0">
      <alignment horizontal="left" vertical="top" wrapText="1"/>
    </xf>
    <xf numFmtId="4" fontId="14" fillId="46" borderId="0" applyBorder="0" applyProtection="0">
      <alignment horizontal="left" vertical="top" wrapText="1"/>
    </xf>
    <xf numFmtId="4" fontId="14" fillId="46" borderId="0" applyBorder="0" applyProtection="0">
      <alignment horizontal="left" vertical="top" wrapText="1"/>
    </xf>
    <xf numFmtId="4" fontId="14" fillId="46" borderId="0" applyBorder="0" applyProtection="0">
      <alignment horizontal="left" vertical="top" wrapText="1"/>
    </xf>
    <xf numFmtId="4" fontId="14" fillId="46" borderId="0" applyBorder="0" applyProtection="0">
      <alignment horizontal="left" vertical="top" wrapText="1"/>
    </xf>
    <xf numFmtId="0" fontId="92" fillId="47" borderId="0" applyNumberFormat="0" applyBorder="0" applyAlignment="0" applyProtection="0"/>
    <xf numFmtId="4" fontId="14" fillId="29" borderId="0" applyBorder="0" applyProtection="0">
      <alignment horizontal="left" vertical="top" wrapText="1"/>
    </xf>
    <xf numFmtId="4" fontId="14" fillId="29" borderId="0" applyBorder="0" applyProtection="0">
      <alignment horizontal="left" vertical="top" wrapText="1"/>
    </xf>
    <xf numFmtId="4" fontId="14" fillId="29" borderId="0" applyBorder="0" applyProtection="0">
      <alignment horizontal="left" vertical="top" wrapText="1"/>
    </xf>
    <xf numFmtId="4" fontId="14" fillId="29" borderId="0" applyBorder="0" applyProtection="0">
      <alignment horizontal="left" vertical="top" wrapText="1"/>
    </xf>
    <xf numFmtId="4" fontId="14" fillId="29" borderId="0" applyBorder="0" applyProtection="0">
      <alignment horizontal="left" vertical="top" wrapText="1"/>
    </xf>
    <xf numFmtId="4" fontId="14" fillId="29" borderId="0" applyBorder="0" applyProtection="0">
      <alignment horizontal="left" vertical="top" wrapText="1"/>
    </xf>
    <xf numFmtId="4" fontId="14" fillId="29" borderId="0" applyBorder="0" applyProtection="0">
      <alignment horizontal="left" vertical="top" wrapText="1"/>
    </xf>
    <xf numFmtId="4" fontId="14" fillId="29" borderId="0" applyBorder="0" applyProtection="0">
      <alignment horizontal="left" vertical="top" wrapText="1"/>
    </xf>
    <xf numFmtId="4" fontId="14" fillId="29" borderId="0" applyBorder="0" applyProtection="0">
      <alignment horizontal="left" vertical="top" wrapText="1"/>
    </xf>
    <xf numFmtId="4" fontId="14" fillId="29" borderId="0" applyBorder="0" applyProtection="0">
      <alignment horizontal="left" vertical="top" wrapText="1"/>
    </xf>
    <xf numFmtId="4" fontId="14" fillId="29" borderId="0" applyBorder="0" applyProtection="0">
      <alignment horizontal="left" vertical="top" wrapText="1"/>
    </xf>
    <xf numFmtId="4" fontId="14" fillId="29" borderId="0" applyBorder="0" applyProtection="0">
      <alignment horizontal="left" vertical="top" wrapText="1"/>
    </xf>
    <xf numFmtId="0" fontId="92" fillId="48" borderId="0" applyNumberFormat="0" applyBorder="0" applyAlignment="0" applyProtection="0"/>
    <xf numFmtId="4" fontId="14" fillId="31" borderId="0" applyBorder="0" applyProtection="0">
      <alignment horizontal="left" vertical="top" wrapText="1"/>
    </xf>
    <xf numFmtId="4" fontId="14" fillId="31" borderId="0" applyBorder="0" applyProtection="0">
      <alignment horizontal="left" vertical="top" wrapText="1"/>
    </xf>
    <xf numFmtId="4" fontId="14" fillId="31" borderId="0" applyBorder="0" applyProtection="0">
      <alignment horizontal="left" vertical="top" wrapText="1"/>
    </xf>
    <xf numFmtId="4" fontId="14" fillId="31" borderId="0" applyBorder="0" applyProtection="0">
      <alignment horizontal="left" vertical="top" wrapText="1"/>
    </xf>
    <xf numFmtId="4" fontId="14" fillId="31" borderId="0" applyBorder="0" applyProtection="0">
      <alignment horizontal="left" vertical="top" wrapText="1"/>
    </xf>
    <xf numFmtId="4" fontId="14" fillId="31" borderId="0" applyBorder="0" applyProtection="0">
      <alignment horizontal="left" vertical="top" wrapText="1"/>
    </xf>
    <xf numFmtId="4" fontId="14" fillId="31" borderId="0" applyBorder="0" applyProtection="0">
      <alignment horizontal="left" vertical="top" wrapText="1"/>
    </xf>
    <xf numFmtId="4" fontId="14" fillId="31" borderId="0" applyBorder="0" applyProtection="0">
      <alignment horizontal="left" vertical="top" wrapText="1"/>
    </xf>
    <xf numFmtId="4" fontId="14" fillId="31" borderId="0" applyBorder="0" applyProtection="0">
      <alignment horizontal="left" vertical="top" wrapText="1"/>
    </xf>
    <xf numFmtId="4" fontId="14" fillId="31" borderId="0" applyBorder="0" applyProtection="0">
      <alignment horizontal="left" vertical="top" wrapText="1"/>
    </xf>
    <xf numFmtId="4" fontId="14" fillId="31" borderId="0" applyBorder="0" applyProtection="0">
      <alignment horizontal="left" vertical="top" wrapText="1"/>
    </xf>
    <xf numFmtId="4" fontId="14" fillId="31" borderId="0" applyBorder="0" applyProtection="0">
      <alignment horizontal="left" vertical="top" wrapText="1"/>
    </xf>
    <xf numFmtId="0" fontId="92" fillId="49" borderId="0" applyNumberFormat="0" applyBorder="0" applyAlignment="0" applyProtection="0"/>
    <xf numFmtId="4" fontId="14" fillId="50" borderId="0" applyBorder="0" applyProtection="0">
      <alignment horizontal="left" vertical="top" wrapText="1"/>
    </xf>
    <xf numFmtId="4" fontId="14" fillId="50" borderId="0" applyBorder="0" applyProtection="0">
      <alignment horizontal="left" vertical="top" wrapText="1"/>
    </xf>
    <xf numFmtId="4" fontId="14" fillId="50" borderId="0" applyBorder="0" applyProtection="0">
      <alignment horizontal="left" vertical="top" wrapText="1"/>
    </xf>
    <xf numFmtId="4" fontId="14" fillId="50" borderId="0" applyBorder="0" applyProtection="0">
      <alignment horizontal="left" vertical="top" wrapText="1"/>
    </xf>
    <xf numFmtId="4" fontId="14" fillId="50" borderId="0" applyBorder="0" applyProtection="0">
      <alignment horizontal="left" vertical="top" wrapText="1"/>
    </xf>
    <xf numFmtId="4" fontId="14" fillId="50" borderId="0" applyBorder="0" applyProtection="0">
      <alignment horizontal="left" vertical="top" wrapText="1"/>
    </xf>
    <xf numFmtId="4" fontId="14" fillId="50" borderId="0" applyBorder="0" applyProtection="0">
      <alignment horizontal="left" vertical="top" wrapText="1"/>
    </xf>
    <xf numFmtId="4" fontId="14" fillId="50" borderId="0" applyBorder="0" applyProtection="0">
      <alignment horizontal="left" vertical="top" wrapText="1"/>
    </xf>
    <xf numFmtId="4" fontId="14" fillId="50" borderId="0" applyBorder="0" applyProtection="0">
      <alignment horizontal="left" vertical="top" wrapText="1"/>
    </xf>
    <xf numFmtId="4" fontId="14" fillId="50" borderId="0" applyBorder="0" applyProtection="0">
      <alignment horizontal="left" vertical="top" wrapText="1"/>
    </xf>
    <xf numFmtId="4" fontId="14" fillId="50" borderId="0" applyBorder="0" applyProtection="0">
      <alignment horizontal="left" vertical="top" wrapText="1"/>
    </xf>
    <xf numFmtId="4" fontId="14" fillId="50" borderId="0" applyBorder="0" applyProtection="0">
      <alignment horizontal="left" vertical="top" wrapText="1"/>
    </xf>
    <xf numFmtId="0" fontId="103" fillId="0" borderId="11" applyNumberFormat="0" applyFill="0" applyAlignment="0" applyProtection="0"/>
    <xf numFmtId="4" fontId="15" fillId="0" borderId="12" applyFill="0" applyProtection="0">
      <alignment horizontal="left" vertical="top" wrapText="1"/>
    </xf>
    <xf numFmtId="4" fontId="15" fillId="0" borderId="12" applyFill="0" applyProtection="0">
      <alignment horizontal="left" vertical="top" wrapText="1"/>
    </xf>
    <xf numFmtId="4" fontId="15" fillId="0" borderId="12" applyFill="0" applyProtection="0">
      <alignment horizontal="left" vertical="top" wrapText="1"/>
    </xf>
    <xf numFmtId="4" fontId="15" fillId="0" borderId="12" applyFill="0" applyProtection="0">
      <alignment horizontal="left" vertical="top" wrapText="1"/>
    </xf>
    <xf numFmtId="4" fontId="15" fillId="0" borderId="12" applyFill="0" applyProtection="0">
      <alignment horizontal="left" vertical="top" wrapText="1"/>
    </xf>
    <xf numFmtId="4" fontId="15" fillId="0" borderId="12" applyFill="0" applyProtection="0">
      <alignment horizontal="left" vertical="top" wrapText="1"/>
    </xf>
    <xf numFmtId="4" fontId="15" fillId="0" borderId="12" applyFill="0" applyProtection="0">
      <alignment horizontal="left" vertical="top" wrapText="1"/>
    </xf>
    <xf numFmtId="4" fontId="15" fillId="0" borderId="12" applyFill="0" applyProtection="0">
      <alignment horizontal="left" vertical="top" wrapText="1"/>
    </xf>
    <xf numFmtId="4" fontId="15" fillId="0" borderId="12" applyFill="0" applyProtection="0">
      <alignment horizontal="left" vertical="top" wrapText="1"/>
    </xf>
    <xf numFmtId="4" fontId="15" fillId="0" borderId="12" applyFill="0" applyProtection="0">
      <alignment horizontal="left" vertical="top" wrapText="1"/>
    </xf>
    <xf numFmtId="4" fontId="15" fillId="0" borderId="12" applyFill="0" applyProtection="0">
      <alignment horizontal="left" vertical="top" wrapText="1"/>
    </xf>
    <xf numFmtId="4" fontId="15" fillId="0" borderId="12" applyFill="0" applyProtection="0">
      <alignment horizontal="left" vertical="top" wrapText="1"/>
    </xf>
    <xf numFmtId="0" fontId="104" fillId="51" borderId="13" applyNumberFormat="0" applyAlignment="0" applyProtection="0"/>
    <xf numFmtId="4" fontId="40" fillId="52" borderId="14" applyProtection="0">
      <alignment horizontal="left" vertical="top" wrapText="1"/>
    </xf>
    <xf numFmtId="4" fontId="40" fillId="52" borderId="14" applyProtection="0">
      <alignment horizontal="left" vertical="top" wrapText="1"/>
    </xf>
    <xf numFmtId="4" fontId="40" fillId="52" borderId="14" applyProtection="0">
      <alignment horizontal="left" vertical="top" wrapText="1"/>
    </xf>
    <xf numFmtId="4" fontId="40" fillId="52" borderId="14" applyProtection="0">
      <alignment horizontal="left" vertical="top" wrapText="1"/>
    </xf>
    <xf numFmtId="4" fontId="40" fillId="52" borderId="14" applyProtection="0">
      <alignment horizontal="left" vertical="top" wrapText="1"/>
    </xf>
    <xf numFmtId="4" fontId="40" fillId="52" borderId="14" applyProtection="0">
      <alignment horizontal="left" vertical="top" wrapText="1"/>
    </xf>
    <xf numFmtId="4" fontId="40" fillId="52" borderId="14" applyProtection="0">
      <alignment horizontal="left" vertical="top" wrapText="1"/>
    </xf>
    <xf numFmtId="4" fontId="40" fillId="52" borderId="14" applyProtection="0">
      <alignment horizontal="left" vertical="top" wrapText="1"/>
    </xf>
    <xf numFmtId="4" fontId="40" fillId="52" borderId="14" applyProtection="0">
      <alignment horizontal="left" vertical="top" wrapText="1"/>
    </xf>
    <xf numFmtId="4" fontId="40" fillId="52" borderId="14" applyProtection="0">
      <alignment horizontal="left" vertical="top" wrapText="1"/>
    </xf>
    <xf numFmtId="4" fontId="40" fillId="52" borderId="14" applyProtection="0">
      <alignment horizontal="left" vertical="top" wrapText="1"/>
    </xf>
    <xf numFmtId="4" fontId="40" fillId="52" borderId="14" applyProtection="0">
      <alignment horizontal="left" vertical="top" wrapText="1"/>
    </xf>
    <xf numFmtId="0" fontId="35" fillId="0" borderId="0">
      <alignment/>
      <protection/>
    </xf>
    <xf numFmtId="0" fontId="105" fillId="35" borderId="15" applyNumberFormat="0" applyAlignment="0" applyProtection="0"/>
    <xf numFmtId="4" fontId="41" fillId="36" borderId="16" applyProtection="0">
      <alignment horizontal="left" vertical="top" wrapText="1"/>
    </xf>
    <xf numFmtId="4" fontId="41" fillId="36" borderId="16" applyProtection="0">
      <alignment horizontal="left" vertical="top" wrapText="1"/>
    </xf>
    <xf numFmtId="4" fontId="41" fillId="36" borderId="16" applyProtection="0">
      <alignment horizontal="left" vertical="top" wrapText="1"/>
    </xf>
    <xf numFmtId="4" fontId="41" fillId="36" borderId="16" applyProtection="0">
      <alignment horizontal="left" vertical="top" wrapText="1"/>
    </xf>
    <xf numFmtId="4" fontId="41" fillId="36" borderId="16" applyProtection="0">
      <alignment horizontal="left" vertical="top" wrapText="1"/>
    </xf>
    <xf numFmtId="4" fontId="41" fillId="36" borderId="16" applyProtection="0">
      <alignment horizontal="left" vertical="top" wrapText="1"/>
    </xf>
    <xf numFmtId="4" fontId="41" fillId="36" borderId="16" applyProtection="0">
      <alignment horizontal="left" vertical="top" wrapText="1"/>
    </xf>
    <xf numFmtId="4" fontId="41" fillId="36" borderId="16" applyProtection="0">
      <alignment horizontal="left" vertical="top" wrapText="1"/>
    </xf>
    <xf numFmtId="4" fontId="41" fillId="36" borderId="16" applyProtection="0">
      <alignment horizontal="left" vertical="top" wrapText="1"/>
    </xf>
    <xf numFmtId="4" fontId="41" fillId="36" borderId="16" applyProtection="0">
      <alignment horizontal="left" vertical="top" wrapText="1"/>
    </xf>
    <xf numFmtId="4" fontId="41" fillId="36" borderId="16" applyProtection="0">
      <alignment horizontal="left" vertical="top" wrapText="1"/>
    </xf>
    <xf numFmtId="4" fontId="41" fillId="36" borderId="16" applyProtection="0">
      <alignment horizontal="left" vertical="top" wrapText="1"/>
    </xf>
    <xf numFmtId="0" fontId="106" fillId="53" borderId="0" applyNumberFormat="0" applyBorder="0" applyAlignment="0" applyProtection="0"/>
    <xf numFmtId="4" fontId="42" fillId="5" borderId="0" applyBorder="0" applyProtection="0">
      <alignment horizontal="left" vertical="top" wrapText="1"/>
    </xf>
    <xf numFmtId="4" fontId="42" fillId="5" borderId="0" applyBorder="0" applyProtection="0">
      <alignment horizontal="left" vertical="top" wrapText="1"/>
    </xf>
    <xf numFmtId="4" fontId="42" fillId="5" borderId="0" applyBorder="0" applyProtection="0">
      <alignment horizontal="left" vertical="top" wrapText="1"/>
    </xf>
    <xf numFmtId="4" fontId="42" fillId="5" borderId="0" applyBorder="0" applyProtection="0">
      <alignment horizontal="left" vertical="top" wrapText="1"/>
    </xf>
    <xf numFmtId="4" fontId="42" fillId="5" borderId="0" applyBorder="0" applyProtection="0">
      <alignment horizontal="left" vertical="top" wrapText="1"/>
    </xf>
    <xf numFmtId="4" fontId="42" fillId="5" borderId="0" applyBorder="0" applyProtection="0">
      <alignment horizontal="left" vertical="top" wrapText="1"/>
    </xf>
    <xf numFmtId="4" fontId="42" fillId="5" borderId="0" applyBorder="0" applyProtection="0">
      <alignment horizontal="left" vertical="top" wrapText="1"/>
    </xf>
    <xf numFmtId="4" fontId="42" fillId="5" borderId="0" applyBorder="0" applyProtection="0">
      <alignment horizontal="left" vertical="top" wrapText="1"/>
    </xf>
    <xf numFmtId="4" fontId="42" fillId="5" borderId="0" applyBorder="0" applyProtection="0">
      <alignment horizontal="left" vertical="top" wrapText="1"/>
    </xf>
    <xf numFmtId="4" fontId="42" fillId="5" borderId="0" applyBorder="0" applyProtection="0">
      <alignment horizontal="left" vertical="top" wrapText="1"/>
    </xf>
    <xf numFmtId="4" fontId="42" fillId="5" borderId="0" applyBorder="0" applyProtection="0">
      <alignment horizontal="left" vertical="top" wrapText="1"/>
    </xf>
    <xf numFmtId="4" fontId="42" fillId="5" borderId="0" applyBorder="0" applyProtection="0">
      <alignment horizontal="left" vertical="top" wrapText="1"/>
    </xf>
    <xf numFmtId="4" fontId="16" fillId="0" borderId="17" applyFill="0" applyProtection="0">
      <alignment horizontal="left" vertical="top" wrapText="1"/>
    </xf>
    <xf numFmtId="44" fontId="0" fillId="0" borderId="0" applyFont="0" applyFill="0" applyBorder="0" applyAlignment="0" applyProtection="0"/>
    <xf numFmtId="42" fontId="0" fillId="0" borderId="0" applyFont="0" applyFill="0" applyBorder="0" applyAlignment="0" applyProtection="0"/>
    <xf numFmtId="166" fontId="10" fillId="0" borderId="0" applyBorder="0" applyProtection="0">
      <alignment/>
    </xf>
    <xf numFmtId="41" fontId="0" fillId="0" borderId="0" applyFont="0" applyFill="0" applyBorder="0" applyAlignment="0" applyProtection="0"/>
    <xf numFmtId="168" fontId="16" fillId="0" borderId="0" applyFill="0" applyBorder="0" applyProtection="0">
      <alignment horizontal="left" vertical="top" wrapText="1"/>
    </xf>
    <xf numFmtId="168" fontId="16" fillId="0" borderId="0" applyFill="0" applyBorder="0" applyProtection="0">
      <alignment horizontal="left" vertical="top" wrapText="1"/>
    </xf>
    <xf numFmtId="168" fontId="16" fillId="0" borderId="0" applyFill="0" applyBorder="0" applyProtection="0">
      <alignment horizontal="left" vertical="top" wrapText="1"/>
    </xf>
    <xf numFmtId="0" fontId="107" fillId="54" borderId="15" applyNumberFormat="0" applyAlignment="0" applyProtection="0"/>
    <xf numFmtId="4" fontId="43" fillId="13" borderId="16" applyProtection="0">
      <alignment horizontal="left" vertical="top" wrapText="1"/>
    </xf>
    <xf numFmtId="4" fontId="43" fillId="13" borderId="16" applyProtection="0">
      <alignment horizontal="left" vertical="top" wrapText="1"/>
    </xf>
    <xf numFmtId="4" fontId="43" fillId="13" borderId="16" applyProtection="0">
      <alignment horizontal="left" vertical="top" wrapText="1"/>
    </xf>
    <xf numFmtId="4" fontId="43" fillId="13" borderId="16" applyProtection="0">
      <alignment horizontal="left" vertical="top" wrapText="1"/>
    </xf>
    <xf numFmtId="4" fontId="43" fillId="13" borderId="16" applyProtection="0">
      <alignment horizontal="left" vertical="top" wrapText="1"/>
    </xf>
    <xf numFmtId="4" fontId="43" fillId="13" borderId="16" applyProtection="0">
      <alignment horizontal="left" vertical="top" wrapText="1"/>
    </xf>
    <xf numFmtId="4" fontId="43" fillId="13" borderId="16" applyProtection="0">
      <alignment horizontal="left" vertical="top" wrapText="1"/>
    </xf>
    <xf numFmtId="4" fontId="43" fillId="13" borderId="16" applyProtection="0">
      <alignment horizontal="left" vertical="top" wrapText="1"/>
    </xf>
    <xf numFmtId="4" fontId="43" fillId="13" borderId="16" applyProtection="0">
      <alignment horizontal="left" vertical="top" wrapText="1"/>
    </xf>
    <xf numFmtId="4" fontId="43" fillId="13" borderId="16" applyProtection="0">
      <alignment horizontal="left" vertical="top" wrapText="1"/>
    </xf>
    <xf numFmtId="4" fontId="43" fillId="13" borderId="16" applyProtection="0">
      <alignment horizontal="left" vertical="top" wrapText="1"/>
    </xf>
    <xf numFmtId="4" fontId="43" fillId="13" borderId="16" applyProtection="0">
      <alignment horizontal="left" vertical="top" wrapText="1"/>
    </xf>
    <xf numFmtId="0" fontId="108" fillId="0" borderId="18" applyNumberFormat="0" applyFill="0" applyAlignment="0" applyProtection="0"/>
    <xf numFmtId="4" fontId="44" fillId="0" borderId="19" applyFill="0" applyProtection="0">
      <alignment horizontal="left" vertical="top" wrapText="1"/>
    </xf>
    <xf numFmtId="4" fontId="44" fillId="0" borderId="19" applyFill="0" applyProtection="0">
      <alignment horizontal="left" vertical="top" wrapText="1"/>
    </xf>
    <xf numFmtId="4" fontId="44" fillId="0" borderId="19" applyFill="0" applyProtection="0">
      <alignment horizontal="left" vertical="top" wrapText="1"/>
    </xf>
    <xf numFmtId="4" fontId="44" fillId="0" borderId="19" applyFill="0" applyProtection="0">
      <alignment horizontal="left" vertical="top" wrapText="1"/>
    </xf>
    <xf numFmtId="4" fontId="44" fillId="0" borderId="19" applyFill="0" applyProtection="0">
      <alignment horizontal="left" vertical="top" wrapText="1"/>
    </xf>
    <xf numFmtId="4" fontId="44" fillId="0" borderId="19" applyFill="0" applyProtection="0">
      <alignment horizontal="left" vertical="top" wrapText="1"/>
    </xf>
    <xf numFmtId="4" fontId="44" fillId="0" borderId="19" applyFill="0" applyProtection="0">
      <alignment horizontal="left" vertical="top" wrapText="1"/>
    </xf>
    <xf numFmtId="4" fontId="44" fillId="0" borderId="19" applyFill="0" applyProtection="0">
      <alignment horizontal="left" vertical="top" wrapText="1"/>
    </xf>
    <xf numFmtId="4" fontId="44" fillId="0" borderId="19" applyFill="0" applyProtection="0">
      <alignment horizontal="left" vertical="top" wrapText="1"/>
    </xf>
    <xf numFmtId="4" fontId="44" fillId="0" borderId="19" applyFill="0" applyProtection="0">
      <alignment horizontal="left" vertical="top" wrapText="1"/>
    </xf>
    <xf numFmtId="4" fontId="44" fillId="0" borderId="19" applyFill="0" applyProtection="0">
      <alignment horizontal="left" vertical="top" wrapText="1"/>
    </xf>
    <xf numFmtId="4" fontId="44" fillId="0" borderId="19" applyFill="0" applyProtection="0">
      <alignment horizontal="left" vertical="top" wrapText="1"/>
    </xf>
  </cellStyleXfs>
  <cellXfs count="854">
    <xf numFmtId="0" fontId="0" fillId="0" borderId="0" xfId="0" applyAlignment="1">
      <alignment/>
    </xf>
    <xf numFmtId="0" fontId="0" fillId="0" borderId="0" xfId="0" applyFont="1" applyAlignment="1">
      <alignment/>
    </xf>
    <xf numFmtId="0" fontId="0" fillId="0" borderId="0" xfId="0" applyFont="1" applyAlignment="1">
      <alignment horizontal="right"/>
    </xf>
    <xf numFmtId="0" fontId="2" fillId="0" borderId="0" xfId="0" applyFont="1"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horizontal="right"/>
    </xf>
    <xf numFmtId="0" fontId="6" fillId="0" borderId="0" xfId="0" applyFont="1" applyAlignment="1">
      <alignment/>
    </xf>
    <xf numFmtId="0" fontId="7" fillId="0" borderId="20" xfId="0" applyFont="1" applyBorder="1" applyAlignment="1">
      <alignment horizontal="right"/>
    </xf>
    <xf numFmtId="0" fontId="7" fillId="0" borderId="20" xfId="0" applyFont="1" applyBorder="1" applyAlignment="1">
      <alignment/>
    </xf>
    <xf numFmtId="4" fontId="8" fillId="0" borderId="20" xfId="0" applyNumberFormat="1" applyFont="1" applyBorder="1" applyAlignment="1">
      <alignment horizontal="center"/>
    </xf>
    <xf numFmtId="4" fontId="8" fillId="0" borderId="20" xfId="0" applyNumberFormat="1" applyFont="1" applyBorder="1" applyAlignment="1">
      <alignment horizontal="right"/>
    </xf>
    <xf numFmtId="0" fontId="6" fillId="0" borderId="0" xfId="0" applyFont="1" applyBorder="1" applyAlignment="1">
      <alignment horizontal="right"/>
    </xf>
    <xf numFmtId="0" fontId="6" fillId="0" borderId="0" xfId="0" applyFont="1" applyBorder="1" applyAlignment="1">
      <alignment/>
    </xf>
    <xf numFmtId="4" fontId="9" fillId="0" borderId="0" xfId="0" applyNumberFormat="1" applyFont="1" applyBorder="1" applyAlignment="1">
      <alignment horizontal="center"/>
    </xf>
    <xf numFmtId="49" fontId="6" fillId="0" borderId="0" xfId="0" applyNumberFormat="1" applyFont="1" applyAlignment="1">
      <alignment horizontal="right"/>
    </xf>
    <xf numFmtId="0" fontId="6" fillId="0" borderId="0" xfId="0" applyFont="1" applyAlignment="1">
      <alignment/>
    </xf>
    <xf numFmtId="4" fontId="6" fillId="0" borderId="0" xfId="0" applyNumberFormat="1" applyFont="1" applyAlignment="1">
      <alignment horizontal="center"/>
    </xf>
    <xf numFmtId="49" fontId="6" fillId="0" borderId="0" xfId="0" applyNumberFormat="1" applyFont="1" applyBorder="1" applyAlignment="1">
      <alignment horizontal="right"/>
    </xf>
    <xf numFmtId="4" fontId="6" fillId="0" borderId="0" xfId="0" applyNumberFormat="1" applyFont="1" applyBorder="1" applyAlignment="1">
      <alignment horizontal="center"/>
    </xf>
    <xf numFmtId="0" fontId="7" fillId="0" borderId="21" xfId="0" applyFont="1" applyBorder="1" applyAlignment="1">
      <alignment horizontal="right"/>
    </xf>
    <xf numFmtId="0" fontId="7" fillId="0" borderId="21" xfId="0" applyFont="1" applyBorder="1" applyAlignment="1">
      <alignment/>
    </xf>
    <xf numFmtId="4" fontId="7" fillId="0" borderId="21" xfId="0" applyNumberFormat="1" applyFont="1" applyBorder="1" applyAlignment="1">
      <alignment horizontal="center"/>
    </xf>
    <xf numFmtId="0" fontId="6" fillId="0" borderId="0" xfId="0" applyFont="1" applyAlignment="1">
      <alignment horizontal="right"/>
    </xf>
    <xf numFmtId="0" fontId="7" fillId="0" borderId="0" xfId="0" applyFont="1" applyAlignment="1">
      <alignment/>
    </xf>
    <xf numFmtId="4" fontId="6" fillId="0" borderId="0" xfId="0" applyNumberFormat="1" applyFont="1" applyAlignment="1">
      <alignment/>
    </xf>
    <xf numFmtId="0" fontId="0" fillId="0" borderId="0" xfId="0" applyFont="1" applyAlignment="1">
      <alignment horizontal="left"/>
    </xf>
    <xf numFmtId="0" fontId="0" fillId="0" borderId="0" xfId="0" applyFont="1" applyAlignment="1">
      <alignment horizontal="left" wrapText="1"/>
    </xf>
    <xf numFmtId="0" fontId="109" fillId="0" borderId="0" xfId="0" applyFont="1" applyBorder="1" applyAlignment="1">
      <alignment horizontal="left" vertical="top"/>
    </xf>
    <xf numFmtId="0" fontId="109" fillId="0" borderId="0" xfId="0" applyFont="1" applyBorder="1" applyAlignment="1">
      <alignment horizontal="left" wrapText="1"/>
    </xf>
    <xf numFmtId="49" fontId="5" fillId="0" borderId="0" xfId="0" applyNumberFormat="1" applyFont="1" applyAlignment="1">
      <alignment horizontal="left" vertical="top"/>
    </xf>
    <xf numFmtId="49" fontId="2" fillId="0" borderId="21" xfId="0" applyNumberFormat="1" applyFont="1" applyBorder="1" applyAlignment="1">
      <alignment horizontal="left" vertical="top"/>
    </xf>
    <xf numFmtId="0" fontId="5" fillId="0" borderId="21" xfId="0" applyFont="1" applyBorder="1" applyAlignment="1">
      <alignment horizontal="left" vertical="top" wrapText="1"/>
    </xf>
    <xf numFmtId="0" fontId="2" fillId="0" borderId="22" xfId="0" applyFont="1" applyBorder="1" applyAlignment="1">
      <alignment horizontal="left" vertical="top"/>
    </xf>
    <xf numFmtId="0" fontId="2" fillId="0" borderId="22" xfId="0" applyFont="1" applyBorder="1" applyAlignment="1">
      <alignment horizontal="left" vertical="top" wrapText="1"/>
    </xf>
    <xf numFmtId="0" fontId="5" fillId="0" borderId="21" xfId="0" applyFont="1" applyBorder="1" applyAlignment="1">
      <alignment horizontal="left" vertical="top" wrapText="1"/>
    </xf>
    <xf numFmtId="49" fontId="2" fillId="0" borderId="22" xfId="0" applyNumberFormat="1" applyFont="1" applyBorder="1" applyAlignment="1">
      <alignment horizontal="left" vertical="top"/>
    </xf>
    <xf numFmtId="0" fontId="0" fillId="0" borderId="22" xfId="0" applyBorder="1" applyAlignment="1">
      <alignment/>
    </xf>
    <xf numFmtId="4" fontId="2" fillId="0" borderId="22" xfId="0" applyNumberFormat="1" applyFont="1" applyBorder="1" applyAlignment="1">
      <alignment horizontal="right" wrapText="1"/>
    </xf>
    <xf numFmtId="4" fontId="2" fillId="0" borderId="22" xfId="0" applyNumberFormat="1" applyFont="1" applyBorder="1" applyAlignment="1" applyProtection="1">
      <alignment horizontal="right"/>
      <protection/>
    </xf>
    <xf numFmtId="4" fontId="2" fillId="0" borderId="22" xfId="0" applyNumberFormat="1" applyFont="1" applyBorder="1" applyAlignment="1">
      <alignment horizontal="right"/>
    </xf>
    <xf numFmtId="4" fontId="5" fillId="0" borderId="21" xfId="0" applyNumberFormat="1" applyFont="1" applyBorder="1" applyAlignment="1" applyProtection="1">
      <alignment horizontal="right"/>
      <protection/>
    </xf>
    <xf numFmtId="4" fontId="5" fillId="0" borderId="21" xfId="0" applyNumberFormat="1" applyFont="1" applyBorder="1" applyAlignment="1">
      <alignment horizontal="right"/>
    </xf>
    <xf numFmtId="2" fontId="110" fillId="0" borderId="0" xfId="0" applyNumberFormat="1" applyFont="1" applyBorder="1" applyAlignment="1">
      <alignment horizontal="right"/>
    </xf>
    <xf numFmtId="2" fontId="5" fillId="0" borderId="21" xfId="0" applyNumberFormat="1" applyFont="1" applyBorder="1" applyAlignment="1" applyProtection="1">
      <alignment horizontal="right"/>
      <protection/>
    </xf>
    <xf numFmtId="4" fontId="110" fillId="0" borderId="0" xfId="0" applyNumberFormat="1" applyFont="1" applyBorder="1" applyAlignment="1">
      <alignment horizontal="right"/>
    </xf>
    <xf numFmtId="164" fontId="110" fillId="0" borderId="0" xfId="0" applyNumberFormat="1" applyFont="1" applyBorder="1" applyAlignment="1">
      <alignment horizontal="right"/>
    </xf>
    <xf numFmtId="4" fontId="2" fillId="0" borderId="20" xfId="0" applyNumberFormat="1" applyFont="1" applyBorder="1" applyAlignment="1">
      <alignment horizontal="right"/>
    </xf>
    <xf numFmtId="0" fontId="2" fillId="0" borderId="20" xfId="0" applyFont="1" applyBorder="1" applyAlignment="1">
      <alignment horizontal="left" vertical="top"/>
    </xf>
    <xf numFmtId="4" fontId="2" fillId="0" borderId="22" xfId="0" applyNumberFormat="1" applyFont="1" applyBorder="1" applyAlignment="1" applyProtection="1">
      <alignment horizontal="right"/>
      <protection/>
    </xf>
    <xf numFmtId="4" fontId="2" fillId="0" borderId="22" xfId="569" applyNumberFormat="1" applyFont="1" applyBorder="1" applyAlignment="1" applyProtection="1">
      <alignment horizontal="right" wrapText="1"/>
      <protection/>
    </xf>
    <xf numFmtId="165" fontId="2" fillId="0" borderId="0" xfId="0" applyNumberFormat="1" applyFont="1" applyBorder="1" applyAlignment="1">
      <alignment horizontal="right"/>
    </xf>
    <xf numFmtId="4" fontId="2" fillId="0" borderId="0" xfId="0" applyNumberFormat="1" applyFont="1" applyBorder="1" applyAlignment="1">
      <alignment horizontal="right"/>
    </xf>
    <xf numFmtId="4" fontId="2" fillId="0" borderId="0" xfId="0" applyNumberFormat="1" applyFont="1" applyBorder="1" applyAlignment="1">
      <alignment horizontal="left" vertical="top" wrapText="1"/>
    </xf>
    <xf numFmtId="0" fontId="2" fillId="0" borderId="21" xfId="0" applyFont="1" applyBorder="1" applyAlignment="1">
      <alignment horizontal="left" vertical="top"/>
    </xf>
    <xf numFmtId="0" fontId="110" fillId="0" borderId="0" xfId="0" applyFont="1" applyBorder="1" applyAlignment="1">
      <alignment horizontal="center"/>
    </xf>
    <xf numFmtId="0" fontId="2" fillId="0" borderId="22" xfId="0" applyFont="1" applyBorder="1" applyAlignment="1">
      <alignment horizontal="center" wrapText="1"/>
    </xf>
    <xf numFmtId="0" fontId="5" fillId="0" borderId="21" xfId="0" applyFont="1" applyBorder="1" applyAlignment="1" applyProtection="1">
      <alignment horizontal="center"/>
      <protection/>
    </xf>
    <xf numFmtId="0" fontId="0" fillId="0" borderId="0" xfId="0" applyFont="1" applyAlignment="1">
      <alignment horizontal="center"/>
    </xf>
    <xf numFmtId="0" fontId="5" fillId="0" borderId="21" xfId="0" applyFont="1" applyBorder="1" applyAlignment="1">
      <alignment horizontal="center"/>
    </xf>
    <xf numFmtId="4" fontId="2" fillId="0" borderId="0" xfId="0" applyNumberFormat="1" applyFont="1" applyBorder="1" applyAlignment="1">
      <alignment horizontal="justify" vertical="top" wrapText="1"/>
    </xf>
    <xf numFmtId="4" fontId="110" fillId="0" borderId="0" xfId="0" applyNumberFormat="1" applyFont="1" applyBorder="1" applyAlignment="1">
      <alignment horizontal="center"/>
    </xf>
    <xf numFmtId="0" fontId="2" fillId="0" borderId="22" xfId="0" applyFont="1" applyBorder="1" applyAlignment="1" applyProtection="1">
      <alignment horizontal="center"/>
      <protection/>
    </xf>
    <xf numFmtId="4" fontId="2" fillId="0" borderId="22" xfId="0" applyNumberFormat="1" applyFont="1" applyBorder="1" applyAlignment="1">
      <alignment horizontal="center"/>
    </xf>
    <xf numFmtId="4" fontId="2" fillId="0" borderId="22" xfId="0" applyNumberFormat="1" applyFont="1" applyBorder="1" applyAlignment="1">
      <alignment horizontal="center" wrapText="1"/>
    </xf>
    <xf numFmtId="0" fontId="2" fillId="0" borderId="0" xfId="0" applyFont="1" applyBorder="1" applyAlignment="1">
      <alignment horizontal="center"/>
    </xf>
    <xf numFmtId="0" fontId="2" fillId="0" borderId="22" xfId="0" applyFont="1" applyBorder="1" applyAlignment="1">
      <alignment horizontal="center"/>
    </xf>
    <xf numFmtId="4" fontId="2" fillId="0" borderId="0" xfId="569" applyNumberFormat="1" applyFont="1" applyBorder="1" applyAlignment="1" applyProtection="1">
      <alignment horizontal="center"/>
      <protection/>
    </xf>
    <xf numFmtId="4" fontId="5" fillId="0" borderId="21" xfId="0" applyNumberFormat="1" applyFont="1" applyBorder="1" applyAlignment="1">
      <alignment horizontal="center"/>
    </xf>
    <xf numFmtId="4" fontId="2" fillId="0" borderId="0" xfId="569" applyNumberFormat="1" applyFont="1" applyBorder="1" applyAlignment="1" applyProtection="1">
      <alignment horizontal="right"/>
      <protection/>
    </xf>
    <xf numFmtId="4" fontId="2" fillId="0" borderId="22" xfId="569" applyNumberFormat="1" applyFont="1" applyBorder="1" applyAlignment="1" applyProtection="1">
      <alignment horizontal="center" wrapText="1"/>
      <protection/>
    </xf>
    <xf numFmtId="167" fontId="2" fillId="0" borderId="0" xfId="0" applyNumberFormat="1" applyFont="1" applyBorder="1" applyAlignment="1">
      <alignment horizontal="center"/>
    </xf>
    <xf numFmtId="2" fontId="2" fillId="0" borderId="0" xfId="0" applyNumberFormat="1" applyFont="1" applyBorder="1" applyAlignment="1" applyProtection="1">
      <alignment horizontal="center"/>
      <protection/>
    </xf>
    <xf numFmtId="0" fontId="2" fillId="0" borderId="21" xfId="0" applyFont="1" applyBorder="1" applyAlignment="1">
      <alignment horizontal="center" wrapText="1"/>
    </xf>
    <xf numFmtId="4" fontId="2" fillId="0" borderId="21" xfId="0" applyNumberFormat="1" applyFont="1" applyBorder="1" applyAlignment="1">
      <alignment horizontal="right" wrapText="1"/>
    </xf>
    <xf numFmtId="4" fontId="2" fillId="0" borderId="0" xfId="0" applyNumberFormat="1" applyFont="1" applyBorder="1" applyAlignment="1">
      <alignment horizontal="center"/>
    </xf>
    <xf numFmtId="0" fontId="0" fillId="0" borderId="0" xfId="0" applyBorder="1" applyAlignment="1">
      <alignment horizontal="right"/>
    </xf>
    <xf numFmtId="0" fontId="0" fillId="0" borderId="0" xfId="0" applyBorder="1" applyAlignment="1">
      <alignment horizontal="center"/>
    </xf>
    <xf numFmtId="169" fontId="5" fillId="0" borderId="21" xfId="0" applyNumberFormat="1" applyFont="1" applyBorder="1" applyAlignment="1">
      <alignment horizontal="right"/>
    </xf>
    <xf numFmtId="4" fontId="2" fillId="0" borderId="20" xfId="0" applyNumberFormat="1" applyFont="1" applyBorder="1" applyAlignment="1">
      <alignment horizontal="center"/>
    </xf>
    <xf numFmtId="4" fontId="2" fillId="0" borderId="22" xfId="0" applyNumberFormat="1" applyFont="1" applyBorder="1" applyAlignment="1">
      <alignment horizontal="center"/>
    </xf>
    <xf numFmtId="4" fontId="2" fillId="0" borderId="21" xfId="0" applyNumberFormat="1" applyFont="1" applyBorder="1" applyAlignment="1">
      <alignment horizontal="center"/>
    </xf>
    <xf numFmtId="0" fontId="2" fillId="0" borderId="0" xfId="0" applyFont="1" applyBorder="1" applyAlignment="1">
      <alignment horizontal="left" vertical="top"/>
    </xf>
    <xf numFmtId="0" fontId="13" fillId="0" borderId="0" xfId="0" applyFont="1" applyBorder="1" applyAlignment="1">
      <alignment horizontal="right" vertical="top"/>
    </xf>
    <xf numFmtId="0" fontId="2" fillId="0" borderId="0" xfId="0" applyFont="1" applyBorder="1" applyAlignment="1">
      <alignment horizontal="right" vertical="top"/>
    </xf>
    <xf numFmtId="2" fontId="2" fillId="0" borderId="0" xfId="0" applyNumberFormat="1" applyFont="1" applyBorder="1" applyAlignment="1">
      <alignment horizontal="right"/>
    </xf>
    <xf numFmtId="4" fontId="0" fillId="0" borderId="0" xfId="0" applyNumberFormat="1" applyBorder="1" applyAlignment="1">
      <alignment horizontal="right"/>
    </xf>
    <xf numFmtId="0" fontId="13" fillId="0" borderId="20" xfId="0" applyFont="1" applyFill="1" applyBorder="1" applyAlignment="1">
      <alignment horizontal="justify" vertical="top" wrapText="1"/>
    </xf>
    <xf numFmtId="0" fontId="0" fillId="0" borderId="20" xfId="0" applyFill="1" applyBorder="1" applyAlignment="1">
      <alignment/>
    </xf>
    <xf numFmtId="0" fontId="0" fillId="0" borderId="20" xfId="0" applyFill="1" applyBorder="1" applyAlignment="1">
      <alignment horizontal="center"/>
    </xf>
    <xf numFmtId="2" fontId="110" fillId="0" borderId="0" xfId="0" applyNumberFormat="1" applyFont="1" applyBorder="1" applyAlignment="1">
      <alignment horizontal="center"/>
    </xf>
    <xf numFmtId="2" fontId="0" fillId="0" borderId="0" xfId="0" applyNumberFormat="1" applyBorder="1" applyAlignment="1">
      <alignment horizontal="center"/>
    </xf>
    <xf numFmtId="2" fontId="5" fillId="0" borderId="21" xfId="0" applyNumberFormat="1" applyFont="1" applyBorder="1" applyAlignment="1" applyProtection="1">
      <alignment horizontal="center"/>
      <protection/>
    </xf>
    <xf numFmtId="0" fontId="2" fillId="0" borderId="23" xfId="0" applyFont="1" applyBorder="1" applyAlignment="1">
      <alignment horizontal="left" vertical="top"/>
    </xf>
    <xf numFmtId="0" fontId="111" fillId="0" borderId="22" xfId="0" applyFont="1" applyBorder="1" applyAlignment="1" applyProtection="1">
      <alignment horizontal="center" wrapText="1"/>
      <protection locked="0"/>
    </xf>
    <xf numFmtId="4" fontId="111" fillId="0" borderId="22" xfId="0" applyNumberFormat="1" applyFont="1" applyBorder="1" applyAlignment="1" applyProtection="1">
      <alignment horizontal="center" wrapText="1"/>
      <protection locked="0"/>
    </xf>
    <xf numFmtId="11" fontId="111" fillId="0" borderId="0" xfId="0" applyNumberFormat="1" applyFont="1" applyBorder="1" applyAlignment="1">
      <alignment horizontal="left" vertical="top" wrapText="1"/>
    </xf>
    <xf numFmtId="0" fontId="111" fillId="0" borderId="0" xfId="0" applyFont="1" applyBorder="1" applyAlignment="1" applyProtection="1">
      <alignment horizontal="center" wrapText="1"/>
      <protection locked="0"/>
    </xf>
    <xf numFmtId="4" fontId="111" fillId="0" borderId="0" xfId="0" applyNumberFormat="1" applyFont="1" applyBorder="1" applyAlignment="1" applyProtection="1">
      <alignment horizontal="center" wrapText="1"/>
      <protection locked="0"/>
    </xf>
    <xf numFmtId="4" fontId="111" fillId="0" borderId="0" xfId="0" applyNumberFormat="1" applyFont="1" applyBorder="1" applyAlignment="1" applyProtection="1">
      <alignment horizontal="right" wrapText="1"/>
      <protection locked="0"/>
    </xf>
    <xf numFmtId="11" fontId="111" fillId="0" borderId="22" xfId="0" applyNumberFormat="1" applyFont="1" applyBorder="1" applyAlignment="1">
      <alignment horizontal="left" vertical="top" wrapText="1"/>
    </xf>
    <xf numFmtId="0" fontId="5" fillId="0" borderId="0" xfId="0" applyFont="1" applyBorder="1" applyAlignment="1">
      <alignment horizontal="left" vertical="top" wrapText="1"/>
    </xf>
    <xf numFmtId="49" fontId="5" fillId="0" borderId="0" xfId="0" applyNumberFormat="1" applyFont="1" applyBorder="1" applyAlignment="1">
      <alignment horizontal="left" vertical="top"/>
    </xf>
    <xf numFmtId="0" fontId="2" fillId="0" borderId="24" xfId="0" applyFont="1" applyBorder="1" applyAlignment="1">
      <alignment horizontal="left" vertical="top"/>
    </xf>
    <xf numFmtId="49" fontId="2" fillId="0" borderId="0" xfId="0" applyNumberFormat="1" applyFont="1" applyFill="1" applyBorder="1" applyAlignment="1">
      <alignment horizontal="right" vertical="top"/>
    </xf>
    <xf numFmtId="49" fontId="4" fillId="0" borderId="0" xfId="0" applyNumberFormat="1" applyFont="1" applyBorder="1" applyAlignment="1">
      <alignment horizontal="left" vertical="top"/>
    </xf>
    <xf numFmtId="4" fontId="5" fillId="0" borderId="0" xfId="0" applyNumberFormat="1" applyFont="1" applyBorder="1" applyAlignment="1">
      <alignment horizontal="right" vertical="top" wrapText="1"/>
    </xf>
    <xf numFmtId="4" fontId="2" fillId="0" borderId="22" xfId="0" applyNumberFormat="1" applyFont="1" applyBorder="1" applyAlignment="1">
      <alignment horizontal="left" vertical="top" wrapText="1"/>
    </xf>
    <xf numFmtId="0" fontId="0" fillId="0" borderId="0" xfId="0" applyBorder="1" applyAlignment="1">
      <alignment/>
    </xf>
    <xf numFmtId="0" fontId="109" fillId="0" borderId="21" xfId="0" applyFont="1" applyBorder="1" applyAlignment="1">
      <alignment horizontal="left" wrapText="1"/>
    </xf>
    <xf numFmtId="0" fontId="110" fillId="0" borderId="21" xfId="0" applyFont="1" applyBorder="1" applyAlignment="1">
      <alignment horizontal="center"/>
    </xf>
    <xf numFmtId="4" fontId="110" fillId="0" borderId="21" xfId="0" applyNumberFormat="1" applyFont="1" applyBorder="1" applyAlignment="1">
      <alignment horizontal="center"/>
    </xf>
    <xf numFmtId="4" fontId="110" fillId="0" borderId="21" xfId="0" applyNumberFormat="1" applyFont="1" applyBorder="1" applyAlignment="1">
      <alignment horizontal="right"/>
    </xf>
    <xf numFmtId="164" fontId="110" fillId="0" borderId="21" xfId="0" applyNumberFormat="1" applyFont="1" applyBorder="1" applyAlignment="1">
      <alignment horizontal="right"/>
    </xf>
    <xf numFmtId="169" fontId="111" fillId="0" borderId="22" xfId="0" applyNumberFormat="1" applyFont="1" applyBorder="1" applyAlignment="1" applyProtection="1">
      <alignment horizontal="right" wrapText="1"/>
      <protection locked="0"/>
    </xf>
    <xf numFmtId="169" fontId="111" fillId="0" borderId="0" xfId="0" applyNumberFormat="1" applyFont="1" applyBorder="1" applyAlignment="1" applyProtection="1">
      <alignment horizontal="right" wrapText="1"/>
      <protection locked="0"/>
    </xf>
    <xf numFmtId="0" fontId="2" fillId="0" borderId="0" xfId="0" applyFont="1" applyBorder="1" applyAlignment="1">
      <alignment horizontal="left" vertical="top" wrapText="1"/>
    </xf>
    <xf numFmtId="0" fontId="0" fillId="0" borderId="0" xfId="0" applyFont="1" applyBorder="1" applyAlignment="1">
      <alignment horizontal="center"/>
    </xf>
    <xf numFmtId="0" fontId="0" fillId="0" borderId="0" xfId="0" applyFont="1" applyBorder="1" applyAlignment="1">
      <alignment horizontal="right"/>
    </xf>
    <xf numFmtId="0" fontId="112" fillId="0" borderId="0" xfId="0" applyFont="1" applyBorder="1" applyAlignment="1">
      <alignment horizontal="left" vertical="top" wrapText="1"/>
    </xf>
    <xf numFmtId="165" fontId="111" fillId="0" borderId="0" xfId="0" applyNumberFormat="1" applyFont="1" applyBorder="1" applyAlignment="1">
      <alignment horizontal="right"/>
    </xf>
    <xf numFmtId="0" fontId="18" fillId="0" borderId="0" xfId="0" applyFont="1" applyAlignment="1">
      <alignment horizontal="left"/>
    </xf>
    <xf numFmtId="0" fontId="19" fillId="0" borderId="0" xfId="0" applyFont="1" applyAlignment="1">
      <alignment horizontal="left"/>
    </xf>
    <xf numFmtId="0" fontId="19" fillId="0" borderId="0" xfId="0" applyFont="1" applyAlignment="1">
      <alignment horizontal="right"/>
    </xf>
    <xf numFmtId="44" fontId="19" fillId="0" borderId="0" xfId="0" applyNumberFormat="1" applyFont="1" applyAlignment="1">
      <alignment horizontal="right"/>
    </xf>
    <xf numFmtId="0" fontId="19" fillId="0" borderId="0" xfId="0" applyFont="1" applyBorder="1" applyAlignment="1">
      <alignment/>
    </xf>
    <xf numFmtId="0" fontId="19" fillId="0" borderId="0" xfId="0" applyFont="1" applyAlignment="1">
      <alignment/>
    </xf>
    <xf numFmtId="0" fontId="18" fillId="0" borderId="0" xfId="0" applyFont="1" applyAlignment="1">
      <alignment horizontal="left"/>
    </xf>
    <xf numFmtId="0" fontId="19" fillId="0" borderId="0" xfId="0" applyFont="1" applyAlignment="1">
      <alignment horizontal="left"/>
    </xf>
    <xf numFmtId="0" fontId="19" fillId="0" borderId="0" xfId="0" applyFont="1" applyAlignment="1">
      <alignment horizontal="center"/>
    </xf>
    <xf numFmtId="44" fontId="19" fillId="0" borderId="0" xfId="0" applyNumberFormat="1" applyFont="1" applyAlignment="1">
      <alignment/>
    </xf>
    <xf numFmtId="0" fontId="19" fillId="0" borderId="20" xfId="0" applyFont="1" applyBorder="1" applyAlignment="1">
      <alignment horizontal="left"/>
    </xf>
    <xf numFmtId="0" fontId="19" fillId="0" borderId="0" xfId="0" applyFont="1" applyBorder="1" applyAlignment="1">
      <alignment horizontal="left"/>
    </xf>
    <xf numFmtId="0" fontId="19" fillId="0" borderId="0" xfId="0" applyFont="1" applyAlignment="1">
      <alignment/>
    </xf>
    <xf numFmtId="0" fontId="10" fillId="0" borderId="0" xfId="0" applyFont="1" applyAlignment="1">
      <alignment/>
    </xf>
    <xf numFmtId="44" fontId="19" fillId="0" borderId="0" xfId="0" applyNumberFormat="1" applyFont="1" applyBorder="1" applyAlignment="1">
      <alignment horizontal="right"/>
    </xf>
    <xf numFmtId="9" fontId="19" fillId="0" borderId="20" xfId="0" applyNumberFormat="1" applyFont="1" applyBorder="1" applyAlignment="1">
      <alignment horizontal="left"/>
    </xf>
    <xf numFmtId="0" fontId="18" fillId="0" borderId="0" xfId="0" applyFont="1" applyBorder="1" applyAlignment="1">
      <alignment horizontal="left"/>
    </xf>
    <xf numFmtId="44" fontId="18" fillId="0" borderId="0" xfId="0" applyNumberFormat="1" applyFont="1" applyBorder="1" applyAlignment="1">
      <alignment horizontal="right"/>
    </xf>
    <xf numFmtId="44" fontId="19" fillId="0" borderId="0" xfId="0" applyNumberFormat="1" applyFont="1" applyBorder="1" applyAlignment="1">
      <alignment/>
    </xf>
    <xf numFmtId="9" fontId="19" fillId="0" borderId="0" xfId="0" applyNumberFormat="1" applyFont="1" applyAlignment="1">
      <alignment horizontal="left"/>
    </xf>
    <xf numFmtId="0" fontId="19" fillId="0" borderId="0" xfId="0" applyFont="1" applyAlignment="1">
      <alignment horizontal="center"/>
    </xf>
    <xf numFmtId="0" fontId="19" fillId="0" borderId="0" xfId="0" applyFont="1" applyAlignment="1">
      <alignment wrapText="1"/>
    </xf>
    <xf numFmtId="0" fontId="19" fillId="0" borderId="0" xfId="0" applyFont="1" applyBorder="1" applyAlignment="1">
      <alignment horizontal="center" vertical="top"/>
    </xf>
    <xf numFmtId="0" fontId="19" fillId="0" borderId="0" xfId="0" applyFont="1" applyAlignment="1">
      <alignment horizontal="left" vertical="top"/>
    </xf>
    <xf numFmtId="0" fontId="19" fillId="0" borderId="20" xfId="0" applyFont="1" applyBorder="1" applyAlignment="1">
      <alignment/>
    </xf>
    <xf numFmtId="0" fontId="22" fillId="0" borderId="0" xfId="0" applyFont="1" applyBorder="1" applyAlignment="1">
      <alignment horizontal="left"/>
    </xf>
    <xf numFmtId="0" fontId="18" fillId="0" borderId="20" xfId="0" applyFont="1" applyBorder="1" applyAlignment="1">
      <alignment horizontal="left"/>
    </xf>
    <xf numFmtId="0" fontId="18" fillId="0" borderId="25" xfId="0" applyFont="1" applyBorder="1" applyAlignment="1">
      <alignment horizontal="left"/>
    </xf>
    <xf numFmtId="0" fontId="23" fillId="0" borderId="0" xfId="0" applyFont="1" applyAlignment="1">
      <alignment horizontal="left"/>
    </xf>
    <xf numFmtId="171" fontId="19" fillId="0" borderId="0" xfId="0" applyNumberFormat="1" applyFont="1" applyAlignment="1">
      <alignment horizontal="right"/>
    </xf>
    <xf numFmtId="171" fontId="19" fillId="0" borderId="0" xfId="376" applyNumberFormat="1" applyFont="1">
      <alignment/>
      <protection/>
    </xf>
    <xf numFmtId="171" fontId="19" fillId="0" borderId="0" xfId="0" applyNumberFormat="1" applyFont="1" applyAlignment="1">
      <alignment/>
    </xf>
    <xf numFmtId="171" fontId="19" fillId="0" borderId="0" xfId="0" applyNumberFormat="1" applyFont="1" applyAlignment="1">
      <alignment/>
    </xf>
    <xf numFmtId="171" fontId="19" fillId="0" borderId="20" xfId="0" applyNumberFormat="1" applyFont="1" applyBorder="1" applyAlignment="1">
      <alignment horizontal="right"/>
    </xf>
    <xf numFmtId="171" fontId="18" fillId="0" borderId="0" xfId="0" applyNumberFormat="1" applyFont="1" applyAlignment="1">
      <alignment horizontal="right"/>
    </xf>
    <xf numFmtId="171" fontId="19" fillId="0" borderId="0" xfId="0" applyNumberFormat="1" applyFont="1" applyBorder="1" applyAlignment="1">
      <alignment horizontal="right"/>
    </xf>
    <xf numFmtId="171" fontId="18" fillId="0" borderId="0" xfId="0" applyNumberFormat="1" applyFont="1" applyBorder="1" applyAlignment="1">
      <alignment horizontal="right"/>
    </xf>
    <xf numFmtId="171" fontId="19" fillId="0" borderId="0" xfId="0" applyNumberFormat="1" applyFont="1" applyBorder="1" applyAlignment="1">
      <alignment/>
    </xf>
    <xf numFmtId="171" fontId="18" fillId="0" borderId="21" xfId="0" applyNumberFormat="1" applyFont="1" applyBorder="1" applyAlignment="1">
      <alignment horizontal="right"/>
    </xf>
    <xf numFmtId="171" fontId="19" fillId="0" borderId="0" xfId="0" applyNumberFormat="1" applyFont="1" applyBorder="1" applyAlignment="1">
      <alignment/>
    </xf>
    <xf numFmtId="171" fontId="19" fillId="0" borderId="0" xfId="0" applyNumberFormat="1" applyFont="1" applyBorder="1" applyAlignment="1">
      <alignment/>
    </xf>
    <xf numFmtId="171" fontId="19" fillId="0" borderId="20" xfId="0" applyNumberFormat="1" applyFont="1" applyBorder="1" applyAlignment="1">
      <alignment horizontal="right"/>
    </xf>
    <xf numFmtId="171" fontId="18" fillId="0" borderId="20" xfId="0" applyNumberFormat="1" applyFont="1" applyBorder="1" applyAlignment="1">
      <alignment horizontal="right"/>
    </xf>
    <xf numFmtId="171" fontId="18" fillId="0" borderId="0" xfId="0" applyNumberFormat="1" applyFont="1" applyAlignment="1">
      <alignment horizontal="right"/>
    </xf>
    <xf numFmtId="171" fontId="18" fillId="0" borderId="0" xfId="0" applyNumberFormat="1" applyFont="1" applyAlignment="1">
      <alignment/>
    </xf>
    <xf numFmtId="171" fontId="19" fillId="0" borderId="25" xfId="0" applyNumberFormat="1" applyFont="1" applyBorder="1" applyAlignment="1">
      <alignment horizontal="right"/>
    </xf>
    <xf numFmtId="0" fontId="2" fillId="0" borderId="0" xfId="0" applyFont="1" applyAlignment="1">
      <alignment/>
    </xf>
    <xf numFmtId="0" fontId="19" fillId="0" borderId="20" xfId="0" applyFont="1" applyBorder="1" applyAlignment="1">
      <alignment horizontal="center"/>
    </xf>
    <xf numFmtId="0" fontId="18" fillId="0" borderId="0" xfId="0" applyFont="1" applyAlignment="1">
      <alignment horizontal="center"/>
    </xf>
    <xf numFmtId="9" fontId="19" fillId="0" borderId="20" xfId="0" applyNumberFormat="1" applyFont="1" applyBorder="1" applyAlignment="1">
      <alignment horizontal="center"/>
    </xf>
    <xf numFmtId="0" fontId="19" fillId="0" borderId="0" xfId="0" applyFont="1" applyBorder="1" applyAlignment="1">
      <alignment horizontal="center"/>
    </xf>
    <xf numFmtId="9" fontId="19" fillId="0" borderId="0" xfId="0" applyNumberFormat="1" applyFont="1" applyAlignment="1">
      <alignment horizontal="center"/>
    </xf>
    <xf numFmtId="4" fontId="19" fillId="0" borderId="20" xfId="0" applyNumberFormat="1" applyFont="1" applyBorder="1" applyAlignment="1">
      <alignment horizontal="center"/>
    </xf>
    <xf numFmtId="0" fontId="19" fillId="0" borderId="25" xfId="0" applyFont="1" applyBorder="1" applyAlignment="1">
      <alignment horizontal="center"/>
    </xf>
    <xf numFmtId="0" fontId="19" fillId="0" borderId="0" xfId="0" applyFont="1" applyBorder="1" applyAlignment="1">
      <alignment horizontal="left" wrapText="1"/>
    </xf>
    <xf numFmtId="0" fontId="19" fillId="0" borderId="0" xfId="0" applyFont="1" applyAlignment="1">
      <alignment horizontal="center" vertical="top"/>
    </xf>
    <xf numFmtId="0" fontId="19" fillId="0" borderId="0" xfId="0" applyFont="1" applyAlignment="1">
      <alignment horizontal="center" vertical="top"/>
    </xf>
    <xf numFmtId="9" fontId="19" fillId="0" borderId="0" xfId="0" applyNumberFormat="1" applyFont="1" applyBorder="1" applyAlignment="1">
      <alignment horizontal="center"/>
    </xf>
    <xf numFmtId="3" fontId="19" fillId="0" borderId="0" xfId="0" applyNumberFormat="1" applyFont="1" applyAlignment="1">
      <alignment horizontal="center"/>
    </xf>
    <xf numFmtId="0" fontId="18" fillId="0" borderId="21" xfId="0" applyFont="1" applyBorder="1" applyAlignment="1">
      <alignment horizontal="left"/>
    </xf>
    <xf numFmtId="0" fontId="19" fillId="0" borderId="21" xfId="0" applyFont="1" applyBorder="1" applyAlignment="1">
      <alignment horizontal="center"/>
    </xf>
    <xf numFmtId="171" fontId="19" fillId="0" borderId="21" xfId="0" applyNumberFormat="1" applyFont="1" applyBorder="1" applyAlignment="1">
      <alignment horizontal="right"/>
    </xf>
    <xf numFmtId="0" fontId="19" fillId="0" borderId="0" xfId="0" applyFont="1" applyAlignment="1">
      <alignment horizontal="left" wrapText="1"/>
    </xf>
    <xf numFmtId="0" fontId="19" fillId="0" borderId="0" xfId="0" applyFont="1" applyBorder="1" applyAlignment="1">
      <alignment horizontal="center" vertical="top"/>
    </xf>
    <xf numFmtId="0" fontId="19" fillId="0" borderId="0" xfId="0" applyFont="1" applyBorder="1" applyAlignment="1">
      <alignment horizontal="center"/>
    </xf>
    <xf numFmtId="4" fontId="19" fillId="0" borderId="0" xfId="0" applyNumberFormat="1" applyFont="1" applyBorder="1" applyAlignment="1">
      <alignment horizontal="center"/>
    </xf>
    <xf numFmtId="3" fontId="19" fillId="0" borderId="0" xfId="0" applyNumberFormat="1" applyFont="1" applyBorder="1" applyAlignment="1">
      <alignment horizontal="center"/>
    </xf>
    <xf numFmtId="171" fontId="19" fillId="0" borderId="0" xfId="0" applyNumberFormat="1" applyFont="1" applyBorder="1" applyAlignment="1">
      <alignment horizontal="right"/>
    </xf>
    <xf numFmtId="0" fontId="19" fillId="0" borderId="20" xfId="0" applyFont="1" applyFill="1" applyBorder="1" applyAlignment="1">
      <alignment horizontal="center"/>
    </xf>
    <xf numFmtId="9" fontId="19" fillId="0" borderId="20" xfId="0" applyNumberFormat="1" applyFont="1" applyFill="1" applyBorder="1" applyAlignment="1">
      <alignment horizontal="center"/>
    </xf>
    <xf numFmtId="171" fontId="19" fillId="0" borderId="20" xfId="0" applyNumberFormat="1" applyFont="1" applyFill="1" applyBorder="1" applyAlignment="1">
      <alignment horizontal="right"/>
    </xf>
    <xf numFmtId="171" fontId="19" fillId="0" borderId="20" xfId="0" applyNumberFormat="1" applyFont="1" applyFill="1" applyBorder="1" applyAlignment="1">
      <alignment/>
    </xf>
    <xf numFmtId="0" fontId="19" fillId="0" borderId="0" xfId="0" applyFont="1" applyFill="1" applyAlignment="1">
      <alignment horizontal="center" vertical="top"/>
    </xf>
    <xf numFmtId="0" fontId="7" fillId="0" borderId="0" xfId="0" applyFont="1" applyBorder="1" applyAlignment="1">
      <alignment horizontal="right"/>
    </xf>
    <xf numFmtId="0" fontId="7" fillId="0" borderId="0" xfId="0" applyFont="1" applyBorder="1" applyAlignment="1">
      <alignment/>
    </xf>
    <xf numFmtId="4" fontId="7" fillId="0" borderId="0" xfId="0" applyNumberFormat="1" applyFont="1" applyBorder="1" applyAlignment="1">
      <alignment horizontal="center"/>
    </xf>
    <xf numFmtId="0" fontId="55" fillId="0" borderId="0" xfId="0" applyFont="1" applyBorder="1" applyAlignment="1">
      <alignment horizontal="right"/>
    </xf>
    <xf numFmtId="0" fontId="54" fillId="0" borderId="0" xfId="0" applyFont="1" applyBorder="1" applyAlignment="1">
      <alignment horizontal="right"/>
    </xf>
    <xf numFmtId="0" fontId="54" fillId="0" borderId="0" xfId="0" applyFont="1" applyBorder="1" applyAlignment="1">
      <alignment horizontal="left" wrapText="1"/>
    </xf>
    <xf numFmtId="0" fontId="54" fillId="0" borderId="0" xfId="0" applyFont="1" applyBorder="1" applyAlignment="1">
      <alignment horizontal="left"/>
    </xf>
    <xf numFmtId="0" fontId="53" fillId="0" borderId="0" xfId="0" applyFont="1" applyAlignment="1">
      <alignment horizontal="right"/>
    </xf>
    <xf numFmtId="0" fontId="53" fillId="0" borderId="0" xfId="0" applyFont="1" applyAlignment="1">
      <alignment/>
    </xf>
    <xf numFmtId="0" fontId="3" fillId="0" borderId="0" xfId="0" applyFont="1" applyAlignment="1">
      <alignment horizontal="left" vertical="top" wrapText="1"/>
    </xf>
    <xf numFmtId="49" fontId="3" fillId="0" borderId="0" xfId="0" applyNumberFormat="1" applyFont="1" applyAlignment="1">
      <alignment horizontal="left" vertical="top"/>
    </xf>
    <xf numFmtId="0" fontId="51" fillId="0" borderId="0" xfId="0" applyFont="1" applyBorder="1" applyAlignment="1">
      <alignment horizontal="right"/>
    </xf>
    <xf numFmtId="0" fontId="51" fillId="0" borderId="0" xfId="0" applyFont="1" applyBorder="1" applyAlignment="1">
      <alignment horizontal="left" wrapText="1"/>
    </xf>
    <xf numFmtId="0" fontId="51" fillId="0" borderId="0" xfId="0" applyFont="1" applyBorder="1" applyAlignment="1">
      <alignment horizontal="left"/>
    </xf>
    <xf numFmtId="4" fontId="11" fillId="0" borderId="26" xfId="285" applyFont="1" applyBorder="1" applyAlignment="1">
      <alignment horizontal="right" vertical="top"/>
      <protection/>
    </xf>
    <xf numFmtId="4" fontId="11" fillId="55" borderId="0" xfId="285" applyFont="1" applyFill="1" applyAlignment="1">
      <alignment horizontal="right" vertical="top"/>
      <protection/>
    </xf>
    <xf numFmtId="177" fontId="10" fillId="0" borderId="0" xfId="285" applyNumberFormat="1" applyFont="1" applyAlignment="1">
      <alignment vertical="top"/>
      <protection/>
    </xf>
    <xf numFmtId="174" fontId="49" fillId="0" borderId="0" xfId="0" applyNumberFormat="1" applyFont="1" applyAlignment="1">
      <alignment horizontal="left" vertical="top"/>
    </xf>
    <xf numFmtId="4" fontId="49" fillId="0" borderId="26" xfId="253" applyFont="1" applyBorder="1">
      <alignment horizontal="right" vertical="top" wrapText="1"/>
      <protection/>
    </xf>
    <xf numFmtId="0" fontId="49" fillId="0" borderId="0" xfId="0" applyNumberFormat="1" applyFont="1" applyAlignment="1">
      <alignment horizontal="right" vertical="top" wrapText="1"/>
    </xf>
    <xf numFmtId="0" fontId="49" fillId="0" borderId="0" xfId="0" applyFont="1" applyAlignment="1">
      <alignment horizontal="left" vertical="top" wrapText="1"/>
    </xf>
    <xf numFmtId="4" fontId="49" fillId="0" borderId="0" xfId="253" applyFont="1">
      <alignment horizontal="right" vertical="top" wrapText="1"/>
      <protection/>
    </xf>
    <xf numFmtId="4" fontId="49" fillId="0" borderId="27" xfId="253" applyFont="1" applyBorder="1">
      <alignment horizontal="right" vertical="top" wrapText="1"/>
      <protection/>
    </xf>
    <xf numFmtId="4" fontId="48" fillId="55" borderId="0" xfId="267" applyNumberFormat="1" applyFont="1" applyFill="1" applyBorder="1" applyProtection="1">
      <alignment horizontal="left" vertical="top"/>
      <protection/>
    </xf>
    <xf numFmtId="176" fontId="10" fillId="0" borderId="0" xfId="0" applyNumberFormat="1" applyFont="1" applyAlignment="1">
      <alignment horizontal="center" vertical="top" wrapText="1"/>
    </xf>
    <xf numFmtId="4" fontId="10" fillId="0" borderId="27" xfId="285" applyFont="1" applyBorder="1" applyAlignment="1">
      <alignment horizontal="right" vertical="top"/>
      <protection/>
    </xf>
    <xf numFmtId="4" fontId="11" fillId="55" borderId="0" xfId="267" applyNumberFormat="1" applyFont="1" applyFill="1" applyBorder="1" applyAlignment="1" applyProtection="1">
      <alignment horizontal="left" vertical="top"/>
      <protection/>
    </xf>
    <xf numFmtId="177" fontId="10" fillId="0" borderId="0" xfId="0" applyNumberFormat="1" applyFont="1" applyAlignment="1">
      <alignment vertical="top" wrapText="1"/>
    </xf>
    <xf numFmtId="4" fontId="10" fillId="0" borderId="21" xfId="344" applyNumberFormat="1" applyFont="1" applyBorder="1" applyAlignment="1">
      <alignment horizontal="center" vertical="top"/>
      <protection/>
    </xf>
    <xf numFmtId="4" fontId="10" fillId="0" borderId="0" xfId="344" applyNumberFormat="1" applyFont="1" applyBorder="1" applyAlignment="1">
      <alignment horizontal="center" vertical="top"/>
      <protection/>
    </xf>
    <xf numFmtId="4" fontId="10" fillId="0" borderId="0" xfId="344" applyNumberFormat="1" applyFont="1" applyAlignment="1">
      <alignment horizontal="center" vertical="top"/>
      <protection/>
    </xf>
    <xf numFmtId="4" fontId="11" fillId="55" borderId="0" xfId="341" applyNumberFormat="1" applyFont="1" applyFill="1" applyBorder="1" applyAlignment="1" applyProtection="1">
      <alignment horizontal="center" vertical="top"/>
      <protection/>
    </xf>
    <xf numFmtId="175" fontId="10" fillId="0" borderId="21" xfId="344" applyNumberFormat="1" applyFont="1" applyBorder="1" applyAlignment="1">
      <alignment horizontal="center" vertical="top" wrapText="1"/>
      <protection/>
    </xf>
    <xf numFmtId="175" fontId="10" fillId="0" borderId="0" xfId="344" applyNumberFormat="1" applyFont="1" applyBorder="1" applyAlignment="1">
      <alignment horizontal="center" vertical="top" wrapText="1"/>
      <protection/>
    </xf>
    <xf numFmtId="175" fontId="10" fillId="0" borderId="27" xfId="344" applyNumberFormat="1" applyFont="1" applyBorder="1" applyAlignment="1">
      <alignment horizontal="center" vertical="top" wrapText="1"/>
      <protection/>
    </xf>
    <xf numFmtId="175" fontId="10" fillId="0" borderId="0" xfId="344" applyNumberFormat="1" applyFont="1" applyAlignment="1">
      <alignment horizontal="center" vertical="top" wrapText="1"/>
      <protection/>
    </xf>
    <xf numFmtId="175" fontId="10" fillId="55" borderId="0" xfId="341" applyNumberFormat="1" applyFont="1" applyFill="1" applyBorder="1" applyAlignment="1" applyProtection="1">
      <alignment horizontal="center" vertical="top"/>
      <protection/>
    </xf>
    <xf numFmtId="4" fontId="49" fillId="0" borderId="21" xfId="253" applyFont="1" applyBorder="1" applyAlignment="1">
      <alignment vertical="top" wrapText="1"/>
      <protection/>
    </xf>
    <xf numFmtId="4" fontId="49" fillId="0" borderId="0" xfId="253" applyFont="1" applyBorder="1" applyAlignment="1">
      <alignment vertical="top" wrapText="1"/>
      <protection/>
    </xf>
    <xf numFmtId="174" fontId="49" fillId="0" borderId="0" xfId="0" applyNumberFormat="1" applyFont="1" applyAlignment="1">
      <alignment vertical="top"/>
    </xf>
    <xf numFmtId="4" fontId="49" fillId="0" borderId="0" xfId="253" applyFont="1" applyAlignment="1">
      <alignment vertical="top" wrapText="1"/>
      <protection/>
    </xf>
    <xf numFmtId="4" fontId="49" fillId="0" borderId="27" xfId="253" applyFont="1" applyBorder="1" applyAlignment="1">
      <alignment vertical="top" wrapText="1"/>
      <protection/>
    </xf>
    <xf numFmtId="4" fontId="48" fillId="55" borderId="0" xfId="341" applyNumberFormat="1" applyFont="1" applyFill="1" applyBorder="1" applyAlignment="1" applyProtection="1">
      <alignment vertical="top"/>
      <protection/>
    </xf>
    <xf numFmtId="4" fontId="11" fillId="0" borderId="21" xfId="285" applyFont="1" applyBorder="1">
      <alignment horizontal="right" vertical="top"/>
      <protection/>
    </xf>
    <xf numFmtId="4" fontId="10" fillId="0" borderId="21" xfId="285" applyFont="1" applyBorder="1">
      <alignment horizontal="right" vertical="top"/>
      <protection/>
    </xf>
    <xf numFmtId="0" fontId="10" fillId="0" borderId="21" xfId="344" applyNumberFormat="1" applyFont="1" applyBorder="1" applyAlignment="1">
      <alignment horizontal="left" vertical="top" wrapText="1"/>
      <protection/>
    </xf>
    <xf numFmtId="4" fontId="10" fillId="0" borderId="21" xfId="253" applyFont="1" applyBorder="1">
      <alignment horizontal="right" vertical="top" wrapText="1"/>
      <protection/>
    </xf>
    <xf numFmtId="174" fontId="10" fillId="0" borderId="21" xfId="253" applyNumberFormat="1" applyFont="1" applyBorder="1">
      <alignment horizontal="right" vertical="top" wrapText="1"/>
      <protection/>
    </xf>
    <xf numFmtId="4" fontId="10" fillId="0" borderId="0" xfId="285" applyFont="1" applyBorder="1">
      <alignment horizontal="right" vertical="top"/>
      <protection/>
    </xf>
    <xf numFmtId="0" fontId="10" fillId="0" borderId="0" xfId="344" applyNumberFormat="1" applyFont="1" applyBorder="1" applyAlignment="1">
      <alignment horizontal="left" vertical="top" wrapText="1"/>
      <protection/>
    </xf>
    <xf numFmtId="4" fontId="10" fillId="0" borderId="0" xfId="253" applyFont="1" applyBorder="1">
      <alignment horizontal="right" vertical="top" wrapText="1"/>
      <protection/>
    </xf>
    <xf numFmtId="174" fontId="10" fillId="0" borderId="0" xfId="253" applyNumberFormat="1" applyFont="1" applyBorder="1">
      <alignment horizontal="right" vertical="top" wrapText="1"/>
      <protection/>
    </xf>
    <xf numFmtId="4" fontId="10" fillId="0" borderId="0" xfId="285" applyFont="1" applyAlignment="1">
      <alignment horizontal="right"/>
      <protection/>
    </xf>
    <xf numFmtId="4" fontId="10" fillId="0" borderId="27" xfId="344" applyNumberFormat="1" applyFont="1" applyBorder="1" applyAlignment="1">
      <alignment horizontal="center" vertical="top"/>
      <protection/>
    </xf>
    <xf numFmtId="2" fontId="10" fillId="0" borderId="0" xfId="0" applyNumberFormat="1" applyFont="1" applyAlignment="1">
      <alignment/>
    </xf>
    <xf numFmtId="4" fontId="10" fillId="0" borderId="0" xfId="285" applyFont="1" applyAlignment="1">
      <alignment horizontal="right" vertical="top"/>
      <protection/>
    </xf>
    <xf numFmtId="0" fontId="11" fillId="55" borderId="0" xfId="341" applyNumberFormat="1" applyFont="1" applyFill="1" applyBorder="1" applyAlignment="1" applyProtection="1">
      <alignment horizontal="left" vertical="top"/>
      <protection/>
    </xf>
    <xf numFmtId="4" fontId="11" fillId="55" borderId="0" xfId="341" applyNumberFormat="1" applyFont="1" applyFill="1" applyBorder="1" applyAlignment="1" applyProtection="1">
      <alignment horizontal="left" vertical="top"/>
      <protection/>
    </xf>
    <xf numFmtId="4" fontId="11" fillId="55" borderId="0" xfId="341" applyNumberFormat="1" applyFont="1" applyFill="1" applyBorder="1" applyAlignment="1" applyProtection="1" quotePrefix="1">
      <alignment horizontal="left" vertical="top"/>
      <protection/>
    </xf>
    <xf numFmtId="0" fontId="10" fillId="0" borderId="0" xfId="344" applyNumberFormat="1" applyFont="1" applyAlignment="1">
      <alignment horizontal="left" vertical="top" wrapText="1"/>
      <protection/>
    </xf>
    <xf numFmtId="4" fontId="10" fillId="0" borderId="0" xfId="344" applyNumberFormat="1" applyFont="1" applyAlignment="1">
      <alignment horizontal="left" vertical="top" wrapText="1"/>
      <protection/>
    </xf>
    <xf numFmtId="0" fontId="11" fillId="0" borderId="0" xfId="0" applyNumberFormat="1" applyFont="1" applyAlignment="1">
      <alignment vertical="top" wrapText="1"/>
    </xf>
    <xf numFmtId="0" fontId="10" fillId="0" borderId="0" xfId="0" applyNumberFormat="1" applyFont="1" applyAlignment="1">
      <alignment/>
    </xf>
    <xf numFmtId="175" fontId="10" fillId="0" borderId="0" xfId="0" applyNumberFormat="1" applyFont="1" applyAlignment="1">
      <alignment horizontal="center" wrapText="1"/>
    </xf>
    <xf numFmtId="0" fontId="10" fillId="0" borderId="0" xfId="0" applyNumberFormat="1" applyFont="1" applyAlignment="1">
      <alignment wrapText="1"/>
    </xf>
    <xf numFmtId="0" fontId="47" fillId="0" borderId="0" xfId="0" applyFont="1" applyAlignment="1">
      <alignment horizontal="left" vertical="top" wrapText="1"/>
    </xf>
    <xf numFmtId="0" fontId="10" fillId="0" borderId="0" xfId="0" applyFont="1" applyAlignment="1">
      <alignment horizontal="center"/>
    </xf>
    <xf numFmtId="0" fontId="10" fillId="0" borderId="0" xfId="0" applyNumberFormat="1" applyFont="1" applyAlignment="1">
      <alignment horizontal="left" vertical="top" wrapText="1"/>
    </xf>
    <xf numFmtId="0" fontId="10" fillId="0" borderId="0" xfId="0" applyFont="1" applyFill="1" applyAlignment="1">
      <alignment horizontal="left" vertical="top" wrapText="1"/>
    </xf>
    <xf numFmtId="0" fontId="10" fillId="0" borderId="27" xfId="344" applyNumberFormat="1" applyFont="1" applyBorder="1" applyAlignment="1">
      <alignment horizontal="left" vertical="top" wrapText="1"/>
      <protection/>
    </xf>
    <xf numFmtId="0" fontId="10" fillId="0" borderId="26" xfId="0" applyFont="1" applyBorder="1" applyAlignment="1">
      <alignment horizontal="center" vertical="top"/>
    </xf>
    <xf numFmtId="4" fontId="10" fillId="0" borderId="0" xfId="0" applyNumberFormat="1" applyFont="1" applyAlignment="1">
      <alignment horizontal="center" vertical="top"/>
    </xf>
    <xf numFmtId="0" fontId="10" fillId="0" borderId="0" xfId="0" applyFont="1" applyAlignment="1">
      <alignment horizontal="center" vertical="top"/>
    </xf>
    <xf numFmtId="4" fontId="11" fillId="55" borderId="0" xfId="267" applyNumberFormat="1" applyFont="1" applyFill="1" applyBorder="1" applyAlignment="1" applyProtection="1">
      <alignment horizontal="center" vertical="top"/>
      <protection/>
    </xf>
    <xf numFmtId="4" fontId="11" fillId="55" borderId="0" xfId="285" applyFont="1" applyFill="1">
      <alignment horizontal="right" vertical="top"/>
      <protection/>
    </xf>
    <xf numFmtId="174" fontId="10" fillId="0" borderId="26" xfId="253" applyNumberFormat="1" applyFont="1" applyBorder="1">
      <alignment horizontal="right" vertical="top" wrapText="1"/>
      <protection/>
    </xf>
    <xf numFmtId="4" fontId="11" fillId="0" borderId="26" xfId="285" applyFont="1" applyBorder="1">
      <alignment horizontal="right" vertical="top"/>
      <protection/>
    </xf>
    <xf numFmtId="4" fontId="10" fillId="0" borderId="26" xfId="285" applyFont="1" applyBorder="1">
      <alignment horizontal="right" vertical="top"/>
      <protection/>
    </xf>
    <xf numFmtId="4" fontId="10" fillId="0" borderId="0" xfId="285" applyFont="1">
      <alignment horizontal="right" vertical="top"/>
      <protection/>
    </xf>
    <xf numFmtId="4" fontId="10" fillId="0" borderId="27" xfId="285" applyFont="1" applyBorder="1">
      <alignment horizontal="right" vertical="top"/>
      <protection/>
    </xf>
    <xf numFmtId="4" fontId="10" fillId="55" borderId="0" xfId="285" applyFont="1" applyFill="1">
      <alignment horizontal="right" vertical="top"/>
      <protection/>
    </xf>
    <xf numFmtId="175" fontId="10" fillId="0" borderId="26" xfId="0" applyNumberFormat="1" applyFont="1" applyBorder="1" applyAlignment="1">
      <alignment horizontal="center" vertical="top" wrapText="1"/>
    </xf>
    <xf numFmtId="175" fontId="10" fillId="0" borderId="0" xfId="0" applyNumberFormat="1" applyFont="1" applyFill="1" applyAlignment="1">
      <alignment horizontal="center" vertical="top" wrapText="1"/>
    </xf>
    <xf numFmtId="175" fontId="10" fillId="0" borderId="0" xfId="0" applyNumberFormat="1" applyFont="1" applyAlignment="1">
      <alignment horizontal="center" vertical="top" wrapText="1"/>
    </xf>
    <xf numFmtId="175" fontId="10" fillId="0" borderId="27" xfId="0" applyNumberFormat="1" applyFont="1" applyBorder="1" applyAlignment="1">
      <alignment horizontal="center" vertical="top" wrapText="1"/>
    </xf>
    <xf numFmtId="175" fontId="10" fillId="55" borderId="0" xfId="267" applyNumberFormat="1" applyFont="1" applyFill="1" applyBorder="1" applyAlignment="1" applyProtection="1">
      <alignment horizontal="center" vertical="top"/>
      <protection/>
    </xf>
    <xf numFmtId="4" fontId="113" fillId="0" borderId="0" xfId="285" applyFont="1">
      <alignment horizontal="right" vertical="top"/>
      <protection/>
    </xf>
    <xf numFmtId="4" fontId="46" fillId="0" borderId="0" xfId="285" applyFont="1">
      <alignment horizontal="right" vertical="top"/>
      <protection/>
    </xf>
    <xf numFmtId="4" fontId="46" fillId="55" borderId="0" xfId="285" applyFont="1" applyFill="1">
      <alignment horizontal="right" vertical="top"/>
      <protection/>
    </xf>
    <xf numFmtId="4" fontId="11" fillId="55" borderId="0" xfId="267" applyNumberFormat="1" applyFont="1" applyFill="1" applyBorder="1" applyProtection="1">
      <alignment horizontal="left" vertical="top"/>
      <protection/>
    </xf>
    <xf numFmtId="4" fontId="11" fillId="55" borderId="0" xfId="267" applyNumberFormat="1" applyFont="1" applyFill="1" applyBorder="1" applyProtection="1" quotePrefix="1">
      <alignment horizontal="left" vertical="top"/>
      <protection/>
    </xf>
    <xf numFmtId="0" fontId="10" fillId="0" borderId="0" xfId="0" applyFont="1" applyBorder="1" applyAlignment="1">
      <alignment horizontal="left" vertical="top" wrapText="1"/>
    </xf>
    <xf numFmtId="174" fontId="10" fillId="0" borderId="0" xfId="253" applyNumberFormat="1" applyFont="1">
      <alignment horizontal="right" vertical="top" wrapText="1"/>
      <protection/>
    </xf>
    <xf numFmtId="4" fontId="10" fillId="0" borderId="0" xfId="0" applyNumberFormat="1" applyFont="1" applyAlignment="1">
      <alignment horizontal="left" vertical="top" wrapText="1"/>
    </xf>
    <xf numFmtId="4" fontId="113" fillId="0" borderId="0" xfId="253" applyFont="1">
      <alignment horizontal="right" vertical="top" wrapText="1"/>
      <protection/>
    </xf>
    <xf numFmtId="174" fontId="113" fillId="0" borderId="0" xfId="253" applyNumberFormat="1" applyFont="1">
      <alignment horizontal="right" vertical="top" wrapText="1"/>
      <protection/>
    </xf>
    <xf numFmtId="174" fontId="46" fillId="0" borderId="0" xfId="253" applyNumberFormat="1" applyFont="1">
      <alignment horizontal="right" vertical="top" wrapText="1"/>
      <protection/>
    </xf>
    <xf numFmtId="0" fontId="10" fillId="0" borderId="27" xfId="0" applyFont="1" applyBorder="1" applyAlignment="1">
      <alignment horizontal="center" vertical="top"/>
    </xf>
    <xf numFmtId="0" fontId="10" fillId="0" borderId="27" xfId="0" applyFont="1" applyBorder="1" applyAlignment="1">
      <alignment horizontal="left" vertical="top" wrapText="1"/>
    </xf>
    <xf numFmtId="4" fontId="10" fillId="0" borderId="27" xfId="253" applyFont="1" applyBorder="1">
      <alignment horizontal="right" vertical="top" wrapText="1"/>
      <protection/>
    </xf>
    <xf numFmtId="174" fontId="10" fillId="0" borderId="27" xfId="253" applyNumberFormat="1" applyFont="1" applyBorder="1">
      <alignment horizontal="right" vertical="top" wrapText="1"/>
      <protection/>
    </xf>
    <xf numFmtId="4" fontId="10" fillId="0" borderId="26" xfId="253" applyFont="1" applyBorder="1">
      <alignment horizontal="right" vertical="top" wrapText="1"/>
      <protection/>
    </xf>
    <xf numFmtId="0" fontId="10" fillId="0" borderId="26" xfId="0" applyFont="1" applyBorder="1" applyAlignment="1">
      <alignment horizontal="left" vertical="top" wrapText="1"/>
    </xf>
    <xf numFmtId="4" fontId="46" fillId="0" borderId="0" xfId="253" applyFont="1" applyAlignment="1">
      <alignment horizontal="right" vertical="top" indent="1"/>
      <protection/>
    </xf>
    <xf numFmtId="4" fontId="10" fillId="0" borderId="0" xfId="253" applyFont="1">
      <alignment horizontal="right" vertical="top" wrapText="1"/>
      <protection/>
    </xf>
    <xf numFmtId="4" fontId="46" fillId="0" borderId="0" xfId="253" applyFont="1">
      <alignment horizontal="right" vertical="top" wrapText="1"/>
      <protection/>
    </xf>
    <xf numFmtId="4" fontId="10" fillId="0" borderId="0" xfId="253" applyFont="1" applyAlignment="1">
      <alignment horizontal="right" vertical="top" indent="1"/>
      <protection/>
    </xf>
    <xf numFmtId="174" fontId="46" fillId="0" borderId="0" xfId="253" applyNumberFormat="1" applyFont="1" applyAlignment="1">
      <alignment horizontal="right" vertical="top" indent="1"/>
      <protection/>
    </xf>
    <xf numFmtId="0" fontId="10" fillId="0" borderId="0" xfId="0" applyFont="1" applyAlignment="1">
      <alignment wrapText="1"/>
    </xf>
    <xf numFmtId="4" fontId="11" fillId="0" borderId="0" xfId="286" applyFont="1" quotePrefix="1">
      <alignment horizontal="left" vertical="top"/>
      <protection/>
    </xf>
    <xf numFmtId="0" fontId="10" fillId="0" borderId="0" xfId="0" applyFont="1" applyAlignment="1">
      <alignment horizontal="left" vertical="top" wrapText="1"/>
    </xf>
    <xf numFmtId="4" fontId="11" fillId="0" borderId="0" xfId="286" applyFont="1">
      <alignment horizontal="left" vertical="top"/>
      <protection/>
    </xf>
    <xf numFmtId="174" fontId="10" fillId="0" borderId="0" xfId="253" applyNumberFormat="1" applyFont="1" applyAlignment="1">
      <alignment horizontal="right" vertical="top" indent="1"/>
      <protection/>
    </xf>
    <xf numFmtId="4" fontId="12" fillId="55" borderId="0" xfId="267" applyNumberFormat="1" applyFont="1" applyFill="1" applyBorder="1" applyProtection="1">
      <alignment horizontal="left" vertical="top"/>
      <protection/>
    </xf>
    <xf numFmtId="174" fontId="12" fillId="55" borderId="0" xfId="267" applyNumberFormat="1" applyFont="1" applyFill="1" applyBorder="1" applyProtection="1">
      <alignment horizontal="left" vertical="top"/>
      <protection/>
    </xf>
    <xf numFmtId="0" fontId="2" fillId="0" borderId="0" xfId="0" applyFont="1" applyAlignment="1">
      <alignment horizontal="left" vertical="top" wrapText="1"/>
    </xf>
    <xf numFmtId="0" fontId="2" fillId="0" borderId="22" xfId="0" applyFont="1" applyBorder="1" applyAlignment="1">
      <alignment vertical="top"/>
    </xf>
    <xf numFmtId="0" fontId="2" fillId="0" borderId="0" xfId="0" applyFont="1" applyBorder="1" applyAlignment="1">
      <alignment vertical="top"/>
    </xf>
    <xf numFmtId="49" fontId="2" fillId="0" borderId="0" xfId="0" applyNumberFormat="1" applyFont="1" applyBorder="1" applyAlignment="1">
      <alignment horizontal="left" vertical="top"/>
    </xf>
    <xf numFmtId="4" fontId="2" fillId="0" borderId="0" xfId="0" applyNumberFormat="1" applyFont="1" applyBorder="1" applyAlignment="1" applyProtection="1">
      <alignment horizontal="right"/>
      <protection/>
    </xf>
    <xf numFmtId="4" fontId="5" fillId="0" borderId="0" xfId="0" applyNumberFormat="1" applyFont="1" applyBorder="1" applyAlignment="1">
      <alignment horizontal="right"/>
    </xf>
    <xf numFmtId="4" fontId="5" fillId="0" borderId="0" xfId="0" applyNumberFormat="1" applyFont="1" applyBorder="1" applyAlignment="1" applyProtection="1">
      <alignment horizontal="right"/>
      <protection/>
    </xf>
    <xf numFmtId="0" fontId="54" fillId="0" borderId="0" xfId="0" applyFont="1" applyBorder="1" applyAlignment="1">
      <alignment horizontal="center"/>
    </xf>
    <xf numFmtId="0" fontId="55" fillId="0" borderId="0" xfId="0" applyFont="1" applyBorder="1" applyAlignment="1">
      <alignment horizontal="center"/>
    </xf>
    <xf numFmtId="0" fontId="53" fillId="0" borderId="0" xfId="0" applyFont="1" applyAlignment="1">
      <alignment horizontal="center"/>
    </xf>
    <xf numFmtId="0" fontId="2" fillId="0" borderId="0" xfId="0" applyFont="1" applyBorder="1" applyAlignment="1" applyProtection="1">
      <alignment horizontal="center"/>
      <protection/>
    </xf>
    <xf numFmtId="0" fontId="5" fillId="0" borderId="0" xfId="0" applyFont="1" applyBorder="1" applyAlignment="1">
      <alignment horizontal="center"/>
    </xf>
    <xf numFmtId="0" fontId="2" fillId="0" borderId="20" xfId="0" applyFont="1" applyBorder="1" applyAlignment="1">
      <alignment vertical="top"/>
    </xf>
    <xf numFmtId="0" fontId="2" fillId="0" borderId="20" xfId="0" applyFont="1" applyBorder="1" applyAlignment="1">
      <alignment horizontal="left" vertical="top" wrapText="1"/>
    </xf>
    <xf numFmtId="0" fontId="2" fillId="0" borderId="20" xfId="0" applyFont="1" applyBorder="1" applyAlignment="1" applyProtection="1">
      <alignment horizontal="center"/>
      <protection/>
    </xf>
    <xf numFmtId="0" fontId="5" fillId="0" borderId="0" xfId="0" applyFont="1" applyAlignment="1">
      <alignment horizontal="left" vertical="top" wrapText="1"/>
    </xf>
    <xf numFmtId="0" fontId="0" fillId="0" borderId="0" xfId="0" applyAlignment="1">
      <alignment vertical="top"/>
    </xf>
    <xf numFmtId="0" fontId="50" fillId="0" borderId="0" xfId="0" applyFont="1" applyAlignment="1">
      <alignment horizontal="left" vertical="top" wrapText="1"/>
    </xf>
    <xf numFmtId="165" fontId="51" fillId="0" borderId="0" xfId="0" applyNumberFormat="1" applyFont="1" applyBorder="1" applyAlignment="1">
      <alignment horizontal="right"/>
    </xf>
    <xf numFmtId="49" fontId="2" fillId="0" borderId="0" xfId="0" applyNumberFormat="1" applyFont="1" applyAlignment="1">
      <alignment horizontal="left" vertical="top"/>
    </xf>
    <xf numFmtId="165" fontId="5" fillId="0" borderId="0" xfId="0" applyNumberFormat="1" applyFont="1" applyBorder="1" applyAlignment="1">
      <alignment horizontal="right"/>
    </xf>
    <xf numFmtId="4" fontId="54" fillId="0" borderId="0" xfId="0" applyNumberFormat="1" applyFont="1" applyBorder="1" applyAlignment="1">
      <alignment horizontal="center"/>
    </xf>
    <xf numFmtId="4" fontId="55" fillId="0" borderId="0" xfId="0" applyNumberFormat="1" applyFont="1" applyBorder="1" applyAlignment="1">
      <alignment horizontal="center"/>
    </xf>
    <xf numFmtId="4" fontId="2" fillId="0" borderId="0" xfId="0" applyNumberFormat="1" applyFont="1" applyBorder="1" applyAlignment="1">
      <alignment horizontal="center" wrapText="1"/>
    </xf>
    <xf numFmtId="4" fontId="2" fillId="0" borderId="20" xfId="0" applyNumberFormat="1" applyFont="1" applyBorder="1" applyAlignment="1">
      <alignment horizontal="center" wrapText="1"/>
    </xf>
    <xf numFmtId="2" fontId="2" fillId="0" borderId="22" xfId="0" applyNumberFormat="1" applyFont="1" applyBorder="1" applyAlignment="1">
      <alignment horizontal="center"/>
    </xf>
    <xf numFmtId="4" fontId="5" fillId="0" borderId="0" xfId="0" applyNumberFormat="1" applyFont="1" applyBorder="1" applyAlignment="1">
      <alignment horizontal="center"/>
    </xf>
    <xf numFmtId="4" fontId="51" fillId="0" borderId="0" xfId="0" applyNumberFormat="1" applyFont="1" applyBorder="1" applyAlignment="1">
      <alignment horizontal="center"/>
    </xf>
    <xf numFmtId="0" fontId="51" fillId="0" borderId="0" xfId="0" applyFont="1" applyBorder="1" applyAlignment="1">
      <alignment horizontal="center"/>
    </xf>
    <xf numFmtId="0" fontId="51" fillId="0" borderId="0" xfId="0" applyFont="1" applyBorder="1" applyAlignment="1">
      <alignment horizontal="left"/>
    </xf>
    <xf numFmtId="0" fontId="51" fillId="0" borderId="0" xfId="0" applyFont="1" applyBorder="1" applyAlignment="1">
      <alignment horizontal="left" wrapText="1"/>
    </xf>
    <xf numFmtId="49" fontId="4" fillId="0" borderId="0" xfId="0" applyNumberFormat="1" applyFont="1" applyAlignment="1">
      <alignment horizontal="left" vertical="top"/>
    </xf>
    <xf numFmtId="0" fontId="50" fillId="0" borderId="0" xfId="0" applyFont="1" applyAlignment="1">
      <alignment horizontal="left" vertical="top" wrapText="1"/>
    </xf>
    <xf numFmtId="0" fontId="56" fillId="0" borderId="0" xfId="0" applyFont="1" applyAlignment="1">
      <alignment horizontal="left" vertical="top" wrapText="1"/>
    </xf>
    <xf numFmtId="0" fontId="57" fillId="0" borderId="0" xfId="0" applyFont="1" applyAlignment="1">
      <alignment/>
    </xf>
    <xf numFmtId="49" fontId="2" fillId="0" borderId="0" xfId="0" applyNumberFormat="1" applyFont="1" applyBorder="1" applyAlignment="1">
      <alignment horizontal="left" vertical="top"/>
    </xf>
    <xf numFmtId="0" fontId="5" fillId="0" borderId="28" xfId="0" applyFont="1" applyBorder="1" applyAlignment="1">
      <alignment horizontal="left" vertical="top" wrapText="1"/>
    </xf>
    <xf numFmtId="0" fontId="5" fillId="0" borderId="0" xfId="0" applyFont="1" applyAlignment="1">
      <alignment/>
    </xf>
    <xf numFmtId="0" fontId="51" fillId="0" borderId="0" xfId="0" applyFont="1" applyBorder="1" applyAlignment="1">
      <alignment horizontal="right"/>
    </xf>
    <xf numFmtId="165" fontId="51" fillId="0" borderId="0" xfId="0" applyNumberFormat="1" applyFont="1" applyBorder="1" applyAlignment="1">
      <alignment horizontal="right"/>
    </xf>
    <xf numFmtId="49" fontId="5" fillId="0" borderId="0" xfId="0" applyNumberFormat="1" applyFont="1" applyAlignment="1">
      <alignment horizontal="left" vertical="top"/>
    </xf>
    <xf numFmtId="0" fontId="5" fillId="0" borderId="0" xfId="0" applyFont="1" applyAlignment="1">
      <alignment horizontal="left" vertical="top" wrapText="1"/>
    </xf>
    <xf numFmtId="0" fontId="5" fillId="0" borderId="0" xfId="0" applyFont="1" applyBorder="1" applyAlignment="1">
      <alignment horizontal="right"/>
    </xf>
    <xf numFmtId="165" fontId="5" fillId="0" borderId="0" xfId="0" applyNumberFormat="1" applyFont="1" applyBorder="1" applyAlignment="1">
      <alignment horizontal="right"/>
    </xf>
    <xf numFmtId="49" fontId="2" fillId="0" borderId="28" xfId="0" applyNumberFormat="1" applyFont="1" applyBorder="1" applyAlignment="1">
      <alignment horizontal="left" vertical="top"/>
    </xf>
    <xf numFmtId="4" fontId="5" fillId="0" borderId="28" xfId="0" applyNumberFormat="1" applyFont="1" applyBorder="1" applyAlignment="1">
      <alignment horizontal="right"/>
    </xf>
    <xf numFmtId="4" fontId="5" fillId="0" borderId="28" xfId="0" applyNumberFormat="1" applyFont="1" applyBorder="1" applyAlignment="1" applyProtection="1">
      <alignment horizontal="right"/>
      <protection/>
    </xf>
    <xf numFmtId="49" fontId="2" fillId="0" borderId="0" xfId="0" applyNumberFormat="1" applyFont="1" applyAlignment="1">
      <alignment horizontal="left"/>
    </xf>
    <xf numFmtId="165" fontId="2" fillId="0" borderId="0" xfId="0" applyNumberFormat="1" applyFont="1" applyAlignment="1">
      <alignment horizontal="right"/>
    </xf>
    <xf numFmtId="0" fontId="2" fillId="0" borderId="0" xfId="0" applyFont="1" applyAlignment="1">
      <alignment horizontal="right"/>
    </xf>
    <xf numFmtId="0" fontId="2" fillId="0" borderId="0" xfId="0" applyFont="1" applyBorder="1" applyAlignment="1">
      <alignment/>
    </xf>
    <xf numFmtId="49" fontId="2" fillId="0" borderId="0" xfId="0" applyNumberFormat="1" applyFont="1" applyBorder="1" applyAlignment="1">
      <alignment horizontal="left"/>
    </xf>
    <xf numFmtId="165" fontId="2" fillId="0" borderId="0" xfId="0" applyNumberFormat="1" applyFont="1" applyBorder="1" applyAlignment="1">
      <alignment horizontal="right" wrapText="1"/>
    </xf>
    <xf numFmtId="165" fontId="5" fillId="0" borderId="0" xfId="0" applyNumberFormat="1" applyFont="1" applyBorder="1" applyAlignment="1">
      <alignment horizontal="right" wrapText="1"/>
    </xf>
    <xf numFmtId="0" fontId="52" fillId="0" borderId="0" xfId="0" applyFont="1" applyBorder="1" applyAlignment="1">
      <alignment horizontal="left"/>
    </xf>
    <xf numFmtId="0" fontId="52" fillId="0" borderId="0" xfId="0" applyFont="1" applyBorder="1" applyAlignment="1">
      <alignment horizontal="left" wrapText="1"/>
    </xf>
    <xf numFmtId="165" fontId="52" fillId="0" borderId="0" xfId="0" applyNumberFormat="1" applyFont="1" applyBorder="1" applyAlignment="1">
      <alignment horizontal="right"/>
    </xf>
    <xf numFmtId="0" fontId="58" fillId="0" borderId="0" xfId="0" applyFont="1" applyAlignment="1">
      <alignment/>
    </xf>
    <xf numFmtId="0" fontId="2" fillId="0" borderId="0" xfId="0" applyFont="1" applyBorder="1" applyAlignment="1">
      <alignment vertical="top" wrapText="1"/>
    </xf>
    <xf numFmtId="0" fontId="2" fillId="0" borderId="0" xfId="0" applyFont="1" applyAlignment="1">
      <alignment vertical="top"/>
    </xf>
    <xf numFmtId="0" fontId="2" fillId="0" borderId="0" xfId="0" applyFont="1" applyAlignment="1">
      <alignment vertical="top" wrapText="1"/>
    </xf>
    <xf numFmtId="0" fontId="51" fillId="0" borderId="0" xfId="0" applyFont="1" applyBorder="1" applyAlignment="1">
      <alignment horizontal="center"/>
    </xf>
    <xf numFmtId="0" fontId="5" fillId="0" borderId="28" xfId="0" applyFont="1" applyBorder="1" applyAlignment="1">
      <alignment horizontal="center"/>
    </xf>
    <xf numFmtId="0" fontId="5" fillId="0" borderId="0" xfId="0" applyFont="1" applyBorder="1" applyAlignment="1">
      <alignment horizontal="center"/>
    </xf>
    <xf numFmtId="0" fontId="16" fillId="0" borderId="0" xfId="0" applyFont="1" applyBorder="1" applyAlignment="1">
      <alignment horizontal="center"/>
    </xf>
    <xf numFmtId="0" fontId="2"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4" fontId="51" fillId="0" borderId="0" xfId="0" applyNumberFormat="1" applyFont="1" applyBorder="1" applyAlignment="1">
      <alignment horizontal="center"/>
    </xf>
    <xf numFmtId="4" fontId="5" fillId="0" borderId="0" xfId="0" applyNumberFormat="1" applyFont="1" applyBorder="1" applyAlignment="1">
      <alignment horizontal="center"/>
    </xf>
    <xf numFmtId="4" fontId="5" fillId="0" borderId="28" xfId="0" applyNumberFormat="1" applyFont="1" applyBorder="1" applyAlignment="1">
      <alignment horizontal="center"/>
    </xf>
    <xf numFmtId="4" fontId="2" fillId="0" borderId="0" xfId="0" applyNumberFormat="1" applyFont="1" applyAlignment="1">
      <alignment horizontal="center"/>
    </xf>
    <xf numFmtId="4" fontId="2" fillId="0" borderId="0" xfId="0" applyNumberFormat="1" applyFont="1" applyBorder="1" applyAlignment="1">
      <alignment horizontal="center"/>
    </xf>
    <xf numFmtId="4" fontId="2" fillId="0" borderId="0" xfId="0" applyNumberFormat="1" applyFont="1" applyAlignment="1">
      <alignment horizontal="center"/>
    </xf>
    <xf numFmtId="2" fontId="2" fillId="0" borderId="0" xfId="0" applyNumberFormat="1" applyFont="1" applyAlignment="1">
      <alignment horizontal="center"/>
    </xf>
    <xf numFmtId="165" fontId="54" fillId="0" borderId="0" xfId="0" applyNumberFormat="1" applyFont="1" applyBorder="1" applyAlignment="1">
      <alignment horizontal="right"/>
    </xf>
    <xf numFmtId="165" fontId="55" fillId="0" borderId="0" xfId="0" applyNumberFormat="1" applyFont="1" applyBorder="1" applyAlignment="1">
      <alignment horizontal="right"/>
    </xf>
    <xf numFmtId="165" fontId="5" fillId="0" borderId="0" xfId="0" applyNumberFormat="1" applyFont="1" applyAlignment="1">
      <alignment horizontal="right"/>
    </xf>
    <xf numFmtId="165" fontId="5" fillId="0" borderId="0" xfId="0" applyNumberFormat="1" applyFont="1" applyBorder="1" applyAlignment="1" applyProtection="1">
      <alignment horizontal="right"/>
      <protection/>
    </xf>
    <xf numFmtId="0" fontId="2" fillId="0" borderId="0" xfId="0" applyFont="1" applyAlignment="1">
      <alignment horizontal="right"/>
    </xf>
    <xf numFmtId="0" fontId="2" fillId="0" borderId="22" xfId="0" applyFont="1" applyBorder="1" applyAlignment="1">
      <alignment horizontal="center"/>
    </xf>
    <xf numFmtId="4" fontId="2" fillId="0" borderId="22" xfId="0" applyNumberFormat="1" applyFont="1" applyBorder="1" applyAlignment="1">
      <alignment horizontal="right"/>
    </xf>
    <xf numFmtId="165" fontId="5" fillId="0" borderId="0" xfId="0" applyNumberFormat="1" applyFont="1" applyBorder="1" applyAlignment="1">
      <alignment horizontal="right" wrapText="1"/>
    </xf>
    <xf numFmtId="4" fontId="5" fillId="0" borderId="0" xfId="0" applyNumberFormat="1" applyFont="1" applyBorder="1" applyAlignment="1">
      <alignment horizontal="right" wrapText="1"/>
    </xf>
    <xf numFmtId="0" fontId="59" fillId="0" borderId="0" xfId="0" applyFont="1" applyBorder="1" applyAlignment="1">
      <alignment vertical="top" wrapText="1"/>
    </xf>
    <xf numFmtId="165" fontId="2" fillId="0" borderId="0" xfId="0" applyNumberFormat="1" applyFont="1" applyAlignment="1">
      <alignment horizontal="right"/>
    </xf>
    <xf numFmtId="49" fontId="2" fillId="0" borderId="22" xfId="0" applyNumberFormat="1" applyFont="1" applyBorder="1" applyAlignment="1">
      <alignment horizontal="left" vertical="top"/>
    </xf>
    <xf numFmtId="0" fontId="5" fillId="0" borderId="22" xfId="0" applyFont="1" applyBorder="1" applyAlignment="1">
      <alignment horizontal="left" vertical="top" wrapText="1"/>
    </xf>
    <xf numFmtId="0" fontId="16" fillId="0" borderId="22" xfId="0" applyFont="1" applyBorder="1" applyAlignment="1">
      <alignment horizontal="center"/>
    </xf>
    <xf numFmtId="0" fontId="2" fillId="0" borderId="0" xfId="0" applyFont="1" applyBorder="1" applyAlignment="1">
      <alignment horizontal="center"/>
    </xf>
    <xf numFmtId="4" fontId="2" fillId="0" borderId="0" xfId="0" applyNumberFormat="1" applyFont="1" applyBorder="1" applyAlignment="1">
      <alignment horizontal="right"/>
    </xf>
    <xf numFmtId="4" fontId="5" fillId="0" borderId="22" xfId="0" applyNumberFormat="1" applyFont="1" applyBorder="1" applyAlignment="1">
      <alignment horizontal="right"/>
    </xf>
    <xf numFmtId="4" fontId="5" fillId="0" borderId="0" xfId="0" applyNumberFormat="1" applyFont="1" applyBorder="1" applyAlignment="1">
      <alignment horizontal="right"/>
    </xf>
    <xf numFmtId="0" fontId="7" fillId="0" borderId="0" xfId="0" applyFont="1" applyAlignment="1">
      <alignment horizontal="right"/>
    </xf>
    <xf numFmtId="0" fontId="5" fillId="0" borderId="0" xfId="0" applyFont="1" applyBorder="1" applyAlignment="1">
      <alignment/>
    </xf>
    <xf numFmtId="4" fontId="54" fillId="0" borderId="0" xfId="0" applyNumberFormat="1" applyFont="1" applyBorder="1" applyAlignment="1">
      <alignment horizontal="center"/>
    </xf>
    <xf numFmtId="49" fontId="2" fillId="0" borderId="21" xfId="0" applyNumberFormat="1" applyFont="1" applyBorder="1" applyAlignment="1">
      <alignment horizontal="right"/>
    </xf>
    <xf numFmtId="0" fontId="2" fillId="0" borderId="21" xfId="0" applyFont="1" applyBorder="1" applyAlignment="1">
      <alignment/>
    </xf>
    <xf numFmtId="4" fontId="54" fillId="0" borderId="21" xfId="0" applyNumberFormat="1" applyFont="1" applyBorder="1" applyAlignment="1">
      <alignment horizontal="center"/>
    </xf>
    <xf numFmtId="49" fontId="2" fillId="0" borderId="0" xfId="0" applyNumberFormat="1" applyFont="1" applyBorder="1" applyAlignment="1">
      <alignment horizontal="right"/>
    </xf>
    <xf numFmtId="0" fontId="2" fillId="0" borderId="0" xfId="0" applyFont="1" applyBorder="1" applyAlignment="1">
      <alignment/>
    </xf>
    <xf numFmtId="0" fontId="2" fillId="0" borderId="0" xfId="0" applyFont="1" applyAlignment="1">
      <alignment/>
    </xf>
    <xf numFmtId="49" fontId="2" fillId="0" borderId="20" xfId="0" applyNumberFormat="1" applyFont="1" applyBorder="1" applyAlignment="1">
      <alignment horizontal="right"/>
    </xf>
    <xf numFmtId="0" fontId="2" fillId="0" borderId="20" xfId="0" applyFont="1" applyBorder="1" applyAlignment="1">
      <alignment/>
    </xf>
    <xf numFmtId="0" fontId="17" fillId="0" borderId="0" xfId="0" applyFont="1" applyAlignment="1">
      <alignment/>
    </xf>
    <xf numFmtId="0" fontId="13" fillId="0" borderId="29" xfId="0" applyFont="1" applyBorder="1" applyAlignment="1">
      <alignment horizontal="left" vertical="center"/>
    </xf>
    <xf numFmtId="0" fontId="13" fillId="0" borderId="29" xfId="0" applyFont="1" applyBorder="1" applyAlignment="1">
      <alignment horizontal="left" vertical="center" wrapText="1"/>
    </xf>
    <xf numFmtId="0" fontId="13" fillId="0" borderId="29" xfId="0" applyFont="1" applyBorder="1" applyAlignment="1">
      <alignment horizontal="center" vertical="center"/>
    </xf>
    <xf numFmtId="4" fontId="13" fillId="0" borderId="29" xfId="0" applyNumberFormat="1" applyFont="1" applyBorder="1" applyAlignment="1">
      <alignment horizontal="center" vertical="center"/>
    </xf>
    <xf numFmtId="4" fontId="13" fillId="0" borderId="29" xfId="0" applyNumberFormat="1" applyFont="1" applyBorder="1" applyAlignment="1">
      <alignment horizontal="right" vertical="center"/>
    </xf>
    <xf numFmtId="164" fontId="13" fillId="0" borderId="29" xfId="0" applyNumberFormat="1" applyFont="1" applyBorder="1" applyAlignment="1">
      <alignment horizontal="right" vertical="center"/>
    </xf>
    <xf numFmtId="0" fontId="13" fillId="0" borderId="29" xfId="0" applyFont="1" applyBorder="1" applyAlignment="1">
      <alignment horizontal="left" vertical="center"/>
    </xf>
    <xf numFmtId="0" fontId="13" fillId="0" borderId="29" xfId="0" applyFont="1" applyBorder="1" applyAlignment="1">
      <alignment horizontal="left" vertical="center" wrapText="1"/>
    </xf>
    <xf numFmtId="0" fontId="13" fillId="0" borderId="29" xfId="0" applyFont="1" applyBorder="1" applyAlignment="1">
      <alignment horizontal="center" vertical="center"/>
    </xf>
    <xf numFmtId="4" fontId="13" fillId="0" borderId="29" xfId="0" applyNumberFormat="1" applyFont="1" applyBorder="1" applyAlignment="1">
      <alignment horizontal="center" vertical="center"/>
    </xf>
    <xf numFmtId="4" fontId="13" fillId="0" borderId="29" xfId="0" applyNumberFormat="1" applyFont="1" applyBorder="1" applyAlignment="1">
      <alignment horizontal="right" vertical="center"/>
    </xf>
    <xf numFmtId="164" fontId="13" fillId="0" borderId="29" xfId="0" applyNumberFormat="1" applyFont="1" applyBorder="1" applyAlignment="1">
      <alignment horizontal="right" vertical="center"/>
    </xf>
    <xf numFmtId="49" fontId="2" fillId="0" borderId="0" xfId="0" applyNumberFormat="1" applyFont="1" applyBorder="1" applyAlignment="1">
      <alignment horizontal="left"/>
    </xf>
    <xf numFmtId="0" fontId="51" fillId="0" borderId="0" xfId="0" applyFont="1" applyBorder="1" applyAlignment="1">
      <alignment horizontal="left" vertical="center"/>
    </xf>
    <xf numFmtId="0" fontId="51" fillId="0" borderId="0" xfId="0" applyFont="1" applyBorder="1" applyAlignment="1">
      <alignment horizontal="left" vertical="center" wrapText="1"/>
    </xf>
    <xf numFmtId="165" fontId="51" fillId="0" borderId="0" xfId="0" applyNumberFormat="1" applyFont="1" applyBorder="1" applyAlignment="1">
      <alignment horizontal="left" vertical="center"/>
    </xf>
    <xf numFmtId="165" fontId="51" fillId="0" borderId="0" xfId="0" applyNumberFormat="1" applyFont="1" applyBorder="1" applyAlignment="1">
      <alignment horizontal="right" vertical="center"/>
    </xf>
    <xf numFmtId="0" fontId="5" fillId="0" borderId="0" xfId="0" applyFont="1" applyBorder="1" applyAlignment="1">
      <alignment vertical="top" wrapText="1"/>
    </xf>
    <xf numFmtId="165" fontId="2" fillId="0" borderId="0" xfId="0" applyNumberFormat="1" applyFont="1" applyBorder="1" applyAlignment="1">
      <alignment wrapText="1"/>
    </xf>
    <xf numFmtId="0" fontId="2" fillId="0" borderId="0" xfId="0" applyFont="1" applyAlignment="1">
      <alignment horizontal="left" wrapText="1"/>
    </xf>
    <xf numFmtId="16" fontId="59" fillId="0" borderId="0" xfId="0" applyNumberFormat="1" applyFont="1" applyBorder="1" applyAlignment="1">
      <alignment vertical="top" wrapText="1"/>
    </xf>
    <xf numFmtId="0" fontId="60" fillId="0" borderId="0" xfId="0" applyFont="1" applyAlignment="1">
      <alignment horizontal="left"/>
    </xf>
    <xf numFmtId="44" fontId="7" fillId="0" borderId="0" xfId="0" applyNumberFormat="1" applyFont="1" applyAlignment="1">
      <alignment/>
    </xf>
    <xf numFmtId="165" fontId="5" fillId="0" borderId="21" xfId="0" applyNumberFormat="1" applyFont="1" applyBorder="1" applyAlignment="1">
      <alignment horizontal="right"/>
    </xf>
    <xf numFmtId="0" fontId="0" fillId="0" borderId="20" xfId="0" applyBorder="1" applyAlignment="1">
      <alignment/>
    </xf>
    <xf numFmtId="0" fontId="5" fillId="0" borderId="20" xfId="0" applyFont="1" applyBorder="1" applyAlignment="1">
      <alignment horizontal="left" vertical="top" wrapText="1"/>
    </xf>
    <xf numFmtId="0" fontId="2" fillId="0" borderId="20" xfId="0" applyFont="1" applyBorder="1" applyAlignment="1">
      <alignment horizontal="center"/>
    </xf>
    <xf numFmtId="4" fontId="2" fillId="0" borderId="20" xfId="0" applyNumberFormat="1" applyFont="1" applyBorder="1" applyAlignment="1">
      <alignment horizontal="center"/>
    </xf>
    <xf numFmtId="0" fontId="50" fillId="0" borderId="20" xfId="0" applyFont="1" applyBorder="1" applyAlignment="1">
      <alignment horizontal="left" vertical="top" wrapText="1"/>
    </xf>
    <xf numFmtId="0" fontId="51" fillId="0" borderId="0" xfId="0" applyFont="1" applyBorder="1" applyAlignment="1">
      <alignment horizontal="center" vertical="center"/>
    </xf>
    <xf numFmtId="0" fontId="0" fillId="0" borderId="20" xfId="0" applyBorder="1" applyAlignment="1">
      <alignment horizontal="center"/>
    </xf>
    <xf numFmtId="0" fontId="2" fillId="0" borderId="0" xfId="0" applyFont="1" applyBorder="1" applyAlignment="1">
      <alignment horizontal="center" wrapText="1"/>
    </xf>
    <xf numFmtId="0" fontId="45" fillId="0" borderId="0" xfId="0" applyFont="1" applyBorder="1" applyAlignment="1">
      <alignment horizontal="center"/>
    </xf>
    <xf numFmtId="164" fontId="7" fillId="0" borderId="0" xfId="0" applyNumberFormat="1" applyFont="1" applyBorder="1" applyAlignment="1">
      <alignment horizontal="center"/>
    </xf>
    <xf numFmtId="4" fontId="51" fillId="0" borderId="0" xfId="0" applyNumberFormat="1" applyFont="1" applyBorder="1" applyAlignment="1">
      <alignment horizontal="center" vertical="center"/>
    </xf>
    <xf numFmtId="2" fontId="2" fillId="0" borderId="0" xfId="0" applyNumberFormat="1" applyFont="1" applyBorder="1" applyAlignment="1">
      <alignment horizontal="center" wrapText="1"/>
    </xf>
    <xf numFmtId="0" fontId="2" fillId="0" borderId="22" xfId="0" applyFont="1" applyBorder="1" applyAlignment="1">
      <alignment vertical="top" wrapText="1"/>
    </xf>
    <xf numFmtId="0" fontId="0" fillId="0" borderId="0" xfId="0" applyFont="1" applyBorder="1" applyAlignment="1">
      <alignment/>
    </xf>
    <xf numFmtId="14" fontId="2" fillId="0" borderId="22" xfId="0" applyNumberFormat="1" applyFont="1" applyBorder="1" applyAlignment="1">
      <alignment vertical="top"/>
    </xf>
    <xf numFmtId="4" fontId="2" fillId="0" borderId="22" xfId="0" applyNumberFormat="1" applyFont="1" applyBorder="1" applyAlignment="1">
      <alignment horizontal="right" wrapText="1"/>
    </xf>
    <xf numFmtId="4" fontId="2" fillId="0" borderId="0" xfId="0" applyNumberFormat="1" applyFont="1" applyBorder="1" applyAlignment="1">
      <alignment horizontal="right" wrapText="1"/>
    </xf>
    <xf numFmtId="0" fontId="2" fillId="0" borderId="21" xfId="0" applyFont="1" applyBorder="1" applyAlignment="1">
      <alignment horizontal="center"/>
    </xf>
    <xf numFmtId="0" fontId="0" fillId="0" borderId="21" xfId="0" applyBorder="1" applyAlignment="1">
      <alignment/>
    </xf>
    <xf numFmtId="4" fontId="2" fillId="0" borderId="0" xfId="0" applyNumberFormat="1" applyFont="1" applyBorder="1" applyAlignment="1">
      <alignment horizontal="right" wrapText="1"/>
    </xf>
    <xf numFmtId="0" fontId="59" fillId="0" borderId="21" xfId="0" applyFont="1" applyBorder="1" applyAlignment="1">
      <alignment/>
    </xf>
    <xf numFmtId="165" fontId="5" fillId="0" borderId="21" xfId="0" applyNumberFormat="1" applyFont="1" applyBorder="1" applyAlignment="1">
      <alignment/>
    </xf>
    <xf numFmtId="165" fontId="5" fillId="0" borderId="22" xfId="0" applyNumberFormat="1" applyFont="1" applyBorder="1" applyAlignment="1">
      <alignment horizontal="right"/>
    </xf>
    <xf numFmtId="0" fontId="5" fillId="0" borderId="21" xfId="0" applyFont="1" applyBorder="1" applyAlignment="1">
      <alignment vertical="top" wrapText="1"/>
    </xf>
    <xf numFmtId="2" fontId="2" fillId="0" borderId="21" xfId="0" applyNumberFormat="1" applyFont="1" applyBorder="1" applyAlignment="1">
      <alignment horizontal="center" wrapText="1"/>
    </xf>
    <xf numFmtId="4" fontId="2" fillId="0" borderId="0" xfId="0" applyNumberFormat="1" applyFont="1" applyBorder="1" applyAlignment="1">
      <alignment wrapText="1"/>
    </xf>
    <xf numFmtId="4" fontId="2" fillId="0" borderId="21" xfId="0" applyNumberFormat="1" applyFont="1" applyBorder="1" applyAlignment="1">
      <alignment wrapText="1"/>
    </xf>
    <xf numFmtId="4" fontId="5" fillId="0" borderId="21" xfId="0" applyNumberFormat="1" applyFont="1" applyBorder="1" applyAlignment="1">
      <alignment/>
    </xf>
    <xf numFmtId="49" fontId="2" fillId="0" borderId="21" xfId="0" applyNumberFormat="1" applyFont="1" applyBorder="1" applyAlignment="1">
      <alignment horizontal="left"/>
    </xf>
    <xf numFmtId="165" fontId="5" fillId="0" borderId="21" xfId="0" applyNumberFormat="1" applyFont="1" applyBorder="1" applyAlignment="1" applyProtection="1">
      <alignment horizontal="right"/>
      <protection/>
    </xf>
    <xf numFmtId="1" fontId="10" fillId="0" borderId="0" xfId="0" applyNumberFormat="1" applyFont="1" applyAlignment="1">
      <alignment horizontal="center"/>
    </xf>
    <xf numFmtId="49" fontId="10" fillId="0" borderId="0" xfId="0" applyNumberFormat="1" applyFont="1" applyAlignment="1">
      <alignment horizontal="center"/>
    </xf>
    <xf numFmtId="4" fontId="10" fillId="0" borderId="0" xfId="285" applyFont="1" applyFill="1">
      <alignment horizontal="right" vertical="top"/>
      <protection/>
    </xf>
    <xf numFmtId="0" fontId="19" fillId="0" borderId="0" xfId="0" applyFont="1" applyFill="1" applyBorder="1" applyAlignment="1">
      <alignment horizontal="center" vertical="top"/>
    </xf>
    <xf numFmtId="0" fontId="19" fillId="0" borderId="0" xfId="0" applyFont="1" applyFill="1" applyAlignment="1">
      <alignment vertical="top" wrapText="1"/>
    </xf>
    <xf numFmtId="0" fontId="19" fillId="0" borderId="0" xfId="0" applyFont="1" applyFill="1" applyAlignment="1">
      <alignment horizontal="center"/>
    </xf>
    <xf numFmtId="171" fontId="19" fillId="0" borderId="0" xfId="0" applyNumberFormat="1" applyFont="1" applyFill="1" applyAlignment="1">
      <alignment horizontal="right"/>
    </xf>
    <xf numFmtId="0" fontId="2" fillId="0" borderId="0" xfId="0" applyFont="1" applyFill="1" applyAlignment="1">
      <alignment/>
    </xf>
    <xf numFmtId="0" fontId="0" fillId="0" borderId="0" xfId="0" applyAlignment="1">
      <alignment/>
    </xf>
    <xf numFmtId="49" fontId="114" fillId="0" borderId="0" xfId="0" applyNumberFormat="1" applyFont="1" applyFill="1" applyAlignment="1">
      <alignment horizontal="right" vertical="top"/>
    </xf>
    <xf numFmtId="0" fontId="114" fillId="0" borderId="0" xfId="0" applyNumberFormat="1" applyFont="1" applyFill="1" applyAlignment="1">
      <alignment vertical="top" wrapText="1"/>
    </xf>
    <xf numFmtId="0" fontId="114" fillId="0" borderId="0" xfId="0" applyFont="1" applyFill="1" applyAlignment="1">
      <alignment horizontal="center"/>
    </xf>
    <xf numFmtId="166" fontId="114" fillId="0" borderId="0" xfId="569" applyFont="1" applyFill="1" applyBorder="1" applyAlignment="1" applyProtection="1">
      <alignment/>
      <protection/>
    </xf>
    <xf numFmtId="0" fontId="114" fillId="0" borderId="0" xfId="0" applyFont="1" applyFill="1" applyAlignment="1">
      <alignment/>
    </xf>
    <xf numFmtId="0" fontId="114" fillId="0" borderId="0" xfId="0" applyFont="1" applyAlignment="1">
      <alignment/>
    </xf>
    <xf numFmtId="49" fontId="115" fillId="0" borderId="0" xfId="0" applyNumberFormat="1" applyFont="1" applyBorder="1" applyAlignment="1">
      <alignment horizontal="left" vertical="top"/>
    </xf>
    <xf numFmtId="0" fontId="116" fillId="0" borderId="0" xfId="0" applyFont="1" applyBorder="1" applyAlignment="1">
      <alignment horizontal="left" vertical="top" wrapText="1"/>
    </xf>
    <xf numFmtId="4" fontId="114" fillId="0" borderId="0" xfId="0" applyNumberFormat="1" applyFont="1" applyBorder="1" applyAlignment="1">
      <alignment horizontal="center"/>
    </xf>
    <xf numFmtId="2" fontId="117" fillId="0" borderId="0" xfId="0" applyNumberFormat="1" applyFont="1" applyBorder="1" applyAlignment="1">
      <alignment horizontal="center"/>
    </xf>
    <xf numFmtId="2" fontId="114" fillId="0" borderId="0" xfId="0" applyNumberFormat="1" applyFont="1" applyBorder="1" applyAlignment="1">
      <alignment horizontal="right"/>
    </xf>
    <xf numFmtId="4" fontId="117" fillId="0" borderId="0" xfId="0" applyNumberFormat="1" applyFont="1" applyBorder="1" applyAlignment="1">
      <alignment horizontal="right"/>
    </xf>
    <xf numFmtId="0" fontId="117" fillId="0" borderId="0" xfId="0" applyFont="1" applyAlignment="1">
      <alignment/>
    </xf>
    <xf numFmtId="0" fontId="118" fillId="0" borderId="0" xfId="0" applyFont="1" applyBorder="1" applyAlignment="1">
      <alignment horizontal="left" vertical="top" wrapText="1"/>
    </xf>
    <xf numFmtId="4" fontId="118" fillId="0" borderId="0" xfId="0" applyNumberFormat="1" applyFont="1" applyBorder="1" applyAlignment="1">
      <alignment horizontal="center"/>
    </xf>
    <xf numFmtId="2" fontId="119" fillId="0" borderId="0" xfId="0" applyNumberFormat="1" applyFont="1" applyBorder="1" applyAlignment="1">
      <alignment horizontal="center"/>
    </xf>
    <xf numFmtId="2" fontId="118" fillId="0" borderId="0" xfId="0" applyNumberFormat="1" applyFont="1" applyBorder="1" applyAlignment="1">
      <alignment horizontal="right"/>
    </xf>
    <xf numFmtId="4" fontId="119" fillId="0" borderId="0" xfId="0" applyNumberFormat="1" applyFont="1" applyBorder="1" applyAlignment="1">
      <alignment horizontal="right"/>
    </xf>
    <xf numFmtId="49" fontId="114" fillId="0" borderId="0" xfId="0" applyNumberFormat="1" applyFont="1" applyFill="1" applyBorder="1" applyAlignment="1">
      <alignment horizontal="right" vertical="top"/>
    </xf>
    <xf numFmtId="0" fontId="118" fillId="0" borderId="0" xfId="0" applyFont="1" applyFill="1" applyBorder="1" applyAlignment="1">
      <alignment horizontal="justify" vertical="top" wrapText="1"/>
    </xf>
    <xf numFmtId="0" fontId="119" fillId="0" borderId="0" xfId="0" applyFont="1" applyFill="1" applyBorder="1" applyAlignment="1">
      <alignment/>
    </xf>
    <xf numFmtId="49" fontId="115" fillId="0" borderId="0" xfId="0" applyNumberFormat="1" applyFont="1" applyFill="1" applyAlignment="1">
      <alignment horizontal="right" vertical="top"/>
    </xf>
    <xf numFmtId="0" fontId="116" fillId="0" borderId="0" xfId="0" applyFont="1" applyFill="1" applyAlignment="1">
      <alignment vertical="top" wrapText="1"/>
    </xf>
    <xf numFmtId="4" fontId="114" fillId="0" borderId="0" xfId="0" applyNumberFormat="1" applyFont="1" applyFill="1" applyAlignment="1">
      <alignment horizontal="center"/>
    </xf>
    <xf numFmtId="0" fontId="115" fillId="0" borderId="0" xfId="0" applyFont="1" applyFill="1" applyAlignment="1">
      <alignment vertical="top" wrapText="1"/>
    </xf>
    <xf numFmtId="49" fontId="118" fillId="0" borderId="0" xfId="343" applyNumberFormat="1" applyFont="1" applyAlignment="1">
      <alignment horizontal="justify" wrapText="1"/>
      <protection/>
    </xf>
    <xf numFmtId="4" fontId="118" fillId="0" borderId="0" xfId="343" applyNumberFormat="1" applyFont="1" applyAlignment="1">
      <alignment horizontal="right" vertical="top"/>
      <protection/>
    </xf>
    <xf numFmtId="0" fontId="114" fillId="0" borderId="0" xfId="0" applyFont="1" applyFill="1" applyAlignment="1">
      <alignment vertical="top" wrapText="1"/>
    </xf>
    <xf numFmtId="2" fontId="118" fillId="0" borderId="0" xfId="343" applyNumberFormat="1" applyFont="1" applyAlignment="1">
      <alignment horizontal="left" wrapText="1" indent="1"/>
      <protection/>
    </xf>
    <xf numFmtId="49" fontId="114" fillId="0" borderId="0" xfId="343" applyNumberFormat="1" applyFont="1" applyAlignment="1">
      <alignment horizontal="justify" wrapText="1"/>
      <protection/>
    </xf>
    <xf numFmtId="4" fontId="114" fillId="0" borderId="0" xfId="343" applyNumberFormat="1" applyFont="1" applyAlignment="1">
      <alignment horizontal="right" vertical="top"/>
      <protection/>
    </xf>
    <xf numFmtId="2" fontId="118" fillId="0" borderId="0" xfId="343" applyNumberFormat="1" applyFont="1" applyAlignment="1">
      <alignment horizontal="justify" wrapText="1"/>
      <protection/>
    </xf>
    <xf numFmtId="2" fontId="118" fillId="0" borderId="0" xfId="343" applyNumberFormat="1" applyFont="1" applyAlignment="1">
      <alignment/>
      <protection/>
    </xf>
    <xf numFmtId="49" fontId="115" fillId="0" borderId="0" xfId="0" applyNumberFormat="1" applyFont="1" applyFill="1" applyAlignment="1">
      <alignment horizontal="left" vertical="top" indent="1"/>
    </xf>
    <xf numFmtId="166" fontId="114" fillId="0" borderId="0" xfId="569" applyFont="1" applyFill="1" applyBorder="1" applyAlignment="1" applyProtection="1">
      <alignment horizontal="left" indent="1"/>
      <protection/>
    </xf>
    <xf numFmtId="0" fontId="114" fillId="0" borderId="0" xfId="0" applyFont="1" applyFill="1" applyAlignment="1">
      <alignment horizontal="left" indent="1"/>
    </xf>
    <xf numFmtId="0" fontId="114" fillId="0" borderId="0" xfId="0" applyFont="1" applyAlignment="1">
      <alignment horizontal="left" indent="1"/>
    </xf>
    <xf numFmtId="0" fontId="114" fillId="0" borderId="0" xfId="0" applyFont="1" applyFill="1" applyAlignment="1">
      <alignment/>
    </xf>
    <xf numFmtId="49" fontId="118" fillId="0" borderId="0" xfId="343" applyNumberFormat="1" applyFont="1" applyAlignment="1">
      <alignment horizontal="left" wrapText="1" indent="1"/>
      <protection/>
    </xf>
    <xf numFmtId="49" fontId="115" fillId="0" borderId="0" xfId="0" applyNumberFormat="1" applyFont="1" applyFill="1" applyAlignment="1">
      <alignment horizontal="center" vertical="top"/>
    </xf>
    <xf numFmtId="4" fontId="114" fillId="0" borderId="0" xfId="569" applyNumberFormat="1" applyFont="1" applyFill="1" applyBorder="1" applyAlignment="1" applyProtection="1">
      <alignment/>
      <protection/>
    </xf>
    <xf numFmtId="0" fontId="118" fillId="0" borderId="0" xfId="0" applyFont="1" applyFill="1" applyBorder="1" applyAlignment="1">
      <alignment vertical="top" wrapText="1"/>
    </xf>
    <xf numFmtId="4" fontId="118" fillId="0" borderId="0" xfId="0" applyNumberFormat="1" applyFont="1" applyFill="1" applyAlignment="1">
      <alignment horizontal="center"/>
    </xf>
    <xf numFmtId="4" fontId="118" fillId="0" borderId="0" xfId="569" applyNumberFormat="1" applyFont="1" applyFill="1" applyBorder="1" applyAlignment="1" applyProtection="1">
      <alignment/>
      <protection/>
    </xf>
    <xf numFmtId="0" fontId="118" fillId="0" borderId="0" xfId="0" applyFont="1" applyFill="1" applyAlignment="1">
      <alignment horizontal="left" vertical="top" wrapText="1" indent="1"/>
    </xf>
    <xf numFmtId="0" fontId="118" fillId="0" borderId="0" xfId="0" applyFont="1" applyFill="1" applyAlignment="1">
      <alignment vertical="top" wrapText="1"/>
    </xf>
    <xf numFmtId="49" fontId="115" fillId="0" borderId="0" xfId="0" applyNumberFormat="1" applyFont="1" applyFill="1" applyAlignment="1">
      <alignment horizontal="center" vertical="top"/>
    </xf>
    <xf numFmtId="0" fontId="116" fillId="0" borderId="0" xfId="0" applyNumberFormat="1" applyFont="1" applyFill="1" applyAlignment="1">
      <alignment vertical="top" wrapText="1"/>
    </xf>
    <xf numFmtId="0" fontId="115" fillId="0" borderId="0" xfId="0" applyFont="1" applyFill="1" applyAlignment="1">
      <alignment horizontal="center"/>
    </xf>
    <xf numFmtId="4" fontId="114" fillId="0" borderId="0" xfId="569" applyNumberFormat="1" applyFont="1" applyFill="1" applyBorder="1" applyAlignment="1" applyProtection="1">
      <alignment horizontal="center"/>
      <protection/>
    </xf>
    <xf numFmtId="0" fontId="114" fillId="0" borderId="0" xfId="0" applyFont="1" applyFill="1" applyAlignment="1">
      <alignment/>
    </xf>
    <xf numFmtId="0" fontId="115" fillId="0" borderId="0" xfId="0" applyNumberFormat="1" applyFont="1" applyFill="1" applyAlignment="1">
      <alignment vertical="top" wrapText="1"/>
    </xf>
    <xf numFmtId="0" fontId="118" fillId="0" borderId="0" xfId="0" applyFont="1" applyFill="1" applyBorder="1" applyAlignment="1">
      <alignment vertical="top" wrapText="1"/>
    </xf>
    <xf numFmtId="0" fontId="118" fillId="0" borderId="0" xfId="0" applyFont="1" applyFill="1" applyAlignment="1">
      <alignment vertical="top" wrapText="1"/>
    </xf>
    <xf numFmtId="4" fontId="118" fillId="0" borderId="0" xfId="0" applyNumberFormat="1" applyFont="1" applyFill="1" applyAlignment="1">
      <alignment vertical="top" wrapText="1"/>
    </xf>
    <xf numFmtId="4" fontId="118" fillId="0" borderId="0" xfId="0" applyNumberFormat="1" applyFont="1" applyFill="1" applyAlignment="1">
      <alignment wrapText="1"/>
    </xf>
    <xf numFmtId="0" fontId="116" fillId="0" borderId="0" xfId="0" applyNumberFormat="1" applyFont="1" applyFill="1" applyAlignment="1">
      <alignment vertical="top" wrapText="1"/>
    </xf>
    <xf numFmtId="0" fontId="115" fillId="0" borderId="0" xfId="0" applyFont="1" applyFill="1" applyAlignment="1">
      <alignment/>
    </xf>
    <xf numFmtId="4" fontId="120" fillId="0" borderId="0" xfId="569" applyNumberFormat="1" applyFont="1" applyFill="1" applyBorder="1" applyAlignment="1" applyProtection="1">
      <alignment/>
      <protection/>
    </xf>
    <xf numFmtId="4" fontId="115" fillId="0" borderId="0" xfId="0" applyNumberFormat="1" applyFont="1" applyFill="1" applyBorder="1" applyAlignment="1">
      <alignment/>
    </xf>
    <xf numFmtId="0" fontId="115" fillId="0" borderId="0" xfId="0" applyNumberFormat="1" applyFont="1" applyFill="1" applyAlignment="1">
      <alignment vertical="top" wrapText="1"/>
    </xf>
    <xf numFmtId="0" fontId="118" fillId="0" borderId="0" xfId="0" applyNumberFormat="1" applyFont="1" applyFill="1" applyBorder="1" applyAlignment="1">
      <alignment vertical="top" wrapText="1"/>
    </xf>
    <xf numFmtId="4" fontId="118" fillId="0" borderId="0" xfId="0" applyNumberFormat="1" applyFont="1" applyFill="1" applyBorder="1" applyAlignment="1">
      <alignment vertical="top" wrapText="1"/>
    </xf>
    <xf numFmtId="4" fontId="117" fillId="0" borderId="0" xfId="0" applyNumberFormat="1" applyFont="1" applyFill="1" applyAlignment="1">
      <alignment wrapText="1"/>
    </xf>
    <xf numFmtId="0" fontId="114" fillId="0" borderId="0" xfId="0" applyNumberFormat="1" applyFont="1" applyFill="1" applyBorder="1" applyAlignment="1">
      <alignment vertical="top" wrapText="1"/>
    </xf>
    <xf numFmtId="49" fontId="121" fillId="0" borderId="0" xfId="0" applyNumberFormat="1" applyFont="1" applyFill="1" applyAlignment="1">
      <alignment horizontal="center" vertical="top"/>
    </xf>
    <xf numFmtId="0" fontId="117" fillId="0" borderId="0" xfId="0" applyFont="1" applyFill="1" applyAlignment="1">
      <alignment/>
    </xf>
    <xf numFmtId="0" fontId="115" fillId="0" borderId="0" xfId="0" applyNumberFormat="1" applyFont="1" applyFill="1" applyAlignment="1">
      <alignment vertical="top" wrapText="1"/>
    </xf>
    <xf numFmtId="0" fontId="118" fillId="0" borderId="0" xfId="0" applyNumberFormat="1" applyFont="1" applyFill="1" applyAlignment="1">
      <alignment vertical="top" wrapText="1"/>
    </xf>
    <xf numFmtId="166" fontId="118" fillId="0" borderId="0" xfId="569" applyFont="1" applyFill="1" applyBorder="1" applyAlignment="1" applyProtection="1">
      <alignment/>
      <protection/>
    </xf>
    <xf numFmtId="4" fontId="118" fillId="0" borderId="0" xfId="569" applyNumberFormat="1" applyFont="1" applyFill="1" applyBorder="1" applyAlignment="1" applyProtection="1">
      <alignment/>
      <protection/>
    </xf>
    <xf numFmtId="0" fontId="118" fillId="0" borderId="0" xfId="0" applyNumberFormat="1" applyFont="1" applyFill="1" applyAlignment="1">
      <alignment horizontal="left" vertical="top" wrapText="1" indent="1"/>
    </xf>
    <xf numFmtId="0" fontId="116" fillId="0" borderId="0" xfId="0" applyNumberFormat="1" applyFont="1" applyFill="1" applyAlignment="1">
      <alignment vertical="top"/>
    </xf>
    <xf numFmtId="2" fontId="114" fillId="0" borderId="0" xfId="0" applyNumberFormat="1" applyFont="1" applyFill="1" applyAlignment="1">
      <alignment/>
    </xf>
    <xf numFmtId="0" fontId="115" fillId="0" borderId="0" xfId="0" applyNumberFormat="1" applyFont="1" applyFill="1" applyAlignment="1">
      <alignment vertical="top"/>
    </xf>
    <xf numFmtId="4" fontId="114" fillId="0" borderId="0" xfId="0" applyNumberFormat="1" applyFont="1" applyFill="1" applyAlignment="1">
      <alignment wrapText="1"/>
    </xf>
    <xf numFmtId="2" fontId="114" fillId="0" borderId="0" xfId="343" applyNumberFormat="1" applyFont="1" applyFill="1" applyAlignment="1">
      <alignment horizontal="justify" wrapText="1"/>
      <protection/>
    </xf>
    <xf numFmtId="2" fontId="114" fillId="0" borderId="0" xfId="343" applyNumberFormat="1" applyFont="1" applyFill="1" applyAlignment="1">
      <alignment/>
      <protection/>
    </xf>
    <xf numFmtId="49" fontId="114" fillId="0" borderId="0" xfId="0" applyNumberFormat="1" applyFont="1" applyFill="1" applyAlignment="1">
      <alignment horizontal="center" vertical="top"/>
    </xf>
    <xf numFmtId="166" fontId="114" fillId="0" borderId="0" xfId="569" applyFont="1" applyFill="1" applyBorder="1" applyAlignment="1" applyProtection="1">
      <alignment horizontal="center"/>
      <protection/>
    </xf>
    <xf numFmtId="0" fontId="114" fillId="0" borderId="0" xfId="0" applyFont="1" applyFill="1" applyAlignment="1">
      <alignment horizontal="center" vertical="top" wrapText="1"/>
    </xf>
    <xf numFmtId="4" fontId="114" fillId="0" borderId="0" xfId="569" applyNumberFormat="1" applyFont="1" applyFill="1" applyBorder="1" applyAlignment="1" applyProtection="1">
      <alignment horizontal="center"/>
      <protection/>
    </xf>
    <xf numFmtId="0" fontId="118" fillId="0" borderId="0" xfId="0" applyFont="1" applyFill="1" applyBorder="1" applyAlignment="1">
      <alignment horizontal="left" vertical="top" wrapText="1" indent="1"/>
    </xf>
    <xf numFmtId="0" fontId="118" fillId="0" borderId="0" xfId="0" applyFont="1" applyFill="1" applyAlignment="1">
      <alignment horizontal="left" indent="1"/>
    </xf>
    <xf numFmtId="4" fontId="114" fillId="0" borderId="0" xfId="0" applyNumberFormat="1" applyFont="1" applyFill="1" applyAlignment="1">
      <alignment/>
    </xf>
    <xf numFmtId="0" fontId="117" fillId="0" borderId="0" xfId="0" applyFont="1" applyFill="1" applyAlignment="1">
      <alignment horizontal="left" indent="1"/>
    </xf>
    <xf numFmtId="4" fontId="118" fillId="0" borderId="0" xfId="0" applyNumberFormat="1" applyFont="1" applyFill="1" applyAlignment="1">
      <alignment wrapText="1"/>
    </xf>
    <xf numFmtId="4" fontId="118" fillId="0" borderId="0" xfId="0" applyNumberFormat="1" applyFont="1" applyFill="1" applyAlignment="1">
      <alignment/>
    </xf>
    <xf numFmtId="0" fontId="118" fillId="0" borderId="0" xfId="0" applyNumberFormat="1" applyFont="1" applyFill="1" applyAlignment="1">
      <alignment horizontal="left" vertical="top" wrapText="1" indent="1"/>
    </xf>
    <xf numFmtId="0" fontId="118" fillId="0" borderId="0" xfId="0" applyFont="1" applyFill="1" applyAlignment="1">
      <alignment/>
    </xf>
    <xf numFmtId="4" fontId="118" fillId="0" borderId="0" xfId="0" applyNumberFormat="1" applyFont="1" applyFill="1" applyBorder="1" applyAlignment="1">
      <alignment horizontal="left" vertical="top" wrapText="1"/>
    </xf>
    <xf numFmtId="49" fontId="114" fillId="0" borderId="0" xfId="343" applyNumberFormat="1" applyFont="1" applyFill="1" applyAlignment="1">
      <alignment horizontal="justify" wrapText="1"/>
      <protection/>
    </xf>
    <xf numFmtId="4" fontId="114" fillId="0" borderId="0" xfId="343" applyNumberFormat="1" applyFont="1" applyFill="1" applyAlignment="1">
      <alignment horizontal="right" vertical="top"/>
      <protection/>
    </xf>
    <xf numFmtId="2" fontId="118" fillId="0" borderId="0" xfId="343" applyNumberFormat="1" applyFont="1" applyBorder="1" applyAlignment="1">
      <alignment horizontal="left" wrapText="1" indent="1"/>
      <protection/>
    </xf>
    <xf numFmtId="49" fontId="2" fillId="0" borderId="21" xfId="0" applyNumberFormat="1" applyFont="1" applyBorder="1" applyAlignment="1">
      <alignment horizontal="left" vertical="top"/>
    </xf>
    <xf numFmtId="0" fontId="2" fillId="0" borderId="21" xfId="0" applyFont="1" applyBorder="1" applyAlignment="1">
      <alignment horizontal="center"/>
    </xf>
    <xf numFmtId="4" fontId="2" fillId="0" borderId="21" xfId="0" applyNumberFormat="1" applyFont="1" applyBorder="1" applyAlignment="1">
      <alignment horizontal="center"/>
    </xf>
    <xf numFmtId="4" fontId="5" fillId="0" borderId="21" xfId="0" applyNumberFormat="1" applyFont="1" applyBorder="1" applyAlignment="1">
      <alignment horizontal="right" wrapText="1"/>
    </xf>
    <xf numFmtId="11" fontId="111" fillId="0" borderId="21" xfId="0" applyNumberFormat="1" applyFont="1" applyFill="1" applyBorder="1" applyAlignment="1">
      <alignment horizontal="left" vertical="top" wrapText="1"/>
    </xf>
    <xf numFmtId="0" fontId="111" fillId="0" borderId="21" xfId="0" applyFont="1" applyFill="1" applyBorder="1" applyAlignment="1" applyProtection="1">
      <alignment horizontal="center" wrapText="1"/>
      <protection locked="0"/>
    </xf>
    <xf numFmtId="4" fontId="111" fillId="0" borderId="21" xfId="0" applyNumberFormat="1" applyFont="1" applyFill="1" applyBorder="1" applyAlignment="1" applyProtection="1">
      <alignment horizontal="center" wrapText="1"/>
      <protection locked="0"/>
    </xf>
    <xf numFmtId="4" fontId="111" fillId="0" borderId="21" xfId="0" applyNumberFormat="1" applyFont="1" applyFill="1" applyBorder="1" applyAlignment="1" applyProtection="1">
      <alignment horizontal="right" wrapText="1"/>
      <protection locked="0"/>
    </xf>
    <xf numFmtId="169" fontId="111" fillId="0" borderId="21" xfId="0" applyNumberFormat="1" applyFont="1" applyFill="1" applyBorder="1" applyAlignment="1" applyProtection="1">
      <alignment horizontal="right" wrapText="1"/>
      <protection locked="0"/>
    </xf>
    <xf numFmtId="11" fontId="111" fillId="0" borderId="22" xfId="0" applyNumberFormat="1" applyFont="1" applyFill="1" applyBorder="1" applyAlignment="1">
      <alignment horizontal="left" vertical="top" wrapText="1"/>
    </xf>
    <xf numFmtId="0" fontId="111" fillId="0" borderId="22" xfId="0" applyFont="1" applyFill="1" applyBorder="1" applyAlignment="1" applyProtection="1">
      <alignment horizontal="center" wrapText="1"/>
      <protection locked="0"/>
    </xf>
    <xf numFmtId="4" fontId="111" fillId="0" borderId="22" xfId="0" applyNumberFormat="1" applyFont="1" applyFill="1" applyBorder="1" applyAlignment="1" applyProtection="1">
      <alignment horizontal="center" wrapText="1"/>
      <protection locked="0"/>
    </xf>
    <xf numFmtId="4" fontId="111" fillId="0" borderId="22" xfId="0" applyNumberFormat="1" applyFont="1" applyFill="1" applyBorder="1" applyAlignment="1" applyProtection="1">
      <alignment horizontal="right" wrapText="1"/>
      <protection locked="0"/>
    </xf>
    <xf numFmtId="169" fontId="111" fillId="0" borderId="22" xfId="0" applyNumberFormat="1" applyFont="1" applyFill="1" applyBorder="1" applyAlignment="1" applyProtection="1">
      <alignment horizontal="right" wrapText="1"/>
      <protection locked="0"/>
    </xf>
    <xf numFmtId="11" fontId="111" fillId="0" borderId="0" xfId="0" applyNumberFormat="1" applyFont="1" applyFill="1" applyBorder="1" applyAlignment="1">
      <alignment horizontal="left" vertical="top" wrapText="1"/>
    </xf>
    <xf numFmtId="0" fontId="111" fillId="0" borderId="0" xfId="0" applyFont="1" applyFill="1" applyBorder="1" applyAlignment="1" applyProtection="1">
      <alignment horizontal="center" wrapText="1"/>
      <protection locked="0"/>
    </xf>
    <xf numFmtId="4" fontId="111" fillId="0" borderId="0" xfId="0" applyNumberFormat="1" applyFont="1" applyFill="1" applyBorder="1" applyAlignment="1" applyProtection="1">
      <alignment horizontal="center" wrapText="1"/>
      <protection locked="0"/>
    </xf>
    <xf numFmtId="4" fontId="111" fillId="0" borderId="0" xfId="0" applyNumberFormat="1" applyFont="1" applyFill="1" applyBorder="1" applyAlignment="1" applyProtection="1">
      <alignment horizontal="right" wrapText="1"/>
      <protection locked="0"/>
    </xf>
    <xf numFmtId="169" fontId="111" fillId="0" borderId="0" xfId="0" applyNumberFormat="1" applyFont="1" applyFill="1" applyBorder="1" applyAlignment="1" applyProtection="1">
      <alignment horizontal="right" wrapText="1"/>
      <protection locked="0"/>
    </xf>
    <xf numFmtId="0" fontId="2" fillId="0" borderId="22" xfId="0" applyFont="1" applyFill="1" applyBorder="1" applyAlignment="1">
      <alignment horizontal="left" vertical="top" wrapText="1"/>
    </xf>
    <xf numFmtId="49" fontId="2" fillId="0" borderId="22" xfId="0" applyNumberFormat="1" applyFont="1" applyFill="1" applyBorder="1" applyAlignment="1">
      <alignment horizontal="center"/>
    </xf>
    <xf numFmtId="4" fontId="2" fillId="0" borderId="22" xfId="0" applyNumberFormat="1" applyFont="1" applyFill="1" applyBorder="1" applyAlignment="1">
      <alignment horizontal="center"/>
    </xf>
    <xf numFmtId="4" fontId="2" fillId="0" borderId="22" xfId="0" applyNumberFormat="1" applyFont="1" applyFill="1" applyBorder="1" applyAlignment="1" applyProtection="1">
      <alignment horizontal="right"/>
      <protection/>
    </xf>
    <xf numFmtId="11" fontId="111" fillId="0" borderId="22" xfId="0" applyNumberFormat="1" applyFont="1" applyFill="1" applyBorder="1" applyAlignment="1">
      <alignment horizontal="left" vertical="top" wrapText="1"/>
    </xf>
    <xf numFmtId="0" fontId="111" fillId="0" borderId="0" xfId="0" applyFont="1" applyFill="1" applyBorder="1" applyAlignment="1" applyProtection="1">
      <alignment horizontal="left" wrapText="1"/>
      <protection locked="0"/>
    </xf>
    <xf numFmtId="0" fontId="2" fillId="0" borderId="0" xfId="0" applyFont="1" applyFill="1" applyBorder="1" applyAlignment="1">
      <alignment horizontal="left" vertical="top"/>
    </xf>
    <xf numFmtId="49" fontId="2" fillId="0" borderId="22" xfId="0" applyNumberFormat="1" applyFont="1" applyFill="1" applyBorder="1" applyAlignment="1">
      <alignment horizontal="center" wrapText="1"/>
    </xf>
    <xf numFmtId="4" fontId="2" fillId="0" borderId="22" xfId="0" applyNumberFormat="1" applyFont="1" applyFill="1" applyBorder="1" applyAlignment="1">
      <alignment horizontal="center" wrapText="1"/>
    </xf>
    <xf numFmtId="4" fontId="2" fillId="0" borderId="22" xfId="0" applyNumberFormat="1" applyFont="1" applyFill="1" applyBorder="1" applyAlignment="1" applyProtection="1">
      <alignment horizontal="right" wrapText="1"/>
      <protection/>
    </xf>
    <xf numFmtId="0" fontId="2" fillId="0" borderId="22" xfId="0" applyFont="1" applyFill="1" applyBorder="1" applyAlignment="1" applyProtection="1">
      <alignment horizontal="center"/>
      <protection/>
    </xf>
    <xf numFmtId="0" fontId="2" fillId="0" borderId="0" xfId="0" applyFont="1" applyFill="1" applyBorder="1" applyAlignment="1">
      <alignment horizontal="left" vertical="top" wrapText="1"/>
    </xf>
    <xf numFmtId="0" fontId="2" fillId="0" borderId="23" xfId="0" applyFont="1" applyFill="1" applyBorder="1" applyAlignment="1">
      <alignment horizontal="center"/>
    </xf>
    <xf numFmtId="4" fontId="2" fillId="0" borderId="23" xfId="0" applyNumberFormat="1" applyFont="1" applyFill="1" applyBorder="1" applyAlignment="1">
      <alignment horizontal="center"/>
    </xf>
    <xf numFmtId="4" fontId="2" fillId="0" borderId="23" xfId="0" applyNumberFormat="1" applyFont="1" applyFill="1" applyBorder="1" applyAlignment="1">
      <alignment horizontal="right"/>
    </xf>
    <xf numFmtId="4" fontId="2" fillId="0" borderId="23" xfId="0" applyNumberFormat="1" applyFont="1" applyFill="1" applyBorder="1" applyAlignment="1" applyProtection="1">
      <alignment horizontal="right"/>
      <protection/>
    </xf>
    <xf numFmtId="0" fontId="2" fillId="0" borderId="22" xfId="0" applyFont="1" applyFill="1" applyBorder="1" applyAlignment="1">
      <alignment horizontal="center"/>
    </xf>
    <xf numFmtId="4" fontId="2" fillId="0" borderId="22" xfId="0" applyNumberFormat="1" applyFont="1" applyFill="1" applyBorder="1" applyAlignment="1" applyProtection="1">
      <alignment horizontal="center"/>
      <protection/>
    </xf>
    <xf numFmtId="4" fontId="2" fillId="0" borderId="22" xfId="0" applyNumberFormat="1" applyFont="1" applyFill="1" applyBorder="1" applyAlignment="1">
      <alignment horizontal="right"/>
    </xf>
    <xf numFmtId="0" fontId="2" fillId="0" borderId="30" xfId="0" applyFont="1" applyFill="1" applyBorder="1" applyAlignment="1">
      <alignment horizontal="left"/>
    </xf>
    <xf numFmtId="0" fontId="2" fillId="0" borderId="24" xfId="0" applyFont="1" applyFill="1" applyBorder="1" applyAlignment="1">
      <alignment horizontal="center"/>
    </xf>
    <xf numFmtId="4" fontId="2" fillId="0" borderId="24" xfId="0" applyNumberFormat="1" applyFont="1" applyFill="1" applyBorder="1" applyAlignment="1" applyProtection="1">
      <alignment horizontal="center"/>
      <protection/>
    </xf>
    <xf numFmtId="4" fontId="2" fillId="0" borderId="24" xfId="0" applyNumberFormat="1" applyFont="1" applyFill="1" applyBorder="1" applyAlignment="1" applyProtection="1">
      <alignment horizontal="right"/>
      <protection/>
    </xf>
    <xf numFmtId="4" fontId="2" fillId="0" borderId="31" xfId="0" applyNumberFormat="1" applyFont="1" applyFill="1" applyBorder="1" applyAlignment="1">
      <alignment horizontal="justify" vertical="top" wrapText="1"/>
    </xf>
    <xf numFmtId="4" fontId="2" fillId="0" borderId="20" xfId="0" applyNumberFormat="1" applyFont="1" applyFill="1" applyBorder="1" applyAlignment="1">
      <alignment horizontal="center"/>
    </xf>
    <xf numFmtId="2" fontId="2" fillId="0" borderId="20" xfId="0" applyNumberFormat="1" applyFont="1" applyFill="1" applyBorder="1" applyAlignment="1">
      <alignment horizontal="center"/>
    </xf>
    <xf numFmtId="2" fontId="2" fillId="0" borderId="20" xfId="0" applyNumberFormat="1" applyFont="1" applyFill="1" applyBorder="1" applyAlignment="1">
      <alignment horizontal="right"/>
    </xf>
    <xf numFmtId="4" fontId="2" fillId="0" borderId="20" xfId="0" applyNumberFormat="1" applyFont="1" applyFill="1" applyBorder="1" applyAlignment="1">
      <alignment horizontal="right"/>
    </xf>
    <xf numFmtId="4" fontId="2" fillId="0" borderId="22" xfId="0" applyNumberFormat="1" applyFont="1" applyFill="1" applyBorder="1" applyAlignment="1">
      <alignment horizontal="center"/>
    </xf>
    <xf numFmtId="2" fontId="2" fillId="0" borderId="22" xfId="0" applyNumberFormat="1" applyFont="1" applyFill="1" applyBorder="1" applyAlignment="1">
      <alignment horizontal="center"/>
    </xf>
    <xf numFmtId="2" fontId="2" fillId="0" borderId="22" xfId="0" applyNumberFormat="1" applyFont="1" applyFill="1" applyBorder="1" applyAlignment="1">
      <alignment horizontal="right"/>
    </xf>
    <xf numFmtId="4" fontId="2" fillId="0" borderId="22" xfId="0" applyNumberFormat="1" applyFont="1" applyFill="1" applyBorder="1" applyAlignment="1">
      <alignment horizontal="justify" vertical="top" wrapText="1"/>
    </xf>
    <xf numFmtId="4" fontId="2" fillId="0" borderId="0" xfId="0" applyNumberFormat="1" applyFont="1" applyFill="1" applyBorder="1" applyAlignment="1">
      <alignment horizontal="justify" vertical="top" wrapText="1"/>
    </xf>
    <xf numFmtId="0" fontId="2" fillId="0" borderId="22" xfId="0" applyNumberFormat="1" applyFont="1" applyFill="1" applyBorder="1" applyAlignment="1">
      <alignment horizontal="left" vertical="top" wrapText="1"/>
    </xf>
    <xf numFmtId="2" fontId="2" fillId="0" borderId="22" xfId="0" applyNumberFormat="1" applyFont="1" applyFill="1" applyBorder="1" applyAlignment="1" applyProtection="1">
      <alignment horizontal="center"/>
      <protection/>
    </xf>
    <xf numFmtId="2" fontId="2" fillId="0" borderId="22" xfId="0" applyNumberFormat="1" applyFont="1" applyFill="1" applyBorder="1" applyAlignment="1" applyProtection="1">
      <alignment horizontal="right"/>
      <protection/>
    </xf>
    <xf numFmtId="4" fontId="2" fillId="0" borderId="23" xfId="0" applyNumberFormat="1" applyFont="1" applyFill="1" applyBorder="1" applyAlignment="1">
      <alignment horizontal="justify" vertical="top" wrapText="1"/>
    </xf>
    <xf numFmtId="0" fontId="2" fillId="0" borderId="21" xfId="0" applyFont="1" applyFill="1" applyBorder="1" applyAlignment="1">
      <alignment horizontal="left" vertical="top" wrapText="1"/>
    </xf>
    <xf numFmtId="4" fontId="2" fillId="0" borderId="21" xfId="0" applyNumberFormat="1" applyFont="1" applyFill="1" applyBorder="1" applyAlignment="1">
      <alignment horizontal="center"/>
    </xf>
    <xf numFmtId="2" fontId="2" fillId="0" borderId="21" xfId="0" applyNumberFormat="1" applyFont="1" applyFill="1" applyBorder="1" applyAlignment="1" applyProtection="1">
      <alignment horizontal="center"/>
      <protection/>
    </xf>
    <xf numFmtId="2" fontId="2" fillId="0" borderId="21" xfId="0" applyNumberFormat="1" applyFont="1" applyFill="1" applyBorder="1" applyAlignment="1" applyProtection="1">
      <alignment horizontal="right"/>
      <protection/>
    </xf>
    <xf numFmtId="0" fontId="2" fillId="0" borderId="22" xfId="0" applyFont="1" applyFill="1" applyBorder="1" applyAlignment="1">
      <alignment horizontal="left" vertical="top"/>
    </xf>
    <xf numFmtId="4" fontId="13" fillId="0" borderId="0" xfId="0" applyNumberFormat="1" applyFont="1" applyFill="1" applyBorder="1" applyAlignment="1">
      <alignment horizontal="justify" vertical="top" wrapText="1"/>
    </xf>
    <xf numFmtId="0" fontId="0" fillId="0" borderId="0" xfId="0" applyFill="1" applyBorder="1" applyAlignment="1">
      <alignment/>
    </xf>
    <xf numFmtId="0" fontId="0" fillId="0" borderId="0" xfId="0" applyFill="1" applyBorder="1" applyAlignment="1">
      <alignment horizontal="center"/>
    </xf>
    <xf numFmtId="4" fontId="2" fillId="0" borderId="22" xfId="0" applyNumberFormat="1" applyFont="1" applyFill="1" applyBorder="1" applyAlignment="1">
      <alignment horizontal="center"/>
    </xf>
    <xf numFmtId="4" fontId="2" fillId="0" borderId="22" xfId="0" applyNumberFormat="1" applyFont="1" applyFill="1" applyBorder="1" applyAlignment="1" applyProtection="1">
      <alignment horizontal="center"/>
      <protection/>
    </xf>
    <xf numFmtId="4" fontId="2" fillId="0" borderId="22" xfId="0" applyNumberFormat="1" applyFont="1" applyFill="1" applyBorder="1" applyAlignment="1" applyProtection="1">
      <alignment horizontal="right"/>
      <protection/>
    </xf>
    <xf numFmtId="4" fontId="2" fillId="0" borderId="20" xfId="0" applyNumberFormat="1" applyFont="1" applyFill="1" applyBorder="1" applyAlignment="1">
      <alignment horizontal="justify" vertical="top" wrapText="1"/>
    </xf>
    <xf numFmtId="4" fontId="11" fillId="0" borderId="22" xfId="0" applyNumberFormat="1" applyFont="1" applyFill="1" applyBorder="1" applyAlignment="1">
      <alignment horizontal="justify" vertical="top" wrapText="1"/>
    </xf>
    <xf numFmtId="4" fontId="2" fillId="0" borderId="22" xfId="0" applyNumberFormat="1" applyFont="1" applyFill="1" applyBorder="1" applyAlignment="1">
      <alignment horizontal="right"/>
    </xf>
    <xf numFmtId="4" fontId="2" fillId="0" borderId="21" xfId="0" applyNumberFormat="1" applyFont="1" applyFill="1" applyBorder="1" applyAlignment="1" applyProtection="1">
      <alignment horizontal="center"/>
      <protection/>
    </xf>
    <xf numFmtId="4" fontId="2" fillId="0" borderId="21" xfId="0" applyNumberFormat="1" applyFont="1" applyFill="1" applyBorder="1" applyAlignment="1" applyProtection="1">
      <alignment horizontal="right"/>
      <protection/>
    </xf>
    <xf numFmtId="0" fontId="2" fillId="0" borderId="22" xfId="0" applyFont="1" applyFill="1" applyBorder="1" applyAlignment="1">
      <alignment horizontal="center" wrapText="1"/>
    </xf>
    <xf numFmtId="4" fontId="2" fillId="0" borderId="22" xfId="0" applyNumberFormat="1" applyFont="1" applyFill="1" applyBorder="1" applyAlignment="1">
      <alignment horizontal="right" wrapText="1"/>
    </xf>
    <xf numFmtId="0" fontId="2" fillId="0" borderId="21" xfId="0" applyFont="1" applyFill="1" applyBorder="1" applyAlignment="1">
      <alignment horizontal="center" wrapText="1"/>
    </xf>
    <xf numFmtId="4" fontId="2" fillId="0" borderId="21" xfId="0" applyNumberFormat="1" applyFont="1" applyFill="1" applyBorder="1" applyAlignment="1">
      <alignment horizontal="center" wrapText="1"/>
    </xf>
    <xf numFmtId="4" fontId="2" fillId="0" borderId="21" xfId="0" applyNumberFormat="1" applyFont="1" applyFill="1" applyBorder="1" applyAlignment="1">
      <alignment horizontal="right" wrapText="1"/>
    </xf>
    <xf numFmtId="4" fontId="2" fillId="0" borderId="22" xfId="569" applyNumberFormat="1" applyFont="1" applyFill="1" applyBorder="1" applyAlignment="1" applyProtection="1">
      <alignment horizontal="center" wrapText="1"/>
      <protection/>
    </xf>
    <xf numFmtId="4" fontId="2" fillId="0" borderId="22" xfId="569" applyNumberFormat="1" applyFont="1" applyFill="1" applyBorder="1" applyAlignment="1" applyProtection="1">
      <alignment horizontal="right" wrapText="1"/>
      <protection/>
    </xf>
    <xf numFmtId="4" fontId="2" fillId="0" borderId="21" xfId="569" applyNumberFormat="1" applyFont="1" applyFill="1" applyBorder="1" applyAlignment="1" applyProtection="1">
      <alignment horizontal="center" wrapText="1"/>
      <protection/>
    </xf>
    <xf numFmtId="4" fontId="2" fillId="0" borderId="21" xfId="569" applyNumberFormat="1" applyFont="1" applyFill="1" applyBorder="1" applyAlignment="1" applyProtection="1">
      <alignment horizontal="right" wrapText="1"/>
      <protection/>
    </xf>
    <xf numFmtId="167" fontId="2" fillId="0" borderId="22" xfId="0" applyNumberFormat="1" applyFont="1" applyFill="1" applyBorder="1" applyAlignment="1">
      <alignment horizontal="center"/>
    </xf>
    <xf numFmtId="167" fontId="2" fillId="0" borderId="20" xfId="0" applyNumberFormat="1" applyFont="1" applyFill="1" applyBorder="1" applyAlignment="1">
      <alignment horizontal="center"/>
    </xf>
    <xf numFmtId="2" fontId="2" fillId="0" borderId="20" xfId="0" applyNumberFormat="1" applyFont="1" applyFill="1" applyBorder="1" applyAlignment="1" applyProtection="1">
      <alignment horizontal="center"/>
      <protection/>
    </xf>
    <xf numFmtId="4" fontId="2" fillId="0" borderId="20" xfId="0" applyNumberFormat="1" applyFont="1" applyFill="1" applyBorder="1" applyAlignment="1">
      <alignment horizontal="right"/>
    </xf>
    <xf numFmtId="0" fontId="2" fillId="0" borderId="22" xfId="0" applyFont="1" applyFill="1" applyBorder="1" applyAlignment="1">
      <alignment horizontal="left"/>
    </xf>
    <xf numFmtId="165" fontId="2" fillId="0" borderId="22" xfId="569" applyNumberFormat="1" applyFont="1" applyFill="1" applyBorder="1" applyAlignment="1" applyProtection="1">
      <alignment horizontal="right" wrapText="1"/>
      <protection/>
    </xf>
    <xf numFmtId="0" fontId="2" fillId="0" borderId="21" xfId="0" applyFont="1" applyFill="1" applyBorder="1" applyAlignment="1">
      <alignment horizontal="left" vertical="top"/>
    </xf>
    <xf numFmtId="0" fontId="2" fillId="0" borderId="22" xfId="0" applyFont="1" applyFill="1" applyBorder="1" applyAlignment="1">
      <alignment horizontal="left" wrapText="1"/>
    </xf>
    <xf numFmtId="0" fontId="2" fillId="0" borderId="28" xfId="0" applyFont="1" applyFill="1" applyBorder="1" applyAlignment="1">
      <alignment horizontal="left" vertical="top" wrapText="1"/>
    </xf>
    <xf numFmtId="0" fontId="2" fillId="0" borderId="28" xfId="0" applyFont="1" applyFill="1" applyBorder="1" applyAlignment="1">
      <alignment horizontal="left"/>
    </xf>
    <xf numFmtId="4" fontId="2" fillId="0" borderId="28" xfId="0" applyNumberFormat="1" applyFont="1" applyFill="1" applyBorder="1" applyAlignment="1">
      <alignment horizontal="right"/>
    </xf>
    <xf numFmtId="4" fontId="2" fillId="0" borderId="28" xfId="0" applyNumberFormat="1" applyFont="1" applyFill="1" applyBorder="1" applyAlignment="1">
      <alignment horizontal="right" wrapText="1"/>
    </xf>
    <xf numFmtId="0" fontId="2" fillId="0" borderId="22" xfId="0" applyFont="1" applyFill="1" applyBorder="1" applyAlignment="1">
      <alignment horizontal="left" vertical="top" wrapText="1"/>
    </xf>
    <xf numFmtId="0" fontId="2" fillId="0" borderId="22" xfId="0" applyFont="1" applyFill="1" applyBorder="1" applyAlignment="1">
      <alignment horizontal="left"/>
    </xf>
    <xf numFmtId="4" fontId="2" fillId="0" borderId="22" xfId="0" applyNumberFormat="1" applyFont="1" applyFill="1" applyBorder="1" applyAlignment="1">
      <alignment horizontal="right" wrapText="1"/>
    </xf>
    <xf numFmtId="4" fontId="2" fillId="0" borderId="0" xfId="0" applyNumberFormat="1" applyFont="1" applyFill="1" applyBorder="1" applyAlignment="1">
      <alignment vertical="top" wrapText="1"/>
    </xf>
    <xf numFmtId="0" fontId="2" fillId="0" borderId="0" xfId="0" applyFont="1" applyFill="1" applyBorder="1" applyAlignment="1">
      <alignment/>
    </xf>
    <xf numFmtId="4" fontId="2" fillId="0" borderId="0" xfId="0" applyNumberFormat="1" applyFont="1" applyFill="1" applyBorder="1" applyAlignment="1">
      <alignment horizontal="right"/>
    </xf>
    <xf numFmtId="4" fontId="2" fillId="0" borderId="0" xfId="0" applyNumberFormat="1" applyFont="1" applyFill="1" applyBorder="1" applyAlignment="1">
      <alignment horizontal="right" wrapText="1"/>
    </xf>
    <xf numFmtId="0" fontId="2" fillId="0" borderId="22" xfId="0" applyFont="1" applyFill="1" applyBorder="1" applyAlignment="1">
      <alignment vertical="top" wrapText="1"/>
    </xf>
    <xf numFmtId="0" fontId="2" fillId="0" borderId="22" xfId="0" applyFont="1" applyFill="1" applyBorder="1" applyAlignment="1">
      <alignment/>
    </xf>
    <xf numFmtId="0" fontId="2" fillId="0" borderId="0" xfId="0" applyFont="1" applyFill="1" applyBorder="1" applyAlignment="1">
      <alignment wrapText="1"/>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4" fontId="2" fillId="0" borderId="22" xfId="0" applyNumberFormat="1" applyFont="1" applyFill="1" applyBorder="1" applyAlignment="1">
      <alignment horizontal="justify" vertical="top" wrapText="1"/>
    </xf>
    <xf numFmtId="0" fontId="2" fillId="0" borderId="32" xfId="0" applyFont="1" applyFill="1" applyBorder="1" applyAlignment="1">
      <alignment vertical="top" wrapText="1"/>
    </xf>
    <xf numFmtId="4" fontId="2" fillId="0" borderId="32" xfId="0" applyNumberFormat="1" applyFont="1" applyFill="1" applyBorder="1" applyAlignment="1">
      <alignment horizontal="right"/>
    </xf>
    <xf numFmtId="0" fontId="2" fillId="0" borderId="21" xfId="0" applyFont="1" applyFill="1" applyBorder="1" applyAlignment="1">
      <alignment horizontal="left"/>
    </xf>
    <xf numFmtId="0" fontId="2" fillId="0" borderId="21" xfId="0" applyFont="1" applyFill="1" applyBorder="1" applyAlignment="1">
      <alignment horizontal="center"/>
    </xf>
    <xf numFmtId="4" fontId="2" fillId="0" borderId="0" xfId="0" applyNumberFormat="1" applyFont="1" applyFill="1" applyBorder="1" applyAlignment="1">
      <alignment horizontal="right"/>
    </xf>
    <xf numFmtId="0" fontId="2" fillId="0" borderId="0" xfId="0" applyFont="1" applyFill="1" applyBorder="1" applyAlignment="1" applyProtection="1">
      <alignment horizontal="center"/>
      <protection/>
    </xf>
    <xf numFmtId="4" fontId="2" fillId="0" borderId="0" xfId="0" applyNumberFormat="1" applyFont="1" applyFill="1" applyBorder="1" applyAlignment="1">
      <alignment horizontal="center" wrapText="1"/>
    </xf>
    <xf numFmtId="0" fontId="5" fillId="0" borderId="0" xfId="0" applyFont="1" applyFill="1" applyBorder="1" applyAlignment="1">
      <alignment horizontal="left" vertical="top" wrapText="1"/>
    </xf>
    <xf numFmtId="0" fontId="2" fillId="0" borderId="0" xfId="0" applyFont="1" applyFill="1" applyAlignment="1">
      <alignment horizontal="left" vertical="top" wrapText="1"/>
    </xf>
    <xf numFmtId="0" fontId="2" fillId="0" borderId="0" xfId="0" applyFont="1" applyFill="1" applyBorder="1" applyAlignment="1">
      <alignment horizontal="center"/>
    </xf>
    <xf numFmtId="4" fontId="2" fillId="0" borderId="0" xfId="0" applyNumberFormat="1" applyFont="1" applyFill="1" applyBorder="1" applyAlignment="1">
      <alignment horizontal="center"/>
    </xf>
    <xf numFmtId="0" fontId="2" fillId="0" borderId="22" xfId="0" applyFont="1" applyFill="1" applyBorder="1" applyAlignment="1">
      <alignment horizontal="center"/>
    </xf>
    <xf numFmtId="0" fontId="2" fillId="0" borderId="0" xfId="0" applyFont="1" applyFill="1" applyBorder="1" applyAlignment="1">
      <alignment horizontal="center"/>
    </xf>
    <xf numFmtId="4" fontId="2" fillId="0" borderId="0" xfId="0" applyNumberFormat="1" applyFont="1" applyFill="1" applyBorder="1" applyAlignment="1">
      <alignment horizontal="center"/>
    </xf>
    <xf numFmtId="0" fontId="5" fillId="0" borderId="0" xfId="0" applyFont="1" applyFill="1" applyBorder="1" applyAlignment="1">
      <alignment horizontal="left" vertical="top" wrapText="1"/>
    </xf>
    <xf numFmtId="0" fontId="5" fillId="0" borderId="0" xfId="0" applyFont="1" applyFill="1" applyBorder="1" applyAlignment="1">
      <alignment horizontal="center"/>
    </xf>
    <xf numFmtId="4" fontId="5" fillId="0" borderId="0" xfId="0" applyNumberFormat="1" applyFont="1" applyFill="1" applyBorder="1" applyAlignment="1">
      <alignment horizontal="right"/>
    </xf>
    <xf numFmtId="0" fontId="51" fillId="0" borderId="0" xfId="0" applyFont="1" applyFill="1" applyBorder="1" applyAlignment="1">
      <alignment horizontal="left" wrapText="1"/>
    </xf>
    <xf numFmtId="0" fontId="51" fillId="0" borderId="0" xfId="0" applyFont="1" applyFill="1" applyBorder="1" applyAlignment="1">
      <alignment horizontal="center"/>
    </xf>
    <xf numFmtId="4" fontId="51" fillId="0" borderId="0" xfId="0" applyNumberFormat="1" applyFont="1" applyFill="1" applyBorder="1" applyAlignment="1">
      <alignment horizontal="center"/>
    </xf>
    <xf numFmtId="165" fontId="51" fillId="0" borderId="0" xfId="0" applyNumberFormat="1" applyFont="1" applyFill="1" applyBorder="1" applyAlignment="1">
      <alignment horizontal="right"/>
    </xf>
    <xf numFmtId="0" fontId="5" fillId="0" borderId="0" xfId="0" applyFont="1" applyFill="1" applyAlignment="1">
      <alignment horizontal="left" vertical="top" wrapText="1"/>
    </xf>
    <xf numFmtId="0" fontId="5" fillId="0" borderId="0" xfId="0" applyFont="1" applyFill="1" applyAlignment="1">
      <alignment horizontal="center"/>
    </xf>
    <xf numFmtId="4" fontId="5" fillId="0" borderId="0" xfId="0" applyNumberFormat="1" applyFont="1" applyFill="1" applyAlignment="1">
      <alignment horizontal="center"/>
    </xf>
    <xf numFmtId="165" fontId="5" fillId="0" borderId="0" xfId="0" applyNumberFormat="1" applyFont="1" applyFill="1" applyAlignment="1">
      <alignment horizontal="right"/>
    </xf>
    <xf numFmtId="0" fontId="5" fillId="0" borderId="0" xfId="0" applyFont="1" applyFill="1" applyBorder="1" applyAlignment="1">
      <alignment horizontal="center"/>
    </xf>
    <xf numFmtId="4" fontId="5" fillId="0" borderId="0" xfId="0" applyNumberFormat="1" applyFont="1" applyFill="1" applyBorder="1" applyAlignment="1">
      <alignment horizontal="center"/>
    </xf>
    <xf numFmtId="165" fontId="5" fillId="0" borderId="0" xfId="0" applyNumberFormat="1" applyFont="1" applyFill="1" applyBorder="1" applyAlignment="1" applyProtection="1">
      <alignment horizontal="right"/>
      <protection/>
    </xf>
    <xf numFmtId="0" fontId="2" fillId="0" borderId="22" xfId="0" applyFont="1" applyFill="1" applyBorder="1" applyAlignment="1">
      <alignment vertical="top"/>
    </xf>
    <xf numFmtId="0" fontId="2" fillId="0" borderId="32" xfId="0" applyFont="1" applyFill="1" applyBorder="1" applyAlignment="1">
      <alignment vertical="top"/>
    </xf>
    <xf numFmtId="0" fontId="2" fillId="0" borderId="32" xfId="0" applyFont="1" applyFill="1" applyBorder="1" applyAlignment="1">
      <alignment horizontal="center"/>
    </xf>
    <xf numFmtId="4" fontId="2" fillId="0" borderId="32" xfId="0" applyNumberFormat="1"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Alignment="1">
      <alignment horizontal="left" wrapText="1"/>
    </xf>
    <xf numFmtId="0" fontId="2" fillId="0" borderId="0" xfId="0" applyFont="1" applyFill="1" applyBorder="1" applyAlignment="1">
      <alignment horizontal="center" wrapText="1"/>
    </xf>
    <xf numFmtId="2" fontId="2" fillId="0" borderId="0" xfId="0" applyNumberFormat="1" applyFont="1" applyFill="1" applyBorder="1" applyAlignment="1">
      <alignment horizontal="center" wrapText="1"/>
    </xf>
    <xf numFmtId="4" fontId="2" fillId="0" borderId="0" xfId="0" applyNumberFormat="1" applyFont="1" applyFill="1" applyBorder="1" applyAlignment="1">
      <alignment wrapText="1"/>
    </xf>
    <xf numFmtId="0" fontId="45" fillId="0" borderId="0" xfId="0" applyFont="1" applyFill="1" applyBorder="1" applyAlignment="1">
      <alignment horizontal="center"/>
    </xf>
    <xf numFmtId="0" fontId="2" fillId="0" borderId="22" xfId="0" applyFont="1" applyFill="1" applyBorder="1" applyAlignment="1">
      <alignment vertical="top" wrapText="1"/>
    </xf>
    <xf numFmtId="49" fontId="2" fillId="0" borderId="0" xfId="0" applyNumberFormat="1" applyFont="1" applyFill="1" applyBorder="1" applyAlignment="1">
      <alignment horizontal="left" vertical="top"/>
    </xf>
    <xf numFmtId="49" fontId="2" fillId="0" borderId="22" xfId="0" applyNumberFormat="1" applyFont="1" applyFill="1" applyBorder="1" applyAlignment="1">
      <alignment horizontal="left" vertical="top"/>
    </xf>
    <xf numFmtId="2" fontId="2" fillId="0" borderId="22" xfId="0" applyNumberFormat="1" applyFont="1" applyFill="1" applyBorder="1" applyAlignment="1">
      <alignment horizontal="center"/>
    </xf>
    <xf numFmtId="4" fontId="2" fillId="0" borderId="0" xfId="0" applyNumberFormat="1" applyFont="1" applyFill="1" applyBorder="1" applyAlignment="1">
      <alignment vertical="top" wrapText="1"/>
    </xf>
    <xf numFmtId="2" fontId="2" fillId="0" borderId="0" xfId="0" applyNumberFormat="1" applyFont="1" applyFill="1" applyBorder="1" applyAlignment="1">
      <alignment horizontal="center"/>
    </xf>
    <xf numFmtId="0" fontId="2" fillId="0" borderId="22" xfId="0" applyFont="1" applyFill="1" applyBorder="1" applyAlignment="1">
      <alignment vertical="top"/>
    </xf>
    <xf numFmtId="0" fontId="5" fillId="0" borderId="0" xfId="0" applyFont="1" applyFill="1" applyBorder="1" applyAlignment="1">
      <alignment vertical="top" wrapText="1"/>
    </xf>
    <xf numFmtId="0" fontId="17" fillId="0" borderId="0" xfId="0" applyFont="1" applyFill="1" applyBorder="1" applyAlignment="1">
      <alignment horizontal="center"/>
    </xf>
    <xf numFmtId="2" fontId="17" fillId="0" borderId="0" xfId="0" applyNumberFormat="1" applyFont="1" applyFill="1" applyBorder="1" applyAlignment="1">
      <alignment horizontal="center"/>
    </xf>
    <xf numFmtId="4" fontId="17" fillId="0" borderId="0" xfId="0" applyNumberFormat="1" applyFont="1" applyFill="1" applyBorder="1" applyAlignment="1">
      <alignment horizontal="right"/>
    </xf>
    <xf numFmtId="0" fontId="2" fillId="0" borderId="0" xfId="0" applyFont="1" applyFill="1" applyAlignment="1">
      <alignment horizontal="center"/>
    </xf>
    <xf numFmtId="2" fontId="2" fillId="0" borderId="0" xfId="0" applyNumberFormat="1" applyFont="1" applyFill="1" applyAlignment="1">
      <alignment horizontal="center"/>
    </xf>
    <xf numFmtId="4" fontId="2" fillId="0" borderId="0" xfId="0" applyNumberFormat="1" applyFont="1" applyFill="1" applyAlignment="1">
      <alignment horizontal="right"/>
    </xf>
    <xf numFmtId="0" fontId="2" fillId="0" borderId="0" xfId="0" applyFont="1" applyFill="1" applyAlignment="1">
      <alignment vertical="top" wrapText="1"/>
    </xf>
    <xf numFmtId="0" fontId="2" fillId="0" borderId="0" xfId="0" applyFont="1" applyFill="1" applyAlignment="1">
      <alignment vertical="top"/>
    </xf>
    <xf numFmtId="0" fontId="53" fillId="0" borderId="0" xfId="0" applyFont="1" applyFill="1" applyBorder="1" applyAlignment="1">
      <alignment vertical="top"/>
    </xf>
    <xf numFmtId="0" fontId="53" fillId="0" borderId="0" xfId="0" applyFont="1" applyFill="1" applyBorder="1" applyAlignment="1">
      <alignment horizontal="left" vertical="top" wrapText="1"/>
    </xf>
    <xf numFmtId="0" fontId="53" fillId="0" borderId="0" xfId="0" applyFont="1" applyFill="1" applyBorder="1" applyAlignment="1" applyProtection="1">
      <alignment horizontal="center"/>
      <protection/>
    </xf>
    <xf numFmtId="4" fontId="53" fillId="0" borderId="0" xfId="0" applyNumberFormat="1" applyFont="1" applyFill="1" applyBorder="1" applyAlignment="1">
      <alignment horizontal="center" wrapText="1"/>
    </xf>
    <xf numFmtId="165" fontId="53" fillId="0" borderId="0" xfId="0" applyNumberFormat="1" applyFont="1" applyFill="1" applyBorder="1" applyAlignment="1">
      <alignment horizontal="right"/>
    </xf>
    <xf numFmtId="0" fontId="53" fillId="0" borderId="20" xfId="0" applyFont="1" applyFill="1" applyBorder="1" applyAlignment="1">
      <alignment vertical="top"/>
    </xf>
    <xf numFmtId="0" fontId="53" fillId="0" borderId="20" xfId="0" applyFont="1" applyFill="1" applyBorder="1" applyAlignment="1">
      <alignment horizontal="left" vertical="top" wrapText="1"/>
    </xf>
    <xf numFmtId="0" fontId="53" fillId="0" borderId="20" xfId="0" applyFont="1" applyFill="1" applyBorder="1" applyAlignment="1" applyProtection="1">
      <alignment horizontal="center"/>
      <protection/>
    </xf>
    <xf numFmtId="4" fontId="53" fillId="0" borderId="20" xfId="0" applyNumberFormat="1" applyFont="1" applyFill="1" applyBorder="1" applyAlignment="1">
      <alignment horizontal="center" wrapText="1"/>
    </xf>
    <xf numFmtId="165" fontId="53" fillId="0" borderId="20" xfId="0" applyNumberFormat="1" applyFont="1" applyFill="1" applyBorder="1" applyAlignment="1">
      <alignment horizontal="right"/>
    </xf>
    <xf numFmtId="0" fontId="5" fillId="0" borderId="0" xfId="0" applyFont="1" applyFill="1" applyAlignment="1">
      <alignment/>
    </xf>
    <xf numFmtId="4" fontId="5" fillId="0" borderId="0" xfId="0" applyNumberFormat="1" applyFont="1" applyFill="1" applyAlignment="1">
      <alignment horizontal="right"/>
    </xf>
    <xf numFmtId="0" fontId="19" fillId="0" borderId="0" xfId="0" applyFont="1" applyFill="1" applyAlignment="1">
      <alignment horizontal="left"/>
    </xf>
    <xf numFmtId="0" fontId="19" fillId="0" borderId="0" xfId="0" applyFont="1" applyFill="1" applyAlignment="1">
      <alignment horizontal="left" wrapText="1"/>
    </xf>
    <xf numFmtId="0" fontId="19" fillId="0" borderId="20" xfId="0" applyFont="1" applyFill="1" applyBorder="1" applyAlignment="1">
      <alignment horizontal="left" wrapText="1"/>
    </xf>
    <xf numFmtId="0" fontId="19" fillId="0" borderId="0" xfId="0" applyFont="1" applyFill="1" applyAlignment="1">
      <alignment/>
    </xf>
    <xf numFmtId="0" fontId="19" fillId="0" borderId="0" xfId="0" applyFont="1" applyFill="1" applyAlignment="1">
      <alignment wrapText="1"/>
    </xf>
    <xf numFmtId="0" fontId="19" fillId="0" borderId="0" xfId="0" applyFont="1" applyFill="1" applyAlignment="1">
      <alignment horizontal="justify" vertical="top"/>
    </xf>
    <xf numFmtId="0" fontId="19" fillId="0" borderId="0" xfId="0" applyFont="1" applyFill="1" applyBorder="1" applyAlignment="1">
      <alignment horizontal="justify" vertical="top"/>
    </xf>
    <xf numFmtId="0" fontId="19" fillId="0" borderId="0" xfId="0" applyFont="1" applyFill="1" applyBorder="1" applyAlignment="1">
      <alignment horizontal="center"/>
    </xf>
    <xf numFmtId="0" fontId="19" fillId="0" borderId="20" xfId="0" applyFont="1" applyFill="1" applyBorder="1" applyAlignment="1">
      <alignment horizontal="left"/>
    </xf>
    <xf numFmtId="9" fontId="19" fillId="0" borderId="0" xfId="0" applyNumberFormat="1" applyFont="1" applyFill="1" applyBorder="1" applyAlignment="1">
      <alignment horizontal="center"/>
    </xf>
    <xf numFmtId="0" fontId="19" fillId="0" borderId="0" xfId="0" applyFont="1" applyFill="1" applyBorder="1" applyAlignment="1">
      <alignment horizontal="left" wrapText="1"/>
    </xf>
    <xf numFmtId="0" fontId="10" fillId="0" borderId="0" xfId="0" applyFont="1" applyFill="1" applyAlignment="1">
      <alignment wrapText="1"/>
    </xf>
    <xf numFmtId="0" fontId="10" fillId="0" borderId="0" xfId="0" applyNumberFormat="1" applyFont="1" applyFill="1" applyAlignment="1">
      <alignment horizontal="left" vertical="top" wrapText="1"/>
    </xf>
    <xf numFmtId="4" fontId="113" fillId="0" borderId="0" xfId="285" applyFont="1" applyFill="1">
      <alignment horizontal="right" vertical="top"/>
      <protection/>
    </xf>
    <xf numFmtId="177" fontId="10" fillId="0" borderId="0" xfId="285" applyNumberFormat="1" applyFont="1" applyFill="1" applyAlignment="1">
      <alignment vertical="top"/>
      <protection/>
    </xf>
    <xf numFmtId="0" fontId="10" fillId="0" borderId="0" xfId="0" applyNumberFormat="1" applyFont="1" applyFill="1" applyAlignment="1">
      <alignment wrapText="1"/>
    </xf>
    <xf numFmtId="44" fontId="6" fillId="0" borderId="0" xfId="0" applyNumberFormat="1" applyFont="1" applyBorder="1" applyAlignment="1">
      <alignment/>
    </xf>
    <xf numFmtId="2" fontId="4" fillId="0" borderId="0" xfId="0" applyNumberFormat="1" applyFont="1" applyAlignment="1">
      <alignment wrapText="1"/>
    </xf>
    <xf numFmtId="2" fontId="0" fillId="0" borderId="0" xfId="0" applyNumberFormat="1" applyAlignment="1">
      <alignment/>
    </xf>
    <xf numFmtId="0" fontId="61" fillId="0" borderId="29" xfId="0" applyFont="1" applyBorder="1" applyAlignment="1">
      <alignment horizontal="left" vertical="center"/>
    </xf>
    <xf numFmtId="0" fontId="61" fillId="0" borderId="29" xfId="0" applyFont="1" applyBorder="1" applyAlignment="1">
      <alignment horizontal="left" vertical="center" wrapText="1"/>
    </xf>
    <xf numFmtId="0" fontId="122" fillId="0" borderId="0" xfId="0" applyFont="1" applyFill="1" applyBorder="1" applyAlignment="1">
      <alignment vertical="top" wrapText="1"/>
    </xf>
    <xf numFmtId="0" fontId="0" fillId="0" borderId="0" xfId="0" applyFill="1" applyBorder="1" applyAlignment="1">
      <alignment/>
    </xf>
    <xf numFmtId="44" fontId="6" fillId="0" borderId="0" xfId="0" applyNumberFormat="1" applyFont="1" applyBorder="1" applyAlignment="1">
      <alignment/>
    </xf>
    <xf numFmtId="44" fontId="0" fillId="0" borderId="0" xfId="0" applyNumberFormat="1" applyAlignment="1">
      <alignment/>
    </xf>
    <xf numFmtId="44" fontId="6" fillId="0" borderId="20" xfId="0" applyNumberFormat="1" applyFont="1" applyBorder="1" applyAlignment="1">
      <alignment/>
    </xf>
    <xf numFmtId="44" fontId="0" fillId="0" borderId="20" xfId="0" applyNumberFormat="1" applyBorder="1" applyAlignment="1">
      <alignment/>
    </xf>
    <xf numFmtId="44" fontId="17" fillId="0" borderId="21" xfId="0" applyNumberFormat="1" applyFont="1" applyBorder="1" applyAlignment="1">
      <alignment/>
    </xf>
    <xf numFmtId="44" fontId="0" fillId="0" borderId="21" xfId="0" applyNumberFormat="1" applyFont="1" applyBorder="1" applyAlignment="1">
      <alignment/>
    </xf>
    <xf numFmtId="44" fontId="0" fillId="0" borderId="21" xfId="0" applyNumberFormat="1" applyBorder="1" applyAlignment="1">
      <alignment/>
    </xf>
    <xf numFmtId="44" fontId="0" fillId="0" borderId="0" xfId="0" applyNumberFormat="1" applyFont="1" applyBorder="1" applyAlignment="1">
      <alignment/>
    </xf>
    <xf numFmtId="44" fontId="5" fillId="0" borderId="21" xfId="0" applyNumberFormat="1" applyFont="1" applyBorder="1" applyAlignment="1">
      <alignment/>
    </xf>
    <xf numFmtId="44" fontId="2" fillId="0" borderId="0" xfId="0" applyNumberFormat="1" applyFont="1" applyAlignment="1">
      <alignment/>
    </xf>
    <xf numFmtId="44" fontId="0" fillId="0" borderId="0" xfId="0" applyNumberFormat="1" applyFont="1" applyAlignment="1">
      <alignment/>
    </xf>
    <xf numFmtId="44" fontId="2" fillId="0" borderId="20" xfId="0" applyNumberFormat="1" applyFont="1" applyBorder="1" applyAlignment="1">
      <alignment/>
    </xf>
    <xf numFmtId="44" fontId="0" fillId="0" borderId="20" xfId="0" applyNumberFormat="1" applyFont="1" applyBorder="1" applyAlignment="1">
      <alignment/>
    </xf>
    <xf numFmtId="0" fontId="61" fillId="0" borderId="29" xfId="0" applyFont="1" applyBorder="1" applyAlignment="1">
      <alignment horizontal="left" vertical="center"/>
    </xf>
    <xf numFmtId="0" fontId="61" fillId="0" borderId="29" xfId="0" applyFont="1" applyBorder="1" applyAlignment="1">
      <alignment horizontal="right" vertical="center" wrapText="1"/>
    </xf>
    <xf numFmtId="0" fontId="5" fillId="0" borderId="0" xfId="0" applyFont="1" applyAlignment="1">
      <alignment horizontal="left" vertical="top" wrapText="1"/>
    </xf>
    <xf numFmtId="0" fontId="0" fillId="0" borderId="0" xfId="0" applyFont="1" applyAlignment="1">
      <alignment/>
    </xf>
    <xf numFmtId="44" fontId="2" fillId="0" borderId="21" xfId="0" applyNumberFormat="1" applyFont="1" applyBorder="1" applyAlignment="1">
      <alignment/>
    </xf>
    <xf numFmtId="44" fontId="2" fillId="0" borderId="0" xfId="0" applyNumberFormat="1" applyFont="1" applyBorder="1" applyAlignment="1">
      <alignment/>
    </xf>
    <xf numFmtId="2" fontId="118" fillId="0" borderId="0" xfId="343" applyNumberFormat="1" applyFont="1" applyBorder="1" applyAlignment="1">
      <alignment horizontal="justify" wrapText="1"/>
      <protection/>
    </xf>
    <xf numFmtId="2" fontId="118" fillId="0" borderId="0" xfId="343" applyNumberFormat="1" applyFont="1" applyBorder="1" applyAlignment="1">
      <alignment horizontal="left" wrapText="1" indent="1"/>
      <protection/>
    </xf>
    <xf numFmtId="0" fontId="119" fillId="0" borderId="0" xfId="0" applyFont="1" applyAlignment="1">
      <alignment horizontal="left" wrapText="1" indent="1"/>
    </xf>
    <xf numFmtId="0" fontId="118" fillId="0" borderId="0" xfId="0" applyFont="1" applyFill="1" applyAlignment="1">
      <alignment horizontal="left" vertical="top" wrapText="1" indent="1"/>
    </xf>
    <xf numFmtId="0" fontId="119" fillId="0" borderId="0" xfId="0" applyFont="1" applyAlignment="1">
      <alignment horizontal="left" indent="1"/>
    </xf>
    <xf numFmtId="0" fontId="118" fillId="0" borderId="0" xfId="0" applyFont="1" applyFill="1" applyBorder="1" applyAlignment="1">
      <alignment horizontal="left" vertical="top" wrapText="1" indent="1"/>
    </xf>
    <xf numFmtId="2" fontId="118" fillId="0" borderId="0" xfId="343" applyNumberFormat="1" applyFont="1" applyFill="1" applyBorder="1" applyAlignment="1">
      <alignment horizontal="justify" wrapText="1"/>
      <protection/>
    </xf>
    <xf numFmtId="2" fontId="114" fillId="0" borderId="0" xfId="343" applyNumberFormat="1" applyFont="1" applyFill="1" applyBorder="1" applyAlignment="1">
      <alignment horizontal="justify" wrapText="1"/>
      <protection/>
    </xf>
    <xf numFmtId="4" fontId="118" fillId="0" borderId="0" xfId="0" applyNumberFormat="1" applyFont="1" applyFill="1" applyBorder="1" applyAlignment="1">
      <alignment horizontal="left" wrapText="1" indent="1"/>
    </xf>
    <xf numFmtId="4" fontId="118" fillId="0" borderId="0" xfId="0" applyNumberFormat="1" applyFont="1" applyFill="1" applyBorder="1" applyAlignment="1">
      <alignment horizontal="left" wrapText="1"/>
    </xf>
    <xf numFmtId="2" fontId="118" fillId="0" borderId="0" xfId="343" applyNumberFormat="1" applyFont="1" applyFill="1" applyBorder="1" applyAlignment="1">
      <alignment horizontal="left" wrapText="1" indent="1"/>
      <protection/>
    </xf>
    <xf numFmtId="0" fontId="117" fillId="0" borderId="0" xfId="0" applyFont="1" applyFill="1" applyAlignment="1">
      <alignment horizontal="left" indent="1"/>
    </xf>
    <xf numFmtId="0" fontId="119" fillId="0" borderId="0" xfId="0" applyFont="1" applyFill="1" applyAlignment="1">
      <alignment horizontal="left" indent="1"/>
    </xf>
    <xf numFmtId="4" fontId="118" fillId="0" borderId="0" xfId="0" applyNumberFormat="1" applyFont="1" applyFill="1" applyBorder="1" applyAlignment="1">
      <alignment horizontal="justify" vertical="top" wrapText="1"/>
    </xf>
    <xf numFmtId="0" fontId="119" fillId="0" borderId="0" xfId="0" applyFont="1" applyFill="1" applyBorder="1" applyAlignment="1">
      <alignment/>
    </xf>
    <xf numFmtId="0" fontId="118" fillId="0" borderId="0" xfId="0" applyFont="1" applyFill="1" applyBorder="1" applyAlignment="1">
      <alignment horizontal="justify" vertical="top" wrapText="1"/>
    </xf>
    <xf numFmtId="0" fontId="114" fillId="0" borderId="0" xfId="0" applyNumberFormat="1" applyFont="1" applyFill="1" applyAlignment="1">
      <alignment vertical="top" wrapText="1"/>
    </xf>
    <xf numFmtId="0" fontId="0" fillId="0" borderId="0" xfId="0" applyAlignment="1">
      <alignment/>
    </xf>
    <xf numFmtId="0" fontId="118" fillId="0" borderId="0" xfId="0" applyNumberFormat="1" applyFont="1" applyFill="1" applyBorder="1" applyAlignment="1">
      <alignment horizontal="left" vertical="top" wrapText="1"/>
    </xf>
    <xf numFmtId="0" fontId="117" fillId="0" borderId="0" xfId="0" applyFont="1" applyFill="1" applyAlignment="1">
      <alignment/>
    </xf>
    <xf numFmtId="0" fontId="118" fillId="0" borderId="0" xfId="0" applyFont="1" applyFill="1" applyBorder="1" applyAlignment="1">
      <alignment horizontal="left" vertical="top" wrapText="1"/>
    </xf>
    <xf numFmtId="0" fontId="118" fillId="0" borderId="0" xfId="0" applyFont="1" applyFill="1" applyAlignment="1">
      <alignment horizontal="left" indent="1"/>
    </xf>
    <xf numFmtId="0" fontId="118" fillId="0" borderId="0" xfId="0" applyFont="1" applyFill="1" applyBorder="1" applyAlignment="1">
      <alignment vertical="top" wrapText="1"/>
    </xf>
    <xf numFmtId="0" fontId="117" fillId="0" borderId="0" xfId="0" applyFont="1" applyFill="1" applyAlignment="1">
      <alignment wrapText="1"/>
    </xf>
    <xf numFmtId="0" fontId="118" fillId="0" borderId="0" xfId="0" applyNumberFormat="1" applyFont="1" applyFill="1" applyBorder="1" applyAlignment="1">
      <alignment vertical="top" wrapText="1"/>
    </xf>
    <xf numFmtId="0" fontId="118" fillId="0" borderId="0" xfId="0" applyNumberFormat="1" applyFont="1" applyFill="1" applyBorder="1" applyAlignment="1">
      <alignment horizontal="left" vertical="top" wrapText="1" indent="1"/>
    </xf>
    <xf numFmtId="0" fontId="118" fillId="0" borderId="0" xfId="0" applyNumberFormat="1" applyFont="1" applyFill="1" applyAlignment="1">
      <alignment horizontal="left" vertical="top" wrapText="1" indent="1"/>
    </xf>
    <xf numFmtId="0" fontId="118" fillId="0" borderId="0" xfId="0" applyNumberFormat="1" applyFont="1" applyFill="1" applyBorder="1" applyAlignment="1">
      <alignment horizontal="left" vertical="top" wrapText="1" indent="1"/>
    </xf>
    <xf numFmtId="0" fontId="117" fillId="0" borderId="0" xfId="0" applyFont="1" applyFill="1" applyAlignment="1">
      <alignment horizontal="left" wrapText="1" indent="1"/>
    </xf>
    <xf numFmtId="0" fontId="114" fillId="0" borderId="0" xfId="0" applyNumberFormat="1" applyFont="1" applyFill="1" applyBorder="1" applyAlignment="1">
      <alignment horizontal="left" vertical="top" wrapText="1" indent="1"/>
    </xf>
    <xf numFmtId="0" fontId="118" fillId="0" borderId="0" xfId="0" applyFont="1" applyFill="1" applyBorder="1" applyAlignment="1">
      <alignment horizontal="left" vertical="top" wrapText="1" indent="1"/>
    </xf>
    <xf numFmtId="0" fontId="119" fillId="0" borderId="0" xfId="0" applyFont="1" applyFill="1" applyAlignment="1">
      <alignment horizontal="left" wrapText="1" indent="1"/>
    </xf>
    <xf numFmtId="2" fontId="2" fillId="0" borderId="28" xfId="0" applyNumberFormat="1" applyFont="1" applyFill="1" applyBorder="1" applyAlignment="1">
      <alignment horizontal="center"/>
    </xf>
    <xf numFmtId="2" fontId="2" fillId="0" borderId="22" xfId="0" applyNumberFormat="1" applyFont="1" applyFill="1" applyBorder="1" applyAlignment="1">
      <alignment horizontal="center"/>
    </xf>
    <xf numFmtId="2" fontId="2" fillId="0" borderId="0" xfId="0" applyNumberFormat="1" applyFont="1" applyFill="1" applyBorder="1" applyAlignment="1">
      <alignment horizontal="center"/>
    </xf>
    <xf numFmtId="2" fontId="52" fillId="0" borderId="0" xfId="0" applyNumberFormat="1" applyFont="1" applyBorder="1" applyAlignment="1">
      <alignment horizontal="center"/>
    </xf>
    <xf numFmtId="49" fontId="2" fillId="0" borderId="33" xfId="0" applyNumberFormat="1" applyFont="1" applyBorder="1" applyAlignment="1">
      <alignment horizontal="left" vertical="top"/>
    </xf>
    <xf numFmtId="0" fontId="2" fillId="0" borderId="33" xfId="0" applyFont="1" applyFill="1" applyBorder="1" applyAlignment="1">
      <alignment horizontal="left" vertical="top" wrapText="1"/>
    </xf>
    <xf numFmtId="0" fontId="2" fillId="0" borderId="33" xfId="0" applyFont="1" applyFill="1" applyBorder="1" applyAlignment="1">
      <alignment/>
    </xf>
    <xf numFmtId="2" fontId="2" fillId="0" borderId="33" xfId="0" applyNumberFormat="1" applyFont="1" applyFill="1" applyBorder="1" applyAlignment="1">
      <alignment horizontal="center"/>
    </xf>
    <xf numFmtId="4" fontId="2" fillId="0" borderId="33" xfId="0" applyNumberFormat="1" applyFont="1" applyFill="1" applyBorder="1" applyAlignment="1">
      <alignment horizontal="right"/>
    </xf>
    <xf numFmtId="4" fontId="53" fillId="0" borderId="33" xfId="0" applyNumberFormat="1" applyFont="1" applyBorder="1" applyAlignment="1">
      <alignment horizontal="justify" vertical="top" wrapText="1"/>
    </xf>
    <xf numFmtId="0" fontId="53" fillId="0" borderId="33" xfId="0" applyFont="1" applyBorder="1" applyAlignment="1">
      <alignment/>
    </xf>
    <xf numFmtId="2" fontId="53" fillId="0" borderId="33" xfId="0" applyNumberFormat="1" applyFont="1" applyBorder="1" applyAlignment="1">
      <alignment horizontal="center"/>
    </xf>
    <xf numFmtId="4" fontId="53" fillId="0" borderId="33" xfId="0" applyNumberFormat="1" applyFont="1" applyBorder="1" applyAlignment="1">
      <alignment horizontal="right"/>
    </xf>
    <xf numFmtId="4" fontId="53" fillId="0" borderId="33" xfId="0" applyNumberFormat="1" applyFont="1" applyBorder="1" applyAlignment="1">
      <alignment horizontal="right" wrapText="1"/>
    </xf>
    <xf numFmtId="4" fontId="53" fillId="0" borderId="0" xfId="0" applyNumberFormat="1" applyFont="1" applyBorder="1" applyAlignment="1">
      <alignment horizontal="justify" vertical="top" wrapText="1"/>
    </xf>
    <xf numFmtId="4" fontId="53" fillId="0" borderId="32" xfId="0" applyNumberFormat="1" applyFont="1" applyBorder="1" applyAlignment="1">
      <alignment horizontal="right" wrapText="1"/>
    </xf>
    <xf numFmtId="4" fontId="53" fillId="0" borderId="33" xfId="0" applyNumberFormat="1" applyFont="1" applyBorder="1" applyAlignment="1">
      <alignment horizontal="left"/>
    </xf>
    <xf numFmtId="4" fontId="53" fillId="0" borderId="33" xfId="0" applyNumberFormat="1" applyFont="1" applyBorder="1" applyAlignment="1" applyProtection="1">
      <alignment horizontal="center"/>
      <protection/>
    </xf>
    <xf numFmtId="4" fontId="53" fillId="0" borderId="33" xfId="0" applyNumberFormat="1" applyFont="1" applyBorder="1" applyAlignment="1" applyProtection="1">
      <alignment horizontal="right"/>
      <protection/>
    </xf>
    <xf numFmtId="0" fontId="53" fillId="0" borderId="33" xfId="0" applyFont="1" applyBorder="1" applyAlignment="1">
      <alignment horizontal="left" vertical="top" wrapText="1"/>
    </xf>
    <xf numFmtId="4" fontId="53" fillId="0" borderId="0" xfId="0" applyNumberFormat="1" applyFont="1" applyBorder="1" applyAlignment="1">
      <alignment horizontal="left"/>
    </xf>
    <xf numFmtId="4" fontId="53" fillId="0" borderId="0" xfId="0" applyNumberFormat="1" applyFont="1" applyBorder="1" applyAlignment="1" applyProtection="1">
      <alignment horizontal="center"/>
      <protection/>
    </xf>
    <xf numFmtId="4" fontId="53" fillId="0" borderId="0" xfId="0" applyNumberFormat="1" applyFont="1" applyBorder="1" applyAlignment="1" applyProtection="1">
      <alignment horizontal="right"/>
      <protection/>
    </xf>
    <xf numFmtId="4" fontId="53" fillId="0" borderId="0" xfId="0" applyNumberFormat="1" applyFont="1" applyBorder="1" applyAlignment="1">
      <alignment horizontal="right" wrapText="1"/>
    </xf>
    <xf numFmtId="0" fontId="53" fillId="0" borderId="33" xfId="0" applyFont="1" applyBorder="1" applyAlignment="1">
      <alignment horizontal="left" wrapText="1"/>
    </xf>
    <xf numFmtId="4" fontId="53" fillId="0" borderId="33" xfId="0" applyNumberFormat="1" applyFont="1" applyBorder="1" applyAlignment="1">
      <alignment horizontal="center" wrapText="1"/>
    </xf>
    <xf numFmtId="4" fontId="53" fillId="0" borderId="33" xfId="0" applyNumberFormat="1" applyFont="1" applyBorder="1" applyAlignment="1">
      <alignment horizontal="right" wrapText="1"/>
    </xf>
    <xf numFmtId="44" fontId="6" fillId="0" borderId="0" xfId="0" applyNumberFormat="1" applyFont="1" applyAlignment="1">
      <alignment/>
    </xf>
    <xf numFmtId="44" fontId="6" fillId="0" borderId="0" xfId="0" applyNumberFormat="1" applyFont="1" applyBorder="1" applyAlignment="1">
      <alignment horizontal="right"/>
    </xf>
    <xf numFmtId="44" fontId="7" fillId="0" borderId="21" xfId="0" applyNumberFormat="1" applyFont="1" applyBorder="1" applyAlignment="1">
      <alignment/>
    </xf>
    <xf numFmtId="44" fontId="7" fillId="0" borderId="0" xfId="0" applyNumberFormat="1" applyFont="1" applyBorder="1" applyAlignment="1">
      <alignment/>
    </xf>
    <xf numFmtId="44" fontId="18" fillId="0" borderId="0" xfId="0" applyNumberFormat="1" applyFont="1" applyAlignment="1">
      <alignment horizontal="right"/>
    </xf>
    <xf numFmtId="44" fontId="18" fillId="0" borderId="20" xfId="0" applyNumberFormat="1" applyFont="1" applyBorder="1" applyAlignment="1">
      <alignment horizontal="right"/>
    </xf>
    <xf numFmtId="44" fontId="18" fillId="0" borderId="25" xfId="0" applyNumberFormat="1" applyFont="1" applyBorder="1" applyAlignment="1">
      <alignment horizontal="right"/>
    </xf>
    <xf numFmtId="44" fontId="10" fillId="0" borderId="0" xfId="253" applyNumberFormat="1" applyFont="1">
      <alignment horizontal="right" vertical="top" wrapText="1"/>
      <protection/>
    </xf>
    <xf numFmtId="44" fontId="11" fillId="0" borderId="26" xfId="253" applyNumberFormat="1" applyFont="1" applyBorder="1">
      <alignment horizontal="right" vertical="top" wrapText="1"/>
      <protection/>
    </xf>
    <xf numFmtId="44" fontId="11" fillId="0" borderId="0" xfId="253" applyNumberFormat="1" applyFont="1">
      <alignment horizontal="right" vertical="top" wrapText="1"/>
      <protection/>
    </xf>
  </cellXfs>
  <cellStyles count="586">
    <cellStyle name="Normal" xfId="0"/>
    <cellStyle name="20 % – Poudarek1" xfId="15"/>
    <cellStyle name="20 % – Poudarek1 2" xfId="16"/>
    <cellStyle name="20 % – Poudarek1 2 2" xfId="17"/>
    <cellStyle name="20 % – Poudarek1 2 3" xfId="18"/>
    <cellStyle name="20 % – Poudarek1 2 4" xfId="19"/>
    <cellStyle name="20 % – Poudarek1 3" xfId="20"/>
    <cellStyle name="20 % – Poudarek1 3 2" xfId="21"/>
    <cellStyle name="20 % – Poudarek1 3 3" xfId="22"/>
    <cellStyle name="20 % – Poudarek1 3 4" xfId="23"/>
    <cellStyle name="20 % – Poudarek1 4" xfId="24"/>
    <cellStyle name="20 % – Poudarek1 4 2" xfId="25"/>
    <cellStyle name="20 % – Poudarek1 4 3" xfId="26"/>
    <cellStyle name="20 % – Poudarek1 4 4" xfId="27"/>
    <cellStyle name="20 % – Poudarek2" xfId="28"/>
    <cellStyle name="20 % – Poudarek2 2" xfId="29"/>
    <cellStyle name="20 % – Poudarek2 2 2" xfId="30"/>
    <cellStyle name="20 % – Poudarek2 2 3" xfId="31"/>
    <cellStyle name="20 % – Poudarek2 2 4" xfId="32"/>
    <cellStyle name="20 % – Poudarek2 3" xfId="33"/>
    <cellStyle name="20 % – Poudarek2 3 2" xfId="34"/>
    <cellStyle name="20 % – Poudarek2 3 3" xfId="35"/>
    <cellStyle name="20 % – Poudarek2 3 4" xfId="36"/>
    <cellStyle name="20 % – Poudarek2 4" xfId="37"/>
    <cellStyle name="20 % – Poudarek2 4 2" xfId="38"/>
    <cellStyle name="20 % – Poudarek2 4 3" xfId="39"/>
    <cellStyle name="20 % – Poudarek2 4 4" xfId="40"/>
    <cellStyle name="20 % – Poudarek3" xfId="41"/>
    <cellStyle name="20 % – Poudarek3 2" xfId="42"/>
    <cellStyle name="20 % – Poudarek3 2 2" xfId="43"/>
    <cellStyle name="20 % – Poudarek3 2 3" xfId="44"/>
    <cellStyle name="20 % – Poudarek3 2 4" xfId="45"/>
    <cellStyle name="20 % – Poudarek3 3" xfId="46"/>
    <cellStyle name="20 % – Poudarek3 3 2" xfId="47"/>
    <cellStyle name="20 % – Poudarek3 3 3" xfId="48"/>
    <cellStyle name="20 % – Poudarek3 3 4" xfId="49"/>
    <cellStyle name="20 % – Poudarek3 4" xfId="50"/>
    <cellStyle name="20 % – Poudarek3 4 2" xfId="51"/>
    <cellStyle name="20 % – Poudarek3 4 3" xfId="52"/>
    <cellStyle name="20 % – Poudarek3 4 4" xfId="53"/>
    <cellStyle name="20 % – Poudarek4" xfId="54"/>
    <cellStyle name="20 % – Poudarek4 2" xfId="55"/>
    <cellStyle name="20 % – Poudarek4 2 2" xfId="56"/>
    <cellStyle name="20 % – Poudarek4 2 3" xfId="57"/>
    <cellStyle name="20 % – Poudarek4 2 4" xfId="58"/>
    <cellStyle name="20 % – Poudarek4 3" xfId="59"/>
    <cellStyle name="20 % – Poudarek4 3 2" xfId="60"/>
    <cellStyle name="20 % – Poudarek4 3 3" xfId="61"/>
    <cellStyle name="20 % – Poudarek4 3 4" xfId="62"/>
    <cellStyle name="20 % – Poudarek4 4" xfId="63"/>
    <cellStyle name="20 % – Poudarek4 4 2" xfId="64"/>
    <cellStyle name="20 % – Poudarek4 4 3" xfId="65"/>
    <cellStyle name="20 % – Poudarek4 4 4" xfId="66"/>
    <cellStyle name="20 % – Poudarek5" xfId="67"/>
    <cellStyle name="20 % – Poudarek5 2" xfId="68"/>
    <cellStyle name="20 % – Poudarek5 2 2" xfId="69"/>
    <cellStyle name="20 % – Poudarek5 2 3" xfId="70"/>
    <cellStyle name="20 % – Poudarek5 2 4" xfId="71"/>
    <cellStyle name="20 % – Poudarek5 3" xfId="72"/>
    <cellStyle name="20 % – Poudarek5 3 2" xfId="73"/>
    <cellStyle name="20 % – Poudarek5 3 3" xfId="74"/>
    <cellStyle name="20 % – Poudarek5 3 4" xfId="75"/>
    <cellStyle name="20 % – Poudarek5 4" xfId="76"/>
    <cellStyle name="20 % – Poudarek5 4 2" xfId="77"/>
    <cellStyle name="20 % – Poudarek5 4 3" xfId="78"/>
    <cellStyle name="20 % – Poudarek5 4 4" xfId="79"/>
    <cellStyle name="20 % – Poudarek6" xfId="80"/>
    <cellStyle name="20 % – Poudarek6 2" xfId="81"/>
    <cellStyle name="20 % – Poudarek6 2 2" xfId="82"/>
    <cellStyle name="20 % – Poudarek6 2 3" xfId="83"/>
    <cellStyle name="20 % – Poudarek6 2 4" xfId="84"/>
    <cellStyle name="20 % – Poudarek6 3" xfId="85"/>
    <cellStyle name="20 % – Poudarek6 3 2" xfId="86"/>
    <cellStyle name="20 % – Poudarek6 3 3" xfId="87"/>
    <cellStyle name="20 % – Poudarek6 3 4" xfId="88"/>
    <cellStyle name="20 % – Poudarek6 4" xfId="89"/>
    <cellStyle name="20 % – Poudarek6 4 2" xfId="90"/>
    <cellStyle name="20 % – Poudarek6 4 3" xfId="91"/>
    <cellStyle name="20 % – Poudarek6 4 4" xfId="92"/>
    <cellStyle name="40 % – Poudarek1" xfId="93"/>
    <cellStyle name="40 % – Poudarek1 2" xfId="94"/>
    <cellStyle name="40 % – Poudarek1 2 2" xfId="95"/>
    <cellStyle name="40 % – Poudarek1 2 3" xfId="96"/>
    <cellStyle name="40 % – Poudarek1 2 4" xfId="97"/>
    <cellStyle name="40 % – Poudarek1 3" xfId="98"/>
    <cellStyle name="40 % – Poudarek1 3 2" xfId="99"/>
    <cellStyle name="40 % – Poudarek1 3 3" xfId="100"/>
    <cellStyle name="40 % – Poudarek1 3 4" xfId="101"/>
    <cellStyle name="40 % – Poudarek1 4" xfId="102"/>
    <cellStyle name="40 % – Poudarek1 4 2" xfId="103"/>
    <cellStyle name="40 % – Poudarek1 4 3" xfId="104"/>
    <cellStyle name="40 % – Poudarek1 4 4" xfId="105"/>
    <cellStyle name="40 % – Poudarek2" xfId="106"/>
    <cellStyle name="40 % – Poudarek2 2" xfId="107"/>
    <cellStyle name="40 % – Poudarek2 2 2" xfId="108"/>
    <cellStyle name="40 % – Poudarek2 2 3" xfId="109"/>
    <cellStyle name="40 % – Poudarek2 2 4" xfId="110"/>
    <cellStyle name="40 % – Poudarek2 3" xfId="111"/>
    <cellStyle name="40 % – Poudarek2 3 2" xfId="112"/>
    <cellStyle name="40 % – Poudarek2 3 3" xfId="113"/>
    <cellStyle name="40 % – Poudarek2 3 4" xfId="114"/>
    <cellStyle name="40 % – Poudarek2 4" xfId="115"/>
    <cellStyle name="40 % – Poudarek2 4 2" xfId="116"/>
    <cellStyle name="40 % – Poudarek2 4 3" xfId="117"/>
    <cellStyle name="40 % – Poudarek2 4 4" xfId="118"/>
    <cellStyle name="40 % – Poudarek3" xfId="119"/>
    <cellStyle name="40 % – Poudarek3 2" xfId="120"/>
    <cellStyle name="40 % – Poudarek3 2 2" xfId="121"/>
    <cellStyle name="40 % – Poudarek3 2 3" xfId="122"/>
    <cellStyle name="40 % – Poudarek3 2 4" xfId="123"/>
    <cellStyle name="40 % – Poudarek3 3" xfId="124"/>
    <cellStyle name="40 % – Poudarek3 3 2" xfId="125"/>
    <cellStyle name="40 % – Poudarek3 3 3" xfId="126"/>
    <cellStyle name="40 % – Poudarek3 3 4" xfId="127"/>
    <cellStyle name="40 % – Poudarek3 4" xfId="128"/>
    <cellStyle name="40 % – Poudarek3 4 2" xfId="129"/>
    <cellStyle name="40 % – Poudarek3 4 3" xfId="130"/>
    <cellStyle name="40 % – Poudarek3 4 4" xfId="131"/>
    <cellStyle name="40 % – Poudarek4" xfId="132"/>
    <cellStyle name="40 % – Poudarek4 2" xfId="133"/>
    <cellStyle name="40 % – Poudarek4 2 2" xfId="134"/>
    <cellStyle name="40 % – Poudarek4 2 3" xfId="135"/>
    <cellStyle name="40 % – Poudarek4 2 4" xfId="136"/>
    <cellStyle name="40 % – Poudarek4 3" xfId="137"/>
    <cellStyle name="40 % – Poudarek4 3 2" xfId="138"/>
    <cellStyle name="40 % – Poudarek4 3 3" xfId="139"/>
    <cellStyle name="40 % – Poudarek4 3 4" xfId="140"/>
    <cellStyle name="40 % – Poudarek4 4" xfId="141"/>
    <cellStyle name="40 % – Poudarek4 4 2" xfId="142"/>
    <cellStyle name="40 % – Poudarek4 4 3" xfId="143"/>
    <cellStyle name="40 % – Poudarek4 4 4" xfId="144"/>
    <cellStyle name="40 % – Poudarek5" xfId="145"/>
    <cellStyle name="40 % – Poudarek5 2" xfId="146"/>
    <cellStyle name="40 % – Poudarek5 2 2" xfId="147"/>
    <cellStyle name="40 % – Poudarek5 2 3" xfId="148"/>
    <cellStyle name="40 % – Poudarek5 2 4" xfId="149"/>
    <cellStyle name="40 % – Poudarek5 3" xfId="150"/>
    <cellStyle name="40 % – Poudarek5 3 2" xfId="151"/>
    <cellStyle name="40 % – Poudarek5 3 3" xfId="152"/>
    <cellStyle name="40 % – Poudarek5 3 4" xfId="153"/>
    <cellStyle name="40 % – Poudarek5 4" xfId="154"/>
    <cellStyle name="40 % – Poudarek5 4 2" xfId="155"/>
    <cellStyle name="40 % – Poudarek5 4 3" xfId="156"/>
    <cellStyle name="40 % – Poudarek5 4 4" xfId="157"/>
    <cellStyle name="40 % – Poudarek6" xfId="158"/>
    <cellStyle name="40 % – Poudarek6 2" xfId="159"/>
    <cellStyle name="40 % – Poudarek6 2 2" xfId="160"/>
    <cellStyle name="40 % – Poudarek6 2 3" xfId="161"/>
    <cellStyle name="40 % – Poudarek6 2 4" xfId="162"/>
    <cellStyle name="40 % – Poudarek6 3" xfId="163"/>
    <cellStyle name="40 % – Poudarek6 3 2" xfId="164"/>
    <cellStyle name="40 % – Poudarek6 3 3" xfId="165"/>
    <cellStyle name="40 % – Poudarek6 3 4" xfId="166"/>
    <cellStyle name="40 % – Poudarek6 4" xfId="167"/>
    <cellStyle name="40 % – Poudarek6 4 2" xfId="168"/>
    <cellStyle name="40 % – Poudarek6 4 3" xfId="169"/>
    <cellStyle name="40 % – Poudarek6 4 4" xfId="170"/>
    <cellStyle name="60 % – Poudarek1" xfId="171"/>
    <cellStyle name="60 % – Poudarek1 2" xfId="172"/>
    <cellStyle name="60 % – Poudarek1 2 2" xfId="173"/>
    <cellStyle name="60 % – Poudarek1 2 3" xfId="174"/>
    <cellStyle name="60 % – Poudarek1 2 4" xfId="175"/>
    <cellStyle name="60 % – Poudarek1 3" xfId="176"/>
    <cellStyle name="60 % – Poudarek1 3 2" xfId="177"/>
    <cellStyle name="60 % – Poudarek1 3 3" xfId="178"/>
    <cellStyle name="60 % – Poudarek1 3 4" xfId="179"/>
    <cellStyle name="60 % – Poudarek1 4" xfId="180"/>
    <cellStyle name="60 % – Poudarek1 4 2" xfId="181"/>
    <cellStyle name="60 % – Poudarek1 4 3" xfId="182"/>
    <cellStyle name="60 % – Poudarek1 4 4" xfId="183"/>
    <cellStyle name="60 % – Poudarek2" xfId="184"/>
    <cellStyle name="60 % – Poudarek2 2" xfId="185"/>
    <cellStyle name="60 % – Poudarek2 2 2" xfId="186"/>
    <cellStyle name="60 % – Poudarek2 2 3" xfId="187"/>
    <cellStyle name="60 % – Poudarek2 2 4" xfId="188"/>
    <cellStyle name="60 % – Poudarek2 3" xfId="189"/>
    <cellStyle name="60 % – Poudarek2 3 2" xfId="190"/>
    <cellStyle name="60 % – Poudarek2 3 3" xfId="191"/>
    <cellStyle name="60 % – Poudarek2 3 4" xfId="192"/>
    <cellStyle name="60 % – Poudarek2 4" xfId="193"/>
    <cellStyle name="60 % – Poudarek2 4 2" xfId="194"/>
    <cellStyle name="60 % – Poudarek2 4 3" xfId="195"/>
    <cellStyle name="60 % – Poudarek2 4 4" xfId="196"/>
    <cellStyle name="60 % – Poudarek3" xfId="197"/>
    <cellStyle name="60 % – Poudarek3 2" xfId="198"/>
    <cellStyle name="60 % – Poudarek3 2 2" xfId="199"/>
    <cellStyle name="60 % – Poudarek3 2 3" xfId="200"/>
    <cellStyle name="60 % – Poudarek3 2 4" xfId="201"/>
    <cellStyle name="60 % – Poudarek3 3" xfId="202"/>
    <cellStyle name="60 % – Poudarek3 3 2" xfId="203"/>
    <cellStyle name="60 % – Poudarek3 3 3" xfId="204"/>
    <cellStyle name="60 % – Poudarek3 3 4" xfId="205"/>
    <cellStyle name="60 % – Poudarek3 4" xfId="206"/>
    <cellStyle name="60 % – Poudarek3 4 2" xfId="207"/>
    <cellStyle name="60 % – Poudarek3 4 3" xfId="208"/>
    <cellStyle name="60 % – Poudarek3 4 4" xfId="209"/>
    <cellStyle name="60 % – Poudarek4" xfId="210"/>
    <cellStyle name="60 % – Poudarek4 2" xfId="211"/>
    <cellStyle name="60 % – Poudarek4 2 2" xfId="212"/>
    <cellStyle name="60 % – Poudarek4 2 3" xfId="213"/>
    <cellStyle name="60 % – Poudarek4 2 4" xfId="214"/>
    <cellStyle name="60 % – Poudarek4 3" xfId="215"/>
    <cellStyle name="60 % – Poudarek4 3 2" xfId="216"/>
    <cellStyle name="60 % – Poudarek4 3 3" xfId="217"/>
    <cellStyle name="60 % – Poudarek4 3 4" xfId="218"/>
    <cellStyle name="60 % – Poudarek4 4" xfId="219"/>
    <cellStyle name="60 % – Poudarek4 4 2" xfId="220"/>
    <cellStyle name="60 % – Poudarek4 4 3" xfId="221"/>
    <cellStyle name="60 % – Poudarek4 4 4" xfId="222"/>
    <cellStyle name="60 % – Poudarek5" xfId="223"/>
    <cellStyle name="60 % – Poudarek5 2" xfId="224"/>
    <cellStyle name="60 % – Poudarek5 2 2" xfId="225"/>
    <cellStyle name="60 % – Poudarek5 2 3" xfId="226"/>
    <cellStyle name="60 % – Poudarek5 2 4" xfId="227"/>
    <cellStyle name="60 % – Poudarek5 3" xfId="228"/>
    <cellStyle name="60 % – Poudarek5 3 2" xfId="229"/>
    <cellStyle name="60 % – Poudarek5 3 3" xfId="230"/>
    <cellStyle name="60 % – Poudarek5 3 4" xfId="231"/>
    <cellStyle name="60 % – Poudarek5 4" xfId="232"/>
    <cellStyle name="60 % – Poudarek5 4 2" xfId="233"/>
    <cellStyle name="60 % – Poudarek5 4 3" xfId="234"/>
    <cellStyle name="60 % – Poudarek5 4 4" xfId="235"/>
    <cellStyle name="60 % – Poudarek6" xfId="236"/>
    <cellStyle name="60 % – Poudarek6 2" xfId="237"/>
    <cellStyle name="60 % – Poudarek6 2 2" xfId="238"/>
    <cellStyle name="60 % – Poudarek6 2 3" xfId="239"/>
    <cellStyle name="60 % – Poudarek6 2 4" xfId="240"/>
    <cellStyle name="60 % – Poudarek6 3" xfId="241"/>
    <cellStyle name="60 % – Poudarek6 3 2" xfId="242"/>
    <cellStyle name="60 % – Poudarek6 3 3" xfId="243"/>
    <cellStyle name="60 % – Poudarek6 3 4" xfId="244"/>
    <cellStyle name="60 % – Poudarek6 4" xfId="245"/>
    <cellStyle name="60 % – Poudarek6 4 2" xfId="246"/>
    <cellStyle name="60 % – Poudarek6 4 3" xfId="247"/>
    <cellStyle name="60 % – Poudarek6 4 4" xfId="248"/>
    <cellStyle name="Comma_SKUPNO" xfId="249"/>
    <cellStyle name="Comma0" xfId="250"/>
    <cellStyle name="Currency0" xfId="251"/>
    <cellStyle name="Date" xfId="252"/>
    <cellStyle name="Desno" xfId="253"/>
    <cellStyle name="Dobro" xfId="254"/>
    <cellStyle name="Dobro 2" xfId="255"/>
    <cellStyle name="Dobro 2 2" xfId="256"/>
    <cellStyle name="Dobro 2 3" xfId="257"/>
    <cellStyle name="Dobro 2 4" xfId="258"/>
    <cellStyle name="Dobro 3" xfId="259"/>
    <cellStyle name="Dobro 3 2" xfId="260"/>
    <cellStyle name="Dobro 3 3" xfId="261"/>
    <cellStyle name="Dobro 3 4" xfId="262"/>
    <cellStyle name="Dobro 4" xfId="263"/>
    <cellStyle name="Dobro 4 2" xfId="264"/>
    <cellStyle name="Dobro 4 3" xfId="265"/>
    <cellStyle name="Dobro 4 4" xfId="266"/>
    <cellStyle name="Excel_BuiltIn_Naslov" xfId="267"/>
    <cellStyle name="Fixed" xfId="268"/>
    <cellStyle name="Heading 1" xfId="269"/>
    <cellStyle name="Heading 2" xfId="270"/>
    <cellStyle name="Hyperlink" xfId="271"/>
    <cellStyle name="Izhod" xfId="272"/>
    <cellStyle name="Izhod 2" xfId="273"/>
    <cellStyle name="Izhod 2 2" xfId="274"/>
    <cellStyle name="Izhod 2 3" xfId="275"/>
    <cellStyle name="Izhod 2 4" xfId="276"/>
    <cellStyle name="Izhod 3" xfId="277"/>
    <cellStyle name="Izhod 3 2" xfId="278"/>
    <cellStyle name="Izhod 3 3" xfId="279"/>
    <cellStyle name="Izhod 3 4" xfId="280"/>
    <cellStyle name="Izhod 4" xfId="281"/>
    <cellStyle name="Izhod 4 2" xfId="282"/>
    <cellStyle name="Izhod 4 3" xfId="283"/>
    <cellStyle name="Izhod 4 4" xfId="284"/>
    <cellStyle name="Izračuni" xfId="285"/>
    <cellStyle name="Krepko" xfId="286"/>
    <cellStyle name="Naslov" xfId="287"/>
    <cellStyle name="Naslov 1" xfId="288"/>
    <cellStyle name="Naslov 1 1" xfId="289"/>
    <cellStyle name="Naslov 1 2" xfId="290"/>
    <cellStyle name="Naslov 1 2 2" xfId="291"/>
    <cellStyle name="Naslov 1 2 3" xfId="292"/>
    <cellStyle name="Naslov 1 2 4" xfId="293"/>
    <cellStyle name="Naslov 1 3" xfId="294"/>
    <cellStyle name="Naslov 1 3 2" xfId="295"/>
    <cellStyle name="Naslov 1 3 3" xfId="296"/>
    <cellStyle name="Naslov 1 3 4" xfId="297"/>
    <cellStyle name="Naslov 1 4" xfId="298"/>
    <cellStyle name="Naslov 1 4 2" xfId="299"/>
    <cellStyle name="Naslov 1 4 3" xfId="300"/>
    <cellStyle name="Naslov 1 4 4" xfId="301"/>
    <cellStyle name="Naslov 2" xfId="302"/>
    <cellStyle name="Naslov 2 2" xfId="303"/>
    <cellStyle name="Naslov 2 2 2" xfId="304"/>
    <cellStyle name="Naslov 2 2 3" xfId="305"/>
    <cellStyle name="Naslov 2 2 4" xfId="306"/>
    <cellStyle name="Naslov 2 3" xfId="307"/>
    <cellStyle name="Naslov 2 3 2" xfId="308"/>
    <cellStyle name="Naslov 2 3 3" xfId="309"/>
    <cellStyle name="Naslov 2 3 4" xfId="310"/>
    <cellStyle name="Naslov 2 4" xfId="311"/>
    <cellStyle name="Naslov 2 4 2" xfId="312"/>
    <cellStyle name="Naslov 2 4 3" xfId="313"/>
    <cellStyle name="Naslov 2 4 4" xfId="314"/>
    <cellStyle name="Naslov 3" xfId="315"/>
    <cellStyle name="Naslov 3 2" xfId="316"/>
    <cellStyle name="Naslov 3 2 2" xfId="317"/>
    <cellStyle name="Naslov 3 2 3" xfId="318"/>
    <cellStyle name="Naslov 3 2 4" xfId="319"/>
    <cellStyle name="Naslov 3 3" xfId="320"/>
    <cellStyle name="Naslov 3 3 2" xfId="321"/>
    <cellStyle name="Naslov 3 3 3" xfId="322"/>
    <cellStyle name="Naslov 3 3 4" xfId="323"/>
    <cellStyle name="Naslov 3 4" xfId="324"/>
    <cellStyle name="Naslov 3 4 2" xfId="325"/>
    <cellStyle name="Naslov 3 4 3" xfId="326"/>
    <cellStyle name="Naslov 3 4 4" xfId="327"/>
    <cellStyle name="Naslov 4" xfId="328"/>
    <cellStyle name="Naslov 4 2" xfId="329"/>
    <cellStyle name="Naslov 4 2 2" xfId="330"/>
    <cellStyle name="Naslov 4 2 3" xfId="331"/>
    <cellStyle name="Naslov 4 2 4" xfId="332"/>
    <cellStyle name="Naslov 4 3" xfId="333"/>
    <cellStyle name="Naslov 4 3 2" xfId="334"/>
    <cellStyle name="Naslov 4 3 3" xfId="335"/>
    <cellStyle name="Naslov 4 3 4" xfId="336"/>
    <cellStyle name="Naslov 4 4" xfId="337"/>
    <cellStyle name="Naslov 4 4 2" xfId="338"/>
    <cellStyle name="Naslov 4 4 3" xfId="339"/>
    <cellStyle name="Naslov 4 4 4" xfId="340"/>
    <cellStyle name="Naslov 5" xfId="341"/>
    <cellStyle name="Navadno 10" xfId="342"/>
    <cellStyle name="Navadno 2" xfId="343"/>
    <cellStyle name="Navadno 2 2" xfId="344"/>
    <cellStyle name="Navadno 2 2 2" xfId="345"/>
    <cellStyle name="Navadno 2 2 2 2" xfId="346"/>
    <cellStyle name="Navadno 2 2 2 3" xfId="347"/>
    <cellStyle name="Navadno 2 2 3" xfId="348"/>
    <cellStyle name="Navadno 2 2 3 2" xfId="349"/>
    <cellStyle name="Navadno 2 2 4" xfId="350"/>
    <cellStyle name="Navadno 2 3" xfId="351"/>
    <cellStyle name="Navadno 2 3 2" xfId="352"/>
    <cellStyle name="Navadno 2 3 3" xfId="353"/>
    <cellStyle name="Navadno 2 4" xfId="354"/>
    <cellStyle name="Navadno 2 5" xfId="355"/>
    <cellStyle name="Navadno 2_Sum" xfId="356"/>
    <cellStyle name="Navadno 3" xfId="357"/>
    <cellStyle name="Navadno 3 2" xfId="358"/>
    <cellStyle name="Navadno 3 2 2" xfId="359"/>
    <cellStyle name="Navadno 3 3" xfId="360"/>
    <cellStyle name="Navadno 3_Sum" xfId="361"/>
    <cellStyle name="Navadno 4" xfId="362"/>
    <cellStyle name="Navadno 4 2" xfId="363"/>
    <cellStyle name="Navadno 4 3" xfId="364"/>
    <cellStyle name="Navadno 5" xfId="365"/>
    <cellStyle name="Navadno 5 2" xfId="366"/>
    <cellStyle name="Navadno 5 2 2" xfId="367"/>
    <cellStyle name="Navadno 5 2 3" xfId="368"/>
    <cellStyle name="Navadno 5 3" xfId="369"/>
    <cellStyle name="Navadno 6" xfId="370"/>
    <cellStyle name="Navadno 6 2" xfId="371"/>
    <cellStyle name="Navadno 6 3" xfId="372"/>
    <cellStyle name="Navadno 7" xfId="373"/>
    <cellStyle name="Navadno 8" xfId="374"/>
    <cellStyle name="Navadno 9" xfId="375"/>
    <cellStyle name="Navadno_List2" xfId="376"/>
    <cellStyle name="Nevtralno" xfId="377"/>
    <cellStyle name="Nevtralno 2" xfId="378"/>
    <cellStyle name="Nevtralno 2 2" xfId="379"/>
    <cellStyle name="Nevtralno 2 3" xfId="380"/>
    <cellStyle name="Nevtralno 2 4" xfId="381"/>
    <cellStyle name="Nevtralno 3" xfId="382"/>
    <cellStyle name="Nevtralno 3 2" xfId="383"/>
    <cellStyle name="Nevtralno 3 3" xfId="384"/>
    <cellStyle name="Nevtralno 3 4" xfId="385"/>
    <cellStyle name="Nevtralno 4" xfId="386"/>
    <cellStyle name="Nevtralno 4 2" xfId="387"/>
    <cellStyle name="Nevtralno 4 3" xfId="388"/>
    <cellStyle name="Nevtralno 4 4" xfId="389"/>
    <cellStyle name="Normal 2" xfId="390"/>
    <cellStyle name="Normal 2 2" xfId="391"/>
    <cellStyle name="Normal 3" xfId="392"/>
    <cellStyle name="Normal-10" xfId="393"/>
    <cellStyle name="Followed Hyperlink" xfId="394"/>
    <cellStyle name="Percent" xfId="395"/>
    <cellStyle name="Opomba" xfId="396"/>
    <cellStyle name="Opomba 2" xfId="397"/>
    <cellStyle name="Opomba 2 2" xfId="398"/>
    <cellStyle name="Opomba 2 3" xfId="399"/>
    <cellStyle name="Opomba 2 4" xfId="400"/>
    <cellStyle name="Opomba 3" xfId="401"/>
    <cellStyle name="Opomba 3 2" xfId="402"/>
    <cellStyle name="Opomba 3 3" xfId="403"/>
    <cellStyle name="Opomba 3 4" xfId="404"/>
    <cellStyle name="Opomba 4" xfId="405"/>
    <cellStyle name="Opomba 4 2" xfId="406"/>
    <cellStyle name="Opomba 4 3" xfId="407"/>
    <cellStyle name="Opomba 4 4" xfId="408"/>
    <cellStyle name="Opozorilo" xfId="409"/>
    <cellStyle name="Opozorilo 2" xfId="410"/>
    <cellStyle name="Opozorilo 2 2" xfId="411"/>
    <cellStyle name="Opozorilo 2 3" xfId="412"/>
    <cellStyle name="Opozorilo 2 4" xfId="413"/>
    <cellStyle name="Opozorilo 3" xfId="414"/>
    <cellStyle name="Opozorilo 3 2" xfId="415"/>
    <cellStyle name="Opozorilo 3 3" xfId="416"/>
    <cellStyle name="Opozorilo 3 4" xfId="417"/>
    <cellStyle name="Opozorilo 4" xfId="418"/>
    <cellStyle name="Opozorilo 4 2" xfId="419"/>
    <cellStyle name="Opozorilo 4 3" xfId="420"/>
    <cellStyle name="Opozorilo 4 4" xfId="421"/>
    <cellStyle name="Pojasnjevalno besedilo" xfId="422"/>
    <cellStyle name="Pojasnjevalno besedilo 2" xfId="423"/>
    <cellStyle name="Pojasnjevalno besedilo 2 2" xfId="424"/>
    <cellStyle name="Pojasnjevalno besedilo 2 3" xfId="425"/>
    <cellStyle name="Pojasnjevalno besedilo 2 4" xfId="426"/>
    <cellStyle name="Pojasnjevalno besedilo 3" xfId="427"/>
    <cellStyle name="Pojasnjevalno besedilo 3 2" xfId="428"/>
    <cellStyle name="Pojasnjevalno besedilo 3 3" xfId="429"/>
    <cellStyle name="Pojasnjevalno besedilo 3 4" xfId="430"/>
    <cellStyle name="Pojasnjevalno besedilo 4" xfId="431"/>
    <cellStyle name="Pojasnjevalno besedilo 4 2" xfId="432"/>
    <cellStyle name="Pojasnjevalno besedilo 4 3" xfId="433"/>
    <cellStyle name="Pojasnjevalno besedilo 4 4" xfId="434"/>
    <cellStyle name="Poudarek1" xfId="435"/>
    <cellStyle name="Poudarek1 2" xfId="436"/>
    <cellStyle name="Poudarek1 2 2" xfId="437"/>
    <cellStyle name="Poudarek1 2 3" xfId="438"/>
    <cellStyle name="Poudarek1 2 4" xfId="439"/>
    <cellStyle name="Poudarek1 3" xfId="440"/>
    <cellStyle name="Poudarek1 3 2" xfId="441"/>
    <cellStyle name="Poudarek1 3 3" xfId="442"/>
    <cellStyle name="Poudarek1 3 4" xfId="443"/>
    <cellStyle name="Poudarek1 4" xfId="444"/>
    <cellStyle name="Poudarek1 4 2" xfId="445"/>
    <cellStyle name="Poudarek1 4 3" xfId="446"/>
    <cellStyle name="Poudarek1 4 4" xfId="447"/>
    <cellStyle name="Poudarek2" xfId="448"/>
    <cellStyle name="Poudarek2 2" xfId="449"/>
    <cellStyle name="Poudarek2 2 2" xfId="450"/>
    <cellStyle name="Poudarek2 2 3" xfId="451"/>
    <cellStyle name="Poudarek2 2 4" xfId="452"/>
    <cellStyle name="Poudarek2 3" xfId="453"/>
    <cellStyle name="Poudarek2 3 2" xfId="454"/>
    <cellStyle name="Poudarek2 3 3" xfId="455"/>
    <cellStyle name="Poudarek2 3 4" xfId="456"/>
    <cellStyle name="Poudarek2 4" xfId="457"/>
    <cellStyle name="Poudarek2 4 2" xfId="458"/>
    <cellStyle name="Poudarek2 4 3" xfId="459"/>
    <cellStyle name="Poudarek2 4 4" xfId="460"/>
    <cellStyle name="Poudarek3" xfId="461"/>
    <cellStyle name="Poudarek3 2" xfId="462"/>
    <cellStyle name="Poudarek3 2 2" xfId="463"/>
    <cellStyle name="Poudarek3 2 3" xfId="464"/>
    <cellStyle name="Poudarek3 2 4" xfId="465"/>
    <cellStyle name="Poudarek3 3" xfId="466"/>
    <cellStyle name="Poudarek3 3 2" xfId="467"/>
    <cellStyle name="Poudarek3 3 3" xfId="468"/>
    <cellStyle name="Poudarek3 3 4" xfId="469"/>
    <cellStyle name="Poudarek3 4" xfId="470"/>
    <cellStyle name="Poudarek3 4 2" xfId="471"/>
    <cellStyle name="Poudarek3 4 3" xfId="472"/>
    <cellStyle name="Poudarek3 4 4" xfId="473"/>
    <cellStyle name="Poudarek4" xfId="474"/>
    <cellStyle name="Poudarek4 2" xfId="475"/>
    <cellStyle name="Poudarek4 2 2" xfId="476"/>
    <cellStyle name="Poudarek4 2 3" xfId="477"/>
    <cellStyle name="Poudarek4 2 4" xfId="478"/>
    <cellStyle name="Poudarek4 3" xfId="479"/>
    <cellStyle name="Poudarek4 3 2" xfId="480"/>
    <cellStyle name="Poudarek4 3 3" xfId="481"/>
    <cellStyle name="Poudarek4 3 4" xfId="482"/>
    <cellStyle name="Poudarek4 4" xfId="483"/>
    <cellStyle name="Poudarek4 4 2" xfId="484"/>
    <cellStyle name="Poudarek4 4 3" xfId="485"/>
    <cellStyle name="Poudarek4 4 4" xfId="486"/>
    <cellStyle name="Poudarek5" xfId="487"/>
    <cellStyle name="Poudarek5 2" xfId="488"/>
    <cellStyle name="Poudarek5 2 2" xfId="489"/>
    <cellStyle name="Poudarek5 2 3" xfId="490"/>
    <cellStyle name="Poudarek5 2 4" xfId="491"/>
    <cellStyle name="Poudarek5 3" xfId="492"/>
    <cellStyle name="Poudarek5 3 2" xfId="493"/>
    <cellStyle name="Poudarek5 3 3" xfId="494"/>
    <cellStyle name="Poudarek5 3 4" xfId="495"/>
    <cellStyle name="Poudarek5 4" xfId="496"/>
    <cellStyle name="Poudarek5 4 2" xfId="497"/>
    <cellStyle name="Poudarek5 4 3" xfId="498"/>
    <cellStyle name="Poudarek5 4 4" xfId="499"/>
    <cellStyle name="Poudarek6" xfId="500"/>
    <cellStyle name="Poudarek6 2" xfId="501"/>
    <cellStyle name="Poudarek6 2 2" xfId="502"/>
    <cellStyle name="Poudarek6 2 3" xfId="503"/>
    <cellStyle name="Poudarek6 2 4" xfId="504"/>
    <cellStyle name="Poudarek6 3" xfId="505"/>
    <cellStyle name="Poudarek6 3 2" xfId="506"/>
    <cellStyle name="Poudarek6 3 3" xfId="507"/>
    <cellStyle name="Poudarek6 3 4" xfId="508"/>
    <cellStyle name="Poudarek6 4" xfId="509"/>
    <cellStyle name="Poudarek6 4 2" xfId="510"/>
    <cellStyle name="Poudarek6 4 3" xfId="511"/>
    <cellStyle name="Poudarek6 4 4" xfId="512"/>
    <cellStyle name="Povezana celica" xfId="513"/>
    <cellStyle name="Povezana celica 2" xfId="514"/>
    <cellStyle name="Povezana celica 2 2" xfId="515"/>
    <cellStyle name="Povezana celica 2 3" xfId="516"/>
    <cellStyle name="Povezana celica 2 4" xfId="517"/>
    <cellStyle name="Povezana celica 3" xfId="518"/>
    <cellStyle name="Povezana celica 3 2" xfId="519"/>
    <cellStyle name="Povezana celica 3 3" xfId="520"/>
    <cellStyle name="Povezana celica 3 4" xfId="521"/>
    <cellStyle name="Povezana celica 4" xfId="522"/>
    <cellStyle name="Povezana celica 4 2" xfId="523"/>
    <cellStyle name="Povezana celica 4 3" xfId="524"/>
    <cellStyle name="Povezana celica 4 4" xfId="525"/>
    <cellStyle name="Preveri celico" xfId="526"/>
    <cellStyle name="Preveri celico 2" xfId="527"/>
    <cellStyle name="Preveri celico 2 2" xfId="528"/>
    <cellStyle name="Preveri celico 2 3" xfId="529"/>
    <cellStyle name="Preveri celico 2 4" xfId="530"/>
    <cellStyle name="Preveri celico 3" xfId="531"/>
    <cellStyle name="Preveri celico 3 2" xfId="532"/>
    <cellStyle name="Preveri celico 3 3" xfId="533"/>
    <cellStyle name="Preveri celico 3 4" xfId="534"/>
    <cellStyle name="Preveri celico 4" xfId="535"/>
    <cellStyle name="Preveri celico 4 2" xfId="536"/>
    <cellStyle name="Preveri celico 4 3" xfId="537"/>
    <cellStyle name="Preveri celico 4 4" xfId="538"/>
    <cellStyle name="Projekt" xfId="539"/>
    <cellStyle name="Računanje" xfId="540"/>
    <cellStyle name="Računanje 2" xfId="541"/>
    <cellStyle name="Računanje 2 2" xfId="542"/>
    <cellStyle name="Računanje 2 3" xfId="543"/>
    <cellStyle name="Računanje 2 4" xfId="544"/>
    <cellStyle name="Računanje 3" xfId="545"/>
    <cellStyle name="Računanje 3 2" xfId="546"/>
    <cellStyle name="Računanje 3 3" xfId="547"/>
    <cellStyle name="Računanje 3 4" xfId="548"/>
    <cellStyle name="Računanje 4" xfId="549"/>
    <cellStyle name="Računanje 4 2" xfId="550"/>
    <cellStyle name="Računanje 4 3" xfId="551"/>
    <cellStyle name="Računanje 4 4" xfId="552"/>
    <cellStyle name="Slabo" xfId="553"/>
    <cellStyle name="Slabo 2" xfId="554"/>
    <cellStyle name="Slabo 2 2" xfId="555"/>
    <cellStyle name="Slabo 2 3" xfId="556"/>
    <cellStyle name="Slabo 2 4" xfId="557"/>
    <cellStyle name="Slabo 3" xfId="558"/>
    <cellStyle name="Slabo 3 2" xfId="559"/>
    <cellStyle name="Slabo 3 3" xfId="560"/>
    <cellStyle name="Slabo 3 4" xfId="561"/>
    <cellStyle name="Slabo 4" xfId="562"/>
    <cellStyle name="Slabo 4 2" xfId="563"/>
    <cellStyle name="Slabo 4 3" xfId="564"/>
    <cellStyle name="Slabo 4 4" xfId="565"/>
    <cellStyle name="Total" xfId="566"/>
    <cellStyle name="Currency" xfId="567"/>
    <cellStyle name="Currency [0]" xfId="568"/>
    <cellStyle name="Comma" xfId="569"/>
    <cellStyle name="Comma [0]" xfId="570"/>
    <cellStyle name="Vejica 2" xfId="571"/>
    <cellStyle name="Vejica 3" xfId="572"/>
    <cellStyle name="Vejica 3 2" xfId="573"/>
    <cellStyle name="Vnos" xfId="574"/>
    <cellStyle name="Vnos 2" xfId="575"/>
    <cellStyle name="Vnos 2 2" xfId="576"/>
    <cellStyle name="Vnos 2 3" xfId="577"/>
    <cellStyle name="Vnos 2 4" xfId="578"/>
    <cellStyle name="Vnos 3" xfId="579"/>
    <cellStyle name="Vnos 3 2" xfId="580"/>
    <cellStyle name="Vnos 3 3" xfId="581"/>
    <cellStyle name="Vnos 3 4" xfId="582"/>
    <cellStyle name="Vnos 4" xfId="583"/>
    <cellStyle name="Vnos 4 2" xfId="584"/>
    <cellStyle name="Vnos 4 3" xfId="585"/>
    <cellStyle name="Vnos 4 4" xfId="586"/>
    <cellStyle name="Vsota" xfId="587"/>
    <cellStyle name="Vsota 2" xfId="588"/>
    <cellStyle name="Vsota 2 2" xfId="589"/>
    <cellStyle name="Vsota 2 3" xfId="590"/>
    <cellStyle name="Vsota 2 4" xfId="591"/>
    <cellStyle name="Vsota 3" xfId="592"/>
    <cellStyle name="Vsota 3 2" xfId="593"/>
    <cellStyle name="Vsota 3 3" xfId="594"/>
    <cellStyle name="Vsota 3 4" xfId="595"/>
    <cellStyle name="Vsota 4" xfId="596"/>
    <cellStyle name="Vsota 4 2" xfId="597"/>
    <cellStyle name="Vsota 4 3" xfId="598"/>
    <cellStyle name="Vsota 4 4" xfId="5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6194C7"/>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4C7FA"/>
      <rgbColor rgb="00FF99CC"/>
      <rgbColor rgb="00CC99FF"/>
      <rgbColor rgb="00FFCC99"/>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bostjank\AppData\Local\Microsoft\Windows\Temporary%20Internet%20Files\Content.IE5\S4TBREPD\POPIS_STROJNE_OSSTURJE_ce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
      <sheetName val="0.2"/>
      <sheetName val="1.1"/>
      <sheetName val="2.1"/>
      <sheetName val="2.2"/>
      <sheetName val="3.1"/>
    </sheetNames>
    <sheetDataSet>
      <sheetData sheetId="0">
        <row r="3">
          <cell r="B3" t="str">
            <v>Občina Ajdovščina</v>
          </cell>
        </row>
        <row r="4">
          <cell r="B4" t="str">
            <v>Cesta 5.maja 6a</v>
          </cell>
        </row>
        <row r="5">
          <cell r="B5" t="str">
            <v>5270 Ajdovščina</v>
          </cell>
        </row>
        <row r="8">
          <cell r="B8" t="str">
            <v> </v>
          </cell>
        </row>
        <row r="9">
          <cell r="B9" t="str">
            <v> </v>
          </cell>
        </row>
        <row r="11">
          <cell r="B11" t="str">
            <v>15-11-07-1-PZR</v>
          </cell>
        </row>
      </sheetData>
      <sheetData sheetId="2">
        <row r="1">
          <cell r="A1" t="str">
            <v>1.1</v>
          </cell>
          <cell r="C1" t="str">
            <v>NOTRANJI VODOVOD</v>
          </cell>
        </row>
      </sheetData>
      <sheetData sheetId="3">
        <row r="1">
          <cell r="A1" t="str">
            <v>2.1</v>
          </cell>
          <cell r="C1" t="str">
            <v>RADIATORSKI RAZVOD</v>
          </cell>
        </row>
      </sheetData>
      <sheetData sheetId="4">
        <row r="1">
          <cell r="A1" t="str">
            <v>2.2</v>
          </cell>
          <cell r="C1" t="str">
            <v>OGREVANJE (HLAJENJE) KLIMAT</v>
          </cell>
        </row>
      </sheetData>
      <sheetData sheetId="5">
        <row r="1">
          <cell r="A1" t="str">
            <v>3.1</v>
          </cell>
          <cell r="C1" t="str">
            <v>VENTILACIJA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B2B2B2"/>
  </sheetPr>
  <dimension ref="A1:IU19"/>
  <sheetViews>
    <sheetView tabSelected="1" view="pageBreakPreview" zoomScale="120" zoomScaleSheetLayoutView="120" zoomScalePageLayoutView="120" workbookViewId="0" topLeftCell="A1">
      <selection activeCell="F24" sqref="F24"/>
    </sheetView>
  </sheetViews>
  <sheetFormatPr defaultColWidth="9.00390625" defaultRowHeight="12.75"/>
  <cols>
    <col min="1" max="1" width="8.875" style="2" customWidth="1"/>
    <col min="2" max="2" width="50.75390625" style="1" customWidth="1"/>
    <col min="3" max="3" width="12.375" style="1" customWidth="1"/>
    <col min="4" max="4" width="19.625" style="1" customWidth="1"/>
    <col min="5" max="6" width="15.25390625" style="1" customWidth="1"/>
    <col min="7" max="16384" width="9.00390625" style="1" customWidth="1"/>
  </cols>
  <sheetData>
    <row r="1" spans="1:255" ht="12.75">
      <c r="A1"/>
      <c r="B1" s="3" t="s">
        <v>0</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13.5">
      <c r="A2"/>
      <c r="B2" s="760" t="s">
        <v>73</v>
      </c>
      <c r="C2" s="761"/>
      <c r="D2" s="761"/>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15.75">
      <c r="A3"/>
      <c r="B3" s="5"/>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2.75">
      <c r="A4"/>
      <c r="B4" s="3"/>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15">
      <c r="A5" s="6"/>
      <c r="B5" s="4" t="s">
        <v>83</v>
      </c>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4" s="7" customFormat="1" ht="14.25">
      <c r="A6" s="8"/>
      <c r="B6" s="9"/>
      <c r="C6" s="10"/>
      <c r="D6" s="11"/>
    </row>
    <row r="7" spans="1:4" ht="14.25">
      <c r="A7" s="12" t="s">
        <v>1</v>
      </c>
      <c r="B7" s="13" t="str">
        <f>'GRAD.DELA'!B3</f>
        <v>RUŠITVENA IN GRADBENA DELA</v>
      </c>
      <c r="C7" s="14"/>
      <c r="D7" s="844">
        <f>'GRAD.DELA'!D12</f>
        <v>0</v>
      </c>
    </row>
    <row r="8" spans="1:4" ht="14.25">
      <c r="A8" s="15"/>
      <c r="B8" s="13"/>
      <c r="C8" s="14"/>
      <c r="D8" s="845"/>
    </row>
    <row r="9" spans="1:4" ht="14.25">
      <c r="A9" s="15" t="s">
        <v>358</v>
      </c>
      <c r="B9" s="16" t="s">
        <v>359</v>
      </c>
      <c r="C9" s="17"/>
      <c r="D9" s="844">
        <f>'OBRT.DELA'!D16</f>
        <v>0</v>
      </c>
    </row>
    <row r="10" spans="1:4" ht="14.25">
      <c r="A10" s="15"/>
      <c r="B10" s="16"/>
      <c r="C10" s="17"/>
      <c r="D10" s="844"/>
    </row>
    <row r="11" spans="1:4" ht="14.25">
      <c r="A11" s="15" t="s">
        <v>360</v>
      </c>
      <c r="B11" s="16" t="s">
        <v>181</v>
      </c>
      <c r="C11" s="17"/>
      <c r="D11" s="844">
        <f>'E.I.'!F22</f>
        <v>0</v>
      </c>
    </row>
    <row r="12" spans="1:4" ht="14.25">
      <c r="A12" s="18"/>
      <c r="B12" s="13"/>
      <c r="C12" s="19"/>
      <c r="D12" s="759"/>
    </row>
    <row r="13" spans="1:4" ht="14.25">
      <c r="A13" s="18" t="s">
        <v>361</v>
      </c>
      <c r="B13" s="13" t="s">
        <v>362</v>
      </c>
      <c r="C13" s="19"/>
      <c r="D13" s="759">
        <f>'S.I. 0.2'!G23</f>
        <v>0</v>
      </c>
    </row>
    <row r="14" spans="1:4" ht="14.25">
      <c r="A14" s="18"/>
      <c r="B14" s="13"/>
      <c r="C14" s="19"/>
      <c r="D14" s="759"/>
    </row>
    <row r="15" spans="1:4" ht="14.25">
      <c r="A15" s="20"/>
      <c r="B15" s="21" t="s">
        <v>31</v>
      </c>
      <c r="C15" s="22"/>
      <c r="D15" s="846">
        <f>SUM(D7:D14)</f>
        <v>0</v>
      </c>
    </row>
    <row r="16" spans="1:4" ht="14.25">
      <c r="A16" s="194"/>
      <c r="B16" s="195"/>
      <c r="C16" s="196"/>
      <c r="D16" s="847"/>
    </row>
    <row r="17" spans="1:4" ht="14.25">
      <c r="A17" s="194"/>
      <c r="B17" s="195" t="s">
        <v>363</v>
      </c>
      <c r="C17" s="196"/>
      <c r="D17" s="847">
        <f>D15*0.22</f>
        <v>0</v>
      </c>
    </row>
    <row r="18" spans="1:4" ht="14.25">
      <c r="A18" s="194"/>
      <c r="B18" s="195"/>
      <c r="C18" s="196"/>
      <c r="D18" s="847"/>
    </row>
    <row r="19" spans="1:4" ht="14.25">
      <c r="A19" s="23"/>
      <c r="B19" s="24" t="s">
        <v>364</v>
      </c>
      <c r="C19" s="17"/>
      <c r="D19" s="436">
        <f>D15+D17</f>
        <v>0</v>
      </c>
    </row>
  </sheetData>
  <sheetProtection/>
  <mergeCells count="1">
    <mergeCell ref="B2:D2"/>
  </mergeCells>
  <printOptions/>
  <pageMargins left="0.984027777777778" right="0.196527777777778" top="0.7875" bottom="0.7875" header="0.511805555555555" footer="0"/>
  <pageSetup horizontalDpi="300" verticalDpi="300" orientation="portrait" paperSize="9" r:id="rId1"/>
  <headerFooter>
    <oddFooter>&amp;C&amp;P/&amp;N</oddFooter>
  </headerFooter>
</worksheet>
</file>

<file path=xl/worksheets/sheet10.xml><?xml version="1.0" encoding="utf-8"?>
<worksheet xmlns="http://schemas.openxmlformats.org/spreadsheetml/2006/main" xmlns:r="http://schemas.openxmlformats.org/officeDocument/2006/relationships">
  <dimension ref="A1:G194"/>
  <sheetViews>
    <sheetView view="pageBreakPreview" zoomScaleSheetLayoutView="100" zoomScalePageLayoutView="0" workbookViewId="0" topLeftCell="A1">
      <selection activeCell="F172" sqref="F172:F184"/>
    </sheetView>
  </sheetViews>
  <sheetFormatPr defaultColWidth="9.00390625" defaultRowHeight="12.75"/>
  <cols>
    <col min="1" max="1" width="3.75390625" style="286" customWidth="1"/>
    <col min="2" max="2" width="4.25390625" style="215" customWidth="1"/>
    <col min="3" max="3" width="49.875" style="304" customWidth="1"/>
    <col min="4" max="4" width="4.75390625" style="266" customWidth="1"/>
    <col min="5" max="5" width="7.25390625" style="277" customWidth="1"/>
    <col min="6" max="6" width="9.75390625" style="272" customWidth="1"/>
    <col min="7" max="7" width="9.75390625" style="249" customWidth="1"/>
    <col min="8" max="16384" width="9.125" style="304" customWidth="1"/>
  </cols>
  <sheetData>
    <row r="1" spans="1:7" ht="12.75">
      <c r="A1" s="284" t="s">
        <v>636</v>
      </c>
      <c r="B1" s="217"/>
      <c r="C1" s="220" t="s">
        <v>637</v>
      </c>
      <c r="D1" s="267"/>
      <c r="E1" s="279"/>
      <c r="F1" s="274"/>
      <c r="G1" s="209">
        <f>+G194</f>
        <v>0</v>
      </c>
    </row>
    <row r="3" spans="1:7" ht="12.75">
      <c r="A3" s="294" t="s">
        <v>387</v>
      </c>
      <c r="B3" s="216"/>
      <c r="C3" s="292" t="s">
        <v>388</v>
      </c>
      <c r="D3" s="291" t="s">
        <v>389</v>
      </c>
      <c r="E3" s="278" t="s">
        <v>21</v>
      </c>
      <c r="F3" s="273" t="s">
        <v>390</v>
      </c>
      <c r="G3" s="219" t="s">
        <v>742</v>
      </c>
    </row>
    <row r="4" ht="12.75">
      <c r="G4" s="249" t="str">
        <f aca="true" t="shared" si="0" ref="G4:G9">IF(E4&lt;&gt;0,E4*F4," ")</f>
        <v> </v>
      </c>
    </row>
    <row r="5" spans="1:7" ht="12.75">
      <c r="A5" s="286">
        <f>1+COUNT(A$2:A4)</f>
        <v>1</v>
      </c>
      <c r="C5" s="304" t="s">
        <v>391</v>
      </c>
      <c r="F5" s="281"/>
      <c r="G5" s="281" t="str">
        <f t="shared" si="0"/>
        <v> </v>
      </c>
    </row>
    <row r="6" spans="3:7" ht="76.5">
      <c r="C6" s="304" t="s">
        <v>392</v>
      </c>
      <c r="F6" s="281"/>
      <c r="G6" s="281" t="str">
        <f t="shared" si="0"/>
        <v> </v>
      </c>
    </row>
    <row r="7" spans="2:7" ht="12.75">
      <c r="B7" s="215" t="s">
        <v>393</v>
      </c>
      <c r="C7" s="304" t="s">
        <v>394</v>
      </c>
      <c r="F7" s="281"/>
      <c r="G7" s="281" t="str">
        <f t="shared" si="0"/>
        <v> </v>
      </c>
    </row>
    <row r="8" spans="2:7" ht="12.75">
      <c r="B8" s="215" t="s">
        <v>395</v>
      </c>
      <c r="C8" s="304" t="s">
        <v>396</v>
      </c>
      <c r="F8" s="281"/>
      <c r="G8" s="281" t="str">
        <f t="shared" si="0"/>
        <v> </v>
      </c>
    </row>
    <row r="9" spans="3:7" ht="12.75">
      <c r="C9" s="304" t="s">
        <v>397</v>
      </c>
      <c r="D9" s="266" t="s">
        <v>39</v>
      </c>
      <c r="E9" s="277">
        <v>6</v>
      </c>
      <c r="F9" s="470"/>
      <c r="G9" s="272">
        <f t="shared" si="0"/>
        <v>0</v>
      </c>
    </row>
    <row r="10" ht="12.75">
      <c r="G10" s="272"/>
    </row>
    <row r="11" spans="1:7" ht="12.75">
      <c r="A11" s="286">
        <f>1+COUNT(A$1:A10)</f>
        <v>2</v>
      </c>
      <c r="B11" s="214"/>
      <c r="C11" s="304" t="s">
        <v>638</v>
      </c>
      <c r="E11" s="218"/>
      <c r="F11" s="221"/>
      <c r="G11" s="221" t="str">
        <f aca="true" t="shared" si="1" ref="G11:G49">IF(E11&lt;&gt;0,E11*F11," ")</f>
        <v> </v>
      </c>
    </row>
    <row r="12" spans="3:7" ht="12.75">
      <c r="C12" s="304" t="s">
        <v>639</v>
      </c>
      <c r="E12" s="218"/>
      <c r="F12" s="210"/>
      <c r="G12" s="210" t="str">
        <f t="shared" si="1"/>
        <v> </v>
      </c>
    </row>
    <row r="13" spans="3:7" ht="12.75">
      <c r="C13" s="304" t="s">
        <v>640</v>
      </c>
      <c r="E13" s="218"/>
      <c r="F13" s="210"/>
      <c r="G13" s="210" t="str">
        <f t="shared" si="1"/>
        <v> </v>
      </c>
    </row>
    <row r="14" spans="3:7" ht="51">
      <c r="C14" s="304" t="s">
        <v>641</v>
      </c>
      <c r="E14" s="218"/>
      <c r="F14" s="210"/>
      <c r="G14" s="210" t="str">
        <f t="shared" si="1"/>
        <v> </v>
      </c>
    </row>
    <row r="15" spans="3:7" ht="12.75">
      <c r="C15" s="304" t="s">
        <v>642</v>
      </c>
      <c r="E15" s="218"/>
      <c r="F15" s="210"/>
      <c r="G15" s="210" t="str">
        <f t="shared" si="1"/>
        <v> </v>
      </c>
    </row>
    <row r="16" spans="3:7" ht="25.5">
      <c r="C16" s="304" t="s">
        <v>643</v>
      </c>
      <c r="E16" s="218"/>
      <c r="F16" s="210"/>
      <c r="G16" s="210" t="str">
        <f t="shared" si="1"/>
        <v> </v>
      </c>
    </row>
    <row r="17" spans="3:7" ht="38.25">
      <c r="C17" s="304" t="s">
        <v>644</v>
      </c>
      <c r="E17" s="218"/>
      <c r="F17" s="210"/>
      <c r="G17" s="210" t="str">
        <f t="shared" si="1"/>
        <v> </v>
      </c>
    </row>
    <row r="18" spans="1:7" s="299" customFormat="1" ht="38.25">
      <c r="A18" s="286"/>
      <c r="B18" s="215"/>
      <c r="C18" s="304" t="s">
        <v>645</v>
      </c>
      <c r="D18" s="266"/>
      <c r="E18" s="218"/>
      <c r="F18" s="210"/>
      <c r="G18" s="210" t="str">
        <f t="shared" si="1"/>
        <v> </v>
      </c>
    </row>
    <row r="19" spans="3:7" ht="70.5" customHeight="1">
      <c r="C19" s="304" t="s">
        <v>646</v>
      </c>
      <c r="E19" s="218"/>
      <c r="F19" s="210"/>
      <c r="G19" s="210" t="str">
        <f t="shared" si="1"/>
        <v> </v>
      </c>
    </row>
    <row r="20" spans="3:7" ht="25.5">
      <c r="C20" s="304" t="s">
        <v>647</v>
      </c>
      <c r="E20" s="218"/>
      <c r="F20" s="210"/>
      <c r="G20" s="210" t="str">
        <f t="shared" si="1"/>
        <v> </v>
      </c>
    </row>
    <row r="21" spans="1:7" s="299" customFormat="1" ht="71.25" customHeight="1">
      <c r="A21" s="286"/>
      <c r="B21" s="215"/>
      <c r="C21" s="304" t="s">
        <v>1135</v>
      </c>
      <c r="D21" s="266"/>
      <c r="E21" s="218"/>
      <c r="F21" s="210"/>
      <c r="G21" s="210" t="str">
        <f t="shared" si="1"/>
        <v> </v>
      </c>
    </row>
    <row r="22" spans="1:7" s="299" customFormat="1" ht="127.5">
      <c r="A22" s="286"/>
      <c r="B22" s="215"/>
      <c r="C22" s="304" t="s">
        <v>648</v>
      </c>
      <c r="D22" s="266"/>
      <c r="E22" s="218"/>
      <c r="F22" s="210"/>
      <c r="G22" s="210" t="str">
        <f t="shared" si="1"/>
        <v> </v>
      </c>
    </row>
    <row r="23" spans="1:7" s="299" customFormat="1" ht="12.75">
      <c r="A23" s="286"/>
      <c r="B23" s="215" t="s">
        <v>393</v>
      </c>
      <c r="C23" s="304" t="s">
        <v>649</v>
      </c>
      <c r="D23" s="266"/>
      <c r="E23" s="218"/>
      <c r="F23" s="210"/>
      <c r="G23" s="210" t="str">
        <f t="shared" si="1"/>
        <v> </v>
      </c>
    </row>
    <row r="24" spans="1:7" s="299" customFormat="1" ht="12.75">
      <c r="A24" s="286"/>
      <c r="B24" s="215" t="s">
        <v>395</v>
      </c>
      <c r="C24" s="304" t="s">
        <v>188</v>
      </c>
      <c r="D24" s="266"/>
      <c r="E24" s="218"/>
      <c r="F24" s="210"/>
      <c r="G24" s="210" t="str">
        <f t="shared" si="1"/>
        <v> </v>
      </c>
    </row>
    <row r="25" spans="1:7" s="299" customFormat="1" ht="12.75">
      <c r="A25" s="286"/>
      <c r="B25" s="215"/>
      <c r="C25" s="304" t="s">
        <v>650</v>
      </c>
      <c r="D25" s="266"/>
      <c r="E25" s="218"/>
      <c r="F25" s="210"/>
      <c r="G25" s="210" t="str">
        <f t="shared" si="1"/>
        <v> </v>
      </c>
    </row>
    <row r="26" spans="1:7" s="299" customFormat="1" ht="12.75">
      <c r="A26" s="286"/>
      <c r="B26" s="215"/>
      <c r="C26" s="304" t="s">
        <v>651</v>
      </c>
      <c r="D26" s="266"/>
      <c r="E26" s="218"/>
      <c r="F26" s="210"/>
      <c r="G26" s="210" t="str">
        <f t="shared" si="1"/>
        <v> </v>
      </c>
    </row>
    <row r="27" spans="1:7" s="299" customFormat="1" ht="12.75">
      <c r="A27" s="286"/>
      <c r="B27" s="215"/>
      <c r="C27" s="304" t="s">
        <v>652</v>
      </c>
      <c r="D27" s="266"/>
      <c r="E27" s="218"/>
      <c r="F27" s="210"/>
      <c r="G27" s="210" t="str">
        <f t="shared" si="1"/>
        <v> </v>
      </c>
    </row>
    <row r="28" spans="1:7" s="299" customFormat="1" ht="12.75">
      <c r="A28" s="286"/>
      <c r="B28" s="215"/>
      <c r="C28" s="304" t="s">
        <v>653</v>
      </c>
      <c r="D28" s="266"/>
      <c r="E28" s="218"/>
      <c r="F28" s="210"/>
      <c r="G28" s="210" t="str">
        <f t="shared" si="1"/>
        <v> </v>
      </c>
    </row>
    <row r="29" spans="1:7" s="299" customFormat="1" ht="12.75">
      <c r="A29" s="286"/>
      <c r="B29" s="215"/>
      <c r="C29" s="304" t="s">
        <v>654</v>
      </c>
      <c r="D29" s="266"/>
      <c r="E29" s="218"/>
      <c r="F29" s="210"/>
      <c r="G29" s="210" t="str">
        <f t="shared" si="1"/>
        <v> </v>
      </c>
    </row>
    <row r="30" spans="1:7" s="299" customFormat="1" ht="12.75">
      <c r="A30" s="286"/>
      <c r="B30" s="215"/>
      <c r="C30" s="304" t="s">
        <v>655</v>
      </c>
      <c r="D30" s="266"/>
      <c r="E30" s="218"/>
      <c r="F30" s="210"/>
      <c r="G30" s="210" t="str">
        <f t="shared" si="1"/>
        <v> </v>
      </c>
    </row>
    <row r="31" spans="1:7" s="299" customFormat="1" ht="12.75">
      <c r="A31" s="286"/>
      <c r="B31" s="215"/>
      <c r="C31" s="304" t="s">
        <v>1136</v>
      </c>
      <c r="D31" s="266"/>
      <c r="E31" s="218"/>
      <c r="F31" s="210"/>
      <c r="G31" s="210" t="str">
        <f t="shared" si="1"/>
        <v> </v>
      </c>
    </row>
    <row r="32" spans="1:7" s="299" customFormat="1" ht="12.75">
      <c r="A32" s="286"/>
      <c r="B32" s="215"/>
      <c r="C32" s="304" t="s">
        <v>656</v>
      </c>
      <c r="D32" s="266"/>
      <c r="E32" s="218"/>
      <c r="F32" s="210"/>
      <c r="G32" s="210" t="str">
        <f t="shared" si="1"/>
        <v> </v>
      </c>
    </row>
    <row r="33" spans="1:7" s="299" customFormat="1" ht="12.75">
      <c r="A33" s="286"/>
      <c r="B33" s="215"/>
      <c r="C33" s="304" t="s">
        <v>657</v>
      </c>
      <c r="D33" s="266"/>
      <c r="E33" s="218"/>
      <c r="F33" s="210"/>
      <c r="G33" s="210" t="str">
        <f t="shared" si="1"/>
        <v> </v>
      </c>
    </row>
    <row r="34" spans="1:7" s="299" customFormat="1" ht="12.75">
      <c r="A34" s="286"/>
      <c r="B34" s="215"/>
      <c r="C34" s="304" t="s">
        <v>658</v>
      </c>
      <c r="D34" s="266"/>
      <c r="E34" s="218"/>
      <c r="F34" s="210"/>
      <c r="G34" s="210" t="str">
        <f t="shared" si="1"/>
        <v> </v>
      </c>
    </row>
    <row r="35" spans="1:7" s="299" customFormat="1" ht="12.75">
      <c r="A35" s="286"/>
      <c r="B35" s="215"/>
      <c r="C35" s="304" t="s">
        <v>659</v>
      </c>
      <c r="D35" s="266"/>
      <c r="E35" s="218"/>
      <c r="F35" s="210"/>
      <c r="G35" s="210" t="str">
        <f t="shared" si="1"/>
        <v> </v>
      </c>
    </row>
    <row r="36" spans="1:7" s="299" customFormat="1" ht="12.75">
      <c r="A36" s="286"/>
      <c r="B36" s="215"/>
      <c r="C36" s="304" t="s">
        <v>660</v>
      </c>
      <c r="D36" s="266"/>
      <c r="E36" s="218"/>
      <c r="F36" s="210"/>
      <c r="G36" s="210" t="str">
        <f t="shared" si="1"/>
        <v> </v>
      </c>
    </row>
    <row r="37" spans="1:7" s="299" customFormat="1" ht="12.75">
      <c r="A37" s="286"/>
      <c r="B37" s="215"/>
      <c r="C37" s="304" t="s">
        <v>661</v>
      </c>
      <c r="D37" s="266"/>
      <c r="E37" s="218"/>
      <c r="F37" s="210"/>
      <c r="G37" s="210" t="str">
        <f>IF(E37&lt;&gt;0,E37*F37," ")</f>
        <v> </v>
      </c>
    </row>
    <row r="38" spans="1:7" s="299" customFormat="1" ht="12.75">
      <c r="A38" s="286"/>
      <c r="B38" s="215"/>
      <c r="C38" s="304" t="s">
        <v>662</v>
      </c>
      <c r="D38" s="266"/>
      <c r="E38" s="218"/>
      <c r="F38" s="210"/>
      <c r="G38" s="210" t="str">
        <f>IF(E38&lt;&gt;0,E38*F38," ")</f>
        <v> </v>
      </c>
    </row>
    <row r="39" spans="1:7" s="299" customFormat="1" ht="12.75">
      <c r="A39" s="286"/>
      <c r="B39" s="215"/>
      <c r="C39" s="304" t="s">
        <v>663</v>
      </c>
      <c r="D39" s="266"/>
      <c r="E39" s="218"/>
      <c r="F39" s="210"/>
      <c r="G39" s="210" t="str">
        <f>IF(E39&lt;&gt;0,E39*F39," ")</f>
        <v> </v>
      </c>
    </row>
    <row r="40" spans="1:7" s="299" customFormat="1" ht="12.75">
      <c r="A40" s="286"/>
      <c r="B40" s="215"/>
      <c r="C40" s="304" t="s">
        <v>664</v>
      </c>
      <c r="D40" s="266"/>
      <c r="E40" s="218"/>
      <c r="F40" s="210"/>
      <c r="G40" s="210" t="str">
        <f>IF(E40&lt;&gt;0,E40*F40," ")</f>
        <v> </v>
      </c>
    </row>
    <row r="41" spans="1:7" s="299" customFormat="1" ht="12.75">
      <c r="A41" s="286"/>
      <c r="B41" s="215"/>
      <c r="C41" s="304" t="s">
        <v>665</v>
      </c>
      <c r="D41" s="266"/>
      <c r="E41" s="218"/>
      <c r="F41" s="210"/>
      <c r="G41" s="210" t="str">
        <f t="shared" si="1"/>
        <v> </v>
      </c>
    </row>
    <row r="42" spans="1:7" s="299" customFormat="1" ht="12.75">
      <c r="A42" s="286"/>
      <c r="B42" s="215"/>
      <c r="C42" s="304" t="s">
        <v>666</v>
      </c>
      <c r="D42" s="266"/>
      <c r="E42" s="218"/>
      <c r="F42" s="210"/>
      <c r="G42" s="210" t="str">
        <f t="shared" si="1"/>
        <v> </v>
      </c>
    </row>
    <row r="43" spans="1:7" s="299" customFormat="1" ht="12.75">
      <c r="A43" s="286"/>
      <c r="B43" s="215" t="s">
        <v>667</v>
      </c>
      <c r="C43" s="304" t="s">
        <v>668</v>
      </c>
      <c r="D43" s="266"/>
      <c r="E43" s="218"/>
      <c r="F43" s="210"/>
      <c r="G43" s="210"/>
    </row>
    <row r="44" spans="1:7" s="299" customFormat="1" ht="12.75">
      <c r="A44" s="286"/>
      <c r="B44" s="215"/>
      <c r="C44" s="304" t="s">
        <v>416</v>
      </c>
      <c r="D44" s="266" t="s">
        <v>39</v>
      </c>
      <c r="E44" s="218">
        <v>1</v>
      </c>
      <c r="F44" s="757"/>
      <c r="G44" s="210">
        <f t="shared" si="1"/>
        <v>0</v>
      </c>
    </row>
    <row r="45" spans="1:7" s="299" customFormat="1" ht="12.75">
      <c r="A45" s="286"/>
      <c r="B45" s="215"/>
      <c r="C45" s="304"/>
      <c r="D45" s="266"/>
      <c r="E45" s="218"/>
      <c r="F45" s="210"/>
      <c r="G45" s="210" t="str">
        <f t="shared" si="1"/>
        <v> </v>
      </c>
    </row>
    <row r="46" spans="1:7" s="299" customFormat="1" ht="12.75">
      <c r="A46" s="286">
        <f>1+COUNT(A$1:A45)</f>
        <v>3</v>
      </c>
      <c r="B46" s="215"/>
      <c r="C46" s="304" t="s">
        <v>669</v>
      </c>
      <c r="D46" s="266"/>
      <c r="E46" s="218"/>
      <c r="F46" s="210"/>
      <c r="G46" s="210" t="str">
        <f t="shared" si="1"/>
        <v> </v>
      </c>
    </row>
    <row r="47" spans="1:7" s="299" customFormat="1" ht="12.75">
      <c r="A47" s="286"/>
      <c r="B47" s="215"/>
      <c r="C47" s="304" t="s">
        <v>670</v>
      </c>
      <c r="D47" s="266"/>
      <c r="E47" s="218"/>
      <c r="F47" s="210"/>
      <c r="G47" s="210" t="str">
        <f t="shared" si="1"/>
        <v> </v>
      </c>
    </row>
    <row r="48" spans="1:7" s="299" customFormat="1" ht="63.75">
      <c r="A48" s="286"/>
      <c r="B48" s="215"/>
      <c r="C48" s="304" t="s">
        <v>671</v>
      </c>
      <c r="D48" s="266"/>
      <c r="E48" s="218"/>
      <c r="F48" s="210"/>
      <c r="G48" s="210" t="str">
        <f t="shared" si="1"/>
        <v> </v>
      </c>
    </row>
    <row r="49" spans="1:7" s="299" customFormat="1" ht="63.75">
      <c r="A49" s="286"/>
      <c r="B49" s="215"/>
      <c r="C49" s="304" t="s">
        <v>672</v>
      </c>
      <c r="D49" s="266"/>
      <c r="E49" s="218"/>
      <c r="F49" s="210"/>
      <c r="G49" s="210" t="str">
        <f t="shared" si="1"/>
        <v> </v>
      </c>
    </row>
    <row r="50" spans="1:7" s="299" customFormat="1" ht="38.25">
      <c r="A50" s="286"/>
      <c r="B50" s="215"/>
      <c r="C50" s="262" t="s">
        <v>1137</v>
      </c>
      <c r="D50" s="266"/>
      <c r="E50" s="218"/>
      <c r="F50" s="210"/>
      <c r="G50" s="210"/>
    </row>
    <row r="51" spans="1:7" s="299" customFormat="1" ht="51">
      <c r="A51" s="286"/>
      <c r="B51" s="215"/>
      <c r="C51" s="304" t="s">
        <v>1138</v>
      </c>
      <c r="D51" s="266"/>
      <c r="E51" s="218"/>
      <c r="F51" s="210"/>
      <c r="G51" s="210"/>
    </row>
    <row r="52" spans="1:7" s="299" customFormat="1" ht="12.75">
      <c r="A52" s="286"/>
      <c r="B52" s="215" t="s">
        <v>393</v>
      </c>
      <c r="C52" s="304" t="s">
        <v>673</v>
      </c>
      <c r="D52" s="266"/>
      <c r="E52" s="218"/>
      <c r="F52" s="210"/>
      <c r="G52" s="210" t="str">
        <f>IF(E52&lt;&gt;0,E52*F52," ")</f>
        <v> </v>
      </c>
    </row>
    <row r="53" spans="1:7" s="299" customFormat="1" ht="12.75">
      <c r="A53" s="286"/>
      <c r="B53" s="215" t="s">
        <v>395</v>
      </c>
      <c r="C53" s="304"/>
      <c r="D53" s="266"/>
      <c r="E53" s="218"/>
      <c r="F53" s="210"/>
      <c r="G53" s="210" t="str">
        <f>IF(E53&lt;&gt;0,E53*F53," ")</f>
        <v> </v>
      </c>
    </row>
    <row r="54" spans="1:7" s="299" customFormat="1" ht="12.75">
      <c r="A54" s="286"/>
      <c r="B54" s="215"/>
      <c r="C54" s="304" t="s">
        <v>416</v>
      </c>
      <c r="D54" s="266" t="s">
        <v>39</v>
      </c>
      <c r="E54" s="218">
        <v>1</v>
      </c>
      <c r="F54" s="757"/>
      <c r="G54" s="210">
        <f>IF(E54&lt;&gt;0,E54*F54," ")</f>
        <v>0</v>
      </c>
    </row>
    <row r="55" spans="1:7" s="299" customFormat="1" ht="12.75">
      <c r="A55" s="286"/>
      <c r="B55" s="215"/>
      <c r="C55" s="304"/>
      <c r="D55" s="266"/>
      <c r="E55" s="218"/>
      <c r="F55" s="210"/>
      <c r="G55" s="210"/>
    </row>
    <row r="56" spans="1:7" ht="12.75">
      <c r="A56" s="286">
        <f>1+COUNT(A$1:A54)</f>
        <v>4</v>
      </c>
      <c r="B56" s="214"/>
      <c r="C56" s="304" t="s">
        <v>674</v>
      </c>
      <c r="E56" s="218"/>
      <c r="F56" s="221"/>
      <c r="G56" s="221" t="str">
        <f>IF(E56&lt;&gt;0,E56*F56," ")</f>
        <v> </v>
      </c>
    </row>
    <row r="57" spans="3:7" ht="25.5">
      <c r="C57" s="304" t="s">
        <v>675</v>
      </c>
      <c r="E57" s="218"/>
      <c r="F57" s="210"/>
      <c r="G57" s="210" t="str">
        <f>IF(E57&lt;&gt;0,E57*F57," ")</f>
        <v> </v>
      </c>
    </row>
    <row r="58" spans="3:7" ht="12.75">
      <c r="C58" s="304" t="s">
        <v>640</v>
      </c>
      <c r="E58" s="218"/>
      <c r="F58" s="210"/>
      <c r="G58" s="210" t="str">
        <f>IF(E58&lt;&gt;0,E58*F58," ")</f>
        <v> </v>
      </c>
    </row>
    <row r="59" spans="3:7" ht="63.75">
      <c r="C59" s="304" t="s">
        <v>676</v>
      </c>
      <c r="E59" s="218"/>
      <c r="F59" s="210"/>
      <c r="G59" s="210" t="str">
        <f>IF(E59&lt;&gt;0,E59*F59," ")</f>
        <v> </v>
      </c>
    </row>
    <row r="60" spans="1:7" s="299" customFormat="1" ht="12.75">
      <c r="A60" s="286"/>
      <c r="B60" s="215"/>
      <c r="C60" s="304" t="s">
        <v>1139</v>
      </c>
      <c r="D60" s="266"/>
      <c r="E60" s="218"/>
      <c r="F60" s="210"/>
      <c r="G60" s="210" t="str">
        <f>IF(E60&lt;&gt;0,E60*F60," ")</f>
        <v> </v>
      </c>
    </row>
    <row r="61" spans="1:7" s="299" customFormat="1" ht="12.75">
      <c r="A61" s="286"/>
      <c r="B61" s="215" t="s">
        <v>667</v>
      </c>
      <c r="C61" s="304" t="s">
        <v>677</v>
      </c>
      <c r="D61" s="266"/>
      <c r="E61" s="218"/>
      <c r="F61" s="210"/>
      <c r="G61" s="210"/>
    </row>
    <row r="62" spans="1:7" s="299" customFormat="1" ht="12.75">
      <c r="A62" s="286"/>
      <c r="B62" s="215"/>
      <c r="C62" s="304" t="s">
        <v>416</v>
      </c>
      <c r="D62" s="266" t="s">
        <v>39</v>
      </c>
      <c r="E62" s="218">
        <v>1</v>
      </c>
      <c r="F62" s="757"/>
      <c r="G62" s="210">
        <f aca="true" t="shared" si="2" ref="G62:G68">IF(E62&lt;&gt;0,E62*F62," ")</f>
        <v>0</v>
      </c>
    </row>
    <row r="63" spans="1:7" s="299" customFormat="1" ht="12.75">
      <c r="A63" s="286"/>
      <c r="B63" s="215"/>
      <c r="C63" s="304"/>
      <c r="D63" s="266"/>
      <c r="E63" s="218"/>
      <c r="F63" s="210"/>
      <c r="G63" s="210" t="str">
        <f t="shared" si="2"/>
        <v> </v>
      </c>
    </row>
    <row r="64" spans="1:7" ht="12.75">
      <c r="A64" s="286">
        <f>1+COUNT(A$2:A63)</f>
        <v>5</v>
      </c>
      <c r="C64" s="304" t="s">
        <v>678</v>
      </c>
      <c r="E64" s="218"/>
      <c r="F64" s="210"/>
      <c r="G64" s="210" t="str">
        <f t="shared" si="2"/>
        <v> </v>
      </c>
    </row>
    <row r="65" spans="2:7" s="256" customFormat="1" ht="25.5">
      <c r="B65" s="211"/>
      <c r="C65" s="758" t="s">
        <v>1140</v>
      </c>
      <c r="D65" s="266"/>
      <c r="E65" s="218"/>
      <c r="F65" s="210"/>
      <c r="G65" s="210" t="str">
        <f t="shared" si="2"/>
        <v> </v>
      </c>
    </row>
    <row r="66" spans="1:7" s="299" customFormat="1" ht="12.75">
      <c r="A66" s="286"/>
      <c r="B66" s="215"/>
      <c r="C66" s="304" t="s">
        <v>416</v>
      </c>
      <c r="D66" s="266"/>
      <c r="E66" s="218"/>
      <c r="F66" s="210"/>
      <c r="G66" s="210" t="str">
        <f>IF(E66&lt;&gt;0,E66*F66," ")</f>
        <v> </v>
      </c>
    </row>
    <row r="67" spans="2:7" s="256" customFormat="1" ht="12.75">
      <c r="B67" s="213" t="s">
        <v>399</v>
      </c>
      <c r="C67" s="258"/>
      <c r="D67" s="266"/>
      <c r="E67" s="218"/>
      <c r="F67" s="210"/>
      <c r="G67" s="210" t="str">
        <f t="shared" si="2"/>
        <v> </v>
      </c>
    </row>
    <row r="68" spans="2:7" s="256" customFormat="1" ht="12.75">
      <c r="B68" s="213" t="s">
        <v>401</v>
      </c>
      <c r="C68" s="258" t="s">
        <v>679</v>
      </c>
      <c r="D68" s="266" t="s">
        <v>39</v>
      </c>
      <c r="E68" s="218">
        <v>2</v>
      </c>
      <c r="F68" s="210"/>
      <c r="G68" s="210">
        <f t="shared" si="2"/>
        <v>0</v>
      </c>
    </row>
    <row r="69" spans="2:7" s="256" customFormat="1" ht="12.75">
      <c r="B69" s="213" t="s">
        <v>401</v>
      </c>
      <c r="C69" s="258" t="s">
        <v>680</v>
      </c>
      <c r="D69" s="266" t="s">
        <v>39</v>
      </c>
      <c r="E69" s="218">
        <v>2</v>
      </c>
      <c r="F69" s="210"/>
      <c r="G69" s="210">
        <f>IF(E69&lt;&gt;0,E69*F69," ")</f>
        <v>0</v>
      </c>
    </row>
    <row r="70" spans="1:7" s="299" customFormat="1" ht="12.75">
      <c r="A70" s="286"/>
      <c r="B70" s="215"/>
      <c r="C70" s="304"/>
      <c r="D70" s="266"/>
      <c r="E70" s="218"/>
      <c r="F70" s="210"/>
      <c r="G70" s="210" t="str">
        <f aca="true" t="shared" si="3" ref="G70:G79">IF(E70&lt;&gt;0,E70*F70," ")</f>
        <v> </v>
      </c>
    </row>
    <row r="71" spans="1:7" s="299" customFormat="1" ht="12.75">
      <c r="A71" s="286">
        <f>1+COUNT(A$2:A70)</f>
        <v>6</v>
      </c>
      <c r="B71" s="215"/>
      <c r="C71" s="304" t="s">
        <v>681</v>
      </c>
      <c r="D71" s="266"/>
      <c r="E71" s="218"/>
      <c r="F71" s="210"/>
      <c r="G71" s="210" t="str">
        <f t="shared" si="3"/>
        <v> </v>
      </c>
    </row>
    <row r="72" spans="2:7" s="256" customFormat="1" ht="38.25">
      <c r="B72" s="211"/>
      <c r="C72" s="258" t="s">
        <v>682</v>
      </c>
      <c r="D72" s="266"/>
      <c r="E72" s="218"/>
      <c r="F72" s="210"/>
      <c r="G72" s="210" t="str">
        <f t="shared" si="3"/>
        <v> </v>
      </c>
    </row>
    <row r="73" spans="2:7" s="256" customFormat="1" ht="12.75">
      <c r="B73" s="213" t="s">
        <v>399</v>
      </c>
      <c r="C73" s="258"/>
      <c r="D73" s="266"/>
      <c r="E73" s="218"/>
      <c r="F73" s="210"/>
      <c r="G73" s="210" t="str">
        <f t="shared" si="3"/>
        <v> </v>
      </c>
    </row>
    <row r="74" spans="2:7" s="256" customFormat="1" ht="12.75">
      <c r="B74" s="213" t="s">
        <v>401</v>
      </c>
      <c r="C74" s="258" t="s">
        <v>683</v>
      </c>
      <c r="D74" s="266"/>
      <c r="E74" s="218"/>
      <c r="F74" s="210"/>
      <c r="G74" s="210" t="str">
        <f t="shared" si="3"/>
        <v> </v>
      </c>
    </row>
    <row r="75" spans="2:7" s="256" customFormat="1" ht="12.75">
      <c r="B75" s="213"/>
      <c r="C75" s="258" t="s">
        <v>1141</v>
      </c>
      <c r="D75" s="266"/>
      <c r="E75" s="218"/>
      <c r="F75" s="210"/>
      <c r="G75" s="210" t="str">
        <f t="shared" si="3"/>
        <v> </v>
      </c>
    </row>
    <row r="76" spans="2:7" s="256" customFormat="1" ht="12.75">
      <c r="B76" s="211"/>
      <c r="C76" s="258" t="s">
        <v>684</v>
      </c>
      <c r="D76" s="266"/>
      <c r="E76" s="218"/>
      <c r="F76" s="210"/>
      <c r="G76" s="210" t="str">
        <f t="shared" si="3"/>
        <v> </v>
      </c>
    </row>
    <row r="77" spans="2:7" s="256" customFormat="1" ht="12.75">
      <c r="B77" s="211"/>
      <c r="C77" s="258" t="s">
        <v>685</v>
      </c>
      <c r="D77" s="266"/>
      <c r="E77" s="218"/>
      <c r="F77" s="210"/>
      <c r="G77" s="210" t="str">
        <f t="shared" si="3"/>
        <v> </v>
      </c>
    </row>
    <row r="78" spans="2:7" s="256" customFormat="1" ht="12.75">
      <c r="B78" s="211"/>
      <c r="C78" s="258" t="s">
        <v>686</v>
      </c>
      <c r="D78" s="266"/>
      <c r="E78" s="218"/>
      <c r="F78" s="210"/>
      <c r="G78" s="210" t="str">
        <f t="shared" si="3"/>
        <v> </v>
      </c>
    </row>
    <row r="79" spans="2:7" s="256" customFormat="1" ht="12.75">
      <c r="B79" s="211"/>
      <c r="C79" s="258" t="s">
        <v>416</v>
      </c>
      <c r="D79" s="266" t="s">
        <v>39</v>
      </c>
      <c r="E79" s="218">
        <v>2</v>
      </c>
      <c r="F79" s="757"/>
      <c r="G79" s="210">
        <f t="shared" si="3"/>
        <v>0</v>
      </c>
    </row>
    <row r="80" spans="1:7" s="299" customFormat="1" ht="12.75">
      <c r="A80" s="286"/>
      <c r="B80" s="215"/>
      <c r="C80" s="304"/>
      <c r="D80" s="266"/>
      <c r="E80" s="218"/>
      <c r="F80" s="210"/>
      <c r="G80" s="210"/>
    </row>
    <row r="81" spans="1:7" s="299" customFormat="1" ht="12.75">
      <c r="A81" s="286">
        <f>1+COUNT(A$2:A80)</f>
        <v>7</v>
      </c>
      <c r="B81" s="215"/>
      <c r="C81" s="304" t="s">
        <v>687</v>
      </c>
      <c r="D81" s="266"/>
      <c r="E81" s="218"/>
      <c r="F81" s="210"/>
      <c r="G81" s="210" t="str">
        <f aca="true" t="shared" si="4" ref="G81:G144">IF(E81&lt;&gt;0,E81*F81," ")</f>
        <v> </v>
      </c>
    </row>
    <row r="82" spans="1:7" s="299" customFormat="1" ht="51">
      <c r="A82" s="286"/>
      <c r="B82" s="215"/>
      <c r="C82" s="304" t="s">
        <v>688</v>
      </c>
      <c r="D82" s="266"/>
      <c r="E82" s="218"/>
      <c r="F82" s="210"/>
      <c r="G82" s="210" t="str">
        <f t="shared" si="4"/>
        <v> </v>
      </c>
    </row>
    <row r="83" spans="1:7" s="299" customFormat="1" ht="12.75">
      <c r="A83" s="286"/>
      <c r="B83" s="215"/>
      <c r="C83" s="304" t="s">
        <v>416</v>
      </c>
      <c r="D83" s="266"/>
      <c r="E83" s="218"/>
      <c r="F83" s="210"/>
      <c r="G83" s="210" t="str">
        <f t="shared" si="4"/>
        <v> </v>
      </c>
    </row>
    <row r="84" spans="1:7" s="299" customFormat="1" ht="12.75">
      <c r="A84" s="286"/>
      <c r="B84" s="215" t="s">
        <v>393</v>
      </c>
      <c r="C84" s="304"/>
      <c r="D84" s="266"/>
      <c r="E84" s="218"/>
      <c r="F84" s="210"/>
      <c r="G84" s="210" t="str">
        <f t="shared" si="4"/>
        <v> </v>
      </c>
    </row>
    <row r="85" spans="1:7" s="299" customFormat="1" ht="12.75">
      <c r="A85" s="286"/>
      <c r="B85" s="215" t="s">
        <v>395</v>
      </c>
      <c r="C85" s="304" t="s">
        <v>689</v>
      </c>
      <c r="D85" s="266" t="s">
        <v>39</v>
      </c>
      <c r="E85" s="218">
        <v>4</v>
      </c>
      <c r="F85" s="210"/>
      <c r="G85" s="210">
        <f>IF(E85&lt;&gt;0,E85*F85," ")</f>
        <v>0</v>
      </c>
    </row>
    <row r="86" spans="1:7" s="299" customFormat="1" ht="12.75">
      <c r="A86" s="286"/>
      <c r="B86" s="215" t="s">
        <v>395</v>
      </c>
      <c r="C86" s="304" t="s">
        <v>690</v>
      </c>
      <c r="D86" s="266" t="s">
        <v>39</v>
      </c>
      <c r="E86" s="218">
        <v>1</v>
      </c>
      <c r="F86" s="210"/>
      <c r="G86" s="210">
        <f t="shared" si="4"/>
        <v>0</v>
      </c>
    </row>
    <row r="87" spans="1:7" s="299" customFormat="1" ht="12.75">
      <c r="A87" s="286"/>
      <c r="B87" s="215" t="s">
        <v>395</v>
      </c>
      <c r="C87" s="304" t="s">
        <v>691</v>
      </c>
      <c r="D87" s="266" t="s">
        <v>39</v>
      </c>
      <c r="E87" s="218">
        <v>4</v>
      </c>
      <c r="F87" s="210"/>
      <c r="G87" s="210">
        <f t="shared" si="4"/>
        <v>0</v>
      </c>
    </row>
    <row r="88" spans="1:7" s="299" customFormat="1" ht="12.75">
      <c r="A88" s="286"/>
      <c r="B88" s="215" t="s">
        <v>395</v>
      </c>
      <c r="C88" s="304" t="s">
        <v>692</v>
      </c>
      <c r="D88" s="266" t="s">
        <v>39</v>
      </c>
      <c r="E88" s="218">
        <v>4</v>
      </c>
      <c r="F88" s="210"/>
      <c r="G88" s="210">
        <f t="shared" si="4"/>
        <v>0</v>
      </c>
    </row>
    <row r="89" ht="12.75">
      <c r="G89" s="272" t="str">
        <f t="shared" si="4"/>
        <v> </v>
      </c>
    </row>
    <row r="90" spans="1:7" ht="12.75">
      <c r="A90" s="286">
        <f>1+COUNT(A$2:A89)</f>
        <v>8</v>
      </c>
      <c r="C90" s="304" t="s">
        <v>693</v>
      </c>
      <c r="G90" s="272" t="str">
        <f t="shared" si="4"/>
        <v> </v>
      </c>
    </row>
    <row r="91" spans="3:7" ht="89.25">
      <c r="C91" s="304" t="s">
        <v>694</v>
      </c>
      <c r="G91" s="272" t="str">
        <f t="shared" si="4"/>
        <v> </v>
      </c>
    </row>
    <row r="92" spans="3:7" ht="12.75">
      <c r="C92" s="304" t="s">
        <v>416</v>
      </c>
      <c r="G92" s="272" t="str">
        <f t="shared" si="4"/>
        <v> </v>
      </c>
    </row>
    <row r="93" spans="2:7" ht="12.75">
      <c r="B93" s="215" t="s">
        <v>393</v>
      </c>
      <c r="C93" s="304" t="s">
        <v>695</v>
      </c>
      <c r="G93" s="272" t="str">
        <f t="shared" si="4"/>
        <v> </v>
      </c>
    </row>
    <row r="94" spans="2:7" ht="12.75">
      <c r="B94" s="215" t="s">
        <v>395</v>
      </c>
      <c r="C94" s="304" t="s">
        <v>696</v>
      </c>
      <c r="D94" s="266" t="s">
        <v>39</v>
      </c>
      <c r="E94" s="277">
        <v>6</v>
      </c>
      <c r="F94" s="470"/>
      <c r="G94" s="272">
        <f t="shared" si="4"/>
        <v>0</v>
      </c>
    </row>
    <row r="95" spans="6:7" ht="12.75">
      <c r="F95" s="470"/>
      <c r="G95" s="272" t="str">
        <f t="shared" si="4"/>
        <v> </v>
      </c>
    </row>
    <row r="96" spans="1:7" ht="12.75">
      <c r="A96" s="286">
        <f>1+COUNT(A$2:A95)</f>
        <v>9</v>
      </c>
      <c r="C96" s="304" t="s">
        <v>697</v>
      </c>
      <c r="F96" s="470"/>
      <c r="G96" s="272" t="str">
        <f t="shared" si="4"/>
        <v> </v>
      </c>
    </row>
    <row r="97" spans="3:7" ht="89.25">
      <c r="C97" s="304" t="s">
        <v>698</v>
      </c>
      <c r="F97" s="470"/>
      <c r="G97" s="272" t="str">
        <f t="shared" si="4"/>
        <v> </v>
      </c>
    </row>
    <row r="98" spans="3:7" ht="12.75">
      <c r="C98" s="304" t="s">
        <v>416</v>
      </c>
      <c r="F98" s="470"/>
      <c r="G98" s="272" t="str">
        <f t="shared" si="4"/>
        <v> </v>
      </c>
    </row>
    <row r="99" spans="2:7" ht="12.75">
      <c r="B99" s="215" t="s">
        <v>393</v>
      </c>
      <c r="C99" s="304" t="s">
        <v>695</v>
      </c>
      <c r="F99" s="470"/>
      <c r="G99" s="272" t="str">
        <f t="shared" si="4"/>
        <v> </v>
      </c>
    </row>
    <row r="100" spans="2:7" ht="12.75">
      <c r="B100" s="215" t="s">
        <v>395</v>
      </c>
      <c r="C100" s="304" t="s">
        <v>699</v>
      </c>
      <c r="D100" s="266" t="s">
        <v>39</v>
      </c>
      <c r="E100" s="277">
        <v>8</v>
      </c>
      <c r="F100" s="470"/>
      <c r="G100" s="272">
        <f t="shared" si="4"/>
        <v>0</v>
      </c>
    </row>
    <row r="101" ht="12.75">
      <c r="G101" s="272" t="str">
        <f t="shared" si="4"/>
        <v> </v>
      </c>
    </row>
    <row r="102" spans="1:7" ht="12.75">
      <c r="A102" s="286">
        <f>1+COUNT(A$2:A101)</f>
        <v>10</v>
      </c>
      <c r="C102" s="304" t="s">
        <v>700</v>
      </c>
      <c r="G102" s="272" t="str">
        <f t="shared" si="4"/>
        <v> </v>
      </c>
    </row>
    <row r="103" spans="3:7" ht="89.25">
      <c r="C103" s="304" t="s">
        <v>701</v>
      </c>
      <c r="G103" s="272" t="str">
        <f t="shared" si="4"/>
        <v> </v>
      </c>
    </row>
    <row r="104" spans="2:7" ht="12.75">
      <c r="B104" s="215" t="s">
        <v>399</v>
      </c>
      <c r="C104" s="304" t="s">
        <v>695</v>
      </c>
      <c r="G104" s="272" t="str">
        <f t="shared" si="4"/>
        <v> </v>
      </c>
    </row>
    <row r="105" spans="2:7" ht="12.75">
      <c r="B105" s="215" t="s">
        <v>401</v>
      </c>
      <c r="C105" s="304" t="s">
        <v>702</v>
      </c>
      <c r="G105" s="272" t="str">
        <f t="shared" si="4"/>
        <v> </v>
      </c>
    </row>
    <row r="106" spans="3:7" ht="12.75">
      <c r="C106" s="304" t="s">
        <v>703</v>
      </c>
      <c r="G106" s="272" t="str">
        <f t="shared" si="4"/>
        <v> </v>
      </c>
    </row>
    <row r="107" spans="3:7" ht="12.75">
      <c r="C107" s="304" t="s">
        <v>704</v>
      </c>
      <c r="G107" s="272" t="str">
        <f t="shared" si="4"/>
        <v> </v>
      </c>
    </row>
    <row r="108" spans="3:7" ht="12.75">
      <c r="C108" s="304" t="s">
        <v>416</v>
      </c>
      <c r="D108" s="266" t="s">
        <v>39</v>
      </c>
      <c r="E108" s="277">
        <v>8</v>
      </c>
      <c r="F108" s="470"/>
      <c r="G108" s="272">
        <f t="shared" si="4"/>
        <v>0</v>
      </c>
    </row>
    <row r="109" ht="12.75">
      <c r="G109" s="272" t="str">
        <f t="shared" si="4"/>
        <v> </v>
      </c>
    </row>
    <row r="110" spans="2:7" ht="12.75">
      <c r="B110" s="215" t="s">
        <v>401</v>
      </c>
      <c r="C110" s="304" t="s">
        <v>705</v>
      </c>
      <c r="G110" s="272" t="str">
        <f t="shared" si="4"/>
        <v> </v>
      </c>
    </row>
    <row r="111" spans="3:7" ht="12.75">
      <c r="C111" s="304" t="s">
        <v>706</v>
      </c>
      <c r="G111" s="272" t="str">
        <f t="shared" si="4"/>
        <v> </v>
      </c>
    </row>
    <row r="112" spans="3:7" ht="12.75">
      <c r="C112" s="304" t="s">
        <v>707</v>
      </c>
      <c r="G112" s="272" t="str">
        <f t="shared" si="4"/>
        <v> </v>
      </c>
    </row>
    <row r="113" spans="3:7" ht="12.75">
      <c r="C113" s="304" t="s">
        <v>416</v>
      </c>
      <c r="D113" s="266" t="s">
        <v>39</v>
      </c>
      <c r="E113" s="277">
        <v>6</v>
      </c>
      <c r="G113" s="272">
        <f t="shared" si="4"/>
        <v>0</v>
      </c>
    </row>
    <row r="114" ht="12.75">
      <c r="G114" s="272" t="str">
        <f t="shared" si="4"/>
        <v> </v>
      </c>
    </row>
    <row r="115" spans="1:7" ht="12.75">
      <c r="A115" s="286">
        <f>1+COUNT(A$2:A114)</f>
        <v>11</v>
      </c>
      <c r="C115" s="304" t="s">
        <v>708</v>
      </c>
      <c r="G115" s="272" t="str">
        <f t="shared" si="4"/>
        <v> </v>
      </c>
    </row>
    <row r="116" spans="3:7" ht="89.25">
      <c r="C116" s="304" t="s">
        <v>709</v>
      </c>
      <c r="G116" s="272" t="str">
        <f t="shared" si="4"/>
        <v> </v>
      </c>
    </row>
    <row r="117" spans="2:7" ht="12.75">
      <c r="B117" s="215" t="s">
        <v>399</v>
      </c>
      <c r="C117" s="304" t="s">
        <v>695</v>
      </c>
      <c r="G117" s="272" t="str">
        <f t="shared" si="4"/>
        <v> </v>
      </c>
    </row>
    <row r="118" spans="2:7" ht="12.75">
      <c r="B118" s="215" t="s">
        <v>401</v>
      </c>
      <c r="C118" s="304" t="s">
        <v>710</v>
      </c>
      <c r="G118" s="272" t="str">
        <f t="shared" si="4"/>
        <v> </v>
      </c>
    </row>
    <row r="119" spans="3:7" ht="12.75">
      <c r="C119" s="304" t="s">
        <v>703</v>
      </c>
      <c r="G119" s="272" t="str">
        <f t="shared" si="4"/>
        <v> </v>
      </c>
    </row>
    <row r="120" spans="3:7" ht="12.75">
      <c r="C120" s="304" t="s">
        <v>704</v>
      </c>
      <c r="G120" s="272" t="str">
        <f t="shared" si="4"/>
        <v> </v>
      </c>
    </row>
    <row r="121" spans="3:7" ht="12.75">
      <c r="C121" s="304" t="s">
        <v>416</v>
      </c>
      <c r="D121" s="266" t="s">
        <v>39</v>
      </c>
      <c r="E121" s="277">
        <v>8</v>
      </c>
      <c r="G121" s="272">
        <f t="shared" si="4"/>
        <v>0</v>
      </c>
    </row>
    <row r="122" ht="12.75">
      <c r="G122" s="272" t="str">
        <f>IF(E122&lt;&gt;0,E122*F122," ")</f>
        <v> </v>
      </c>
    </row>
    <row r="123" spans="2:7" ht="12.75">
      <c r="B123" s="215" t="s">
        <v>401</v>
      </c>
      <c r="C123" s="304" t="s">
        <v>711</v>
      </c>
      <c r="G123" s="272" t="str">
        <f>IF(E123&lt;&gt;0,E123*F123," ")</f>
        <v> </v>
      </c>
    </row>
    <row r="124" spans="3:7" ht="12.75">
      <c r="C124" s="304" t="s">
        <v>706</v>
      </c>
      <c r="G124" s="272" t="str">
        <f>IF(E124&lt;&gt;0,E124*F124," ")</f>
        <v> </v>
      </c>
    </row>
    <row r="125" spans="3:7" ht="12.75">
      <c r="C125" s="304" t="s">
        <v>707</v>
      </c>
      <c r="G125" s="272" t="str">
        <f>IF(E125&lt;&gt;0,E125*F125," ")</f>
        <v> </v>
      </c>
    </row>
    <row r="126" spans="3:7" ht="12.75">
      <c r="C126" s="304" t="s">
        <v>416</v>
      </c>
      <c r="D126" s="266" t="s">
        <v>39</v>
      </c>
      <c r="E126" s="277">
        <v>7</v>
      </c>
      <c r="G126" s="272">
        <f>IF(E126&lt;&gt;0,E126*F126," ")</f>
        <v>0</v>
      </c>
    </row>
    <row r="127" ht="12.75">
      <c r="G127" s="272" t="str">
        <f t="shared" si="4"/>
        <v> </v>
      </c>
    </row>
    <row r="128" spans="1:7" ht="12.75">
      <c r="A128" s="286">
        <f>1+COUNT(A$2:A127)</f>
        <v>12</v>
      </c>
      <c r="C128" s="304" t="s">
        <v>712</v>
      </c>
      <c r="G128" s="272" t="str">
        <f t="shared" si="4"/>
        <v> </v>
      </c>
    </row>
    <row r="129" spans="3:7" ht="38.25">
      <c r="C129" s="304" t="s">
        <v>1142</v>
      </c>
      <c r="G129" s="272" t="str">
        <f t="shared" si="4"/>
        <v> </v>
      </c>
    </row>
    <row r="130" spans="3:7" ht="12.75">
      <c r="C130" s="304" t="s">
        <v>397</v>
      </c>
      <c r="G130" s="272" t="str">
        <f t="shared" si="4"/>
        <v> </v>
      </c>
    </row>
    <row r="131" spans="2:7" ht="12.75">
      <c r="B131" s="215" t="s">
        <v>399</v>
      </c>
      <c r="C131" s="304" t="s">
        <v>695</v>
      </c>
      <c r="G131" s="272" t="str">
        <f t="shared" si="4"/>
        <v> </v>
      </c>
    </row>
    <row r="132" spans="2:7" ht="12.75">
      <c r="B132" s="215" t="s">
        <v>401</v>
      </c>
      <c r="C132" s="304" t="s">
        <v>713</v>
      </c>
      <c r="D132" s="266" t="s">
        <v>39</v>
      </c>
      <c r="E132" s="277">
        <v>4</v>
      </c>
      <c r="G132" s="272">
        <f t="shared" si="4"/>
        <v>0</v>
      </c>
    </row>
    <row r="133" ht="12.75">
      <c r="G133" s="272" t="str">
        <f t="shared" si="4"/>
        <v> </v>
      </c>
    </row>
    <row r="134" spans="1:7" ht="12.75">
      <c r="A134" s="286">
        <f>1+COUNT(A$2:A133)</f>
        <v>13</v>
      </c>
      <c r="C134" s="304" t="s">
        <v>714</v>
      </c>
      <c r="G134" s="272" t="str">
        <f t="shared" si="4"/>
        <v> </v>
      </c>
    </row>
    <row r="135" spans="3:7" ht="38.25">
      <c r="C135" s="304" t="s">
        <v>715</v>
      </c>
      <c r="G135" s="272" t="str">
        <f t="shared" si="4"/>
        <v> </v>
      </c>
    </row>
    <row r="136" spans="3:7" ht="12.75">
      <c r="C136" s="304" t="s">
        <v>416</v>
      </c>
      <c r="G136" s="272" t="str">
        <f t="shared" si="4"/>
        <v> </v>
      </c>
    </row>
    <row r="137" spans="2:7" ht="12.75">
      <c r="B137" s="215" t="s">
        <v>399</v>
      </c>
      <c r="C137" s="304" t="s">
        <v>695</v>
      </c>
      <c r="G137" s="272" t="str">
        <f t="shared" si="4"/>
        <v> </v>
      </c>
    </row>
    <row r="138" spans="2:7" ht="12.75">
      <c r="B138" s="215" t="s">
        <v>401</v>
      </c>
      <c r="C138" s="304" t="s">
        <v>716</v>
      </c>
      <c r="D138" s="266" t="s">
        <v>39</v>
      </c>
      <c r="E138" s="277">
        <v>2</v>
      </c>
      <c r="G138" s="272">
        <f t="shared" si="4"/>
        <v>0</v>
      </c>
    </row>
    <row r="139" ht="12.75">
      <c r="G139" s="272" t="str">
        <f t="shared" si="4"/>
        <v> </v>
      </c>
    </row>
    <row r="140" spans="1:7" ht="12.75">
      <c r="A140" s="286">
        <f>1+COUNT(A$2:A139)</f>
        <v>14</v>
      </c>
      <c r="C140" s="304" t="s">
        <v>717</v>
      </c>
      <c r="G140" s="272" t="str">
        <f t="shared" si="4"/>
        <v> </v>
      </c>
    </row>
    <row r="141" spans="3:7" ht="25.5">
      <c r="C141" s="304" t="s">
        <v>718</v>
      </c>
      <c r="G141" s="272" t="str">
        <f t="shared" si="4"/>
        <v> </v>
      </c>
    </row>
    <row r="142" spans="3:7" ht="12.75">
      <c r="C142" s="304" t="s">
        <v>416</v>
      </c>
      <c r="G142" s="272" t="str">
        <f t="shared" si="4"/>
        <v> </v>
      </c>
    </row>
    <row r="143" spans="2:7" ht="12.75">
      <c r="B143" s="215" t="s">
        <v>399</v>
      </c>
      <c r="C143" s="304" t="s">
        <v>719</v>
      </c>
      <c r="G143" s="272" t="str">
        <f t="shared" si="4"/>
        <v> </v>
      </c>
    </row>
    <row r="144" spans="2:7" ht="12.75">
      <c r="B144" s="215" t="s">
        <v>401</v>
      </c>
      <c r="C144" s="304" t="s">
        <v>720</v>
      </c>
      <c r="D144" s="266" t="s">
        <v>219</v>
      </c>
      <c r="E144" s="277">
        <v>12</v>
      </c>
      <c r="G144" s="272">
        <f t="shared" si="4"/>
        <v>0</v>
      </c>
    </row>
    <row r="145" spans="2:7" ht="12.75">
      <c r="B145" s="215" t="s">
        <v>401</v>
      </c>
      <c r="C145" s="304" t="s">
        <v>721</v>
      </c>
      <c r="D145" s="266" t="s">
        <v>219</v>
      </c>
      <c r="E145" s="277">
        <v>16</v>
      </c>
      <c r="G145" s="272">
        <f aca="true" t="shared" si="5" ref="G145:G152">IF(E145&lt;&gt;0,E145*F145," ")</f>
        <v>0</v>
      </c>
    </row>
    <row r="146" ht="12.75">
      <c r="G146" s="272" t="str">
        <f t="shared" si="5"/>
        <v> </v>
      </c>
    </row>
    <row r="147" spans="1:7" ht="12.75">
      <c r="A147" s="286">
        <f>1+COUNT(A$2:A146)</f>
        <v>15</v>
      </c>
      <c r="C147" s="304" t="s">
        <v>722</v>
      </c>
      <c r="G147" s="272" t="str">
        <f t="shared" si="5"/>
        <v> </v>
      </c>
    </row>
    <row r="148" spans="3:7" ht="38.25">
      <c r="C148" s="304" t="s">
        <v>723</v>
      </c>
      <c r="G148" s="272" t="str">
        <f t="shared" si="5"/>
        <v> </v>
      </c>
    </row>
    <row r="149" spans="3:7" ht="12.75">
      <c r="C149" s="304" t="s">
        <v>416</v>
      </c>
      <c r="G149" s="272" t="str">
        <f t="shared" si="5"/>
        <v> </v>
      </c>
    </row>
    <row r="150" spans="2:7" ht="12.75">
      <c r="B150" s="215" t="s">
        <v>399</v>
      </c>
      <c r="C150" s="304" t="s">
        <v>719</v>
      </c>
      <c r="G150" s="272" t="str">
        <f t="shared" si="5"/>
        <v> </v>
      </c>
    </row>
    <row r="151" spans="2:7" ht="12.75">
      <c r="B151" s="215" t="s">
        <v>401</v>
      </c>
      <c r="C151" s="304" t="s">
        <v>724</v>
      </c>
      <c r="D151" s="266" t="s">
        <v>219</v>
      </c>
      <c r="E151" s="277">
        <v>14</v>
      </c>
      <c r="G151" s="272">
        <f t="shared" si="5"/>
        <v>0</v>
      </c>
    </row>
    <row r="152" spans="2:7" ht="12.75">
      <c r="B152" s="215" t="s">
        <v>401</v>
      </c>
      <c r="C152" s="304" t="s">
        <v>725</v>
      </c>
      <c r="D152" s="266" t="s">
        <v>219</v>
      </c>
      <c r="E152" s="277">
        <v>16</v>
      </c>
      <c r="G152" s="272">
        <f t="shared" si="5"/>
        <v>0</v>
      </c>
    </row>
    <row r="153" spans="5:7" ht="12.75">
      <c r="E153" s="218"/>
      <c r="F153" s="210"/>
      <c r="G153" s="210"/>
    </row>
    <row r="154" spans="1:7" ht="25.5">
      <c r="A154" s="286">
        <f>1+COUNT(A$2:A152)</f>
        <v>16</v>
      </c>
      <c r="C154" s="304" t="s">
        <v>726</v>
      </c>
      <c r="E154" s="218"/>
      <c r="F154" s="210"/>
      <c r="G154" s="210" t="str">
        <f>IF(E154&lt;&gt;0,E154*F154," ")</f>
        <v> </v>
      </c>
    </row>
    <row r="155" spans="3:7" ht="127.5">
      <c r="C155" s="262" t="s">
        <v>1143</v>
      </c>
      <c r="E155" s="218"/>
      <c r="F155" s="210"/>
      <c r="G155" s="210" t="str">
        <f>IF(E155&lt;&gt;0,E155*F155," ")</f>
        <v> </v>
      </c>
    </row>
    <row r="156" spans="2:7" ht="12.75">
      <c r="B156" s="215" t="s">
        <v>401</v>
      </c>
      <c r="E156" s="218"/>
      <c r="F156" s="210"/>
      <c r="G156" s="210" t="str">
        <f>IF(E156&lt;&gt;0,E156*F156," ")</f>
        <v> </v>
      </c>
    </row>
    <row r="157" spans="3:7" ht="12.75">
      <c r="C157" s="304" t="s">
        <v>416</v>
      </c>
      <c r="D157" s="266" t="s">
        <v>40</v>
      </c>
      <c r="E157" s="218">
        <v>1570</v>
      </c>
      <c r="F157" s="757"/>
      <c r="G157" s="210">
        <f>IF(E157&lt;&gt;0,E157*F157," ")</f>
        <v>0</v>
      </c>
    </row>
    <row r="158" spans="5:7" ht="12.75">
      <c r="E158" s="218"/>
      <c r="F158" s="210"/>
      <c r="G158" s="210"/>
    </row>
    <row r="159" spans="1:7" s="299" customFormat="1" ht="12.75">
      <c r="A159" s="286">
        <f>1+COUNT(A$2:A158)</f>
        <v>17</v>
      </c>
      <c r="B159" s="215"/>
      <c r="C159" s="304" t="s">
        <v>727</v>
      </c>
      <c r="D159" s="266"/>
      <c r="E159" s="218"/>
      <c r="F159" s="210"/>
      <c r="G159" s="210" t="str">
        <f aca="true" t="shared" si="6" ref="G159:G184">IF(E159&lt;&gt;0,E159*F159," ")</f>
        <v> </v>
      </c>
    </row>
    <row r="160" spans="1:7" s="299" customFormat="1" ht="51">
      <c r="A160" s="286"/>
      <c r="B160" s="215"/>
      <c r="C160" s="304" t="s">
        <v>1144</v>
      </c>
      <c r="D160" s="266"/>
      <c r="E160" s="218"/>
      <c r="F160" s="210"/>
      <c r="G160" s="210" t="str">
        <f t="shared" si="6"/>
        <v> </v>
      </c>
    </row>
    <row r="161" spans="1:7" s="299" customFormat="1" ht="12.75">
      <c r="A161" s="286"/>
      <c r="B161" s="215"/>
      <c r="C161" s="304" t="s">
        <v>416</v>
      </c>
      <c r="D161" s="266"/>
      <c r="E161" s="218"/>
      <c r="F161" s="210"/>
      <c r="G161" s="210" t="str">
        <f t="shared" si="6"/>
        <v> </v>
      </c>
    </row>
    <row r="162" spans="1:7" s="299" customFormat="1" ht="12.75">
      <c r="A162" s="286"/>
      <c r="B162" s="215" t="s">
        <v>399</v>
      </c>
      <c r="C162" s="304" t="s">
        <v>728</v>
      </c>
      <c r="D162" s="266"/>
      <c r="E162" s="218"/>
      <c r="F162" s="210"/>
      <c r="G162" s="210" t="str">
        <f t="shared" si="6"/>
        <v> </v>
      </c>
    </row>
    <row r="163" spans="1:7" s="299" customFormat="1" ht="12.75">
      <c r="A163" s="286"/>
      <c r="B163" s="215" t="s">
        <v>401</v>
      </c>
      <c r="C163" s="304" t="s">
        <v>729</v>
      </c>
      <c r="D163" s="266" t="s">
        <v>37</v>
      </c>
      <c r="E163" s="218">
        <v>175</v>
      </c>
      <c r="F163" s="210"/>
      <c r="G163" s="210">
        <f t="shared" si="6"/>
        <v>0</v>
      </c>
    </row>
    <row r="164" spans="1:7" s="299" customFormat="1" ht="12.75">
      <c r="A164" s="286"/>
      <c r="B164" s="215" t="s">
        <v>401</v>
      </c>
      <c r="C164" s="304" t="s">
        <v>730</v>
      </c>
      <c r="D164" s="266" t="s">
        <v>37</v>
      </c>
      <c r="E164" s="218">
        <v>60</v>
      </c>
      <c r="F164" s="210"/>
      <c r="G164" s="210">
        <f>IF(E164&lt;&gt;0,E164*F164," ")</f>
        <v>0</v>
      </c>
    </row>
    <row r="165" spans="1:7" s="299" customFormat="1" ht="12.75">
      <c r="A165" s="286"/>
      <c r="B165" s="215"/>
      <c r="C165" s="304"/>
      <c r="D165" s="266"/>
      <c r="E165" s="218"/>
      <c r="F165" s="210"/>
      <c r="G165" s="210" t="str">
        <f t="shared" si="6"/>
        <v> </v>
      </c>
    </row>
    <row r="166" spans="1:7" s="299" customFormat="1" ht="12.75">
      <c r="A166" s="286">
        <f>1+COUNT(A$1:A165)</f>
        <v>18</v>
      </c>
      <c r="B166" s="215"/>
      <c r="C166" s="304" t="s">
        <v>731</v>
      </c>
      <c r="D166" s="266"/>
      <c r="E166" s="218"/>
      <c r="F166" s="210"/>
      <c r="G166" s="210" t="str">
        <f t="shared" si="6"/>
        <v> </v>
      </c>
    </row>
    <row r="167" spans="1:7" s="299" customFormat="1" ht="51">
      <c r="A167" s="286"/>
      <c r="B167" s="215"/>
      <c r="C167" s="304" t="s">
        <v>1145</v>
      </c>
      <c r="D167" s="266"/>
      <c r="E167" s="218"/>
      <c r="F167" s="210"/>
      <c r="G167" s="210" t="str">
        <f t="shared" si="6"/>
        <v> </v>
      </c>
    </row>
    <row r="168" spans="1:7" s="299" customFormat="1" ht="12.75">
      <c r="A168" s="286"/>
      <c r="B168" s="215" t="s">
        <v>401</v>
      </c>
      <c r="C168" s="304"/>
      <c r="D168" s="266" t="s">
        <v>37</v>
      </c>
      <c r="E168" s="218">
        <v>60</v>
      </c>
      <c r="F168" s="210"/>
      <c r="G168" s="210">
        <f t="shared" si="6"/>
        <v>0</v>
      </c>
    </row>
    <row r="169" spans="1:7" s="299" customFormat="1" ht="12.75">
      <c r="A169" s="286"/>
      <c r="B169" s="215"/>
      <c r="C169" s="304"/>
      <c r="D169" s="266"/>
      <c r="E169" s="218"/>
      <c r="F169" s="210"/>
      <c r="G169" s="210" t="str">
        <f t="shared" si="6"/>
        <v> </v>
      </c>
    </row>
    <row r="170" spans="1:7" s="299" customFormat="1" ht="12.75">
      <c r="A170" s="286">
        <f>1+COUNT(A$1:A169)</f>
        <v>19</v>
      </c>
      <c r="B170" s="215"/>
      <c r="C170" s="304" t="s">
        <v>732</v>
      </c>
      <c r="D170" s="266"/>
      <c r="E170" s="218"/>
      <c r="F170" s="210"/>
      <c r="G170" s="210" t="str">
        <f t="shared" si="6"/>
        <v> </v>
      </c>
    </row>
    <row r="171" spans="1:7" s="299" customFormat="1" ht="38.25">
      <c r="A171" s="286"/>
      <c r="B171" s="215"/>
      <c r="C171" s="304" t="s">
        <v>733</v>
      </c>
      <c r="D171" s="266"/>
      <c r="E171" s="218"/>
      <c r="F171" s="210"/>
      <c r="G171" s="210" t="str">
        <f t="shared" si="6"/>
        <v> </v>
      </c>
    </row>
    <row r="172" spans="1:7" s="299" customFormat="1" ht="12.75">
      <c r="A172" s="286"/>
      <c r="B172" s="215"/>
      <c r="C172" s="304" t="s">
        <v>734</v>
      </c>
      <c r="D172" s="266" t="s">
        <v>39</v>
      </c>
      <c r="E172" s="218">
        <v>12</v>
      </c>
      <c r="F172" s="210"/>
      <c r="G172" s="210">
        <f t="shared" si="6"/>
        <v>0</v>
      </c>
    </row>
    <row r="173" spans="1:7" s="299" customFormat="1" ht="12.75">
      <c r="A173" s="286"/>
      <c r="B173" s="215"/>
      <c r="C173" s="304"/>
      <c r="D173" s="266"/>
      <c r="E173" s="218"/>
      <c r="F173" s="210"/>
      <c r="G173" s="210" t="str">
        <f t="shared" si="6"/>
        <v> </v>
      </c>
    </row>
    <row r="174" spans="1:7" s="299" customFormat="1" ht="12.75">
      <c r="A174" s="286">
        <f>1+COUNT(A$2:A173)</f>
        <v>20</v>
      </c>
      <c r="B174" s="215"/>
      <c r="C174" s="304" t="s">
        <v>457</v>
      </c>
      <c r="D174" s="266"/>
      <c r="E174" s="218"/>
      <c r="F174" s="210"/>
      <c r="G174" s="210" t="str">
        <f t="shared" si="6"/>
        <v> </v>
      </c>
    </row>
    <row r="175" spans="1:7" s="299" customFormat="1" ht="102">
      <c r="A175" s="286"/>
      <c r="B175" s="215"/>
      <c r="C175" s="304" t="s">
        <v>1146</v>
      </c>
      <c r="D175" s="266"/>
      <c r="E175" s="218"/>
      <c r="F175" s="210"/>
      <c r="G175" s="210" t="str">
        <f t="shared" si="6"/>
        <v> </v>
      </c>
    </row>
    <row r="176" spans="1:7" s="299" customFormat="1" ht="12.75">
      <c r="A176" s="286"/>
      <c r="B176" s="215"/>
      <c r="C176" s="304" t="s">
        <v>397</v>
      </c>
      <c r="D176" s="266" t="s">
        <v>40</v>
      </c>
      <c r="E176" s="218">
        <v>250</v>
      </c>
      <c r="F176" s="757"/>
      <c r="G176" s="210">
        <f t="shared" si="6"/>
        <v>0</v>
      </c>
    </row>
    <row r="177" spans="1:7" s="299" customFormat="1" ht="12.75">
      <c r="A177" s="286"/>
      <c r="B177" s="215"/>
      <c r="C177" s="304"/>
      <c r="D177" s="266"/>
      <c r="E177" s="218"/>
      <c r="F177" s="757"/>
      <c r="G177" s="210" t="str">
        <f t="shared" si="6"/>
        <v> </v>
      </c>
    </row>
    <row r="178" spans="1:7" s="299" customFormat="1" ht="12.75">
      <c r="A178" s="286">
        <f>1+COUNT(A$2:A177)</f>
        <v>21</v>
      </c>
      <c r="B178" s="215"/>
      <c r="C178" s="304" t="s">
        <v>735</v>
      </c>
      <c r="D178" s="266"/>
      <c r="E178" s="218"/>
      <c r="F178" s="757"/>
      <c r="G178" s="210" t="str">
        <f t="shared" si="6"/>
        <v> </v>
      </c>
    </row>
    <row r="179" spans="1:7" s="299" customFormat="1" ht="25.5">
      <c r="A179" s="286"/>
      <c r="B179" s="215"/>
      <c r="C179" s="304" t="s">
        <v>736</v>
      </c>
      <c r="D179" s="266"/>
      <c r="E179" s="218"/>
      <c r="F179" s="757"/>
      <c r="G179" s="210" t="str">
        <f t="shared" si="6"/>
        <v> </v>
      </c>
    </row>
    <row r="180" spans="1:7" s="299" customFormat="1" ht="12.75">
      <c r="A180" s="286"/>
      <c r="B180" s="215"/>
      <c r="C180" s="304" t="s">
        <v>737</v>
      </c>
      <c r="D180" s="266" t="s">
        <v>39</v>
      </c>
      <c r="E180" s="218">
        <v>1</v>
      </c>
      <c r="F180" s="757"/>
      <c r="G180" s="210">
        <f t="shared" si="6"/>
        <v>0</v>
      </c>
    </row>
    <row r="181" spans="1:7" s="299" customFormat="1" ht="12.75">
      <c r="A181" s="286"/>
      <c r="B181" s="215"/>
      <c r="C181" s="304"/>
      <c r="D181" s="266"/>
      <c r="E181" s="218"/>
      <c r="F181" s="757"/>
      <c r="G181" s="210" t="str">
        <f t="shared" si="6"/>
        <v> </v>
      </c>
    </row>
    <row r="182" spans="1:7" s="299" customFormat="1" ht="12.75">
      <c r="A182" s="286">
        <f>1+COUNT(A$2:A181)</f>
        <v>22</v>
      </c>
      <c r="B182" s="215"/>
      <c r="C182" s="304" t="s">
        <v>569</v>
      </c>
      <c r="D182" s="266"/>
      <c r="E182" s="218"/>
      <c r="F182" s="757"/>
      <c r="G182" s="210" t="str">
        <f t="shared" si="6"/>
        <v> </v>
      </c>
    </row>
    <row r="183" spans="1:7" s="299" customFormat="1" ht="25.5">
      <c r="A183" s="286"/>
      <c r="B183" s="215"/>
      <c r="C183" s="304" t="s">
        <v>738</v>
      </c>
      <c r="D183" s="266"/>
      <c r="E183" s="218"/>
      <c r="F183" s="757"/>
      <c r="G183" s="210" t="str">
        <f t="shared" si="6"/>
        <v> </v>
      </c>
    </row>
    <row r="184" spans="1:7" s="299" customFormat="1" ht="12.75">
      <c r="A184" s="286"/>
      <c r="B184" s="215"/>
      <c r="C184" s="304" t="s">
        <v>416</v>
      </c>
      <c r="D184" s="266" t="s">
        <v>39</v>
      </c>
      <c r="E184" s="218">
        <v>1</v>
      </c>
      <c r="F184" s="757"/>
      <c r="G184" s="210">
        <f t="shared" si="6"/>
        <v>0</v>
      </c>
    </row>
    <row r="185" ht="12.75">
      <c r="G185" s="249" t="str">
        <f>IF(E185&lt;&gt;0,E185*F185," ")</f>
        <v> </v>
      </c>
    </row>
    <row r="186" spans="1:7" s="285" customFormat="1" ht="12.75">
      <c r="A186" s="269"/>
      <c r="B186" s="212"/>
      <c r="C186" s="296" t="s">
        <v>31</v>
      </c>
      <c r="D186" s="264"/>
      <c r="E186" s="275"/>
      <c r="F186" s="271"/>
      <c r="G186" s="208">
        <f>SUM(G3:G185)</f>
        <v>0</v>
      </c>
    </row>
    <row r="188" spans="1:7" ht="12.75">
      <c r="A188" s="286">
        <f>1+COUNT(A$2:A187)</f>
        <v>23</v>
      </c>
      <c r="C188" s="304" t="s">
        <v>467</v>
      </c>
      <c r="D188" s="266" t="s">
        <v>468</v>
      </c>
      <c r="E188" s="277">
        <v>3</v>
      </c>
      <c r="G188" s="249">
        <f>G186*E188/100</f>
        <v>0</v>
      </c>
    </row>
    <row r="190" spans="1:7" ht="25.5">
      <c r="A190" s="286">
        <f>1+COUNT(A$2:A189)</f>
        <v>24</v>
      </c>
      <c r="C190" s="304" t="s">
        <v>469</v>
      </c>
      <c r="D190" s="266" t="s">
        <v>468</v>
      </c>
      <c r="E190" s="277">
        <v>2</v>
      </c>
      <c r="G190" s="249">
        <f>G186*E190/100</f>
        <v>0</v>
      </c>
    </row>
    <row r="192" spans="1:7" ht="51">
      <c r="A192" s="286">
        <f>1+COUNT(A$2:A191)</f>
        <v>25</v>
      </c>
      <c r="C192" s="304" t="s">
        <v>1116</v>
      </c>
      <c r="D192" s="266" t="s">
        <v>468</v>
      </c>
      <c r="E192" s="277">
        <v>1</v>
      </c>
      <c r="G192" s="249">
        <f>G186*E192/100</f>
        <v>0</v>
      </c>
    </row>
    <row r="193" ht="12.75">
      <c r="G193" s="249" t="str">
        <f>IF(E193&lt;&gt;0,E193*F193," ")</f>
        <v> </v>
      </c>
    </row>
    <row r="194" spans="1:7" ht="12.75">
      <c r="A194" s="269"/>
      <c r="B194" s="212"/>
      <c r="C194" s="296" t="str">
        <f>C1</f>
        <v>VENTILACIJA</v>
      </c>
      <c r="D194" s="264"/>
      <c r="E194" s="275"/>
      <c r="F194" s="271"/>
      <c r="G194" s="208">
        <f>SUM(G186:G193)</f>
        <v>0</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IV337"/>
  <sheetViews>
    <sheetView view="pageBreakPreview" zoomScale="130" zoomScaleSheetLayoutView="130" zoomScalePageLayoutView="0" workbookViewId="0" topLeftCell="A61">
      <selection activeCell="B72" sqref="B72"/>
    </sheetView>
  </sheetViews>
  <sheetFormatPr defaultColWidth="9.00390625" defaultRowHeight="12.75"/>
  <cols>
    <col min="1" max="1" width="1.37890625" style="477" customWidth="1"/>
    <col min="2" max="2" width="62.625" style="478" customWidth="1"/>
    <col min="3" max="3" width="14.125" style="479" customWidth="1"/>
    <col min="4" max="4" width="16.75390625" style="480" customWidth="1"/>
    <col min="5" max="5" width="13.875" style="480" bestFit="1" customWidth="1"/>
    <col min="6" max="6" width="17.375" style="480" bestFit="1" customWidth="1"/>
    <col min="7" max="16384" width="9.125" style="481" customWidth="1"/>
  </cols>
  <sheetData>
    <row r="1" spans="1:248" s="482" customFormat="1" ht="12.75">
      <c r="A1" s="477"/>
      <c r="B1" s="478"/>
      <c r="C1" s="479"/>
      <c r="D1" s="480"/>
      <c r="E1" s="480"/>
      <c r="F1" s="480"/>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c r="AN1" s="481"/>
      <c r="AO1" s="481"/>
      <c r="AP1" s="481"/>
      <c r="AQ1" s="481"/>
      <c r="AR1" s="481"/>
      <c r="AS1" s="481"/>
      <c r="AT1" s="481"/>
      <c r="AU1" s="481"/>
      <c r="AV1" s="481"/>
      <c r="AW1" s="481"/>
      <c r="AX1" s="481"/>
      <c r="AY1" s="481"/>
      <c r="AZ1" s="481"/>
      <c r="BA1" s="481"/>
      <c r="BB1" s="481"/>
      <c r="BC1" s="481"/>
      <c r="BD1" s="481"/>
      <c r="BE1" s="481"/>
      <c r="BF1" s="481"/>
      <c r="BG1" s="481"/>
      <c r="BH1" s="481"/>
      <c r="BI1" s="481"/>
      <c r="BJ1" s="481"/>
      <c r="BK1" s="481"/>
      <c r="BL1" s="481"/>
      <c r="BM1" s="481"/>
      <c r="BN1" s="481"/>
      <c r="BO1" s="481"/>
      <c r="BP1" s="481"/>
      <c r="BQ1" s="481"/>
      <c r="BR1" s="481"/>
      <c r="BS1" s="481"/>
      <c r="BT1" s="481"/>
      <c r="BU1" s="481"/>
      <c r="BV1" s="481"/>
      <c r="BW1" s="481"/>
      <c r="BX1" s="481"/>
      <c r="BY1" s="481"/>
      <c r="BZ1" s="481"/>
      <c r="CA1" s="481"/>
      <c r="CB1" s="481"/>
      <c r="CC1" s="481"/>
      <c r="CD1" s="481"/>
      <c r="CE1" s="481"/>
      <c r="CF1" s="481"/>
      <c r="CG1" s="481"/>
      <c r="CH1" s="481"/>
      <c r="CI1" s="481"/>
      <c r="CJ1" s="481"/>
      <c r="CK1" s="481"/>
      <c r="CL1" s="481"/>
      <c r="CM1" s="481"/>
      <c r="CN1" s="481"/>
      <c r="CO1" s="481"/>
      <c r="CP1" s="481"/>
      <c r="CQ1" s="481"/>
      <c r="CR1" s="481"/>
      <c r="CS1" s="481"/>
      <c r="CT1" s="481"/>
      <c r="CU1" s="481"/>
      <c r="CV1" s="481"/>
      <c r="CW1" s="481"/>
      <c r="CX1" s="481"/>
      <c r="CY1" s="481"/>
      <c r="CZ1" s="481"/>
      <c r="DA1" s="481"/>
      <c r="DB1" s="481"/>
      <c r="DC1" s="481"/>
      <c r="DD1" s="481"/>
      <c r="DE1" s="481"/>
      <c r="DF1" s="481"/>
      <c r="DG1" s="481"/>
      <c r="DH1" s="481"/>
      <c r="DI1" s="481"/>
      <c r="DJ1" s="481"/>
      <c r="DK1" s="481"/>
      <c r="DL1" s="481"/>
      <c r="DM1" s="481"/>
      <c r="DN1" s="481"/>
      <c r="DO1" s="481"/>
      <c r="DP1" s="481"/>
      <c r="DQ1" s="481"/>
      <c r="DR1" s="481"/>
      <c r="DS1" s="481"/>
      <c r="DT1" s="481"/>
      <c r="DU1" s="481"/>
      <c r="DV1" s="481"/>
      <c r="DW1" s="481"/>
      <c r="DX1" s="481"/>
      <c r="DY1" s="481"/>
      <c r="DZ1" s="481"/>
      <c r="EA1" s="481"/>
      <c r="EB1" s="481"/>
      <c r="EC1" s="481"/>
      <c r="ED1" s="481"/>
      <c r="EE1" s="481"/>
      <c r="EF1" s="481"/>
      <c r="EG1" s="481"/>
      <c r="EH1" s="481"/>
      <c r="EI1" s="481"/>
      <c r="EJ1" s="481"/>
      <c r="EK1" s="481"/>
      <c r="EL1" s="481"/>
      <c r="EM1" s="481"/>
      <c r="EN1" s="481"/>
      <c r="EO1" s="481"/>
      <c r="EP1" s="481"/>
      <c r="EQ1" s="481"/>
      <c r="ER1" s="481"/>
      <c r="ES1" s="481"/>
      <c r="ET1" s="481"/>
      <c r="EU1" s="481"/>
      <c r="EV1" s="481"/>
      <c r="EW1" s="481"/>
      <c r="EX1" s="481"/>
      <c r="EY1" s="481"/>
      <c r="EZ1" s="481"/>
      <c r="FA1" s="481"/>
      <c r="FB1" s="481"/>
      <c r="FC1" s="481"/>
      <c r="FD1" s="481"/>
      <c r="FE1" s="481"/>
      <c r="FF1" s="481"/>
      <c r="FG1" s="481"/>
      <c r="FH1" s="481"/>
      <c r="FI1" s="481"/>
      <c r="FJ1" s="481"/>
      <c r="FK1" s="481"/>
      <c r="FL1" s="481"/>
      <c r="FM1" s="481"/>
      <c r="FN1" s="481"/>
      <c r="FO1" s="481"/>
      <c r="FP1" s="481"/>
      <c r="FQ1" s="481"/>
      <c r="FR1" s="481"/>
      <c r="FS1" s="481"/>
      <c r="FT1" s="481"/>
      <c r="FU1" s="481"/>
      <c r="FV1" s="481"/>
      <c r="FW1" s="481"/>
      <c r="FX1" s="481"/>
      <c r="FY1" s="481"/>
      <c r="FZ1" s="481"/>
      <c r="GA1" s="481"/>
      <c r="GB1" s="481"/>
      <c r="GC1" s="481"/>
      <c r="GD1" s="481"/>
      <c r="GE1" s="481"/>
      <c r="GF1" s="481"/>
      <c r="GG1" s="481"/>
      <c r="GH1" s="481"/>
      <c r="GI1" s="481"/>
      <c r="GJ1" s="481"/>
      <c r="GK1" s="481"/>
      <c r="GL1" s="481"/>
      <c r="GM1" s="481"/>
      <c r="GN1" s="481"/>
      <c r="GO1" s="481"/>
      <c r="GP1" s="481"/>
      <c r="GQ1" s="481"/>
      <c r="GR1" s="481"/>
      <c r="GS1" s="481"/>
      <c r="GT1" s="481"/>
      <c r="GU1" s="481"/>
      <c r="GV1" s="481"/>
      <c r="GW1" s="481"/>
      <c r="GX1" s="481"/>
      <c r="GY1" s="481"/>
      <c r="GZ1" s="481"/>
      <c r="HA1" s="481"/>
      <c r="HB1" s="481"/>
      <c r="HC1" s="481"/>
      <c r="HD1" s="481"/>
      <c r="HE1" s="481"/>
      <c r="HF1" s="481"/>
      <c r="HG1" s="481"/>
      <c r="HH1" s="481"/>
      <c r="HI1" s="481"/>
      <c r="HJ1" s="481"/>
      <c r="HK1" s="481"/>
      <c r="HL1" s="481"/>
      <c r="HM1" s="481"/>
      <c r="HN1" s="481"/>
      <c r="HO1" s="481"/>
      <c r="HP1" s="481"/>
      <c r="HQ1" s="481"/>
      <c r="HR1" s="481"/>
      <c r="HS1" s="481"/>
      <c r="HT1" s="481"/>
      <c r="HU1" s="481"/>
      <c r="HV1" s="481"/>
      <c r="HW1" s="481"/>
      <c r="HX1" s="481"/>
      <c r="HY1" s="481"/>
      <c r="HZ1" s="481"/>
      <c r="IA1" s="481"/>
      <c r="IB1" s="481"/>
      <c r="IC1" s="481"/>
      <c r="ID1" s="481"/>
      <c r="IE1" s="481"/>
      <c r="IF1" s="481"/>
      <c r="IG1" s="481"/>
      <c r="IH1" s="481"/>
      <c r="II1" s="481"/>
      <c r="IJ1" s="481"/>
      <c r="IK1" s="481"/>
      <c r="IL1" s="481"/>
      <c r="IM1" s="481"/>
      <c r="IN1" s="481"/>
    </row>
    <row r="2" spans="1:6" s="489" customFormat="1" ht="12.75">
      <c r="A2" s="483"/>
      <c r="B2" s="484" t="s">
        <v>7</v>
      </c>
      <c r="C2" s="485"/>
      <c r="D2" s="486"/>
      <c r="E2" s="487"/>
      <c r="F2" s="488"/>
    </row>
    <row r="3" spans="1:6" s="489" customFormat="1" ht="12.75">
      <c r="A3" s="483"/>
      <c r="B3" s="490" t="s">
        <v>1366</v>
      </c>
      <c r="C3" s="491"/>
      <c r="D3" s="492"/>
      <c r="E3" s="493"/>
      <c r="F3" s="494"/>
    </row>
    <row r="4" spans="1:6" s="489" customFormat="1" ht="25.5" customHeight="1">
      <c r="A4" s="495"/>
      <c r="B4" s="798" t="s">
        <v>156</v>
      </c>
      <c r="C4" s="799"/>
      <c r="D4" s="799"/>
      <c r="E4" s="799"/>
      <c r="F4" s="799"/>
    </row>
    <row r="5" spans="1:6" s="489" customFormat="1" ht="37.5" customHeight="1">
      <c r="A5" s="495"/>
      <c r="B5" s="798" t="s">
        <v>1367</v>
      </c>
      <c r="C5" s="799"/>
      <c r="D5" s="799"/>
      <c r="E5" s="799"/>
      <c r="F5" s="799"/>
    </row>
    <row r="6" spans="1:6" s="489" customFormat="1" ht="25.5" customHeight="1">
      <c r="A6" s="495"/>
      <c r="B6" s="800" t="s">
        <v>75</v>
      </c>
      <c r="C6" s="799"/>
      <c r="D6" s="799"/>
      <c r="E6" s="799"/>
      <c r="F6" s="799"/>
    </row>
    <row r="7" spans="1:6" s="489" customFormat="1" ht="25.5" customHeight="1">
      <c r="A7" s="495"/>
      <c r="B7" s="496"/>
      <c r="C7" s="497"/>
      <c r="D7" s="497"/>
      <c r="E7" s="497"/>
      <c r="F7" s="497"/>
    </row>
    <row r="8" spans="1:248" s="482" customFormat="1" ht="12.75">
      <c r="A8" s="498"/>
      <c r="B8" s="499" t="s">
        <v>9</v>
      </c>
      <c r="C8" s="500"/>
      <c r="D8" s="480"/>
      <c r="E8" s="480"/>
      <c r="F8" s="480"/>
      <c r="G8" s="481"/>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481"/>
      <c r="AK8" s="481"/>
      <c r="AL8" s="481"/>
      <c r="AM8" s="481"/>
      <c r="AN8" s="481"/>
      <c r="AO8" s="481"/>
      <c r="AP8" s="481"/>
      <c r="AQ8" s="481"/>
      <c r="AR8" s="481"/>
      <c r="AS8" s="481"/>
      <c r="AT8" s="481"/>
      <c r="AU8" s="481"/>
      <c r="AV8" s="481"/>
      <c r="AW8" s="481"/>
      <c r="AX8" s="481"/>
      <c r="AY8" s="481"/>
      <c r="AZ8" s="481"/>
      <c r="BA8" s="481"/>
      <c r="BB8" s="481"/>
      <c r="BC8" s="481"/>
      <c r="BD8" s="481"/>
      <c r="BE8" s="481"/>
      <c r="BF8" s="481"/>
      <c r="BG8" s="481"/>
      <c r="BH8" s="481"/>
      <c r="BI8" s="481"/>
      <c r="BJ8" s="481"/>
      <c r="BK8" s="481"/>
      <c r="BL8" s="481"/>
      <c r="BM8" s="481"/>
      <c r="BN8" s="481"/>
      <c r="BO8" s="481"/>
      <c r="BP8" s="481"/>
      <c r="BQ8" s="481"/>
      <c r="BR8" s="481"/>
      <c r="BS8" s="481"/>
      <c r="BT8" s="481"/>
      <c r="BU8" s="481"/>
      <c r="BV8" s="481"/>
      <c r="BW8" s="481"/>
      <c r="BX8" s="481"/>
      <c r="BY8" s="481"/>
      <c r="BZ8" s="481"/>
      <c r="CA8" s="481"/>
      <c r="CB8" s="481"/>
      <c r="CC8" s="481"/>
      <c r="CD8" s="481"/>
      <c r="CE8" s="481"/>
      <c r="CF8" s="481"/>
      <c r="CG8" s="481"/>
      <c r="CH8" s="481"/>
      <c r="CI8" s="481"/>
      <c r="CJ8" s="481"/>
      <c r="CK8" s="481"/>
      <c r="CL8" s="481"/>
      <c r="CM8" s="481"/>
      <c r="CN8" s="481"/>
      <c r="CO8" s="481"/>
      <c r="CP8" s="481"/>
      <c r="CQ8" s="481"/>
      <c r="CR8" s="481"/>
      <c r="CS8" s="481"/>
      <c r="CT8" s="481"/>
      <c r="CU8" s="481"/>
      <c r="CV8" s="481"/>
      <c r="CW8" s="481"/>
      <c r="CX8" s="481"/>
      <c r="CY8" s="481"/>
      <c r="CZ8" s="481"/>
      <c r="DA8" s="481"/>
      <c r="DB8" s="481"/>
      <c r="DC8" s="481"/>
      <c r="DD8" s="481"/>
      <c r="DE8" s="481"/>
      <c r="DF8" s="481"/>
      <c r="DG8" s="481"/>
      <c r="DH8" s="481"/>
      <c r="DI8" s="481"/>
      <c r="DJ8" s="481"/>
      <c r="DK8" s="481"/>
      <c r="DL8" s="481"/>
      <c r="DM8" s="481"/>
      <c r="DN8" s="481"/>
      <c r="DO8" s="481"/>
      <c r="DP8" s="481"/>
      <c r="DQ8" s="481"/>
      <c r="DR8" s="481"/>
      <c r="DS8" s="481"/>
      <c r="DT8" s="481"/>
      <c r="DU8" s="481"/>
      <c r="DV8" s="481"/>
      <c r="DW8" s="481"/>
      <c r="DX8" s="481"/>
      <c r="DY8" s="481"/>
      <c r="DZ8" s="481"/>
      <c r="EA8" s="481"/>
      <c r="EB8" s="481"/>
      <c r="EC8" s="481"/>
      <c r="ED8" s="481"/>
      <c r="EE8" s="481"/>
      <c r="EF8" s="481"/>
      <c r="EG8" s="481"/>
      <c r="EH8" s="481"/>
      <c r="EI8" s="481"/>
      <c r="EJ8" s="481"/>
      <c r="EK8" s="481"/>
      <c r="EL8" s="481"/>
      <c r="EM8" s="481"/>
      <c r="EN8" s="481"/>
      <c r="EO8" s="481"/>
      <c r="EP8" s="481"/>
      <c r="EQ8" s="481"/>
      <c r="ER8" s="481"/>
      <c r="ES8" s="481"/>
      <c r="ET8" s="481"/>
      <c r="EU8" s="481"/>
      <c r="EV8" s="481"/>
      <c r="EW8" s="481"/>
      <c r="EX8" s="481"/>
      <c r="EY8" s="481"/>
      <c r="EZ8" s="481"/>
      <c r="FA8" s="481"/>
      <c r="FB8" s="481"/>
      <c r="FC8" s="481"/>
      <c r="FD8" s="481"/>
      <c r="FE8" s="481"/>
      <c r="FF8" s="481"/>
      <c r="FG8" s="481"/>
      <c r="FH8" s="481"/>
      <c r="FI8" s="481"/>
      <c r="FJ8" s="481"/>
      <c r="FK8" s="481"/>
      <c r="FL8" s="481"/>
      <c r="FM8" s="481"/>
      <c r="FN8" s="481"/>
      <c r="FO8" s="481"/>
      <c r="FP8" s="481"/>
      <c r="FQ8" s="481"/>
      <c r="FR8" s="481"/>
      <c r="FS8" s="481"/>
      <c r="FT8" s="481"/>
      <c r="FU8" s="481"/>
      <c r="FV8" s="481"/>
      <c r="FW8" s="481"/>
      <c r="FX8" s="481"/>
      <c r="FY8" s="481"/>
      <c r="FZ8" s="481"/>
      <c r="GA8" s="481"/>
      <c r="GB8" s="481"/>
      <c r="GC8" s="481"/>
      <c r="GD8" s="481"/>
      <c r="GE8" s="481"/>
      <c r="GF8" s="481"/>
      <c r="GG8" s="481"/>
      <c r="GH8" s="481"/>
      <c r="GI8" s="481"/>
      <c r="GJ8" s="481"/>
      <c r="GK8" s="481"/>
      <c r="GL8" s="481"/>
      <c r="GM8" s="481"/>
      <c r="GN8" s="481"/>
      <c r="GO8" s="481"/>
      <c r="GP8" s="481"/>
      <c r="GQ8" s="481"/>
      <c r="GR8" s="481"/>
      <c r="GS8" s="481"/>
      <c r="GT8" s="481"/>
      <c r="GU8" s="481"/>
      <c r="GV8" s="481"/>
      <c r="GW8" s="481"/>
      <c r="GX8" s="481"/>
      <c r="GY8" s="481"/>
      <c r="GZ8" s="481"/>
      <c r="HA8" s="481"/>
      <c r="HB8" s="481"/>
      <c r="HC8" s="481"/>
      <c r="HD8" s="481"/>
      <c r="HE8" s="481"/>
      <c r="HF8" s="481"/>
      <c r="HG8" s="481"/>
      <c r="HH8" s="481"/>
      <c r="HI8" s="481"/>
      <c r="HJ8" s="481"/>
      <c r="HK8" s="481"/>
      <c r="HL8" s="481"/>
      <c r="HM8" s="481"/>
      <c r="HN8" s="481"/>
      <c r="HO8" s="481"/>
      <c r="HP8" s="481"/>
      <c r="HQ8" s="481"/>
      <c r="HR8" s="481"/>
      <c r="HS8" s="481"/>
      <c r="HT8" s="481"/>
      <c r="HU8" s="481"/>
      <c r="HV8" s="481"/>
      <c r="HW8" s="481"/>
      <c r="HX8" s="481"/>
      <c r="HY8" s="481"/>
      <c r="HZ8" s="481"/>
      <c r="IA8" s="481"/>
      <c r="IB8" s="481"/>
      <c r="IC8" s="481"/>
      <c r="ID8" s="481"/>
      <c r="IE8" s="481"/>
      <c r="IF8" s="481"/>
      <c r="IG8" s="481"/>
      <c r="IH8" s="481"/>
      <c r="II8" s="481"/>
      <c r="IJ8" s="481"/>
      <c r="IK8" s="481"/>
      <c r="IL8" s="481"/>
      <c r="IM8" s="481"/>
      <c r="IN8" s="481"/>
    </row>
    <row r="9" spans="1:248" s="482" customFormat="1" ht="12.75">
      <c r="A9" s="498"/>
      <c r="B9" s="501"/>
      <c r="C9" s="500"/>
      <c r="D9" s="480"/>
      <c r="E9" s="480"/>
      <c r="F9" s="480"/>
      <c r="G9" s="481"/>
      <c r="H9" s="481"/>
      <c r="I9" s="481"/>
      <c r="J9" s="481"/>
      <c r="K9" s="481"/>
      <c r="L9" s="481"/>
      <c r="M9" s="481"/>
      <c r="N9" s="481"/>
      <c r="O9" s="481"/>
      <c r="P9" s="481"/>
      <c r="Q9" s="481"/>
      <c r="R9" s="481"/>
      <c r="S9" s="481"/>
      <c r="T9" s="481"/>
      <c r="U9" s="481"/>
      <c r="V9" s="481"/>
      <c r="W9" s="481"/>
      <c r="X9" s="481"/>
      <c r="Y9" s="481"/>
      <c r="Z9" s="481"/>
      <c r="AA9" s="481"/>
      <c r="AB9" s="481"/>
      <c r="AC9" s="481"/>
      <c r="AD9" s="481"/>
      <c r="AE9" s="481"/>
      <c r="AF9" s="481"/>
      <c r="AG9" s="481"/>
      <c r="AH9" s="481"/>
      <c r="AI9" s="481"/>
      <c r="AJ9" s="481"/>
      <c r="AK9" s="481"/>
      <c r="AL9" s="481"/>
      <c r="AM9" s="481"/>
      <c r="AN9" s="481"/>
      <c r="AO9" s="481"/>
      <c r="AP9" s="481"/>
      <c r="AQ9" s="481"/>
      <c r="AR9" s="481"/>
      <c r="AS9" s="481"/>
      <c r="AT9" s="481"/>
      <c r="AU9" s="481"/>
      <c r="AV9" s="481"/>
      <c r="AW9" s="481"/>
      <c r="AX9" s="481"/>
      <c r="AY9" s="481"/>
      <c r="AZ9" s="481"/>
      <c r="BA9" s="481"/>
      <c r="BB9" s="481"/>
      <c r="BC9" s="481"/>
      <c r="BD9" s="481"/>
      <c r="BE9" s="481"/>
      <c r="BF9" s="481"/>
      <c r="BG9" s="481"/>
      <c r="BH9" s="481"/>
      <c r="BI9" s="481"/>
      <c r="BJ9" s="481"/>
      <c r="BK9" s="481"/>
      <c r="BL9" s="481"/>
      <c r="BM9" s="481"/>
      <c r="BN9" s="481"/>
      <c r="BO9" s="481"/>
      <c r="BP9" s="481"/>
      <c r="BQ9" s="481"/>
      <c r="BR9" s="481"/>
      <c r="BS9" s="481"/>
      <c r="BT9" s="481"/>
      <c r="BU9" s="481"/>
      <c r="BV9" s="481"/>
      <c r="BW9" s="481"/>
      <c r="BX9" s="481"/>
      <c r="BY9" s="481"/>
      <c r="BZ9" s="481"/>
      <c r="CA9" s="481"/>
      <c r="CB9" s="481"/>
      <c r="CC9" s="481"/>
      <c r="CD9" s="481"/>
      <c r="CE9" s="481"/>
      <c r="CF9" s="481"/>
      <c r="CG9" s="481"/>
      <c r="CH9" s="481"/>
      <c r="CI9" s="481"/>
      <c r="CJ9" s="481"/>
      <c r="CK9" s="481"/>
      <c r="CL9" s="481"/>
      <c r="CM9" s="481"/>
      <c r="CN9" s="481"/>
      <c r="CO9" s="481"/>
      <c r="CP9" s="481"/>
      <c r="CQ9" s="481"/>
      <c r="CR9" s="481"/>
      <c r="CS9" s="481"/>
      <c r="CT9" s="481"/>
      <c r="CU9" s="481"/>
      <c r="CV9" s="481"/>
      <c r="CW9" s="481"/>
      <c r="CX9" s="481"/>
      <c r="CY9" s="481"/>
      <c r="CZ9" s="481"/>
      <c r="DA9" s="481"/>
      <c r="DB9" s="481"/>
      <c r="DC9" s="481"/>
      <c r="DD9" s="481"/>
      <c r="DE9" s="481"/>
      <c r="DF9" s="481"/>
      <c r="DG9" s="481"/>
      <c r="DH9" s="481"/>
      <c r="DI9" s="481"/>
      <c r="DJ9" s="481"/>
      <c r="DK9" s="481"/>
      <c r="DL9" s="481"/>
      <c r="DM9" s="481"/>
      <c r="DN9" s="481"/>
      <c r="DO9" s="481"/>
      <c r="DP9" s="481"/>
      <c r="DQ9" s="481"/>
      <c r="DR9" s="481"/>
      <c r="DS9" s="481"/>
      <c r="DT9" s="481"/>
      <c r="DU9" s="481"/>
      <c r="DV9" s="481"/>
      <c r="DW9" s="481"/>
      <c r="DX9" s="481"/>
      <c r="DY9" s="481"/>
      <c r="DZ9" s="481"/>
      <c r="EA9" s="481"/>
      <c r="EB9" s="481"/>
      <c r="EC9" s="481"/>
      <c r="ED9" s="481"/>
      <c r="EE9" s="481"/>
      <c r="EF9" s="481"/>
      <c r="EG9" s="481"/>
      <c r="EH9" s="481"/>
      <c r="EI9" s="481"/>
      <c r="EJ9" s="481"/>
      <c r="EK9" s="481"/>
      <c r="EL9" s="481"/>
      <c r="EM9" s="481"/>
      <c r="EN9" s="481"/>
      <c r="EO9" s="481"/>
      <c r="EP9" s="481"/>
      <c r="EQ9" s="481"/>
      <c r="ER9" s="481"/>
      <c r="ES9" s="481"/>
      <c r="ET9" s="481"/>
      <c r="EU9" s="481"/>
      <c r="EV9" s="481"/>
      <c r="EW9" s="481"/>
      <c r="EX9" s="481"/>
      <c r="EY9" s="481"/>
      <c r="EZ9" s="481"/>
      <c r="FA9" s="481"/>
      <c r="FB9" s="481"/>
      <c r="FC9" s="481"/>
      <c r="FD9" s="481"/>
      <c r="FE9" s="481"/>
      <c r="FF9" s="481"/>
      <c r="FG9" s="481"/>
      <c r="FH9" s="481"/>
      <c r="FI9" s="481"/>
      <c r="FJ9" s="481"/>
      <c r="FK9" s="481"/>
      <c r="FL9" s="481"/>
      <c r="FM9" s="481"/>
      <c r="FN9" s="481"/>
      <c r="FO9" s="481"/>
      <c r="FP9" s="481"/>
      <c r="FQ9" s="481"/>
      <c r="FR9" s="481"/>
      <c r="FS9" s="481"/>
      <c r="FT9" s="481"/>
      <c r="FU9" s="481"/>
      <c r="FV9" s="481"/>
      <c r="FW9" s="481"/>
      <c r="FX9" s="481"/>
      <c r="FY9" s="481"/>
      <c r="FZ9" s="481"/>
      <c r="GA9" s="481"/>
      <c r="GB9" s="481"/>
      <c r="GC9" s="481"/>
      <c r="GD9" s="481"/>
      <c r="GE9" s="481"/>
      <c r="GF9" s="481"/>
      <c r="GG9" s="481"/>
      <c r="GH9" s="481"/>
      <c r="GI9" s="481"/>
      <c r="GJ9" s="481"/>
      <c r="GK9" s="481"/>
      <c r="GL9" s="481"/>
      <c r="GM9" s="481"/>
      <c r="GN9" s="481"/>
      <c r="GO9" s="481"/>
      <c r="GP9" s="481"/>
      <c r="GQ9" s="481"/>
      <c r="GR9" s="481"/>
      <c r="GS9" s="481"/>
      <c r="GT9" s="481"/>
      <c r="GU9" s="481"/>
      <c r="GV9" s="481"/>
      <c r="GW9" s="481"/>
      <c r="GX9" s="481"/>
      <c r="GY9" s="481"/>
      <c r="GZ9" s="481"/>
      <c r="HA9" s="481"/>
      <c r="HB9" s="481"/>
      <c r="HC9" s="481"/>
      <c r="HD9" s="481"/>
      <c r="HE9" s="481"/>
      <c r="HF9" s="481"/>
      <c r="HG9" s="481"/>
      <c r="HH9" s="481"/>
      <c r="HI9" s="481"/>
      <c r="HJ9" s="481"/>
      <c r="HK9" s="481"/>
      <c r="HL9" s="481"/>
      <c r="HM9" s="481"/>
      <c r="HN9" s="481"/>
      <c r="HO9" s="481"/>
      <c r="HP9" s="481"/>
      <c r="HQ9" s="481"/>
      <c r="HR9" s="481"/>
      <c r="HS9" s="481"/>
      <c r="HT9" s="481"/>
      <c r="HU9" s="481"/>
      <c r="HV9" s="481"/>
      <c r="HW9" s="481"/>
      <c r="HX9" s="481"/>
      <c r="HY9" s="481"/>
      <c r="HZ9" s="481"/>
      <c r="IA9" s="481"/>
      <c r="IB9" s="481"/>
      <c r="IC9" s="481"/>
      <c r="ID9" s="481"/>
      <c r="IE9" s="481"/>
      <c r="IF9" s="481"/>
      <c r="IG9" s="481"/>
      <c r="IH9" s="481"/>
      <c r="II9" s="481"/>
      <c r="IJ9" s="481"/>
      <c r="IK9" s="481"/>
      <c r="IL9" s="481"/>
      <c r="IM9" s="481"/>
      <c r="IN9" s="481"/>
    </row>
    <row r="10" spans="1:248" s="482" customFormat="1" ht="12.75">
      <c r="A10" s="498"/>
      <c r="B10" s="785" t="s">
        <v>1257</v>
      </c>
      <c r="C10" s="785"/>
      <c r="D10" s="785"/>
      <c r="E10" s="785"/>
      <c r="F10" s="480"/>
      <c r="G10" s="481"/>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1"/>
      <c r="AY10" s="481"/>
      <c r="AZ10" s="481"/>
      <c r="BA10" s="481"/>
      <c r="BB10" s="481"/>
      <c r="BC10" s="481"/>
      <c r="BD10" s="481"/>
      <c r="BE10" s="481"/>
      <c r="BF10" s="481"/>
      <c r="BG10" s="481"/>
      <c r="BH10" s="481"/>
      <c r="BI10" s="481"/>
      <c r="BJ10" s="481"/>
      <c r="BK10" s="481"/>
      <c r="BL10" s="481"/>
      <c r="BM10" s="481"/>
      <c r="BN10" s="481"/>
      <c r="BO10" s="481"/>
      <c r="BP10" s="481"/>
      <c r="BQ10" s="481"/>
      <c r="BR10" s="481"/>
      <c r="BS10" s="481"/>
      <c r="BT10" s="481"/>
      <c r="BU10" s="481"/>
      <c r="BV10" s="481"/>
      <c r="BW10" s="481"/>
      <c r="BX10" s="481"/>
      <c r="BY10" s="481"/>
      <c r="BZ10" s="481"/>
      <c r="CA10" s="481"/>
      <c r="CB10" s="481"/>
      <c r="CC10" s="481"/>
      <c r="CD10" s="481"/>
      <c r="CE10" s="481"/>
      <c r="CF10" s="481"/>
      <c r="CG10" s="481"/>
      <c r="CH10" s="481"/>
      <c r="CI10" s="481"/>
      <c r="CJ10" s="481"/>
      <c r="CK10" s="481"/>
      <c r="CL10" s="481"/>
      <c r="CM10" s="481"/>
      <c r="CN10" s="481"/>
      <c r="CO10" s="481"/>
      <c r="CP10" s="481"/>
      <c r="CQ10" s="481"/>
      <c r="CR10" s="481"/>
      <c r="CS10" s="481"/>
      <c r="CT10" s="481"/>
      <c r="CU10" s="481"/>
      <c r="CV10" s="481"/>
      <c r="CW10" s="481"/>
      <c r="CX10" s="481"/>
      <c r="CY10" s="481"/>
      <c r="CZ10" s="481"/>
      <c r="DA10" s="481"/>
      <c r="DB10" s="481"/>
      <c r="DC10" s="481"/>
      <c r="DD10" s="481"/>
      <c r="DE10" s="481"/>
      <c r="DF10" s="481"/>
      <c r="DG10" s="481"/>
      <c r="DH10" s="481"/>
      <c r="DI10" s="481"/>
      <c r="DJ10" s="481"/>
      <c r="DK10" s="481"/>
      <c r="DL10" s="481"/>
      <c r="DM10" s="481"/>
      <c r="DN10" s="481"/>
      <c r="DO10" s="481"/>
      <c r="DP10" s="481"/>
      <c r="DQ10" s="481"/>
      <c r="DR10" s="481"/>
      <c r="DS10" s="481"/>
      <c r="DT10" s="481"/>
      <c r="DU10" s="481"/>
      <c r="DV10" s="481"/>
      <c r="DW10" s="481"/>
      <c r="DX10" s="481"/>
      <c r="DY10" s="481"/>
      <c r="DZ10" s="481"/>
      <c r="EA10" s="481"/>
      <c r="EB10" s="481"/>
      <c r="EC10" s="481"/>
      <c r="ED10" s="481"/>
      <c r="EE10" s="481"/>
      <c r="EF10" s="481"/>
      <c r="EG10" s="481"/>
      <c r="EH10" s="481"/>
      <c r="EI10" s="481"/>
      <c r="EJ10" s="481"/>
      <c r="EK10" s="481"/>
      <c r="EL10" s="481"/>
      <c r="EM10" s="481"/>
      <c r="EN10" s="481"/>
      <c r="EO10" s="481"/>
      <c r="EP10" s="481"/>
      <c r="EQ10" s="481"/>
      <c r="ER10" s="481"/>
      <c r="ES10" s="481"/>
      <c r="ET10" s="481"/>
      <c r="EU10" s="481"/>
      <c r="EV10" s="481"/>
      <c r="EW10" s="481"/>
      <c r="EX10" s="481"/>
      <c r="EY10" s="481"/>
      <c r="EZ10" s="481"/>
      <c r="FA10" s="481"/>
      <c r="FB10" s="481"/>
      <c r="FC10" s="481"/>
      <c r="FD10" s="481"/>
      <c r="FE10" s="481"/>
      <c r="FF10" s="481"/>
      <c r="FG10" s="481"/>
      <c r="FH10" s="481"/>
      <c r="FI10" s="481"/>
      <c r="FJ10" s="481"/>
      <c r="FK10" s="481"/>
      <c r="FL10" s="481"/>
      <c r="FM10" s="481"/>
      <c r="FN10" s="481"/>
      <c r="FO10" s="481"/>
      <c r="FP10" s="481"/>
      <c r="FQ10" s="481"/>
      <c r="FR10" s="481"/>
      <c r="FS10" s="481"/>
      <c r="FT10" s="481"/>
      <c r="FU10" s="481"/>
      <c r="FV10" s="481"/>
      <c r="FW10" s="481"/>
      <c r="FX10" s="481"/>
      <c r="FY10" s="481"/>
      <c r="FZ10" s="481"/>
      <c r="GA10" s="481"/>
      <c r="GB10" s="481"/>
      <c r="GC10" s="481"/>
      <c r="GD10" s="481"/>
      <c r="GE10" s="481"/>
      <c r="GF10" s="481"/>
      <c r="GG10" s="481"/>
      <c r="GH10" s="481"/>
      <c r="GI10" s="481"/>
      <c r="GJ10" s="481"/>
      <c r="GK10" s="481"/>
      <c r="GL10" s="481"/>
      <c r="GM10" s="481"/>
      <c r="GN10" s="481"/>
      <c r="GO10" s="481"/>
      <c r="GP10" s="481"/>
      <c r="GQ10" s="481"/>
      <c r="GR10" s="481"/>
      <c r="GS10" s="481"/>
      <c r="GT10" s="481"/>
      <c r="GU10" s="481"/>
      <c r="GV10" s="481"/>
      <c r="GW10" s="481"/>
      <c r="GX10" s="481"/>
      <c r="GY10" s="481"/>
      <c r="GZ10" s="481"/>
      <c r="HA10" s="481"/>
      <c r="HB10" s="481"/>
      <c r="HC10" s="481"/>
      <c r="HD10" s="481"/>
      <c r="HE10" s="481"/>
      <c r="HF10" s="481"/>
      <c r="HG10" s="481"/>
      <c r="HH10" s="481"/>
      <c r="HI10" s="481"/>
      <c r="HJ10" s="481"/>
      <c r="HK10" s="481"/>
      <c r="HL10" s="481"/>
      <c r="HM10" s="481"/>
      <c r="HN10" s="481"/>
      <c r="HO10" s="481"/>
      <c r="HP10" s="481"/>
      <c r="HQ10" s="481"/>
      <c r="HR10" s="481"/>
      <c r="HS10" s="481"/>
      <c r="HT10" s="481"/>
      <c r="HU10" s="481"/>
      <c r="HV10" s="481"/>
      <c r="HW10" s="481"/>
      <c r="HX10" s="481"/>
      <c r="HY10" s="481"/>
      <c r="HZ10" s="481"/>
      <c r="IA10" s="481"/>
      <c r="IB10" s="481"/>
      <c r="IC10" s="481"/>
      <c r="ID10" s="481"/>
      <c r="IE10" s="481"/>
      <c r="IF10" s="481"/>
      <c r="IG10" s="481"/>
      <c r="IH10" s="481"/>
      <c r="II10" s="481"/>
      <c r="IJ10" s="481"/>
      <c r="IK10" s="481"/>
      <c r="IL10" s="481"/>
      <c r="IM10" s="481"/>
      <c r="IN10" s="481"/>
    </row>
    <row r="11" spans="1:248" s="482" customFormat="1" ht="12.75">
      <c r="A11" s="498"/>
      <c r="B11" s="502" t="s">
        <v>1244</v>
      </c>
      <c r="C11" s="503"/>
      <c r="D11" s="503"/>
      <c r="E11" s="503"/>
      <c r="F11" s="480"/>
      <c r="G11" s="481"/>
      <c r="H11" s="481"/>
      <c r="I11" s="481"/>
      <c r="J11" s="481"/>
      <c r="K11" s="481"/>
      <c r="L11" s="481"/>
      <c r="M11" s="481"/>
      <c r="N11" s="481"/>
      <c r="O11" s="481"/>
      <c r="P11" s="481"/>
      <c r="Q11" s="481"/>
      <c r="R11" s="481"/>
      <c r="S11" s="481"/>
      <c r="T11" s="481"/>
      <c r="U11" s="481"/>
      <c r="V11" s="481"/>
      <c r="W11" s="481"/>
      <c r="X11" s="481"/>
      <c r="Y11" s="481"/>
      <c r="Z11" s="481"/>
      <c r="AA11" s="481"/>
      <c r="AB11" s="481"/>
      <c r="AC11" s="481"/>
      <c r="AD11" s="481"/>
      <c r="AE11" s="481"/>
      <c r="AF11" s="481"/>
      <c r="AG11" s="481"/>
      <c r="AH11" s="481"/>
      <c r="AI11" s="481"/>
      <c r="AJ11" s="481"/>
      <c r="AK11" s="481"/>
      <c r="AL11" s="481"/>
      <c r="AM11" s="481"/>
      <c r="AN11" s="481"/>
      <c r="AO11" s="481"/>
      <c r="AP11" s="481"/>
      <c r="AQ11" s="481"/>
      <c r="AR11" s="481"/>
      <c r="AS11" s="481"/>
      <c r="AT11" s="481"/>
      <c r="AU11" s="481"/>
      <c r="AV11" s="481"/>
      <c r="AW11" s="481"/>
      <c r="AX11" s="481"/>
      <c r="AY11" s="481"/>
      <c r="AZ11" s="481"/>
      <c r="BA11" s="481"/>
      <c r="BB11" s="481"/>
      <c r="BC11" s="481"/>
      <c r="BD11" s="481"/>
      <c r="BE11" s="481"/>
      <c r="BF11" s="481"/>
      <c r="BG11" s="481"/>
      <c r="BH11" s="481"/>
      <c r="BI11" s="481"/>
      <c r="BJ11" s="481"/>
      <c r="BK11" s="481"/>
      <c r="BL11" s="481"/>
      <c r="BM11" s="481"/>
      <c r="BN11" s="481"/>
      <c r="BO11" s="481"/>
      <c r="BP11" s="481"/>
      <c r="BQ11" s="481"/>
      <c r="BR11" s="481"/>
      <c r="BS11" s="481"/>
      <c r="BT11" s="481"/>
      <c r="BU11" s="481"/>
      <c r="BV11" s="481"/>
      <c r="BW11" s="481"/>
      <c r="BX11" s="481"/>
      <c r="BY11" s="481"/>
      <c r="BZ11" s="481"/>
      <c r="CA11" s="481"/>
      <c r="CB11" s="481"/>
      <c r="CC11" s="481"/>
      <c r="CD11" s="481"/>
      <c r="CE11" s="481"/>
      <c r="CF11" s="481"/>
      <c r="CG11" s="481"/>
      <c r="CH11" s="481"/>
      <c r="CI11" s="481"/>
      <c r="CJ11" s="481"/>
      <c r="CK11" s="481"/>
      <c r="CL11" s="481"/>
      <c r="CM11" s="481"/>
      <c r="CN11" s="481"/>
      <c r="CO11" s="481"/>
      <c r="CP11" s="481"/>
      <c r="CQ11" s="481"/>
      <c r="CR11" s="481"/>
      <c r="CS11" s="481"/>
      <c r="CT11" s="481"/>
      <c r="CU11" s="481"/>
      <c r="CV11" s="481"/>
      <c r="CW11" s="481"/>
      <c r="CX11" s="481"/>
      <c r="CY11" s="481"/>
      <c r="CZ11" s="481"/>
      <c r="DA11" s="481"/>
      <c r="DB11" s="481"/>
      <c r="DC11" s="481"/>
      <c r="DD11" s="481"/>
      <c r="DE11" s="481"/>
      <c r="DF11" s="481"/>
      <c r="DG11" s="481"/>
      <c r="DH11" s="481"/>
      <c r="DI11" s="481"/>
      <c r="DJ11" s="481"/>
      <c r="DK11" s="481"/>
      <c r="DL11" s="481"/>
      <c r="DM11" s="481"/>
      <c r="DN11" s="481"/>
      <c r="DO11" s="481"/>
      <c r="DP11" s="481"/>
      <c r="DQ11" s="481"/>
      <c r="DR11" s="481"/>
      <c r="DS11" s="481"/>
      <c r="DT11" s="481"/>
      <c r="DU11" s="481"/>
      <c r="DV11" s="481"/>
      <c r="DW11" s="481"/>
      <c r="DX11" s="481"/>
      <c r="DY11" s="481"/>
      <c r="DZ11" s="481"/>
      <c r="EA11" s="481"/>
      <c r="EB11" s="481"/>
      <c r="EC11" s="481"/>
      <c r="ED11" s="481"/>
      <c r="EE11" s="481"/>
      <c r="EF11" s="481"/>
      <c r="EG11" s="481"/>
      <c r="EH11" s="481"/>
      <c r="EI11" s="481"/>
      <c r="EJ11" s="481"/>
      <c r="EK11" s="481"/>
      <c r="EL11" s="481"/>
      <c r="EM11" s="481"/>
      <c r="EN11" s="481"/>
      <c r="EO11" s="481"/>
      <c r="EP11" s="481"/>
      <c r="EQ11" s="481"/>
      <c r="ER11" s="481"/>
      <c r="ES11" s="481"/>
      <c r="ET11" s="481"/>
      <c r="EU11" s="481"/>
      <c r="EV11" s="481"/>
      <c r="EW11" s="481"/>
      <c r="EX11" s="481"/>
      <c r="EY11" s="481"/>
      <c r="EZ11" s="481"/>
      <c r="FA11" s="481"/>
      <c r="FB11" s="481"/>
      <c r="FC11" s="481"/>
      <c r="FD11" s="481"/>
      <c r="FE11" s="481"/>
      <c r="FF11" s="481"/>
      <c r="FG11" s="481"/>
      <c r="FH11" s="481"/>
      <c r="FI11" s="481"/>
      <c r="FJ11" s="481"/>
      <c r="FK11" s="481"/>
      <c r="FL11" s="481"/>
      <c r="FM11" s="481"/>
      <c r="FN11" s="481"/>
      <c r="FO11" s="481"/>
      <c r="FP11" s="481"/>
      <c r="FQ11" s="481"/>
      <c r="FR11" s="481"/>
      <c r="FS11" s="481"/>
      <c r="FT11" s="481"/>
      <c r="FU11" s="481"/>
      <c r="FV11" s="481"/>
      <c r="FW11" s="481"/>
      <c r="FX11" s="481"/>
      <c r="FY11" s="481"/>
      <c r="FZ11" s="481"/>
      <c r="GA11" s="481"/>
      <c r="GB11" s="481"/>
      <c r="GC11" s="481"/>
      <c r="GD11" s="481"/>
      <c r="GE11" s="481"/>
      <c r="GF11" s="481"/>
      <c r="GG11" s="481"/>
      <c r="GH11" s="481"/>
      <c r="GI11" s="481"/>
      <c r="GJ11" s="481"/>
      <c r="GK11" s="481"/>
      <c r="GL11" s="481"/>
      <c r="GM11" s="481"/>
      <c r="GN11" s="481"/>
      <c r="GO11" s="481"/>
      <c r="GP11" s="481"/>
      <c r="GQ11" s="481"/>
      <c r="GR11" s="481"/>
      <c r="GS11" s="481"/>
      <c r="GT11" s="481"/>
      <c r="GU11" s="481"/>
      <c r="GV11" s="481"/>
      <c r="GW11" s="481"/>
      <c r="GX11" s="481"/>
      <c r="GY11" s="481"/>
      <c r="GZ11" s="481"/>
      <c r="HA11" s="481"/>
      <c r="HB11" s="481"/>
      <c r="HC11" s="481"/>
      <c r="HD11" s="481"/>
      <c r="HE11" s="481"/>
      <c r="HF11" s="481"/>
      <c r="HG11" s="481"/>
      <c r="HH11" s="481"/>
      <c r="HI11" s="481"/>
      <c r="HJ11" s="481"/>
      <c r="HK11" s="481"/>
      <c r="HL11" s="481"/>
      <c r="HM11" s="481"/>
      <c r="HN11" s="481"/>
      <c r="HO11" s="481"/>
      <c r="HP11" s="481"/>
      <c r="HQ11" s="481"/>
      <c r="HR11" s="481"/>
      <c r="HS11" s="481"/>
      <c r="HT11" s="481"/>
      <c r="HU11" s="481"/>
      <c r="HV11" s="481"/>
      <c r="HW11" s="481"/>
      <c r="HX11" s="481"/>
      <c r="HY11" s="481"/>
      <c r="HZ11" s="481"/>
      <c r="IA11" s="481"/>
      <c r="IB11" s="481"/>
      <c r="IC11" s="481"/>
      <c r="ID11" s="481"/>
      <c r="IE11" s="481"/>
      <c r="IF11" s="481"/>
      <c r="IG11" s="481"/>
      <c r="IH11" s="481"/>
      <c r="II11" s="481"/>
      <c r="IJ11" s="481"/>
      <c r="IK11" s="481"/>
      <c r="IL11" s="481"/>
      <c r="IM11" s="481"/>
      <c r="IN11" s="481"/>
    </row>
    <row r="12" spans="1:248" s="482" customFormat="1" ht="12.75">
      <c r="A12" s="498"/>
      <c r="B12" s="502" t="s">
        <v>1245</v>
      </c>
      <c r="C12" s="503"/>
      <c r="D12" s="503"/>
      <c r="E12" s="503"/>
      <c r="F12" s="480"/>
      <c r="G12" s="481"/>
      <c r="H12" s="481"/>
      <c r="I12" s="481"/>
      <c r="J12" s="481"/>
      <c r="K12" s="481"/>
      <c r="L12" s="481"/>
      <c r="M12" s="481"/>
      <c r="N12" s="481"/>
      <c r="O12" s="481"/>
      <c r="P12" s="481"/>
      <c r="Q12" s="481"/>
      <c r="R12" s="481"/>
      <c r="S12" s="481"/>
      <c r="T12" s="481"/>
      <c r="U12" s="481"/>
      <c r="V12" s="481"/>
      <c r="W12" s="481"/>
      <c r="X12" s="481"/>
      <c r="Y12" s="481"/>
      <c r="Z12" s="481"/>
      <c r="AA12" s="481"/>
      <c r="AB12" s="481"/>
      <c r="AC12" s="481"/>
      <c r="AD12" s="481"/>
      <c r="AE12" s="481"/>
      <c r="AF12" s="481"/>
      <c r="AG12" s="481"/>
      <c r="AH12" s="481"/>
      <c r="AI12" s="481"/>
      <c r="AJ12" s="481"/>
      <c r="AK12" s="481"/>
      <c r="AL12" s="481"/>
      <c r="AM12" s="481"/>
      <c r="AN12" s="481"/>
      <c r="AO12" s="481"/>
      <c r="AP12" s="481"/>
      <c r="AQ12" s="481"/>
      <c r="AR12" s="481"/>
      <c r="AS12" s="481"/>
      <c r="AT12" s="481"/>
      <c r="AU12" s="481"/>
      <c r="AV12" s="481"/>
      <c r="AW12" s="481"/>
      <c r="AX12" s="481"/>
      <c r="AY12" s="481"/>
      <c r="AZ12" s="481"/>
      <c r="BA12" s="481"/>
      <c r="BB12" s="481"/>
      <c r="BC12" s="481"/>
      <c r="BD12" s="481"/>
      <c r="BE12" s="481"/>
      <c r="BF12" s="481"/>
      <c r="BG12" s="481"/>
      <c r="BH12" s="481"/>
      <c r="BI12" s="481"/>
      <c r="BJ12" s="481"/>
      <c r="BK12" s="481"/>
      <c r="BL12" s="481"/>
      <c r="BM12" s="481"/>
      <c r="BN12" s="481"/>
      <c r="BO12" s="481"/>
      <c r="BP12" s="481"/>
      <c r="BQ12" s="481"/>
      <c r="BR12" s="481"/>
      <c r="BS12" s="481"/>
      <c r="BT12" s="481"/>
      <c r="BU12" s="481"/>
      <c r="BV12" s="481"/>
      <c r="BW12" s="481"/>
      <c r="BX12" s="481"/>
      <c r="BY12" s="481"/>
      <c r="BZ12" s="481"/>
      <c r="CA12" s="481"/>
      <c r="CB12" s="481"/>
      <c r="CC12" s="481"/>
      <c r="CD12" s="481"/>
      <c r="CE12" s="481"/>
      <c r="CF12" s="481"/>
      <c r="CG12" s="481"/>
      <c r="CH12" s="481"/>
      <c r="CI12" s="481"/>
      <c r="CJ12" s="481"/>
      <c r="CK12" s="481"/>
      <c r="CL12" s="481"/>
      <c r="CM12" s="481"/>
      <c r="CN12" s="481"/>
      <c r="CO12" s="481"/>
      <c r="CP12" s="481"/>
      <c r="CQ12" s="481"/>
      <c r="CR12" s="481"/>
      <c r="CS12" s="481"/>
      <c r="CT12" s="481"/>
      <c r="CU12" s="481"/>
      <c r="CV12" s="481"/>
      <c r="CW12" s="481"/>
      <c r="CX12" s="481"/>
      <c r="CY12" s="481"/>
      <c r="CZ12" s="481"/>
      <c r="DA12" s="481"/>
      <c r="DB12" s="481"/>
      <c r="DC12" s="481"/>
      <c r="DD12" s="481"/>
      <c r="DE12" s="481"/>
      <c r="DF12" s="481"/>
      <c r="DG12" s="481"/>
      <c r="DH12" s="481"/>
      <c r="DI12" s="481"/>
      <c r="DJ12" s="481"/>
      <c r="DK12" s="481"/>
      <c r="DL12" s="481"/>
      <c r="DM12" s="481"/>
      <c r="DN12" s="481"/>
      <c r="DO12" s="481"/>
      <c r="DP12" s="481"/>
      <c r="DQ12" s="481"/>
      <c r="DR12" s="481"/>
      <c r="DS12" s="481"/>
      <c r="DT12" s="481"/>
      <c r="DU12" s="481"/>
      <c r="DV12" s="481"/>
      <c r="DW12" s="481"/>
      <c r="DX12" s="481"/>
      <c r="DY12" s="481"/>
      <c r="DZ12" s="481"/>
      <c r="EA12" s="481"/>
      <c r="EB12" s="481"/>
      <c r="EC12" s="481"/>
      <c r="ED12" s="481"/>
      <c r="EE12" s="481"/>
      <c r="EF12" s="481"/>
      <c r="EG12" s="481"/>
      <c r="EH12" s="481"/>
      <c r="EI12" s="481"/>
      <c r="EJ12" s="481"/>
      <c r="EK12" s="481"/>
      <c r="EL12" s="481"/>
      <c r="EM12" s="481"/>
      <c r="EN12" s="481"/>
      <c r="EO12" s="481"/>
      <c r="EP12" s="481"/>
      <c r="EQ12" s="481"/>
      <c r="ER12" s="481"/>
      <c r="ES12" s="481"/>
      <c r="ET12" s="481"/>
      <c r="EU12" s="481"/>
      <c r="EV12" s="481"/>
      <c r="EW12" s="481"/>
      <c r="EX12" s="481"/>
      <c r="EY12" s="481"/>
      <c r="EZ12" s="481"/>
      <c r="FA12" s="481"/>
      <c r="FB12" s="481"/>
      <c r="FC12" s="481"/>
      <c r="FD12" s="481"/>
      <c r="FE12" s="481"/>
      <c r="FF12" s="481"/>
      <c r="FG12" s="481"/>
      <c r="FH12" s="481"/>
      <c r="FI12" s="481"/>
      <c r="FJ12" s="481"/>
      <c r="FK12" s="481"/>
      <c r="FL12" s="481"/>
      <c r="FM12" s="481"/>
      <c r="FN12" s="481"/>
      <c r="FO12" s="481"/>
      <c r="FP12" s="481"/>
      <c r="FQ12" s="481"/>
      <c r="FR12" s="481"/>
      <c r="FS12" s="481"/>
      <c r="FT12" s="481"/>
      <c r="FU12" s="481"/>
      <c r="FV12" s="481"/>
      <c r="FW12" s="481"/>
      <c r="FX12" s="481"/>
      <c r="FY12" s="481"/>
      <c r="FZ12" s="481"/>
      <c r="GA12" s="481"/>
      <c r="GB12" s="481"/>
      <c r="GC12" s="481"/>
      <c r="GD12" s="481"/>
      <c r="GE12" s="481"/>
      <c r="GF12" s="481"/>
      <c r="GG12" s="481"/>
      <c r="GH12" s="481"/>
      <c r="GI12" s="481"/>
      <c r="GJ12" s="481"/>
      <c r="GK12" s="481"/>
      <c r="GL12" s="481"/>
      <c r="GM12" s="481"/>
      <c r="GN12" s="481"/>
      <c r="GO12" s="481"/>
      <c r="GP12" s="481"/>
      <c r="GQ12" s="481"/>
      <c r="GR12" s="481"/>
      <c r="GS12" s="481"/>
      <c r="GT12" s="481"/>
      <c r="GU12" s="481"/>
      <c r="GV12" s="481"/>
      <c r="GW12" s="481"/>
      <c r="GX12" s="481"/>
      <c r="GY12" s="481"/>
      <c r="GZ12" s="481"/>
      <c r="HA12" s="481"/>
      <c r="HB12" s="481"/>
      <c r="HC12" s="481"/>
      <c r="HD12" s="481"/>
      <c r="HE12" s="481"/>
      <c r="HF12" s="481"/>
      <c r="HG12" s="481"/>
      <c r="HH12" s="481"/>
      <c r="HI12" s="481"/>
      <c r="HJ12" s="481"/>
      <c r="HK12" s="481"/>
      <c r="HL12" s="481"/>
      <c r="HM12" s="481"/>
      <c r="HN12" s="481"/>
      <c r="HO12" s="481"/>
      <c r="HP12" s="481"/>
      <c r="HQ12" s="481"/>
      <c r="HR12" s="481"/>
      <c r="HS12" s="481"/>
      <c r="HT12" s="481"/>
      <c r="HU12" s="481"/>
      <c r="HV12" s="481"/>
      <c r="HW12" s="481"/>
      <c r="HX12" s="481"/>
      <c r="HY12" s="481"/>
      <c r="HZ12" s="481"/>
      <c r="IA12" s="481"/>
      <c r="IB12" s="481"/>
      <c r="IC12" s="481"/>
      <c r="ID12" s="481"/>
      <c r="IE12" s="481"/>
      <c r="IF12" s="481"/>
      <c r="IG12" s="481"/>
      <c r="IH12" s="481"/>
      <c r="II12" s="481"/>
      <c r="IJ12" s="481"/>
      <c r="IK12" s="481"/>
      <c r="IL12" s="481"/>
      <c r="IM12" s="481"/>
      <c r="IN12" s="481"/>
    </row>
    <row r="13" spans="1:248" s="482" customFormat="1" ht="12.75">
      <c r="A13" s="498"/>
      <c r="B13" s="502" t="s">
        <v>1246</v>
      </c>
      <c r="C13" s="503"/>
      <c r="D13" s="503"/>
      <c r="E13" s="503"/>
      <c r="F13" s="480"/>
      <c r="G13" s="481"/>
      <c r="H13" s="481"/>
      <c r="I13" s="481"/>
      <c r="J13" s="481"/>
      <c r="K13" s="481"/>
      <c r="L13" s="481"/>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481"/>
      <c r="AK13" s="481"/>
      <c r="AL13" s="481"/>
      <c r="AM13" s="481"/>
      <c r="AN13" s="481"/>
      <c r="AO13" s="481"/>
      <c r="AP13" s="481"/>
      <c r="AQ13" s="481"/>
      <c r="AR13" s="481"/>
      <c r="AS13" s="481"/>
      <c r="AT13" s="481"/>
      <c r="AU13" s="481"/>
      <c r="AV13" s="481"/>
      <c r="AW13" s="481"/>
      <c r="AX13" s="481"/>
      <c r="AY13" s="481"/>
      <c r="AZ13" s="481"/>
      <c r="BA13" s="481"/>
      <c r="BB13" s="481"/>
      <c r="BC13" s="481"/>
      <c r="BD13" s="481"/>
      <c r="BE13" s="481"/>
      <c r="BF13" s="481"/>
      <c r="BG13" s="481"/>
      <c r="BH13" s="481"/>
      <c r="BI13" s="481"/>
      <c r="BJ13" s="481"/>
      <c r="BK13" s="481"/>
      <c r="BL13" s="481"/>
      <c r="BM13" s="481"/>
      <c r="BN13" s="481"/>
      <c r="BO13" s="481"/>
      <c r="BP13" s="481"/>
      <c r="BQ13" s="481"/>
      <c r="BR13" s="481"/>
      <c r="BS13" s="481"/>
      <c r="BT13" s="481"/>
      <c r="BU13" s="481"/>
      <c r="BV13" s="481"/>
      <c r="BW13" s="481"/>
      <c r="BX13" s="481"/>
      <c r="BY13" s="481"/>
      <c r="BZ13" s="481"/>
      <c r="CA13" s="481"/>
      <c r="CB13" s="481"/>
      <c r="CC13" s="481"/>
      <c r="CD13" s="481"/>
      <c r="CE13" s="481"/>
      <c r="CF13" s="481"/>
      <c r="CG13" s="481"/>
      <c r="CH13" s="481"/>
      <c r="CI13" s="481"/>
      <c r="CJ13" s="481"/>
      <c r="CK13" s="481"/>
      <c r="CL13" s="481"/>
      <c r="CM13" s="481"/>
      <c r="CN13" s="481"/>
      <c r="CO13" s="481"/>
      <c r="CP13" s="481"/>
      <c r="CQ13" s="481"/>
      <c r="CR13" s="481"/>
      <c r="CS13" s="481"/>
      <c r="CT13" s="481"/>
      <c r="CU13" s="481"/>
      <c r="CV13" s="481"/>
      <c r="CW13" s="481"/>
      <c r="CX13" s="481"/>
      <c r="CY13" s="481"/>
      <c r="CZ13" s="481"/>
      <c r="DA13" s="481"/>
      <c r="DB13" s="481"/>
      <c r="DC13" s="481"/>
      <c r="DD13" s="481"/>
      <c r="DE13" s="481"/>
      <c r="DF13" s="481"/>
      <c r="DG13" s="481"/>
      <c r="DH13" s="481"/>
      <c r="DI13" s="481"/>
      <c r="DJ13" s="481"/>
      <c r="DK13" s="481"/>
      <c r="DL13" s="481"/>
      <c r="DM13" s="481"/>
      <c r="DN13" s="481"/>
      <c r="DO13" s="481"/>
      <c r="DP13" s="481"/>
      <c r="DQ13" s="481"/>
      <c r="DR13" s="481"/>
      <c r="DS13" s="481"/>
      <c r="DT13" s="481"/>
      <c r="DU13" s="481"/>
      <c r="DV13" s="481"/>
      <c r="DW13" s="481"/>
      <c r="DX13" s="481"/>
      <c r="DY13" s="481"/>
      <c r="DZ13" s="481"/>
      <c r="EA13" s="481"/>
      <c r="EB13" s="481"/>
      <c r="EC13" s="481"/>
      <c r="ED13" s="481"/>
      <c r="EE13" s="481"/>
      <c r="EF13" s="481"/>
      <c r="EG13" s="481"/>
      <c r="EH13" s="481"/>
      <c r="EI13" s="481"/>
      <c r="EJ13" s="481"/>
      <c r="EK13" s="481"/>
      <c r="EL13" s="481"/>
      <c r="EM13" s="481"/>
      <c r="EN13" s="481"/>
      <c r="EO13" s="481"/>
      <c r="EP13" s="481"/>
      <c r="EQ13" s="481"/>
      <c r="ER13" s="481"/>
      <c r="ES13" s="481"/>
      <c r="ET13" s="481"/>
      <c r="EU13" s="481"/>
      <c r="EV13" s="481"/>
      <c r="EW13" s="481"/>
      <c r="EX13" s="481"/>
      <c r="EY13" s="481"/>
      <c r="EZ13" s="481"/>
      <c r="FA13" s="481"/>
      <c r="FB13" s="481"/>
      <c r="FC13" s="481"/>
      <c r="FD13" s="481"/>
      <c r="FE13" s="481"/>
      <c r="FF13" s="481"/>
      <c r="FG13" s="481"/>
      <c r="FH13" s="481"/>
      <c r="FI13" s="481"/>
      <c r="FJ13" s="481"/>
      <c r="FK13" s="481"/>
      <c r="FL13" s="481"/>
      <c r="FM13" s="481"/>
      <c r="FN13" s="481"/>
      <c r="FO13" s="481"/>
      <c r="FP13" s="481"/>
      <c r="FQ13" s="481"/>
      <c r="FR13" s="481"/>
      <c r="FS13" s="481"/>
      <c r="FT13" s="481"/>
      <c r="FU13" s="481"/>
      <c r="FV13" s="481"/>
      <c r="FW13" s="481"/>
      <c r="FX13" s="481"/>
      <c r="FY13" s="481"/>
      <c r="FZ13" s="481"/>
      <c r="GA13" s="481"/>
      <c r="GB13" s="481"/>
      <c r="GC13" s="481"/>
      <c r="GD13" s="481"/>
      <c r="GE13" s="481"/>
      <c r="GF13" s="481"/>
      <c r="GG13" s="481"/>
      <c r="GH13" s="481"/>
      <c r="GI13" s="481"/>
      <c r="GJ13" s="481"/>
      <c r="GK13" s="481"/>
      <c r="GL13" s="481"/>
      <c r="GM13" s="481"/>
      <c r="GN13" s="481"/>
      <c r="GO13" s="481"/>
      <c r="GP13" s="481"/>
      <c r="GQ13" s="481"/>
      <c r="GR13" s="481"/>
      <c r="GS13" s="481"/>
      <c r="GT13" s="481"/>
      <c r="GU13" s="481"/>
      <c r="GV13" s="481"/>
      <c r="GW13" s="481"/>
      <c r="GX13" s="481"/>
      <c r="GY13" s="481"/>
      <c r="GZ13" s="481"/>
      <c r="HA13" s="481"/>
      <c r="HB13" s="481"/>
      <c r="HC13" s="481"/>
      <c r="HD13" s="481"/>
      <c r="HE13" s="481"/>
      <c r="HF13" s="481"/>
      <c r="HG13" s="481"/>
      <c r="HH13" s="481"/>
      <c r="HI13" s="481"/>
      <c r="HJ13" s="481"/>
      <c r="HK13" s="481"/>
      <c r="HL13" s="481"/>
      <c r="HM13" s="481"/>
      <c r="HN13" s="481"/>
      <c r="HO13" s="481"/>
      <c r="HP13" s="481"/>
      <c r="HQ13" s="481"/>
      <c r="HR13" s="481"/>
      <c r="HS13" s="481"/>
      <c r="HT13" s="481"/>
      <c r="HU13" s="481"/>
      <c r="HV13" s="481"/>
      <c r="HW13" s="481"/>
      <c r="HX13" s="481"/>
      <c r="HY13" s="481"/>
      <c r="HZ13" s="481"/>
      <c r="IA13" s="481"/>
      <c r="IB13" s="481"/>
      <c r="IC13" s="481"/>
      <c r="ID13" s="481"/>
      <c r="IE13" s="481"/>
      <c r="IF13" s="481"/>
      <c r="IG13" s="481"/>
      <c r="IH13" s="481"/>
      <c r="II13" s="481"/>
      <c r="IJ13" s="481"/>
      <c r="IK13" s="481"/>
      <c r="IL13" s="481"/>
      <c r="IM13" s="481"/>
      <c r="IN13" s="481"/>
    </row>
    <row r="14" spans="1:248" s="482" customFormat="1" ht="12.75" customHeight="1">
      <c r="A14" s="498"/>
      <c r="B14" s="785" t="s">
        <v>1247</v>
      </c>
      <c r="C14" s="785"/>
      <c r="D14" s="785"/>
      <c r="E14" s="785"/>
      <c r="F14" s="480"/>
      <c r="G14" s="481"/>
      <c r="H14" s="481"/>
      <c r="I14" s="481"/>
      <c r="J14" s="481"/>
      <c r="K14" s="481"/>
      <c r="L14" s="481"/>
      <c r="M14" s="481"/>
      <c r="N14" s="481"/>
      <c r="O14" s="481"/>
      <c r="P14" s="481"/>
      <c r="Q14" s="481"/>
      <c r="R14" s="481"/>
      <c r="S14" s="481"/>
      <c r="T14" s="481"/>
      <c r="U14" s="481"/>
      <c r="V14" s="481"/>
      <c r="W14" s="481"/>
      <c r="X14" s="481"/>
      <c r="Y14" s="481"/>
      <c r="Z14" s="481"/>
      <c r="AA14" s="481"/>
      <c r="AB14" s="481"/>
      <c r="AC14" s="481"/>
      <c r="AD14" s="481"/>
      <c r="AE14" s="481"/>
      <c r="AF14" s="481"/>
      <c r="AG14" s="481"/>
      <c r="AH14" s="481"/>
      <c r="AI14" s="481"/>
      <c r="AJ14" s="481"/>
      <c r="AK14" s="481"/>
      <c r="AL14" s="481"/>
      <c r="AM14" s="481"/>
      <c r="AN14" s="481"/>
      <c r="AO14" s="481"/>
      <c r="AP14" s="481"/>
      <c r="AQ14" s="481"/>
      <c r="AR14" s="481"/>
      <c r="AS14" s="481"/>
      <c r="AT14" s="481"/>
      <c r="AU14" s="481"/>
      <c r="AV14" s="481"/>
      <c r="AW14" s="481"/>
      <c r="AX14" s="481"/>
      <c r="AY14" s="481"/>
      <c r="AZ14" s="481"/>
      <c r="BA14" s="481"/>
      <c r="BB14" s="481"/>
      <c r="BC14" s="481"/>
      <c r="BD14" s="481"/>
      <c r="BE14" s="481"/>
      <c r="BF14" s="481"/>
      <c r="BG14" s="481"/>
      <c r="BH14" s="481"/>
      <c r="BI14" s="481"/>
      <c r="BJ14" s="481"/>
      <c r="BK14" s="481"/>
      <c r="BL14" s="481"/>
      <c r="BM14" s="481"/>
      <c r="BN14" s="481"/>
      <c r="BO14" s="481"/>
      <c r="BP14" s="481"/>
      <c r="BQ14" s="481"/>
      <c r="BR14" s="481"/>
      <c r="BS14" s="481"/>
      <c r="BT14" s="481"/>
      <c r="BU14" s="481"/>
      <c r="BV14" s="481"/>
      <c r="BW14" s="481"/>
      <c r="BX14" s="481"/>
      <c r="BY14" s="481"/>
      <c r="BZ14" s="481"/>
      <c r="CA14" s="481"/>
      <c r="CB14" s="481"/>
      <c r="CC14" s="481"/>
      <c r="CD14" s="481"/>
      <c r="CE14" s="481"/>
      <c r="CF14" s="481"/>
      <c r="CG14" s="481"/>
      <c r="CH14" s="481"/>
      <c r="CI14" s="481"/>
      <c r="CJ14" s="481"/>
      <c r="CK14" s="481"/>
      <c r="CL14" s="481"/>
      <c r="CM14" s="481"/>
      <c r="CN14" s="481"/>
      <c r="CO14" s="481"/>
      <c r="CP14" s="481"/>
      <c r="CQ14" s="481"/>
      <c r="CR14" s="481"/>
      <c r="CS14" s="481"/>
      <c r="CT14" s="481"/>
      <c r="CU14" s="481"/>
      <c r="CV14" s="481"/>
      <c r="CW14" s="481"/>
      <c r="CX14" s="481"/>
      <c r="CY14" s="481"/>
      <c r="CZ14" s="481"/>
      <c r="DA14" s="481"/>
      <c r="DB14" s="481"/>
      <c r="DC14" s="481"/>
      <c r="DD14" s="481"/>
      <c r="DE14" s="481"/>
      <c r="DF14" s="481"/>
      <c r="DG14" s="481"/>
      <c r="DH14" s="481"/>
      <c r="DI14" s="481"/>
      <c r="DJ14" s="481"/>
      <c r="DK14" s="481"/>
      <c r="DL14" s="481"/>
      <c r="DM14" s="481"/>
      <c r="DN14" s="481"/>
      <c r="DO14" s="481"/>
      <c r="DP14" s="481"/>
      <c r="DQ14" s="481"/>
      <c r="DR14" s="481"/>
      <c r="DS14" s="481"/>
      <c r="DT14" s="481"/>
      <c r="DU14" s="481"/>
      <c r="DV14" s="481"/>
      <c r="DW14" s="481"/>
      <c r="DX14" s="481"/>
      <c r="DY14" s="481"/>
      <c r="DZ14" s="481"/>
      <c r="EA14" s="481"/>
      <c r="EB14" s="481"/>
      <c r="EC14" s="481"/>
      <c r="ED14" s="481"/>
      <c r="EE14" s="481"/>
      <c r="EF14" s="481"/>
      <c r="EG14" s="481"/>
      <c r="EH14" s="481"/>
      <c r="EI14" s="481"/>
      <c r="EJ14" s="481"/>
      <c r="EK14" s="481"/>
      <c r="EL14" s="481"/>
      <c r="EM14" s="481"/>
      <c r="EN14" s="481"/>
      <c r="EO14" s="481"/>
      <c r="EP14" s="481"/>
      <c r="EQ14" s="481"/>
      <c r="ER14" s="481"/>
      <c r="ES14" s="481"/>
      <c r="ET14" s="481"/>
      <c r="EU14" s="481"/>
      <c r="EV14" s="481"/>
      <c r="EW14" s="481"/>
      <c r="EX14" s="481"/>
      <c r="EY14" s="481"/>
      <c r="EZ14" s="481"/>
      <c r="FA14" s="481"/>
      <c r="FB14" s="481"/>
      <c r="FC14" s="481"/>
      <c r="FD14" s="481"/>
      <c r="FE14" s="481"/>
      <c r="FF14" s="481"/>
      <c r="FG14" s="481"/>
      <c r="FH14" s="481"/>
      <c r="FI14" s="481"/>
      <c r="FJ14" s="481"/>
      <c r="FK14" s="481"/>
      <c r="FL14" s="481"/>
      <c r="FM14" s="481"/>
      <c r="FN14" s="481"/>
      <c r="FO14" s="481"/>
      <c r="FP14" s="481"/>
      <c r="FQ14" s="481"/>
      <c r="FR14" s="481"/>
      <c r="FS14" s="481"/>
      <c r="FT14" s="481"/>
      <c r="FU14" s="481"/>
      <c r="FV14" s="481"/>
      <c r="FW14" s="481"/>
      <c r="FX14" s="481"/>
      <c r="FY14" s="481"/>
      <c r="FZ14" s="481"/>
      <c r="GA14" s="481"/>
      <c r="GB14" s="481"/>
      <c r="GC14" s="481"/>
      <c r="GD14" s="481"/>
      <c r="GE14" s="481"/>
      <c r="GF14" s="481"/>
      <c r="GG14" s="481"/>
      <c r="GH14" s="481"/>
      <c r="GI14" s="481"/>
      <c r="GJ14" s="481"/>
      <c r="GK14" s="481"/>
      <c r="GL14" s="481"/>
      <c r="GM14" s="481"/>
      <c r="GN14" s="481"/>
      <c r="GO14" s="481"/>
      <c r="GP14" s="481"/>
      <c r="GQ14" s="481"/>
      <c r="GR14" s="481"/>
      <c r="GS14" s="481"/>
      <c r="GT14" s="481"/>
      <c r="GU14" s="481"/>
      <c r="GV14" s="481"/>
      <c r="GW14" s="481"/>
      <c r="GX14" s="481"/>
      <c r="GY14" s="481"/>
      <c r="GZ14" s="481"/>
      <c r="HA14" s="481"/>
      <c r="HB14" s="481"/>
      <c r="HC14" s="481"/>
      <c r="HD14" s="481"/>
      <c r="HE14" s="481"/>
      <c r="HF14" s="481"/>
      <c r="HG14" s="481"/>
      <c r="HH14" s="481"/>
      <c r="HI14" s="481"/>
      <c r="HJ14" s="481"/>
      <c r="HK14" s="481"/>
      <c r="HL14" s="481"/>
      <c r="HM14" s="481"/>
      <c r="HN14" s="481"/>
      <c r="HO14" s="481"/>
      <c r="HP14" s="481"/>
      <c r="HQ14" s="481"/>
      <c r="HR14" s="481"/>
      <c r="HS14" s="481"/>
      <c r="HT14" s="481"/>
      <c r="HU14" s="481"/>
      <c r="HV14" s="481"/>
      <c r="HW14" s="481"/>
      <c r="HX14" s="481"/>
      <c r="HY14" s="481"/>
      <c r="HZ14" s="481"/>
      <c r="IA14" s="481"/>
      <c r="IB14" s="481"/>
      <c r="IC14" s="481"/>
      <c r="ID14" s="481"/>
      <c r="IE14" s="481"/>
      <c r="IF14" s="481"/>
      <c r="IG14" s="481"/>
      <c r="IH14" s="481"/>
      <c r="II14" s="481"/>
      <c r="IJ14" s="481"/>
      <c r="IK14" s="481"/>
      <c r="IL14" s="481"/>
      <c r="IM14" s="481"/>
      <c r="IN14" s="481"/>
    </row>
    <row r="15" spans="1:248" s="482" customFormat="1" ht="12.75">
      <c r="A15" s="498"/>
      <c r="B15" s="504"/>
      <c r="C15" s="500"/>
      <c r="D15" s="480"/>
      <c r="E15" s="480"/>
      <c r="F15" s="480"/>
      <c r="G15" s="481"/>
      <c r="H15" s="481"/>
      <c r="I15" s="481"/>
      <c r="J15" s="481"/>
      <c r="K15" s="481"/>
      <c r="L15" s="481"/>
      <c r="M15" s="481"/>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c r="AS15" s="481"/>
      <c r="AT15" s="481"/>
      <c r="AU15" s="481"/>
      <c r="AV15" s="481"/>
      <c r="AW15" s="481"/>
      <c r="AX15" s="481"/>
      <c r="AY15" s="481"/>
      <c r="AZ15" s="481"/>
      <c r="BA15" s="481"/>
      <c r="BB15" s="481"/>
      <c r="BC15" s="481"/>
      <c r="BD15" s="481"/>
      <c r="BE15" s="481"/>
      <c r="BF15" s="481"/>
      <c r="BG15" s="481"/>
      <c r="BH15" s="481"/>
      <c r="BI15" s="481"/>
      <c r="BJ15" s="481"/>
      <c r="BK15" s="481"/>
      <c r="BL15" s="481"/>
      <c r="BM15" s="481"/>
      <c r="BN15" s="481"/>
      <c r="BO15" s="481"/>
      <c r="BP15" s="481"/>
      <c r="BQ15" s="481"/>
      <c r="BR15" s="481"/>
      <c r="BS15" s="481"/>
      <c r="BT15" s="481"/>
      <c r="BU15" s="481"/>
      <c r="BV15" s="481"/>
      <c r="BW15" s="481"/>
      <c r="BX15" s="481"/>
      <c r="BY15" s="481"/>
      <c r="BZ15" s="481"/>
      <c r="CA15" s="481"/>
      <c r="CB15" s="481"/>
      <c r="CC15" s="481"/>
      <c r="CD15" s="481"/>
      <c r="CE15" s="481"/>
      <c r="CF15" s="481"/>
      <c r="CG15" s="481"/>
      <c r="CH15" s="481"/>
      <c r="CI15" s="481"/>
      <c r="CJ15" s="481"/>
      <c r="CK15" s="481"/>
      <c r="CL15" s="481"/>
      <c r="CM15" s="481"/>
      <c r="CN15" s="481"/>
      <c r="CO15" s="481"/>
      <c r="CP15" s="481"/>
      <c r="CQ15" s="481"/>
      <c r="CR15" s="481"/>
      <c r="CS15" s="481"/>
      <c r="CT15" s="481"/>
      <c r="CU15" s="481"/>
      <c r="CV15" s="481"/>
      <c r="CW15" s="481"/>
      <c r="CX15" s="481"/>
      <c r="CY15" s="481"/>
      <c r="CZ15" s="481"/>
      <c r="DA15" s="481"/>
      <c r="DB15" s="481"/>
      <c r="DC15" s="481"/>
      <c r="DD15" s="481"/>
      <c r="DE15" s="481"/>
      <c r="DF15" s="481"/>
      <c r="DG15" s="481"/>
      <c r="DH15" s="481"/>
      <c r="DI15" s="481"/>
      <c r="DJ15" s="481"/>
      <c r="DK15" s="481"/>
      <c r="DL15" s="481"/>
      <c r="DM15" s="481"/>
      <c r="DN15" s="481"/>
      <c r="DO15" s="481"/>
      <c r="DP15" s="481"/>
      <c r="DQ15" s="481"/>
      <c r="DR15" s="481"/>
      <c r="DS15" s="481"/>
      <c r="DT15" s="481"/>
      <c r="DU15" s="481"/>
      <c r="DV15" s="481"/>
      <c r="DW15" s="481"/>
      <c r="DX15" s="481"/>
      <c r="DY15" s="481"/>
      <c r="DZ15" s="481"/>
      <c r="EA15" s="481"/>
      <c r="EB15" s="481"/>
      <c r="EC15" s="481"/>
      <c r="ED15" s="481"/>
      <c r="EE15" s="481"/>
      <c r="EF15" s="481"/>
      <c r="EG15" s="481"/>
      <c r="EH15" s="481"/>
      <c r="EI15" s="481"/>
      <c r="EJ15" s="481"/>
      <c r="EK15" s="481"/>
      <c r="EL15" s="481"/>
      <c r="EM15" s="481"/>
      <c r="EN15" s="481"/>
      <c r="EO15" s="481"/>
      <c r="EP15" s="481"/>
      <c r="EQ15" s="481"/>
      <c r="ER15" s="481"/>
      <c r="ES15" s="481"/>
      <c r="ET15" s="481"/>
      <c r="EU15" s="481"/>
      <c r="EV15" s="481"/>
      <c r="EW15" s="481"/>
      <c r="EX15" s="481"/>
      <c r="EY15" s="481"/>
      <c r="EZ15" s="481"/>
      <c r="FA15" s="481"/>
      <c r="FB15" s="481"/>
      <c r="FC15" s="481"/>
      <c r="FD15" s="481"/>
      <c r="FE15" s="481"/>
      <c r="FF15" s="481"/>
      <c r="FG15" s="481"/>
      <c r="FH15" s="481"/>
      <c r="FI15" s="481"/>
      <c r="FJ15" s="481"/>
      <c r="FK15" s="481"/>
      <c r="FL15" s="481"/>
      <c r="FM15" s="481"/>
      <c r="FN15" s="481"/>
      <c r="FO15" s="481"/>
      <c r="FP15" s="481"/>
      <c r="FQ15" s="481"/>
      <c r="FR15" s="481"/>
      <c r="FS15" s="481"/>
      <c r="FT15" s="481"/>
      <c r="FU15" s="481"/>
      <c r="FV15" s="481"/>
      <c r="FW15" s="481"/>
      <c r="FX15" s="481"/>
      <c r="FY15" s="481"/>
      <c r="FZ15" s="481"/>
      <c r="GA15" s="481"/>
      <c r="GB15" s="481"/>
      <c r="GC15" s="481"/>
      <c r="GD15" s="481"/>
      <c r="GE15" s="481"/>
      <c r="GF15" s="481"/>
      <c r="GG15" s="481"/>
      <c r="GH15" s="481"/>
      <c r="GI15" s="481"/>
      <c r="GJ15" s="481"/>
      <c r="GK15" s="481"/>
      <c r="GL15" s="481"/>
      <c r="GM15" s="481"/>
      <c r="GN15" s="481"/>
      <c r="GO15" s="481"/>
      <c r="GP15" s="481"/>
      <c r="GQ15" s="481"/>
      <c r="GR15" s="481"/>
      <c r="GS15" s="481"/>
      <c r="GT15" s="481"/>
      <c r="GU15" s="481"/>
      <c r="GV15" s="481"/>
      <c r="GW15" s="481"/>
      <c r="GX15" s="481"/>
      <c r="GY15" s="481"/>
      <c r="GZ15" s="481"/>
      <c r="HA15" s="481"/>
      <c r="HB15" s="481"/>
      <c r="HC15" s="481"/>
      <c r="HD15" s="481"/>
      <c r="HE15" s="481"/>
      <c r="HF15" s="481"/>
      <c r="HG15" s="481"/>
      <c r="HH15" s="481"/>
      <c r="HI15" s="481"/>
      <c r="HJ15" s="481"/>
      <c r="HK15" s="481"/>
      <c r="HL15" s="481"/>
      <c r="HM15" s="481"/>
      <c r="HN15" s="481"/>
      <c r="HO15" s="481"/>
      <c r="HP15" s="481"/>
      <c r="HQ15" s="481"/>
      <c r="HR15" s="481"/>
      <c r="HS15" s="481"/>
      <c r="HT15" s="481"/>
      <c r="HU15" s="481"/>
      <c r="HV15" s="481"/>
      <c r="HW15" s="481"/>
      <c r="HX15" s="481"/>
      <c r="HY15" s="481"/>
      <c r="HZ15" s="481"/>
      <c r="IA15" s="481"/>
      <c r="IB15" s="481"/>
      <c r="IC15" s="481"/>
      <c r="ID15" s="481"/>
      <c r="IE15" s="481"/>
      <c r="IF15" s="481"/>
      <c r="IG15" s="481"/>
      <c r="IH15" s="481"/>
      <c r="II15" s="481"/>
      <c r="IJ15" s="481"/>
      <c r="IK15" s="481"/>
      <c r="IL15" s="481"/>
      <c r="IM15" s="481"/>
      <c r="IN15" s="481"/>
    </row>
    <row r="16" spans="1:248" s="482" customFormat="1" ht="12.75" customHeight="1">
      <c r="A16" s="498"/>
      <c r="B16" s="785" t="s">
        <v>1264</v>
      </c>
      <c r="C16" s="785"/>
      <c r="D16" s="785"/>
      <c r="E16" s="785"/>
      <c r="F16" s="480"/>
      <c r="G16" s="481"/>
      <c r="H16" s="481"/>
      <c r="I16" s="481"/>
      <c r="J16" s="481"/>
      <c r="K16" s="481"/>
      <c r="L16" s="481"/>
      <c r="M16" s="481"/>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c r="AS16" s="481"/>
      <c r="AT16" s="481"/>
      <c r="AU16" s="481"/>
      <c r="AV16" s="481"/>
      <c r="AW16" s="481"/>
      <c r="AX16" s="481"/>
      <c r="AY16" s="481"/>
      <c r="AZ16" s="481"/>
      <c r="BA16" s="481"/>
      <c r="BB16" s="481"/>
      <c r="BC16" s="481"/>
      <c r="BD16" s="481"/>
      <c r="BE16" s="481"/>
      <c r="BF16" s="481"/>
      <c r="BG16" s="481"/>
      <c r="BH16" s="481"/>
      <c r="BI16" s="481"/>
      <c r="BJ16" s="481"/>
      <c r="BK16" s="481"/>
      <c r="BL16" s="481"/>
      <c r="BM16" s="481"/>
      <c r="BN16" s="481"/>
      <c r="BO16" s="481"/>
      <c r="BP16" s="481"/>
      <c r="BQ16" s="481"/>
      <c r="BR16" s="481"/>
      <c r="BS16" s="481"/>
      <c r="BT16" s="481"/>
      <c r="BU16" s="481"/>
      <c r="BV16" s="481"/>
      <c r="BW16" s="481"/>
      <c r="BX16" s="481"/>
      <c r="BY16" s="481"/>
      <c r="BZ16" s="481"/>
      <c r="CA16" s="481"/>
      <c r="CB16" s="481"/>
      <c r="CC16" s="481"/>
      <c r="CD16" s="481"/>
      <c r="CE16" s="481"/>
      <c r="CF16" s="481"/>
      <c r="CG16" s="481"/>
      <c r="CH16" s="481"/>
      <c r="CI16" s="481"/>
      <c r="CJ16" s="481"/>
      <c r="CK16" s="481"/>
      <c r="CL16" s="481"/>
      <c r="CM16" s="481"/>
      <c r="CN16" s="481"/>
      <c r="CO16" s="481"/>
      <c r="CP16" s="481"/>
      <c r="CQ16" s="481"/>
      <c r="CR16" s="481"/>
      <c r="CS16" s="481"/>
      <c r="CT16" s="481"/>
      <c r="CU16" s="481"/>
      <c r="CV16" s="481"/>
      <c r="CW16" s="481"/>
      <c r="CX16" s="481"/>
      <c r="CY16" s="481"/>
      <c r="CZ16" s="481"/>
      <c r="DA16" s="481"/>
      <c r="DB16" s="481"/>
      <c r="DC16" s="481"/>
      <c r="DD16" s="481"/>
      <c r="DE16" s="481"/>
      <c r="DF16" s="481"/>
      <c r="DG16" s="481"/>
      <c r="DH16" s="481"/>
      <c r="DI16" s="481"/>
      <c r="DJ16" s="481"/>
      <c r="DK16" s="481"/>
      <c r="DL16" s="481"/>
      <c r="DM16" s="481"/>
      <c r="DN16" s="481"/>
      <c r="DO16" s="481"/>
      <c r="DP16" s="481"/>
      <c r="DQ16" s="481"/>
      <c r="DR16" s="481"/>
      <c r="DS16" s="481"/>
      <c r="DT16" s="481"/>
      <c r="DU16" s="481"/>
      <c r="DV16" s="481"/>
      <c r="DW16" s="481"/>
      <c r="DX16" s="481"/>
      <c r="DY16" s="481"/>
      <c r="DZ16" s="481"/>
      <c r="EA16" s="481"/>
      <c r="EB16" s="481"/>
      <c r="EC16" s="481"/>
      <c r="ED16" s="481"/>
      <c r="EE16" s="481"/>
      <c r="EF16" s="481"/>
      <c r="EG16" s="481"/>
      <c r="EH16" s="481"/>
      <c r="EI16" s="481"/>
      <c r="EJ16" s="481"/>
      <c r="EK16" s="481"/>
      <c r="EL16" s="481"/>
      <c r="EM16" s="481"/>
      <c r="EN16" s="481"/>
      <c r="EO16" s="481"/>
      <c r="EP16" s="481"/>
      <c r="EQ16" s="481"/>
      <c r="ER16" s="481"/>
      <c r="ES16" s="481"/>
      <c r="ET16" s="481"/>
      <c r="EU16" s="481"/>
      <c r="EV16" s="481"/>
      <c r="EW16" s="481"/>
      <c r="EX16" s="481"/>
      <c r="EY16" s="481"/>
      <c r="EZ16" s="481"/>
      <c r="FA16" s="481"/>
      <c r="FB16" s="481"/>
      <c r="FC16" s="481"/>
      <c r="FD16" s="481"/>
      <c r="FE16" s="481"/>
      <c r="FF16" s="481"/>
      <c r="FG16" s="481"/>
      <c r="FH16" s="481"/>
      <c r="FI16" s="481"/>
      <c r="FJ16" s="481"/>
      <c r="FK16" s="481"/>
      <c r="FL16" s="481"/>
      <c r="FM16" s="481"/>
      <c r="FN16" s="481"/>
      <c r="FO16" s="481"/>
      <c r="FP16" s="481"/>
      <c r="FQ16" s="481"/>
      <c r="FR16" s="481"/>
      <c r="FS16" s="481"/>
      <c r="FT16" s="481"/>
      <c r="FU16" s="481"/>
      <c r="FV16" s="481"/>
      <c r="FW16" s="481"/>
      <c r="FX16" s="481"/>
      <c r="FY16" s="481"/>
      <c r="FZ16" s="481"/>
      <c r="GA16" s="481"/>
      <c r="GB16" s="481"/>
      <c r="GC16" s="481"/>
      <c r="GD16" s="481"/>
      <c r="GE16" s="481"/>
      <c r="GF16" s="481"/>
      <c r="GG16" s="481"/>
      <c r="GH16" s="481"/>
      <c r="GI16" s="481"/>
      <c r="GJ16" s="481"/>
      <c r="GK16" s="481"/>
      <c r="GL16" s="481"/>
      <c r="GM16" s="481"/>
      <c r="GN16" s="481"/>
      <c r="GO16" s="481"/>
      <c r="GP16" s="481"/>
      <c r="GQ16" s="481"/>
      <c r="GR16" s="481"/>
      <c r="GS16" s="481"/>
      <c r="GT16" s="481"/>
      <c r="GU16" s="481"/>
      <c r="GV16" s="481"/>
      <c r="GW16" s="481"/>
      <c r="GX16" s="481"/>
      <c r="GY16" s="481"/>
      <c r="GZ16" s="481"/>
      <c r="HA16" s="481"/>
      <c r="HB16" s="481"/>
      <c r="HC16" s="481"/>
      <c r="HD16" s="481"/>
      <c r="HE16" s="481"/>
      <c r="HF16" s="481"/>
      <c r="HG16" s="481"/>
      <c r="HH16" s="481"/>
      <c r="HI16" s="481"/>
      <c r="HJ16" s="481"/>
      <c r="HK16" s="481"/>
      <c r="HL16" s="481"/>
      <c r="HM16" s="481"/>
      <c r="HN16" s="481"/>
      <c r="HO16" s="481"/>
      <c r="HP16" s="481"/>
      <c r="HQ16" s="481"/>
      <c r="HR16" s="481"/>
      <c r="HS16" s="481"/>
      <c r="HT16" s="481"/>
      <c r="HU16" s="481"/>
      <c r="HV16" s="481"/>
      <c r="HW16" s="481"/>
      <c r="HX16" s="481"/>
      <c r="HY16" s="481"/>
      <c r="HZ16" s="481"/>
      <c r="IA16" s="481"/>
      <c r="IB16" s="481"/>
      <c r="IC16" s="481"/>
      <c r="ID16" s="481"/>
      <c r="IE16" s="481"/>
      <c r="IF16" s="481"/>
      <c r="IG16" s="481"/>
      <c r="IH16" s="481"/>
      <c r="II16" s="481"/>
      <c r="IJ16" s="481"/>
      <c r="IK16" s="481"/>
      <c r="IL16" s="481"/>
      <c r="IM16" s="481"/>
      <c r="IN16" s="481"/>
    </row>
    <row r="17" spans="1:248" s="482" customFormat="1" ht="12.75" customHeight="1">
      <c r="A17" s="498"/>
      <c r="B17" s="786" t="s">
        <v>1265</v>
      </c>
      <c r="C17" s="786"/>
      <c r="D17" s="786"/>
      <c r="E17" s="786"/>
      <c r="F17" s="480"/>
      <c r="G17" s="481"/>
      <c r="H17" s="481"/>
      <c r="I17" s="481"/>
      <c r="J17" s="481"/>
      <c r="K17" s="481"/>
      <c r="L17" s="481"/>
      <c r="M17" s="481"/>
      <c r="N17" s="481"/>
      <c r="O17" s="481"/>
      <c r="P17" s="481"/>
      <c r="Q17" s="481"/>
      <c r="R17" s="481"/>
      <c r="S17" s="481"/>
      <c r="T17" s="481"/>
      <c r="U17" s="481"/>
      <c r="V17" s="481"/>
      <c r="W17" s="481"/>
      <c r="X17" s="481"/>
      <c r="Y17" s="481"/>
      <c r="Z17" s="481"/>
      <c r="AA17" s="481"/>
      <c r="AB17" s="481"/>
      <c r="AC17" s="481"/>
      <c r="AD17" s="481"/>
      <c r="AE17" s="481"/>
      <c r="AF17" s="481"/>
      <c r="AG17" s="481"/>
      <c r="AH17" s="481"/>
      <c r="AI17" s="481"/>
      <c r="AJ17" s="481"/>
      <c r="AK17" s="481"/>
      <c r="AL17" s="481"/>
      <c r="AM17" s="481"/>
      <c r="AN17" s="481"/>
      <c r="AO17" s="481"/>
      <c r="AP17" s="481"/>
      <c r="AQ17" s="481"/>
      <c r="AR17" s="481"/>
      <c r="AS17" s="481"/>
      <c r="AT17" s="481"/>
      <c r="AU17" s="481"/>
      <c r="AV17" s="481"/>
      <c r="AW17" s="481"/>
      <c r="AX17" s="481"/>
      <c r="AY17" s="481"/>
      <c r="AZ17" s="481"/>
      <c r="BA17" s="481"/>
      <c r="BB17" s="481"/>
      <c r="BC17" s="481"/>
      <c r="BD17" s="481"/>
      <c r="BE17" s="481"/>
      <c r="BF17" s="481"/>
      <c r="BG17" s="481"/>
      <c r="BH17" s="481"/>
      <c r="BI17" s="481"/>
      <c r="BJ17" s="481"/>
      <c r="BK17" s="481"/>
      <c r="BL17" s="481"/>
      <c r="BM17" s="481"/>
      <c r="BN17" s="481"/>
      <c r="BO17" s="481"/>
      <c r="BP17" s="481"/>
      <c r="BQ17" s="481"/>
      <c r="BR17" s="481"/>
      <c r="BS17" s="481"/>
      <c r="BT17" s="481"/>
      <c r="BU17" s="481"/>
      <c r="BV17" s="481"/>
      <c r="BW17" s="481"/>
      <c r="BX17" s="481"/>
      <c r="BY17" s="481"/>
      <c r="BZ17" s="481"/>
      <c r="CA17" s="481"/>
      <c r="CB17" s="481"/>
      <c r="CC17" s="481"/>
      <c r="CD17" s="481"/>
      <c r="CE17" s="481"/>
      <c r="CF17" s="481"/>
      <c r="CG17" s="481"/>
      <c r="CH17" s="481"/>
      <c r="CI17" s="481"/>
      <c r="CJ17" s="481"/>
      <c r="CK17" s="481"/>
      <c r="CL17" s="481"/>
      <c r="CM17" s="481"/>
      <c r="CN17" s="481"/>
      <c r="CO17" s="481"/>
      <c r="CP17" s="481"/>
      <c r="CQ17" s="481"/>
      <c r="CR17" s="481"/>
      <c r="CS17" s="481"/>
      <c r="CT17" s="481"/>
      <c r="CU17" s="481"/>
      <c r="CV17" s="481"/>
      <c r="CW17" s="481"/>
      <c r="CX17" s="481"/>
      <c r="CY17" s="481"/>
      <c r="CZ17" s="481"/>
      <c r="DA17" s="481"/>
      <c r="DB17" s="481"/>
      <c r="DC17" s="481"/>
      <c r="DD17" s="481"/>
      <c r="DE17" s="481"/>
      <c r="DF17" s="481"/>
      <c r="DG17" s="481"/>
      <c r="DH17" s="481"/>
      <c r="DI17" s="481"/>
      <c r="DJ17" s="481"/>
      <c r="DK17" s="481"/>
      <c r="DL17" s="481"/>
      <c r="DM17" s="481"/>
      <c r="DN17" s="481"/>
      <c r="DO17" s="481"/>
      <c r="DP17" s="481"/>
      <c r="DQ17" s="481"/>
      <c r="DR17" s="481"/>
      <c r="DS17" s="481"/>
      <c r="DT17" s="481"/>
      <c r="DU17" s="481"/>
      <c r="DV17" s="481"/>
      <c r="DW17" s="481"/>
      <c r="DX17" s="481"/>
      <c r="DY17" s="481"/>
      <c r="DZ17" s="481"/>
      <c r="EA17" s="481"/>
      <c r="EB17" s="481"/>
      <c r="EC17" s="481"/>
      <c r="ED17" s="481"/>
      <c r="EE17" s="481"/>
      <c r="EF17" s="481"/>
      <c r="EG17" s="481"/>
      <c r="EH17" s="481"/>
      <c r="EI17" s="481"/>
      <c r="EJ17" s="481"/>
      <c r="EK17" s="481"/>
      <c r="EL17" s="481"/>
      <c r="EM17" s="481"/>
      <c r="EN17" s="481"/>
      <c r="EO17" s="481"/>
      <c r="EP17" s="481"/>
      <c r="EQ17" s="481"/>
      <c r="ER17" s="481"/>
      <c r="ES17" s="481"/>
      <c r="ET17" s="481"/>
      <c r="EU17" s="481"/>
      <c r="EV17" s="481"/>
      <c r="EW17" s="481"/>
      <c r="EX17" s="481"/>
      <c r="EY17" s="481"/>
      <c r="EZ17" s="481"/>
      <c r="FA17" s="481"/>
      <c r="FB17" s="481"/>
      <c r="FC17" s="481"/>
      <c r="FD17" s="481"/>
      <c r="FE17" s="481"/>
      <c r="FF17" s="481"/>
      <c r="FG17" s="481"/>
      <c r="FH17" s="481"/>
      <c r="FI17" s="481"/>
      <c r="FJ17" s="481"/>
      <c r="FK17" s="481"/>
      <c r="FL17" s="481"/>
      <c r="FM17" s="481"/>
      <c r="FN17" s="481"/>
      <c r="FO17" s="481"/>
      <c r="FP17" s="481"/>
      <c r="FQ17" s="481"/>
      <c r="FR17" s="481"/>
      <c r="FS17" s="481"/>
      <c r="FT17" s="481"/>
      <c r="FU17" s="481"/>
      <c r="FV17" s="481"/>
      <c r="FW17" s="481"/>
      <c r="FX17" s="481"/>
      <c r="FY17" s="481"/>
      <c r="FZ17" s="481"/>
      <c r="GA17" s="481"/>
      <c r="GB17" s="481"/>
      <c r="GC17" s="481"/>
      <c r="GD17" s="481"/>
      <c r="GE17" s="481"/>
      <c r="GF17" s="481"/>
      <c r="GG17" s="481"/>
      <c r="GH17" s="481"/>
      <c r="GI17" s="481"/>
      <c r="GJ17" s="481"/>
      <c r="GK17" s="481"/>
      <c r="GL17" s="481"/>
      <c r="GM17" s="481"/>
      <c r="GN17" s="481"/>
      <c r="GO17" s="481"/>
      <c r="GP17" s="481"/>
      <c r="GQ17" s="481"/>
      <c r="GR17" s="481"/>
      <c r="GS17" s="481"/>
      <c r="GT17" s="481"/>
      <c r="GU17" s="481"/>
      <c r="GV17" s="481"/>
      <c r="GW17" s="481"/>
      <c r="GX17" s="481"/>
      <c r="GY17" s="481"/>
      <c r="GZ17" s="481"/>
      <c r="HA17" s="481"/>
      <c r="HB17" s="481"/>
      <c r="HC17" s="481"/>
      <c r="HD17" s="481"/>
      <c r="HE17" s="481"/>
      <c r="HF17" s="481"/>
      <c r="HG17" s="481"/>
      <c r="HH17" s="481"/>
      <c r="HI17" s="481"/>
      <c r="HJ17" s="481"/>
      <c r="HK17" s="481"/>
      <c r="HL17" s="481"/>
      <c r="HM17" s="481"/>
      <c r="HN17" s="481"/>
      <c r="HO17" s="481"/>
      <c r="HP17" s="481"/>
      <c r="HQ17" s="481"/>
      <c r="HR17" s="481"/>
      <c r="HS17" s="481"/>
      <c r="HT17" s="481"/>
      <c r="HU17" s="481"/>
      <c r="HV17" s="481"/>
      <c r="HW17" s="481"/>
      <c r="HX17" s="481"/>
      <c r="HY17" s="481"/>
      <c r="HZ17" s="481"/>
      <c r="IA17" s="481"/>
      <c r="IB17" s="481"/>
      <c r="IC17" s="481"/>
      <c r="ID17" s="481"/>
      <c r="IE17" s="481"/>
      <c r="IF17" s="481"/>
      <c r="IG17" s="481"/>
      <c r="IH17" s="481"/>
      <c r="II17" s="481"/>
      <c r="IJ17" s="481"/>
      <c r="IK17" s="481"/>
      <c r="IL17" s="481"/>
      <c r="IM17" s="481"/>
      <c r="IN17" s="481"/>
    </row>
    <row r="18" spans="1:248" s="482" customFormat="1" ht="12.75" customHeight="1">
      <c r="A18" s="498"/>
      <c r="B18" s="786" t="s">
        <v>1266</v>
      </c>
      <c r="C18" s="786"/>
      <c r="D18" s="786"/>
      <c r="E18" s="786"/>
      <c r="F18" s="480"/>
      <c r="G18" s="481"/>
      <c r="H18" s="481"/>
      <c r="I18" s="481"/>
      <c r="J18" s="481"/>
      <c r="K18" s="481"/>
      <c r="L18" s="481"/>
      <c r="M18" s="481"/>
      <c r="N18" s="481"/>
      <c r="O18" s="481"/>
      <c r="P18" s="481"/>
      <c r="Q18" s="481"/>
      <c r="R18" s="481"/>
      <c r="S18" s="481"/>
      <c r="T18" s="481"/>
      <c r="U18" s="481"/>
      <c r="V18" s="481"/>
      <c r="W18" s="481"/>
      <c r="X18" s="481"/>
      <c r="Y18" s="481"/>
      <c r="Z18" s="481"/>
      <c r="AA18" s="481"/>
      <c r="AB18" s="481"/>
      <c r="AC18" s="481"/>
      <c r="AD18" s="481"/>
      <c r="AE18" s="481"/>
      <c r="AF18" s="481"/>
      <c r="AG18" s="481"/>
      <c r="AH18" s="481"/>
      <c r="AI18" s="481"/>
      <c r="AJ18" s="481"/>
      <c r="AK18" s="481"/>
      <c r="AL18" s="481"/>
      <c r="AM18" s="481"/>
      <c r="AN18" s="481"/>
      <c r="AO18" s="481"/>
      <c r="AP18" s="481"/>
      <c r="AQ18" s="481"/>
      <c r="AR18" s="481"/>
      <c r="AS18" s="481"/>
      <c r="AT18" s="481"/>
      <c r="AU18" s="481"/>
      <c r="AV18" s="481"/>
      <c r="AW18" s="481"/>
      <c r="AX18" s="481"/>
      <c r="AY18" s="481"/>
      <c r="AZ18" s="481"/>
      <c r="BA18" s="481"/>
      <c r="BB18" s="481"/>
      <c r="BC18" s="481"/>
      <c r="BD18" s="481"/>
      <c r="BE18" s="481"/>
      <c r="BF18" s="481"/>
      <c r="BG18" s="481"/>
      <c r="BH18" s="481"/>
      <c r="BI18" s="481"/>
      <c r="BJ18" s="481"/>
      <c r="BK18" s="481"/>
      <c r="BL18" s="481"/>
      <c r="BM18" s="481"/>
      <c r="BN18" s="481"/>
      <c r="BO18" s="481"/>
      <c r="BP18" s="481"/>
      <c r="BQ18" s="481"/>
      <c r="BR18" s="481"/>
      <c r="BS18" s="481"/>
      <c r="BT18" s="481"/>
      <c r="BU18" s="481"/>
      <c r="BV18" s="481"/>
      <c r="BW18" s="481"/>
      <c r="BX18" s="481"/>
      <c r="BY18" s="481"/>
      <c r="BZ18" s="481"/>
      <c r="CA18" s="481"/>
      <c r="CB18" s="481"/>
      <c r="CC18" s="481"/>
      <c r="CD18" s="481"/>
      <c r="CE18" s="481"/>
      <c r="CF18" s="481"/>
      <c r="CG18" s="481"/>
      <c r="CH18" s="481"/>
      <c r="CI18" s="481"/>
      <c r="CJ18" s="481"/>
      <c r="CK18" s="481"/>
      <c r="CL18" s="481"/>
      <c r="CM18" s="481"/>
      <c r="CN18" s="481"/>
      <c r="CO18" s="481"/>
      <c r="CP18" s="481"/>
      <c r="CQ18" s="481"/>
      <c r="CR18" s="481"/>
      <c r="CS18" s="481"/>
      <c r="CT18" s="481"/>
      <c r="CU18" s="481"/>
      <c r="CV18" s="481"/>
      <c r="CW18" s="481"/>
      <c r="CX18" s="481"/>
      <c r="CY18" s="481"/>
      <c r="CZ18" s="481"/>
      <c r="DA18" s="481"/>
      <c r="DB18" s="481"/>
      <c r="DC18" s="481"/>
      <c r="DD18" s="481"/>
      <c r="DE18" s="481"/>
      <c r="DF18" s="481"/>
      <c r="DG18" s="481"/>
      <c r="DH18" s="481"/>
      <c r="DI18" s="481"/>
      <c r="DJ18" s="481"/>
      <c r="DK18" s="481"/>
      <c r="DL18" s="481"/>
      <c r="DM18" s="481"/>
      <c r="DN18" s="481"/>
      <c r="DO18" s="481"/>
      <c r="DP18" s="481"/>
      <c r="DQ18" s="481"/>
      <c r="DR18" s="481"/>
      <c r="DS18" s="481"/>
      <c r="DT18" s="481"/>
      <c r="DU18" s="481"/>
      <c r="DV18" s="481"/>
      <c r="DW18" s="481"/>
      <c r="DX18" s="481"/>
      <c r="DY18" s="481"/>
      <c r="DZ18" s="481"/>
      <c r="EA18" s="481"/>
      <c r="EB18" s="481"/>
      <c r="EC18" s="481"/>
      <c r="ED18" s="481"/>
      <c r="EE18" s="481"/>
      <c r="EF18" s="481"/>
      <c r="EG18" s="481"/>
      <c r="EH18" s="481"/>
      <c r="EI18" s="481"/>
      <c r="EJ18" s="481"/>
      <c r="EK18" s="481"/>
      <c r="EL18" s="481"/>
      <c r="EM18" s="481"/>
      <c r="EN18" s="481"/>
      <c r="EO18" s="481"/>
      <c r="EP18" s="481"/>
      <c r="EQ18" s="481"/>
      <c r="ER18" s="481"/>
      <c r="ES18" s="481"/>
      <c r="ET18" s="481"/>
      <c r="EU18" s="481"/>
      <c r="EV18" s="481"/>
      <c r="EW18" s="481"/>
      <c r="EX18" s="481"/>
      <c r="EY18" s="481"/>
      <c r="EZ18" s="481"/>
      <c r="FA18" s="481"/>
      <c r="FB18" s="481"/>
      <c r="FC18" s="481"/>
      <c r="FD18" s="481"/>
      <c r="FE18" s="481"/>
      <c r="FF18" s="481"/>
      <c r="FG18" s="481"/>
      <c r="FH18" s="481"/>
      <c r="FI18" s="481"/>
      <c r="FJ18" s="481"/>
      <c r="FK18" s="481"/>
      <c r="FL18" s="481"/>
      <c r="FM18" s="481"/>
      <c r="FN18" s="481"/>
      <c r="FO18" s="481"/>
      <c r="FP18" s="481"/>
      <c r="FQ18" s="481"/>
      <c r="FR18" s="481"/>
      <c r="FS18" s="481"/>
      <c r="FT18" s="481"/>
      <c r="FU18" s="481"/>
      <c r="FV18" s="481"/>
      <c r="FW18" s="481"/>
      <c r="FX18" s="481"/>
      <c r="FY18" s="481"/>
      <c r="FZ18" s="481"/>
      <c r="GA18" s="481"/>
      <c r="GB18" s="481"/>
      <c r="GC18" s="481"/>
      <c r="GD18" s="481"/>
      <c r="GE18" s="481"/>
      <c r="GF18" s="481"/>
      <c r="GG18" s="481"/>
      <c r="GH18" s="481"/>
      <c r="GI18" s="481"/>
      <c r="GJ18" s="481"/>
      <c r="GK18" s="481"/>
      <c r="GL18" s="481"/>
      <c r="GM18" s="481"/>
      <c r="GN18" s="481"/>
      <c r="GO18" s="481"/>
      <c r="GP18" s="481"/>
      <c r="GQ18" s="481"/>
      <c r="GR18" s="481"/>
      <c r="GS18" s="481"/>
      <c r="GT18" s="481"/>
      <c r="GU18" s="481"/>
      <c r="GV18" s="481"/>
      <c r="GW18" s="481"/>
      <c r="GX18" s="481"/>
      <c r="GY18" s="481"/>
      <c r="GZ18" s="481"/>
      <c r="HA18" s="481"/>
      <c r="HB18" s="481"/>
      <c r="HC18" s="481"/>
      <c r="HD18" s="481"/>
      <c r="HE18" s="481"/>
      <c r="HF18" s="481"/>
      <c r="HG18" s="481"/>
      <c r="HH18" s="481"/>
      <c r="HI18" s="481"/>
      <c r="HJ18" s="481"/>
      <c r="HK18" s="481"/>
      <c r="HL18" s="481"/>
      <c r="HM18" s="481"/>
      <c r="HN18" s="481"/>
      <c r="HO18" s="481"/>
      <c r="HP18" s="481"/>
      <c r="HQ18" s="481"/>
      <c r="HR18" s="481"/>
      <c r="HS18" s="481"/>
      <c r="HT18" s="481"/>
      <c r="HU18" s="481"/>
      <c r="HV18" s="481"/>
      <c r="HW18" s="481"/>
      <c r="HX18" s="481"/>
      <c r="HY18" s="481"/>
      <c r="HZ18" s="481"/>
      <c r="IA18" s="481"/>
      <c r="IB18" s="481"/>
      <c r="IC18" s="481"/>
      <c r="ID18" s="481"/>
      <c r="IE18" s="481"/>
      <c r="IF18" s="481"/>
      <c r="IG18" s="481"/>
      <c r="IH18" s="481"/>
      <c r="II18" s="481"/>
      <c r="IJ18" s="481"/>
      <c r="IK18" s="481"/>
      <c r="IL18" s="481"/>
      <c r="IM18" s="481"/>
      <c r="IN18" s="481"/>
    </row>
    <row r="19" spans="1:248" s="482" customFormat="1" ht="12.75" customHeight="1">
      <c r="A19" s="498"/>
      <c r="B19" s="786" t="s">
        <v>1267</v>
      </c>
      <c r="C19" s="786"/>
      <c r="D19" s="786"/>
      <c r="E19" s="786"/>
      <c r="F19" s="480"/>
      <c r="G19" s="481"/>
      <c r="H19" s="481"/>
      <c r="I19" s="481"/>
      <c r="J19" s="481"/>
      <c r="K19" s="481"/>
      <c r="L19" s="481"/>
      <c r="M19" s="481"/>
      <c r="N19" s="481"/>
      <c r="O19" s="481"/>
      <c r="P19" s="481"/>
      <c r="Q19" s="481"/>
      <c r="R19" s="481"/>
      <c r="S19" s="481"/>
      <c r="T19" s="481"/>
      <c r="U19" s="481"/>
      <c r="V19" s="481"/>
      <c r="W19" s="481"/>
      <c r="X19" s="481"/>
      <c r="Y19" s="481"/>
      <c r="Z19" s="481"/>
      <c r="AA19" s="481"/>
      <c r="AB19" s="481"/>
      <c r="AC19" s="481"/>
      <c r="AD19" s="481"/>
      <c r="AE19" s="481"/>
      <c r="AF19" s="481"/>
      <c r="AG19" s="481"/>
      <c r="AH19" s="481"/>
      <c r="AI19" s="481"/>
      <c r="AJ19" s="481"/>
      <c r="AK19" s="481"/>
      <c r="AL19" s="481"/>
      <c r="AM19" s="481"/>
      <c r="AN19" s="481"/>
      <c r="AO19" s="481"/>
      <c r="AP19" s="481"/>
      <c r="AQ19" s="481"/>
      <c r="AR19" s="481"/>
      <c r="AS19" s="481"/>
      <c r="AT19" s="481"/>
      <c r="AU19" s="481"/>
      <c r="AV19" s="481"/>
      <c r="AW19" s="481"/>
      <c r="AX19" s="481"/>
      <c r="AY19" s="481"/>
      <c r="AZ19" s="481"/>
      <c r="BA19" s="481"/>
      <c r="BB19" s="481"/>
      <c r="BC19" s="481"/>
      <c r="BD19" s="481"/>
      <c r="BE19" s="481"/>
      <c r="BF19" s="481"/>
      <c r="BG19" s="481"/>
      <c r="BH19" s="481"/>
      <c r="BI19" s="481"/>
      <c r="BJ19" s="481"/>
      <c r="BK19" s="481"/>
      <c r="BL19" s="481"/>
      <c r="BM19" s="481"/>
      <c r="BN19" s="481"/>
      <c r="BO19" s="481"/>
      <c r="BP19" s="481"/>
      <c r="BQ19" s="481"/>
      <c r="BR19" s="481"/>
      <c r="BS19" s="481"/>
      <c r="BT19" s="481"/>
      <c r="BU19" s="481"/>
      <c r="BV19" s="481"/>
      <c r="BW19" s="481"/>
      <c r="BX19" s="481"/>
      <c r="BY19" s="481"/>
      <c r="BZ19" s="481"/>
      <c r="CA19" s="481"/>
      <c r="CB19" s="481"/>
      <c r="CC19" s="481"/>
      <c r="CD19" s="481"/>
      <c r="CE19" s="481"/>
      <c r="CF19" s="481"/>
      <c r="CG19" s="481"/>
      <c r="CH19" s="481"/>
      <c r="CI19" s="481"/>
      <c r="CJ19" s="481"/>
      <c r="CK19" s="481"/>
      <c r="CL19" s="481"/>
      <c r="CM19" s="481"/>
      <c r="CN19" s="481"/>
      <c r="CO19" s="481"/>
      <c r="CP19" s="481"/>
      <c r="CQ19" s="481"/>
      <c r="CR19" s="481"/>
      <c r="CS19" s="481"/>
      <c r="CT19" s="481"/>
      <c r="CU19" s="481"/>
      <c r="CV19" s="481"/>
      <c r="CW19" s="481"/>
      <c r="CX19" s="481"/>
      <c r="CY19" s="481"/>
      <c r="CZ19" s="481"/>
      <c r="DA19" s="481"/>
      <c r="DB19" s="481"/>
      <c r="DC19" s="481"/>
      <c r="DD19" s="481"/>
      <c r="DE19" s="481"/>
      <c r="DF19" s="481"/>
      <c r="DG19" s="481"/>
      <c r="DH19" s="481"/>
      <c r="DI19" s="481"/>
      <c r="DJ19" s="481"/>
      <c r="DK19" s="481"/>
      <c r="DL19" s="481"/>
      <c r="DM19" s="481"/>
      <c r="DN19" s="481"/>
      <c r="DO19" s="481"/>
      <c r="DP19" s="481"/>
      <c r="DQ19" s="481"/>
      <c r="DR19" s="481"/>
      <c r="DS19" s="481"/>
      <c r="DT19" s="481"/>
      <c r="DU19" s="481"/>
      <c r="DV19" s="481"/>
      <c r="DW19" s="481"/>
      <c r="DX19" s="481"/>
      <c r="DY19" s="481"/>
      <c r="DZ19" s="481"/>
      <c r="EA19" s="481"/>
      <c r="EB19" s="481"/>
      <c r="EC19" s="481"/>
      <c r="ED19" s="481"/>
      <c r="EE19" s="481"/>
      <c r="EF19" s="481"/>
      <c r="EG19" s="481"/>
      <c r="EH19" s="481"/>
      <c r="EI19" s="481"/>
      <c r="EJ19" s="481"/>
      <c r="EK19" s="481"/>
      <c r="EL19" s="481"/>
      <c r="EM19" s="481"/>
      <c r="EN19" s="481"/>
      <c r="EO19" s="481"/>
      <c r="EP19" s="481"/>
      <c r="EQ19" s="481"/>
      <c r="ER19" s="481"/>
      <c r="ES19" s="481"/>
      <c r="ET19" s="481"/>
      <c r="EU19" s="481"/>
      <c r="EV19" s="481"/>
      <c r="EW19" s="481"/>
      <c r="EX19" s="481"/>
      <c r="EY19" s="481"/>
      <c r="EZ19" s="481"/>
      <c r="FA19" s="481"/>
      <c r="FB19" s="481"/>
      <c r="FC19" s="481"/>
      <c r="FD19" s="481"/>
      <c r="FE19" s="481"/>
      <c r="FF19" s="481"/>
      <c r="FG19" s="481"/>
      <c r="FH19" s="481"/>
      <c r="FI19" s="481"/>
      <c r="FJ19" s="481"/>
      <c r="FK19" s="481"/>
      <c r="FL19" s="481"/>
      <c r="FM19" s="481"/>
      <c r="FN19" s="481"/>
      <c r="FO19" s="481"/>
      <c r="FP19" s="481"/>
      <c r="FQ19" s="481"/>
      <c r="FR19" s="481"/>
      <c r="FS19" s="481"/>
      <c r="FT19" s="481"/>
      <c r="FU19" s="481"/>
      <c r="FV19" s="481"/>
      <c r="FW19" s="481"/>
      <c r="FX19" s="481"/>
      <c r="FY19" s="481"/>
      <c r="FZ19" s="481"/>
      <c r="GA19" s="481"/>
      <c r="GB19" s="481"/>
      <c r="GC19" s="481"/>
      <c r="GD19" s="481"/>
      <c r="GE19" s="481"/>
      <c r="GF19" s="481"/>
      <c r="GG19" s="481"/>
      <c r="GH19" s="481"/>
      <c r="GI19" s="481"/>
      <c r="GJ19" s="481"/>
      <c r="GK19" s="481"/>
      <c r="GL19" s="481"/>
      <c r="GM19" s="481"/>
      <c r="GN19" s="481"/>
      <c r="GO19" s="481"/>
      <c r="GP19" s="481"/>
      <c r="GQ19" s="481"/>
      <c r="GR19" s="481"/>
      <c r="GS19" s="481"/>
      <c r="GT19" s="481"/>
      <c r="GU19" s="481"/>
      <c r="GV19" s="481"/>
      <c r="GW19" s="481"/>
      <c r="GX19" s="481"/>
      <c r="GY19" s="481"/>
      <c r="GZ19" s="481"/>
      <c r="HA19" s="481"/>
      <c r="HB19" s="481"/>
      <c r="HC19" s="481"/>
      <c r="HD19" s="481"/>
      <c r="HE19" s="481"/>
      <c r="HF19" s="481"/>
      <c r="HG19" s="481"/>
      <c r="HH19" s="481"/>
      <c r="HI19" s="481"/>
      <c r="HJ19" s="481"/>
      <c r="HK19" s="481"/>
      <c r="HL19" s="481"/>
      <c r="HM19" s="481"/>
      <c r="HN19" s="481"/>
      <c r="HO19" s="481"/>
      <c r="HP19" s="481"/>
      <c r="HQ19" s="481"/>
      <c r="HR19" s="481"/>
      <c r="HS19" s="481"/>
      <c r="HT19" s="481"/>
      <c r="HU19" s="481"/>
      <c r="HV19" s="481"/>
      <c r="HW19" s="481"/>
      <c r="HX19" s="481"/>
      <c r="HY19" s="481"/>
      <c r="HZ19" s="481"/>
      <c r="IA19" s="481"/>
      <c r="IB19" s="481"/>
      <c r="IC19" s="481"/>
      <c r="ID19" s="481"/>
      <c r="IE19" s="481"/>
      <c r="IF19" s="481"/>
      <c r="IG19" s="481"/>
      <c r="IH19" s="481"/>
      <c r="II19" s="481"/>
      <c r="IJ19" s="481"/>
      <c r="IK19" s="481"/>
      <c r="IL19" s="481"/>
      <c r="IM19" s="481"/>
      <c r="IN19" s="481"/>
    </row>
    <row r="20" spans="1:248" s="482" customFormat="1" ht="12.75" customHeight="1">
      <c r="A20" s="498"/>
      <c r="B20" s="786" t="s">
        <v>1268</v>
      </c>
      <c r="C20" s="786"/>
      <c r="D20" s="786"/>
      <c r="E20" s="786"/>
      <c r="F20" s="480"/>
      <c r="G20" s="481"/>
      <c r="H20" s="481"/>
      <c r="I20" s="481"/>
      <c r="J20" s="481"/>
      <c r="K20" s="481"/>
      <c r="L20" s="481"/>
      <c r="M20" s="481"/>
      <c r="N20" s="481"/>
      <c r="O20" s="481"/>
      <c r="P20" s="481"/>
      <c r="Q20" s="481"/>
      <c r="R20" s="481"/>
      <c r="S20" s="481"/>
      <c r="T20" s="481"/>
      <c r="U20" s="481"/>
      <c r="V20" s="481"/>
      <c r="W20" s="481"/>
      <c r="X20" s="481"/>
      <c r="Y20" s="481"/>
      <c r="Z20" s="481"/>
      <c r="AA20" s="481"/>
      <c r="AB20" s="481"/>
      <c r="AC20" s="481"/>
      <c r="AD20" s="481"/>
      <c r="AE20" s="481"/>
      <c r="AF20" s="481"/>
      <c r="AG20" s="481"/>
      <c r="AH20" s="481"/>
      <c r="AI20" s="481"/>
      <c r="AJ20" s="481"/>
      <c r="AK20" s="481"/>
      <c r="AL20" s="481"/>
      <c r="AM20" s="481"/>
      <c r="AN20" s="481"/>
      <c r="AO20" s="481"/>
      <c r="AP20" s="481"/>
      <c r="AQ20" s="481"/>
      <c r="AR20" s="481"/>
      <c r="AS20" s="481"/>
      <c r="AT20" s="481"/>
      <c r="AU20" s="481"/>
      <c r="AV20" s="481"/>
      <c r="AW20" s="481"/>
      <c r="AX20" s="481"/>
      <c r="AY20" s="481"/>
      <c r="AZ20" s="481"/>
      <c r="BA20" s="481"/>
      <c r="BB20" s="481"/>
      <c r="BC20" s="481"/>
      <c r="BD20" s="481"/>
      <c r="BE20" s="481"/>
      <c r="BF20" s="481"/>
      <c r="BG20" s="481"/>
      <c r="BH20" s="481"/>
      <c r="BI20" s="481"/>
      <c r="BJ20" s="481"/>
      <c r="BK20" s="481"/>
      <c r="BL20" s="481"/>
      <c r="BM20" s="481"/>
      <c r="BN20" s="481"/>
      <c r="BO20" s="481"/>
      <c r="BP20" s="481"/>
      <c r="BQ20" s="481"/>
      <c r="BR20" s="481"/>
      <c r="BS20" s="481"/>
      <c r="BT20" s="481"/>
      <c r="BU20" s="481"/>
      <c r="BV20" s="481"/>
      <c r="BW20" s="481"/>
      <c r="BX20" s="481"/>
      <c r="BY20" s="481"/>
      <c r="BZ20" s="481"/>
      <c r="CA20" s="481"/>
      <c r="CB20" s="481"/>
      <c r="CC20" s="481"/>
      <c r="CD20" s="481"/>
      <c r="CE20" s="481"/>
      <c r="CF20" s="481"/>
      <c r="CG20" s="481"/>
      <c r="CH20" s="481"/>
      <c r="CI20" s="481"/>
      <c r="CJ20" s="481"/>
      <c r="CK20" s="481"/>
      <c r="CL20" s="481"/>
      <c r="CM20" s="481"/>
      <c r="CN20" s="481"/>
      <c r="CO20" s="481"/>
      <c r="CP20" s="481"/>
      <c r="CQ20" s="481"/>
      <c r="CR20" s="481"/>
      <c r="CS20" s="481"/>
      <c r="CT20" s="481"/>
      <c r="CU20" s="481"/>
      <c r="CV20" s="481"/>
      <c r="CW20" s="481"/>
      <c r="CX20" s="481"/>
      <c r="CY20" s="481"/>
      <c r="CZ20" s="481"/>
      <c r="DA20" s="481"/>
      <c r="DB20" s="481"/>
      <c r="DC20" s="481"/>
      <c r="DD20" s="481"/>
      <c r="DE20" s="481"/>
      <c r="DF20" s="481"/>
      <c r="DG20" s="481"/>
      <c r="DH20" s="481"/>
      <c r="DI20" s="481"/>
      <c r="DJ20" s="481"/>
      <c r="DK20" s="481"/>
      <c r="DL20" s="481"/>
      <c r="DM20" s="481"/>
      <c r="DN20" s="481"/>
      <c r="DO20" s="481"/>
      <c r="DP20" s="481"/>
      <c r="DQ20" s="481"/>
      <c r="DR20" s="481"/>
      <c r="DS20" s="481"/>
      <c r="DT20" s="481"/>
      <c r="DU20" s="481"/>
      <c r="DV20" s="481"/>
      <c r="DW20" s="481"/>
      <c r="DX20" s="481"/>
      <c r="DY20" s="481"/>
      <c r="DZ20" s="481"/>
      <c r="EA20" s="481"/>
      <c r="EB20" s="481"/>
      <c r="EC20" s="481"/>
      <c r="ED20" s="481"/>
      <c r="EE20" s="481"/>
      <c r="EF20" s="481"/>
      <c r="EG20" s="481"/>
      <c r="EH20" s="481"/>
      <c r="EI20" s="481"/>
      <c r="EJ20" s="481"/>
      <c r="EK20" s="481"/>
      <c r="EL20" s="481"/>
      <c r="EM20" s="481"/>
      <c r="EN20" s="481"/>
      <c r="EO20" s="481"/>
      <c r="EP20" s="481"/>
      <c r="EQ20" s="481"/>
      <c r="ER20" s="481"/>
      <c r="ES20" s="481"/>
      <c r="ET20" s="481"/>
      <c r="EU20" s="481"/>
      <c r="EV20" s="481"/>
      <c r="EW20" s="481"/>
      <c r="EX20" s="481"/>
      <c r="EY20" s="481"/>
      <c r="EZ20" s="481"/>
      <c r="FA20" s="481"/>
      <c r="FB20" s="481"/>
      <c r="FC20" s="481"/>
      <c r="FD20" s="481"/>
      <c r="FE20" s="481"/>
      <c r="FF20" s="481"/>
      <c r="FG20" s="481"/>
      <c r="FH20" s="481"/>
      <c r="FI20" s="481"/>
      <c r="FJ20" s="481"/>
      <c r="FK20" s="481"/>
      <c r="FL20" s="481"/>
      <c r="FM20" s="481"/>
      <c r="FN20" s="481"/>
      <c r="FO20" s="481"/>
      <c r="FP20" s="481"/>
      <c r="FQ20" s="481"/>
      <c r="FR20" s="481"/>
      <c r="FS20" s="481"/>
      <c r="FT20" s="481"/>
      <c r="FU20" s="481"/>
      <c r="FV20" s="481"/>
      <c r="FW20" s="481"/>
      <c r="FX20" s="481"/>
      <c r="FY20" s="481"/>
      <c r="FZ20" s="481"/>
      <c r="GA20" s="481"/>
      <c r="GB20" s="481"/>
      <c r="GC20" s="481"/>
      <c r="GD20" s="481"/>
      <c r="GE20" s="481"/>
      <c r="GF20" s="481"/>
      <c r="GG20" s="481"/>
      <c r="GH20" s="481"/>
      <c r="GI20" s="481"/>
      <c r="GJ20" s="481"/>
      <c r="GK20" s="481"/>
      <c r="GL20" s="481"/>
      <c r="GM20" s="481"/>
      <c r="GN20" s="481"/>
      <c r="GO20" s="481"/>
      <c r="GP20" s="481"/>
      <c r="GQ20" s="481"/>
      <c r="GR20" s="481"/>
      <c r="GS20" s="481"/>
      <c r="GT20" s="481"/>
      <c r="GU20" s="481"/>
      <c r="GV20" s="481"/>
      <c r="GW20" s="481"/>
      <c r="GX20" s="481"/>
      <c r="GY20" s="481"/>
      <c r="GZ20" s="481"/>
      <c r="HA20" s="481"/>
      <c r="HB20" s="481"/>
      <c r="HC20" s="481"/>
      <c r="HD20" s="481"/>
      <c r="HE20" s="481"/>
      <c r="HF20" s="481"/>
      <c r="HG20" s="481"/>
      <c r="HH20" s="481"/>
      <c r="HI20" s="481"/>
      <c r="HJ20" s="481"/>
      <c r="HK20" s="481"/>
      <c r="HL20" s="481"/>
      <c r="HM20" s="481"/>
      <c r="HN20" s="481"/>
      <c r="HO20" s="481"/>
      <c r="HP20" s="481"/>
      <c r="HQ20" s="481"/>
      <c r="HR20" s="481"/>
      <c r="HS20" s="481"/>
      <c r="HT20" s="481"/>
      <c r="HU20" s="481"/>
      <c r="HV20" s="481"/>
      <c r="HW20" s="481"/>
      <c r="HX20" s="481"/>
      <c r="HY20" s="481"/>
      <c r="HZ20" s="481"/>
      <c r="IA20" s="481"/>
      <c r="IB20" s="481"/>
      <c r="IC20" s="481"/>
      <c r="ID20" s="481"/>
      <c r="IE20" s="481"/>
      <c r="IF20" s="481"/>
      <c r="IG20" s="481"/>
      <c r="IH20" s="481"/>
      <c r="II20" s="481"/>
      <c r="IJ20" s="481"/>
      <c r="IK20" s="481"/>
      <c r="IL20" s="481"/>
      <c r="IM20" s="481"/>
      <c r="IN20" s="481"/>
    </row>
    <row r="21" spans="1:248" s="482" customFormat="1" ht="12.75">
      <c r="A21" s="498"/>
      <c r="B21" s="505" t="s">
        <v>1269</v>
      </c>
      <c r="C21" s="503"/>
      <c r="D21" s="503"/>
      <c r="E21" s="503"/>
      <c r="F21" s="480"/>
      <c r="G21" s="481"/>
      <c r="H21" s="481"/>
      <c r="I21" s="481"/>
      <c r="J21" s="481"/>
      <c r="K21" s="481"/>
      <c r="L21" s="481"/>
      <c r="M21" s="481"/>
      <c r="N21" s="481"/>
      <c r="O21" s="481"/>
      <c r="P21" s="481"/>
      <c r="Q21" s="481"/>
      <c r="R21" s="481"/>
      <c r="S21" s="481"/>
      <c r="T21" s="481"/>
      <c r="U21" s="481"/>
      <c r="V21" s="481"/>
      <c r="W21" s="481"/>
      <c r="X21" s="481"/>
      <c r="Y21" s="481"/>
      <c r="Z21" s="481"/>
      <c r="AA21" s="481"/>
      <c r="AB21" s="481"/>
      <c r="AC21" s="481"/>
      <c r="AD21" s="481"/>
      <c r="AE21" s="481"/>
      <c r="AF21" s="481"/>
      <c r="AG21" s="481"/>
      <c r="AH21" s="481"/>
      <c r="AI21" s="481"/>
      <c r="AJ21" s="481"/>
      <c r="AK21" s="481"/>
      <c r="AL21" s="481"/>
      <c r="AM21" s="481"/>
      <c r="AN21" s="481"/>
      <c r="AO21" s="481"/>
      <c r="AP21" s="481"/>
      <c r="AQ21" s="481"/>
      <c r="AR21" s="481"/>
      <c r="AS21" s="481"/>
      <c r="AT21" s="481"/>
      <c r="AU21" s="481"/>
      <c r="AV21" s="481"/>
      <c r="AW21" s="481"/>
      <c r="AX21" s="481"/>
      <c r="AY21" s="481"/>
      <c r="AZ21" s="481"/>
      <c r="BA21" s="481"/>
      <c r="BB21" s="481"/>
      <c r="BC21" s="481"/>
      <c r="BD21" s="481"/>
      <c r="BE21" s="481"/>
      <c r="BF21" s="481"/>
      <c r="BG21" s="481"/>
      <c r="BH21" s="481"/>
      <c r="BI21" s="481"/>
      <c r="BJ21" s="481"/>
      <c r="BK21" s="481"/>
      <c r="BL21" s="481"/>
      <c r="BM21" s="481"/>
      <c r="BN21" s="481"/>
      <c r="BO21" s="481"/>
      <c r="BP21" s="481"/>
      <c r="BQ21" s="481"/>
      <c r="BR21" s="481"/>
      <c r="BS21" s="481"/>
      <c r="BT21" s="481"/>
      <c r="BU21" s="481"/>
      <c r="BV21" s="481"/>
      <c r="BW21" s="481"/>
      <c r="BX21" s="481"/>
      <c r="BY21" s="481"/>
      <c r="BZ21" s="481"/>
      <c r="CA21" s="481"/>
      <c r="CB21" s="481"/>
      <c r="CC21" s="481"/>
      <c r="CD21" s="481"/>
      <c r="CE21" s="481"/>
      <c r="CF21" s="481"/>
      <c r="CG21" s="481"/>
      <c r="CH21" s="481"/>
      <c r="CI21" s="481"/>
      <c r="CJ21" s="481"/>
      <c r="CK21" s="481"/>
      <c r="CL21" s="481"/>
      <c r="CM21" s="481"/>
      <c r="CN21" s="481"/>
      <c r="CO21" s="481"/>
      <c r="CP21" s="481"/>
      <c r="CQ21" s="481"/>
      <c r="CR21" s="481"/>
      <c r="CS21" s="481"/>
      <c r="CT21" s="481"/>
      <c r="CU21" s="481"/>
      <c r="CV21" s="481"/>
      <c r="CW21" s="481"/>
      <c r="CX21" s="481"/>
      <c r="CY21" s="481"/>
      <c r="CZ21" s="481"/>
      <c r="DA21" s="481"/>
      <c r="DB21" s="481"/>
      <c r="DC21" s="481"/>
      <c r="DD21" s="481"/>
      <c r="DE21" s="481"/>
      <c r="DF21" s="481"/>
      <c r="DG21" s="481"/>
      <c r="DH21" s="481"/>
      <c r="DI21" s="481"/>
      <c r="DJ21" s="481"/>
      <c r="DK21" s="481"/>
      <c r="DL21" s="481"/>
      <c r="DM21" s="481"/>
      <c r="DN21" s="481"/>
      <c r="DO21" s="481"/>
      <c r="DP21" s="481"/>
      <c r="DQ21" s="481"/>
      <c r="DR21" s="481"/>
      <c r="DS21" s="481"/>
      <c r="DT21" s="481"/>
      <c r="DU21" s="481"/>
      <c r="DV21" s="481"/>
      <c r="DW21" s="481"/>
      <c r="DX21" s="481"/>
      <c r="DY21" s="481"/>
      <c r="DZ21" s="481"/>
      <c r="EA21" s="481"/>
      <c r="EB21" s="481"/>
      <c r="EC21" s="481"/>
      <c r="ED21" s="481"/>
      <c r="EE21" s="481"/>
      <c r="EF21" s="481"/>
      <c r="EG21" s="481"/>
      <c r="EH21" s="481"/>
      <c r="EI21" s="481"/>
      <c r="EJ21" s="481"/>
      <c r="EK21" s="481"/>
      <c r="EL21" s="481"/>
      <c r="EM21" s="481"/>
      <c r="EN21" s="481"/>
      <c r="EO21" s="481"/>
      <c r="EP21" s="481"/>
      <c r="EQ21" s="481"/>
      <c r="ER21" s="481"/>
      <c r="ES21" s="481"/>
      <c r="ET21" s="481"/>
      <c r="EU21" s="481"/>
      <c r="EV21" s="481"/>
      <c r="EW21" s="481"/>
      <c r="EX21" s="481"/>
      <c r="EY21" s="481"/>
      <c r="EZ21" s="481"/>
      <c r="FA21" s="481"/>
      <c r="FB21" s="481"/>
      <c r="FC21" s="481"/>
      <c r="FD21" s="481"/>
      <c r="FE21" s="481"/>
      <c r="FF21" s="481"/>
      <c r="FG21" s="481"/>
      <c r="FH21" s="481"/>
      <c r="FI21" s="481"/>
      <c r="FJ21" s="481"/>
      <c r="FK21" s="481"/>
      <c r="FL21" s="481"/>
      <c r="FM21" s="481"/>
      <c r="FN21" s="481"/>
      <c r="FO21" s="481"/>
      <c r="FP21" s="481"/>
      <c r="FQ21" s="481"/>
      <c r="FR21" s="481"/>
      <c r="FS21" s="481"/>
      <c r="FT21" s="481"/>
      <c r="FU21" s="481"/>
      <c r="FV21" s="481"/>
      <c r="FW21" s="481"/>
      <c r="FX21" s="481"/>
      <c r="FY21" s="481"/>
      <c r="FZ21" s="481"/>
      <c r="GA21" s="481"/>
      <c r="GB21" s="481"/>
      <c r="GC21" s="481"/>
      <c r="GD21" s="481"/>
      <c r="GE21" s="481"/>
      <c r="GF21" s="481"/>
      <c r="GG21" s="481"/>
      <c r="GH21" s="481"/>
      <c r="GI21" s="481"/>
      <c r="GJ21" s="481"/>
      <c r="GK21" s="481"/>
      <c r="GL21" s="481"/>
      <c r="GM21" s="481"/>
      <c r="GN21" s="481"/>
      <c r="GO21" s="481"/>
      <c r="GP21" s="481"/>
      <c r="GQ21" s="481"/>
      <c r="GR21" s="481"/>
      <c r="GS21" s="481"/>
      <c r="GT21" s="481"/>
      <c r="GU21" s="481"/>
      <c r="GV21" s="481"/>
      <c r="GW21" s="481"/>
      <c r="GX21" s="481"/>
      <c r="GY21" s="481"/>
      <c r="GZ21" s="481"/>
      <c r="HA21" s="481"/>
      <c r="HB21" s="481"/>
      <c r="HC21" s="481"/>
      <c r="HD21" s="481"/>
      <c r="HE21" s="481"/>
      <c r="HF21" s="481"/>
      <c r="HG21" s="481"/>
      <c r="HH21" s="481"/>
      <c r="HI21" s="481"/>
      <c r="HJ21" s="481"/>
      <c r="HK21" s="481"/>
      <c r="HL21" s="481"/>
      <c r="HM21" s="481"/>
      <c r="HN21" s="481"/>
      <c r="HO21" s="481"/>
      <c r="HP21" s="481"/>
      <c r="HQ21" s="481"/>
      <c r="HR21" s="481"/>
      <c r="HS21" s="481"/>
      <c r="HT21" s="481"/>
      <c r="HU21" s="481"/>
      <c r="HV21" s="481"/>
      <c r="HW21" s="481"/>
      <c r="HX21" s="481"/>
      <c r="HY21" s="481"/>
      <c r="HZ21" s="481"/>
      <c r="IA21" s="481"/>
      <c r="IB21" s="481"/>
      <c r="IC21" s="481"/>
      <c r="ID21" s="481"/>
      <c r="IE21" s="481"/>
      <c r="IF21" s="481"/>
      <c r="IG21" s="481"/>
      <c r="IH21" s="481"/>
      <c r="II21" s="481"/>
      <c r="IJ21" s="481"/>
      <c r="IK21" s="481"/>
      <c r="IL21" s="481"/>
      <c r="IM21" s="481"/>
      <c r="IN21" s="481"/>
    </row>
    <row r="22" spans="1:248" s="482" customFormat="1" ht="12.75" customHeight="1">
      <c r="A22" s="498"/>
      <c r="B22" s="786" t="s">
        <v>1270</v>
      </c>
      <c r="C22" s="786"/>
      <c r="D22" s="786"/>
      <c r="E22" s="786"/>
      <c r="F22" s="480"/>
      <c r="G22" s="481"/>
      <c r="H22" s="481"/>
      <c r="I22" s="481"/>
      <c r="J22" s="481"/>
      <c r="K22" s="481"/>
      <c r="L22" s="481"/>
      <c r="M22" s="481"/>
      <c r="N22" s="481"/>
      <c r="O22" s="481"/>
      <c r="P22" s="481"/>
      <c r="Q22" s="481"/>
      <c r="R22" s="481"/>
      <c r="S22" s="481"/>
      <c r="T22" s="481"/>
      <c r="U22" s="481"/>
      <c r="V22" s="481"/>
      <c r="W22" s="481"/>
      <c r="X22" s="481"/>
      <c r="Y22" s="481"/>
      <c r="Z22" s="481"/>
      <c r="AA22" s="481"/>
      <c r="AB22" s="481"/>
      <c r="AC22" s="481"/>
      <c r="AD22" s="481"/>
      <c r="AE22" s="481"/>
      <c r="AF22" s="481"/>
      <c r="AG22" s="481"/>
      <c r="AH22" s="481"/>
      <c r="AI22" s="481"/>
      <c r="AJ22" s="481"/>
      <c r="AK22" s="481"/>
      <c r="AL22" s="481"/>
      <c r="AM22" s="481"/>
      <c r="AN22" s="481"/>
      <c r="AO22" s="481"/>
      <c r="AP22" s="481"/>
      <c r="AQ22" s="481"/>
      <c r="AR22" s="481"/>
      <c r="AS22" s="481"/>
      <c r="AT22" s="481"/>
      <c r="AU22" s="481"/>
      <c r="AV22" s="481"/>
      <c r="AW22" s="481"/>
      <c r="AX22" s="481"/>
      <c r="AY22" s="481"/>
      <c r="AZ22" s="481"/>
      <c r="BA22" s="481"/>
      <c r="BB22" s="481"/>
      <c r="BC22" s="481"/>
      <c r="BD22" s="481"/>
      <c r="BE22" s="481"/>
      <c r="BF22" s="481"/>
      <c r="BG22" s="481"/>
      <c r="BH22" s="481"/>
      <c r="BI22" s="481"/>
      <c r="BJ22" s="481"/>
      <c r="BK22" s="481"/>
      <c r="BL22" s="481"/>
      <c r="BM22" s="481"/>
      <c r="BN22" s="481"/>
      <c r="BO22" s="481"/>
      <c r="BP22" s="481"/>
      <c r="BQ22" s="481"/>
      <c r="BR22" s="481"/>
      <c r="BS22" s="481"/>
      <c r="BT22" s="481"/>
      <c r="BU22" s="481"/>
      <c r="BV22" s="481"/>
      <c r="BW22" s="481"/>
      <c r="BX22" s="481"/>
      <c r="BY22" s="481"/>
      <c r="BZ22" s="481"/>
      <c r="CA22" s="481"/>
      <c r="CB22" s="481"/>
      <c r="CC22" s="481"/>
      <c r="CD22" s="481"/>
      <c r="CE22" s="481"/>
      <c r="CF22" s="481"/>
      <c r="CG22" s="481"/>
      <c r="CH22" s="481"/>
      <c r="CI22" s="481"/>
      <c r="CJ22" s="481"/>
      <c r="CK22" s="481"/>
      <c r="CL22" s="481"/>
      <c r="CM22" s="481"/>
      <c r="CN22" s="481"/>
      <c r="CO22" s="481"/>
      <c r="CP22" s="481"/>
      <c r="CQ22" s="481"/>
      <c r="CR22" s="481"/>
      <c r="CS22" s="481"/>
      <c r="CT22" s="481"/>
      <c r="CU22" s="481"/>
      <c r="CV22" s="481"/>
      <c r="CW22" s="481"/>
      <c r="CX22" s="481"/>
      <c r="CY22" s="481"/>
      <c r="CZ22" s="481"/>
      <c r="DA22" s="481"/>
      <c r="DB22" s="481"/>
      <c r="DC22" s="481"/>
      <c r="DD22" s="481"/>
      <c r="DE22" s="481"/>
      <c r="DF22" s="481"/>
      <c r="DG22" s="481"/>
      <c r="DH22" s="481"/>
      <c r="DI22" s="481"/>
      <c r="DJ22" s="481"/>
      <c r="DK22" s="481"/>
      <c r="DL22" s="481"/>
      <c r="DM22" s="481"/>
      <c r="DN22" s="481"/>
      <c r="DO22" s="481"/>
      <c r="DP22" s="481"/>
      <c r="DQ22" s="481"/>
      <c r="DR22" s="481"/>
      <c r="DS22" s="481"/>
      <c r="DT22" s="481"/>
      <c r="DU22" s="481"/>
      <c r="DV22" s="481"/>
      <c r="DW22" s="481"/>
      <c r="DX22" s="481"/>
      <c r="DY22" s="481"/>
      <c r="DZ22" s="481"/>
      <c r="EA22" s="481"/>
      <c r="EB22" s="481"/>
      <c r="EC22" s="481"/>
      <c r="ED22" s="481"/>
      <c r="EE22" s="481"/>
      <c r="EF22" s="481"/>
      <c r="EG22" s="481"/>
      <c r="EH22" s="481"/>
      <c r="EI22" s="481"/>
      <c r="EJ22" s="481"/>
      <c r="EK22" s="481"/>
      <c r="EL22" s="481"/>
      <c r="EM22" s="481"/>
      <c r="EN22" s="481"/>
      <c r="EO22" s="481"/>
      <c r="EP22" s="481"/>
      <c r="EQ22" s="481"/>
      <c r="ER22" s="481"/>
      <c r="ES22" s="481"/>
      <c r="ET22" s="481"/>
      <c r="EU22" s="481"/>
      <c r="EV22" s="481"/>
      <c r="EW22" s="481"/>
      <c r="EX22" s="481"/>
      <c r="EY22" s="481"/>
      <c r="EZ22" s="481"/>
      <c r="FA22" s="481"/>
      <c r="FB22" s="481"/>
      <c r="FC22" s="481"/>
      <c r="FD22" s="481"/>
      <c r="FE22" s="481"/>
      <c r="FF22" s="481"/>
      <c r="FG22" s="481"/>
      <c r="FH22" s="481"/>
      <c r="FI22" s="481"/>
      <c r="FJ22" s="481"/>
      <c r="FK22" s="481"/>
      <c r="FL22" s="481"/>
      <c r="FM22" s="481"/>
      <c r="FN22" s="481"/>
      <c r="FO22" s="481"/>
      <c r="FP22" s="481"/>
      <c r="FQ22" s="481"/>
      <c r="FR22" s="481"/>
      <c r="FS22" s="481"/>
      <c r="FT22" s="481"/>
      <c r="FU22" s="481"/>
      <c r="FV22" s="481"/>
      <c r="FW22" s="481"/>
      <c r="FX22" s="481"/>
      <c r="FY22" s="481"/>
      <c r="FZ22" s="481"/>
      <c r="GA22" s="481"/>
      <c r="GB22" s="481"/>
      <c r="GC22" s="481"/>
      <c r="GD22" s="481"/>
      <c r="GE22" s="481"/>
      <c r="GF22" s="481"/>
      <c r="GG22" s="481"/>
      <c r="GH22" s="481"/>
      <c r="GI22" s="481"/>
      <c r="GJ22" s="481"/>
      <c r="GK22" s="481"/>
      <c r="GL22" s="481"/>
      <c r="GM22" s="481"/>
      <c r="GN22" s="481"/>
      <c r="GO22" s="481"/>
      <c r="GP22" s="481"/>
      <c r="GQ22" s="481"/>
      <c r="GR22" s="481"/>
      <c r="GS22" s="481"/>
      <c r="GT22" s="481"/>
      <c r="GU22" s="481"/>
      <c r="GV22" s="481"/>
      <c r="GW22" s="481"/>
      <c r="GX22" s="481"/>
      <c r="GY22" s="481"/>
      <c r="GZ22" s="481"/>
      <c r="HA22" s="481"/>
      <c r="HB22" s="481"/>
      <c r="HC22" s="481"/>
      <c r="HD22" s="481"/>
      <c r="HE22" s="481"/>
      <c r="HF22" s="481"/>
      <c r="HG22" s="481"/>
      <c r="HH22" s="481"/>
      <c r="HI22" s="481"/>
      <c r="HJ22" s="481"/>
      <c r="HK22" s="481"/>
      <c r="HL22" s="481"/>
      <c r="HM22" s="481"/>
      <c r="HN22" s="481"/>
      <c r="HO22" s="481"/>
      <c r="HP22" s="481"/>
      <c r="HQ22" s="481"/>
      <c r="HR22" s="481"/>
      <c r="HS22" s="481"/>
      <c r="HT22" s="481"/>
      <c r="HU22" s="481"/>
      <c r="HV22" s="481"/>
      <c r="HW22" s="481"/>
      <c r="HX22" s="481"/>
      <c r="HY22" s="481"/>
      <c r="HZ22" s="481"/>
      <c r="IA22" s="481"/>
      <c r="IB22" s="481"/>
      <c r="IC22" s="481"/>
      <c r="ID22" s="481"/>
      <c r="IE22" s="481"/>
      <c r="IF22" s="481"/>
      <c r="IG22" s="481"/>
      <c r="IH22" s="481"/>
      <c r="II22" s="481"/>
      <c r="IJ22" s="481"/>
      <c r="IK22" s="481"/>
      <c r="IL22" s="481"/>
      <c r="IM22" s="481"/>
      <c r="IN22" s="481"/>
    </row>
    <row r="23" spans="1:248" s="482" customFormat="1" ht="12.75" customHeight="1">
      <c r="A23" s="498"/>
      <c r="B23" s="786" t="s">
        <v>1271</v>
      </c>
      <c r="C23" s="786"/>
      <c r="D23" s="786"/>
      <c r="E23" s="786"/>
      <c r="F23" s="480"/>
      <c r="G23" s="481"/>
      <c r="H23" s="481"/>
      <c r="I23" s="481"/>
      <c r="J23" s="481"/>
      <c r="K23" s="481"/>
      <c r="L23" s="481"/>
      <c r="M23" s="481"/>
      <c r="N23" s="481"/>
      <c r="O23" s="481"/>
      <c r="P23" s="481"/>
      <c r="Q23" s="481"/>
      <c r="R23" s="481"/>
      <c r="S23" s="481"/>
      <c r="T23" s="481"/>
      <c r="U23" s="481"/>
      <c r="V23" s="481"/>
      <c r="W23" s="481"/>
      <c r="X23" s="481"/>
      <c r="Y23" s="481"/>
      <c r="Z23" s="481"/>
      <c r="AA23" s="481"/>
      <c r="AB23" s="481"/>
      <c r="AC23" s="481"/>
      <c r="AD23" s="481"/>
      <c r="AE23" s="481"/>
      <c r="AF23" s="481"/>
      <c r="AG23" s="481"/>
      <c r="AH23" s="481"/>
      <c r="AI23" s="481"/>
      <c r="AJ23" s="481"/>
      <c r="AK23" s="481"/>
      <c r="AL23" s="481"/>
      <c r="AM23" s="481"/>
      <c r="AN23" s="481"/>
      <c r="AO23" s="481"/>
      <c r="AP23" s="481"/>
      <c r="AQ23" s="481"/>
      <c r="AR23" s="481"/>
      <c r="AS23" s="481"/>
      <c r="AT23" s="481"/>
      <c r="AU23" s="481"/>
      <c r="AV23" s="481"/>
      <c r="AW23" s="481"/>
      <c r="AX23" s="481"/>
      <c r="AY23" s="481"/>
      <c r="AZ23" s="481"/>
      <c r="BA23" s="481"/>
      <c r="BB23" s="481"/>
      <c r="BC23" s="481"/>
      <c r="BD23" s="481"/>
      <c r="BE23" s="481"/>
      <c r="BF23" s="481"/>
      <c r="BG23" s="481"/>
      <c r="BH23" s="481"/>
      <c r="BI23" s="481"/>
      <c r="BJ23" s="481"/>
      <c r="BK23" s="481"/>
      <c r="BL23" s="481"/>
      <c r="BM23" s="481"/>
      <c r="BN23" s="481"/>
      <c r="BO23" s="481"/>
      <c r="BP23" s="481"/>
      <c r="BQ23" s="481"/>
      <c r="BR23" s="481"/>
      <c r="BS23" s="481"/>
      <c r="BT23" s="481"/>
      <c r="BU23" s="481"/>
      <c r="BV23" s="481"/>
      <c r="BW23" s="481"/>
      <c r="BX23" s="481"/>
      <c r="BY23" s="481"/>
      <c r="BZ23" s="481"/>
      <c r="CA23" s="481"/>
      <c r="CB23" s="481"/>
      <c r="CC23" s="481"/>
      <c r="CD23" s="481"/>
      <c r="CE23" s="481"/>
      <c r="CF23" s="481"/>
      <c r="CG23" s="481"/>
      <c r="CH23" s="481"/>
      <c r="CI23" s="481"/>
      <c r="CJ23" s="481"/>
      <c r="CK23" s="481"/>
      <c r="CL23" s="481"/>
      <c r="CM23" s="481"/>
      <c r="CN23" s="481"/>
      <c r="CO23" s="481"/>
      <c r="CP23" s="481"/>
      <c r="CQ23" s="481"/>
      <c r="CR23" s="481"/>
      <c r="CS23" s="481"/>
      <c r="CT23" s="481"/>
      <c r="CU23" s="481"/>
      <c r="CV23" s="481"/>
      <c r="CW23" s="481"/>
      <c r="CX23" s="481"/>
      <c r="CY23" s="481"/>
      <c r="CZ23" s="481"/>
      <c r="DA23" s="481"/>
      <c r="DB23" s="481"/>
      <c r="DC23" s="481"/>
      <c r="DD23" s="481"/>
      <c r="DE23" s="481"/>
      <c r="DF23" s="481"/>
      <c r="DG23" s="481"/>
      <c r="DH23" s="481"/>
      <c r="DI23" s="481"/>
      <c r="DJ23" s="481"/>
      <c r="DK23" s="481"/>
      <c r="DL23" s="481"/>
      <c r="DM23" s="481"/>
      <c r="DN23" s="481"/>
      <c r="DO23" s="481"/>
      <c r="DP23" s="481"/>
      <c r="DQ23" s="481"/>
      <c r="DR23" s="481"/>
      <c r="DS23" s="481"/>
      <c r="DT23" s="481"/>
      <c r="DU23" s="481"/>
      <c r="DV23" s="481"/>
      <c r="DW23" s="481"/>
      <c r="DX23" s="481"/>
      <c r="DY23" s="481"/>
      <c r="DZ23" s="481"/>
      <c r="EA23" s="481"/>
      <c r="EB23" s="481"/>
      <c r="EC23" s="481"/>
      <c r="ED23" s="481"/>
      <c r="EE23" s="481"/>
      <c r="EF23" s="481"/>
      <c r="EG23" s="481"/>
      <c r="EH23" s="481"/>
      <c r="EI23" s="481"/>
      <c r="EJ23" s="481"/>
      <c r="EK23" s="481"/>
      <c r="EL23" s="481"/>
      <c r="EM23" s="481"/>
      <c r="EN23" s="481"/>
      <c r="EO23" s="481"/>
      <c r="EP23" s="481"/>
      <c r="EQ23" s="481"/>
      <c r="ER23" s="481"/>
      <c r="ES23" s="481"/>
      <c r="ET23" s="481"/>
      <c r="EU23" s="481"/>
      <c r="EV23" s="481"/>
      <c r="EW23" s="481"/>
      <c r="EX23" s="481"/>
      <c r="EY23" s="481"/>
      <c r="EZ23" s="481"/>
      <c r="FA23" s="481"/>
      <c r="FB23" s="481"/>
      <c r="FC23" s="481"/>
      <c r="FD23" s="481"/>
      <c r="FE23" s="481"/>
      <c r="FF23" s="481"/>
      <c r="FG23" s="481"/>
      <c r="FH23" s="481"/>
      <c r="FI23" s="481"/>
      <c r="FJ23" s="481"/>
      <c r="FK23" s="481"/>
      <c r="FL23" s="481"/>
      <c r="FM23" s="481"/>
      <c r="FN23" s="481"/>
      <c r="FO23" s="481"/>
      <c r="FP23" s="481"/>
      <c r="FQ23" s="481"/>
      <c r="FR23" s="481"/>
      <c r="FS23" s="481"/>
      <c r="FT23" s="481"/>
      <c r="FU23" s="481"/>
      <c r="FV23" s="481"/>
      <c r="FW23" s="481"/>
      <c r="FX23" s="481"/>
      <c r="FY23" s="481"/>
      <c r="FZ23" s="481"/>
      <c r="GA23" s="481"/>
      <c r="GB23" s="481"/>
      <c r="GC23" s="481"/>
      <c r="GD23" s="481"/>
      <c r="GE23" s="481"/>
      <c r="GF23" s="481"/>
      <c r="GG23" s="481"/>
      <c r="GH23" s="481"/>
      <c r="GI23" s="481"/>
      <c r="GJ23" s="481"/>
      <c r="GK23" s="481"/>
      <c r="GL23" s="481"/>
      <c r="GM23" s="481"/>
      <c r="GN23" s="481"/>
      <c r="GO23" s="481"/>
      <c r="GP23" s="481"/>
      <c r="GQ23" s="481"/>
      <c r="GR23" s="481"/>
      <c r="GS23" s="481"/>
      <c r="GT23" s="481"/>
      <c r="GU23" s="481"/>
      <c r="GV23" s="481"/>
      <c r="GW23" s="481"/>
      <c r="GX23" s="481"/>
      <c r="GY23" s="481"/>
      <c r="GZ23" s="481"/>
      <c r="HA23" s="481"/>
      <c r="HB23" s="481"/>
      <c r="HC23" s="481"/>
      <c r="HD23" s="481"/>
      <c r="HE23" s="481"/>
      <c r="HF23" s="481"/>
      <c r="HG23" s="481"/>
      <c r="HH23" s="481"/>
      <c r="HI23" s="481"/>
      <c r="HJ23" s="481"/>
      <c r="HK23" s="481"/>
      <c r="HL23" s="481"/>
      <c r="HM23" s="481"/>
      <c r="HN23" s="481"/>
      <c r="HO23" s="481"/>
      <c r="HP23" s="481"/>
      <c r="HQ23" s="481"/>
      <c r="HR23" s="481"/>
      <c r="HS23" s="481"/>
      <c r="HT23" s="481"/>
      <c r="HU23" s="481"/>
      <c r="HV23" s="481"/>
      <c r="HW23" s="481"/>
      <c r="HX23" s="481"/>
      <c r="HY23" s="481"/>
      <c r="HZ23" s="481"/>
      <c r="IA23" s="481"/>
      <c r="IB23" s="481"/>
      <c r="IC23" s="481"/>
      <c r="ID23" s="481"/>
      <c r="IE23" s="481"/>
      <c r="IF23" s="481"/>
      <c r="IG23" s="481"/>
      <c r="IH23" s="481"/>
      <c r="II23" s="481"/>
      <c r="IJ23" s="481"/>
      <c r="IK23" s="481"/>
      <c r="IL23" s="481"/>
      <c r="IM23" s="481"/>
      <c r="IN23" s="481"/>
    </row>
    <row r="24" spans="1:248" s="482" customFormat="1" ht="12.75">
      <c r="A24" s="498"/>
      <c r="B24" s="786" t="s">
        <v>1272</v>
      </c>
      <c r="C24" s="786"/>
      <c r="D24" s="786"/>
      <c r="E24" s="786"/>
      <c r="F24" s="480"/>
      <c r="G24" s="481"/>
      <c r="H24" s="481"/>
      <c r="I24" s="481"/>
      <c r="J24" s="481"/>
      <c r="K24" s="481"/>
      <c r="L24" s="481"/>
      <c r="M24" s="481"/>
      <c r="N24" s="481"/>
      <c r="O24" s="481"/>
      <c r="P24" s="481"/>
      <c r="Q24" s="481"/>
      <c r="R24" s="481"/>
      <c r="S24" s="481"/>
      <c r="T24" s="481"/>
      <c r="U24" s="481"/>
      <c r="V24" s="481"/>
      <c r="W24" s="481"/>
      <c r="X24" s="481"/>
      <c r="Y24" s="481"/>
      <c r="Z24" s="481"/>
      <c r="AA24" s="481"/>
      <c r="AB24" s="481"/>
      <c r="AC24" s="481"/>
      <c r="AD24" s="481"/>
      <c r="AE24" s="481"/>
      <c r="AF24" s="481"/>
      <c r="AG24" s="481"/>
      <c r="AH24" s="481"/>
      <c r="AI24" s="481"/>
      <c r="AJ24" s="481"/>
      <c r="AK24" s="481"/>
      <c r="AL24" s="481"/>
      <c r="AM24" s="481"/>
      <c r="AN24" s="481"/>
      <c r="AO24" s="481"/>
      <c r="AP24" s="481"/>
      <c r="AQ24" s="481"/>
      <c r="AR24" s="481"/>
      <c r="AS24" s="481"/>
      <c r="AT24" s="481"/>
      <c r="AU24" s="481"/>
      <c r="AV24" s="481"/>
      <c r="AW24" s="481"/>
      <c r="AX24" s="481"/>
      <c r="AY24" s="481"/>
      <c r="AZ24" s="481"/>
      <c r="BA24" s="481"/>
      <c r="BB24" s="481"/>
      <c r="BC24" s="481"/>
      <c r="BD24" s="481"/>
      <c r="BE24" s="481"/>
      <c r="BF24" s="481"/>
      <c r="BG24" s="481"/>
      <c r="BH24" s="481"/>
      <c r="BI24" s="481"/>
      <c r="BJ24" s="481"/>
      <c r="BK24" s="481"/>
      <c r="BL24" s="481"/>
      <c r="BM24" s="481"/>
      <c r="BN24" s="481"/>
      <c r="BO24" s="481"/>
      <c r="BP24" s="481"/>
      <c r="BQ24" s="481"/>
      <c r="BR24" s="481"/>
      <c r="BS24" s="481"/>
      <c r="BT24" s="481"/>
      <c r="BU24" s="481"/>
      <c r="BV24" s="481"/>
      <c r="BW24" s="481"/>
      <c r="BX24" s="481"/>
      <c r="BY24" s="481"/>
      <c r="BZ24" s="481"/>
      <c r="CA24" s="481"/>
      <c r="CB24" s="481"/>
      <c r="CC24" s="481"/>
      <c r="CD24" s="481"/>
      <c r="CE24" s="481"/>
      <c r="CF24" s="481"/>
      <c r="CG24" s="481"/>
      <c r="CH24" s="481"/>
      <c r="CI24" s="481"/>
      <c r="CJ24" s="481"/>
      <c r="CK24" s="481"/>
      <c r="CL24" s="481"/>
      <c r="CM24" s="481"/>
      <c r="CN24" s="481"/>
      <c r="CO24" s="481"/>
      <c r="CP24" s="481"/>
      <c r="CQ24" s="481"/>
      <c r="CR24" s="481"/>
      <c r="CS24" s="481"/>
      <c r="CT24" s="481"/>
      <c r="CU24" s="481"/>
      <c r="CV24" s="481"/>
      <c r="CW24" s="481"/>
      <c r="CX24" s="481"/>
      <c r="CY24" s="481"/>
      <c r="CZ24" s="481"/>
      <c r="DA24" s="481"/>
      <c r="DB24" s="481"/>
      <c r="DC24" s="481"/>
      <c r="DD24" s="481"/>
      <c r="DE24" s="481"/>
      <c r="DF24" s="481"/>
      <c r="DG24" s="481"/>
      <c r="DH24" s="481"/>
      <c r="DI24" s="481"/>
      <c r="DJ24" s="481"/>
      <c r="DK24" s="481"/>
      <c r="DL24" s="481"/>
      <c r="DM24" s="481"/>
      <c r="DN24" s="481"/>
      <c r="DO24" s="481"/>
      <c r="DP24" s="481"/>
      <c r="DQ24" s="481"/>
      <c r="DR24" s="481"/>
      <c r="DS24" s="481"/>
      <c r="DT24" s="481"/>
      <c r="DU24" s="481"/>
      <c r="DV24" s="481"/>
      <c r="DW24" s="481"/>
      <c r="DX24" s="481"/>
      <c r="DY24" s="481"/>
      <c r="DZ24" s="481"/>
      <c r="EA24" s="481"/>
      <c r="EB24" s="481"/>
      <c r="EC24" s="481"/>
      <c r="ED24" s="481"/>
      <c r="EE24" s="481"/>
      <c r="EF24" s="481"/>
      <c r="EG24" s="481"/>
      <c r="EH24" s="481"/>
      <c r="EI24" s="481"/>
      <c r="EJ24" s="481"/>
      <c r="EK24" s="481"/>
      <c r="EL24" s="481"/>
      <c r="EM24" s="481"/>
      <c r="EN24" s="481"/>
      <c r="EO24" s="481"/>
      <c r="EP24" s="481"/>
      <c r="EQ24" s="481"/>
      <c r="ER24" s="481"/>
      <c r="ES24" s="481"/>
      <c r="ET24" s="481"/>
      <c r="EU24" s="481"/>
      <c r="EV24" s="481"/>
      <c r="EW24" s="481"/>
      <c r="EX24" s="481"/>
      <c r="EY24" s="481"/>
      <c r="EZ24" s="481"/>
      <c r="FA24" s="481"/>
      <c r="FB24" s="481"/>
      <c r="FC24" s="481"/>
      <c r="FD24" s="481"/>
      <c r="FE24" s="481"/>
      <c r="FF24" s="481"/>
      <c r="FG24" s="481"/>
      <c r="FH24" s="481"/>
      <c r="FI24" s="481"/>
      <c r="FJ24" s="481"/>
      <c r="FK24" s="481"/>
      <c r="FL24" s="481"/>
      <c r="FM24" s="481"/>
      <c r="FN24" s="481"/>
      <c r="FO24" s="481"/>
      <c r="FP24" s="481"/>
      <c r="FQ24" s="481"/>
      <c r="FR24" s="481"/>
      <c r="FS24" s="481"/>
      <c r="FT24" s="481"/>
      <c r="FU24" s="481"/>
      <c r="FV24" s="481"/>
      <c r="FW24" s="481"/>
      <c r="FX24" s="481"/>
      <c r="FY24" s="481"/>
      <c r="FZ24" s="481"/>
      <c r="GA24" s="481"/>
      <c r="GB24" s="481"/>
      <c r="GC24" s="481"/>
      <c r="GD24" s="481"/>
      <c r="GE24" s="481"/>
      <c r="GF24" s="481"/>
      <c r="GG24" s="481"/>
      <c r="GH24" s="481"/>
      <c r="GI24" s="481"/>
      <c r="GJ24" s="481"/>
      <c r="GK24" s="481"/>
      <c r="GL24" s="481"/>
      <c r="GM24" s="481"/>
      <c r="GN24" s="481"/>
      <c r="GO24" s="481"/>
      <c r="GP24" s="481"/>
      <c r="GQ24" s="481"/>
      <c r="GR24" s="481"/>
      <c r="GS24" s="481"/>
      <c r="GT24" s="481"/>
      <c r="GU24" s="481"/>
      <c r="GV24" s="481"/>
      <c r="GW24" s="481"/>
      <c r="GX24" s="481"/>
      <c r="GY24" s="481"/>
      <c r="GZ24" s="481"/>
      <c r="HA24" s="481"/>
      <c r="HB24" s="481"/>
      <c r="HC24" s="481"/>
      <c r="HD24" s="481"/>
      <c r="HE24" s="481"/>
      <c r="HF24" s="481"/>
      <c r="HG24" s="481"/>
      <c r="HH24" s="481"/>
      <c r="HI24" s="481"/>
      <c r="HJ24" s="481"/>
      <c r="HK24" s="481"/>
      <c r="HL24" s="481"/>
      <c r="HM24" s="481"/>
      <c r="HN24" s="481"/>
      <c r="HO24" s="481"/>
      <c r="HP24" s="481"/>
      <c r="HQ24" s="481"/>
      <c r="HR24" s="481"/>
      <c r="HS24" s="481"/>
      <c r="HT24" s="481"/>
      <c r="HU24" s="481"/>
      <c r="HV24" s="481"/>
      <c r="HW24" s="481"/>
      <c r="HX24" s="481"/>
      <c r="HY24" s="481"/>
      <c r="HZ24" s="481"/>
      <c r="IA24" s="481"/>
      <c r="IB24" s="481"/>
      <c r="IC24" s="481"/>
      <c r="ID24" s="481"/>
      <c r="IE24" s="481"/>
      <c r="IF24" s="481"/>
      <c r="IG24" s="481"/>
      <c r="IH24" s="481"/>
      <c r="II24" s="481"/>
      <c r="IJ24" s="481"/>
      <c r="IK24" s="481"/>
      <c r="IL24" s="481"/>
      <c r="IM24" s="481"/>
      <c r="IN24" s="481"/>
    </row>
    <row r="25" spans="1:248" s="482" customFormat="1" ht="12.75">
      <c r="A25" s="498"/>
      <c r="B25" s="786" t="s">
        <v>1273</v>
      </c>
      <c r="C25" s="786"/>
      <c r="D25" s="786"/>
      <c r="E25" s="786"/>
      <c r="F25" s="480"/>
      <c r="G25" s="481"/>
      <c r="H25" s="481"/>
      <c r="I25" s="481"/>
      <c r="J25" s="481"/>
      <c r="K25" s="481"/>
      <c r="L25" s="481"/>
      <c r="M25" s="481"/>
      <c r="N25" s="481"/>
      <c r="O25" s="481"/>
      <c r="P25" s="481"/>
      <c r="Q25" s="481"/>
      <c r="R25" s="481"/>
      <c r="S25" s="481"/>
      <c r="T25" s="481"/>
      <c r="U25" s="481"/>
      <c r="V25" s="481"/>
      <c r="W25" s="481"/>
      <c r="X25" s="481"/>
      <c r="Y25" s="481"/>
      <c r="Z25" s="481"/>
      <c r="AA25" s="481"/>
      <c r="AB25" s="481"/>
      <c r="AC25" s="481"/>
      <c r="AD25" s="481"/>
      <c r="AE25" s="481"/>
      <c r="AF25" s="481"/>
      <c r="AG25" s="481"/>
      <c r="AH25" s="481"/>
      <c r="AI25" s="481"/>
      <c r="AJ25" s="481"/>
      <c r="AK25" s="481"/>
      <c r="AL25" s="481"/>
      <c r="AM25" s="481"/>
      <c r="AN25" s="481"/>
      <c r="AO25" s="481"/>
      <c r="AP25" s="481"/>
      <c r="AQ25" s="481"/>
      <c r="AR25" s="481"/>
      <c r="AS25" s="481"/>
      <c r="AT25" s="481"/>
      <c r="AU25" s="481"/>
      <c r="AV25" s="481"/>
      <c r="AW25" s="481"/>
      <c r="AX25" s="481"/>
      <c r="AY25" s="481"/>
      <c r="AZ25" s="481"/>
      <c r="BA25" s="481"/>
      <c r="BB25" s="481"/>
      <c r="BC25" s="481"/>
      <c r="BD25" s="481"/>
      <c r="BE25" s="481"/>
      <c r="BF25" s="481"/>
      <c r="BG25" s="481"/>
      <c r="BH25" s="481"/>
      <c r="BI25" s="481"/>
      <c r="BJ25" s="481"/>
      <c r="BK25" s="481"/>
      <c r="BL25" s="481"/>
      <c r="BM25" s="481"/>
      <c r="BN25" s="481"/>
      <c r="BO25" s="481"/>
      <c r="BP25" s="481"/>
      <c r="BQ25" s="481"/>
      <c r="BR25" s="481"/>
      <c r="BS25" s="481"/>
      <c r="BT25" s="481"/>
      <c r="BU25" s="481"/>
      <c r="BV25" s="481"/>
      <c r="BW25" s="481"/>
      <c r="BX25" s="481"/>
      <c r="BY25" s="481"/>
      <c r="BZ25" s="481"/>
      <c r="CA25" s="481"/>
      <c r="CB25" s="481"/>
      <c r="CC25" s="481"/>
      <c r="CD25" s="481"/>
      <c r="CE25" s="481"/>
      <c r="CF25" s="481"/>
      <c r="CG25" s="481"/>
      <c r="CH25" s="481"/>
      <c r="CI25" s="481"/>
      <c r="CJ25" s="481"/>
      <c r="CK25" s="481"/>
      <c r="CL25" s="481"/>
      <c r="CM25" s="481"/>
      <c r="CN25" s="481"/>
      <c r="CO25" s="481"/>
      <c r="CP25" s="481"/>
      <c r="CQ25" s="481"/>
      <c r="CR25" s="481"/>
      <c r="CS25" s="481"/>
      <c r="CT25" s="481"/>
      <c r="CU25" s="481"/>
      <c r="CV25" s="481"/>
      <c r="CW25" s="481"/>
      <c r="CX25" s="481"/>
      <c r="CY25" s="481"/>
      <c r="CZ25" s="481"/>
      <c r="DA25" s="481"/>
      <c r="DB25" s="481"/>
      <c r="DC25" s="481"/>
      <c r="DD25" s="481"/>
      <c r="DE25" s="481"/>
      <c r="DF25" s="481"/>
      <c r="DG25" s="481"/>
      <c r="DH25" s="481"/>
      <c r="DI25" s="481"/>
      <c r="DJ25" s="481"/>
      <c r="DK25" s="481"/>
      <c r="DL25" s="481"/>
      <c r="DM25" s="481"/>
      <c r="DN25" s="481"/>
      <c r="DO25" s="481"/>
      <c r="DP25" s="481"/>
      <c r="DQ25" s="481"/>
      <c r="DR25" s="481"/>
      <c r="DS25" s="481"/>
      <c r="DT25" s="481"/>
      <c r="DU25" s="481"/>
      <c r="DV25" s="481"/>
      <c r="DW25" s="481"/>
      <c r="DX25" s="481"/>
      <c r="DY25" s="481"/>
      <c r="DZ25" s="481"/>
      <c r="EA25" s="481"/>
      <c r="EB25" s="481"/>
      <c r="EC25" s="481"/>
      <c r="ED25" s="481"/>
      <c r="EE25" s="481"/>
      <c r="EF25" s="481"/>
      <c r="EG25" s="481"/>
      <c r="EH25" s="481"/>
      <c r="EI25" s="481"/>
      <c r="EJ25" s="481"/>
      <c r="EK25" s="481"/>
      <c r="EL25" s="481"/>
      <c r="EM25" s="481"/>
      <c r="EN25" s="481"/>
      <c r="EO25" s="481"/>
      <c r="EP25" s="481"/>
      <c r="EQ25" s="481"/>
      <c r="ER25" s="481"/>
      <c r="ES25" s="481"/>
      <c r="ET25" s="481"/>
      <c r="EU25" s="481"/>
      <c r="EV25" s="481"/>
      <c r="EW25" s="481"/>
      <c r="EX25" s="481"/>
      <c r="EY25" s="481"/>
      <c r="EZ25" s="481"/>
      <c r="FA25" s="481"/>
      <c r="FB25" s="481"/>
      <c r="FC25" s="481"/>
      <c r="FD25" s="481"/>
      <c r="FE25" s="481"/>
      <c r="FF25" s="481"/>
      <c r="FG25" s="481"/>
      <c r="FH25" s="481"/>
      <c r="FI25" s="481"/>
      <c r="FJ25" s="481"/>
      <c r="FK25" s="481"/>
      <c r="FL25" s="481"/>
      <c r="FM25" s="481"/>
      <c r="FN25" s="481"/>
      <c r="FO25" s="481"/>
      <c r="FP25" s="481"/>
      <c r="FQ25" s="481"/>
      <c r="FR25" s="481"/>
      <c r="FS25" s="481"/>
      <c r="FT25" s="481"/>
      <c r="FU25" s="481"/>
      <c r="FV25" s="481"/>
      <c r="FW25" s="481"/>
      <c r="FX25" s="481"/>
      <c r="FY25" s="481"/>
      <c r="FZ25" s="481"/>
      <c r="GA25" s="481"/>
      <c r="GB25" s="481"/>
      <c r="GC25" s="481"/>
      <c r="GD25" s="481"/>
      <c r="GE25" s="481"/>
      <c r="GF25" s="481"/>
      <c r="GG25" s="481"/>
      <c r="GH25" s="481"/>
      <c r="GI25" s="481"/>
      <c r="GJ25" s="481"/>
      <c r="GK25" s="481"/>
      <c r="GL25" s="481"/>
      <c r="GM25" s="481"/>
      <c r="GN25" s="481"/>
      <c r="GO25" s="481"/>
      <c r="GP25" s="481"/>
      <c r="GQ25" s="481"/>
      <c r="GR25" s="481"/>
      <c r="GS25" s="481"/>
      <c r="GT25" s="481"/>
      <c r="GU25" s="481"/>
      <c r="GV25" s="481"/>
      <c r="GW25" s="481"/>
      <c r="GX25" s="481"/>
      <c r="GY25" s="481"/>
      <c r="GZ25" s="481"/>
      <c r="HA25" s="481"/>
      <c r="HB25" s="481"/>
      <c r="HC25" s="481"/>
      <c r="HD25" s="481"/>
      <c r="HE25" s="481"/>
      <c r="HF25" s="481"/>
      <c r="HG25" s="481"/>
      <c r="HH25" s="481"/>
      <c r="HI25" s="481"/>
      <c r="HJ25" s="481"/>
      <c r="HK25" s="481"/>
      <c r="HL25" s="481"/>
      <c r="HM25" s="481"/>
      <c r="HN25" s="481"/>
      <c r="HO25" s="481"/>
      <c r="HP25" s="481"/>
      <c r="HQ25" s="481"/>
      <c r="HR25" s="481"/>
      <c r="HS25" s="481"/>
      <c r="HT25" s="481"/>
      <c r="HU25" s="481"/>
      <c r="HV25" s="481"/>
      <c r="HW25" s="481"/>
      <c r="HX25" s="481"/>
      <c r="HY25" s="481"/>
      <c r="HZ25" s="481"/>
      <c r="IA25" s="481"/>
      <c r="IB25" s="481"/>
      <c r="IC25" s="481"/>
      <c r="ID25" s="481"/>
      <c r="IE25" s="481"/>
      <c r="IF25" s="481"/>
      <c r="IG25" s="481"/>
      <c r="IH25" s="481"/>
      <c r="II25" s="481"/>
      <c r="IJ25" s="481"/>
      <c r="IK25" s="481"/>
      <c r="IL25" s="481"/>
      <c r="IM25" s="481"/>
      <c r="IN25" s="481"/>
    </row>
    <row r="26" spans="1:248" s="482" customFormat="1" ht="12.75">
      <c r="A26" s="498"/>
      <c r="B26" s="506"/>
      <c r="C26" s="507"/>
      <c r="D26" s="507"/>
      <c r="E26" s="507"/>
      <c r="F26" s="480"/>
      <c r="G26" s="481"/>
      <c r="H26" s="481"/>
      <c r="I26" s="481"/>
      <c r="J26" s="481"/>
      <c r="K26" s="481"/>
      <c r="L26" s="481"/>
      <c r="M26" s="481"/>
      <c r="N26" s="481"/>
      <c r="O26" s="481"/>
      <c r="P26" s="481"/>
      <c r="Q26" s="481"/>
      <c r="R26" s="481"/>
      <c r="S26" s="481"/>
      <c r="T26" s="481"/>
      <c r="U26" s="481"/>
      <c r="V26" s="481"/>
      <c r="W26" s="481"/>
      <c r="X26" s="481"/>
      <c r="Y26" s="481"/>
      <c r="Z26" s="481"/>
      <c r="AA26" s="481"/>
      <c r="AB26" s="481"/>
      <c r="AC26" s="481"/>
      <c r="AD26" s="481"/>
      <c r="AE26" s="481"/>
      <c r="AF26" s="481"/>
      <c r="AG26" s="481"/>
      <c r="AH26" s="481"/>
      <c r="AI26" s="481"/>
      <c r="AJ26" s="481"/>
      <c r="AK26" s="481"/>
      <c r="AL26" s="481"/>
      <c r="AM26" s="481"/>
      <c r="AN26" s="481"/>
      <c r="AO26" s="481"/>
      <c r="AP26" s="481"/>
      <c r="AQ26" s="481"/>
      <c r="AR26" s="481"/>
      <c r="AS26" s="481"/>
      <c r="AT26" s="481"/>
      <c r="AU26" s="481"/>
      <c r="AV26" s="481"/>
      <c r="AW26" s="481"/>
      <c r="AX26" s="481"/>
      <c r="AY26" s="481"/>
      <c r="AZ26" s="481"/>
      <c r="BA26" s="481"/>
      <c r="BB26" s="481"/>
      <c r="BC26" s="481"/>
      <c r="BD26" s="481"/>
      <c r="BE26" s="481"/>
      <c r="BF26" s="481"/>
      <c r="BG26" s="481"/>
      <c r="BH26" s="481"/>
      <c r="BI26" s="481"/>
      <c r="BJ26" s="481"/>
      <c r="BK26" s="481"/>
      <c r="BL26" s="481"/>
      <c r="BM26" s="481"/>
      <c r="BN26" s="481"/>
      <c r="BO26" s="481"/>
      <c r="BP26" s="481"/>
      <c r="BQ26" s="481"/>
      <c r="BR26" s="481"/>
      <c r="BS26" s="481"/>
      <c r="BT26" s="481"/>
      <c r="BU26" s="481"/>
      <c r="BV26" s="481"/>
      <c r="BW26" s="481"/>
      <c r="BX26" s="481"/>
      <c r="BY26" s="481"/>
      <c r="BZ26" s="481"/>
      <c r="CA26" s="481"/>
      <c r="CB26" s="481"/>
      <c r="CC26" s="481"/>
      <c r="CD26" s="481"/>
      <c r="CE26" s="481"/>
      <c r="CF26" s="481"/>
      <c r="CG26" s="481"/>
      <c r="CH26" s="481"/>
      <c r="CI26" s="481"/>
      <c r="CJ26" s="481"/>
      <c r="CK26" s="481"/>
      <c r="CL26" s="481"/>
      <c r="CM26" s="481"/>
      <c r="CN26" s="481"/>
      <c r="CO26" s="481"/>
      <c r="CP26" s="481"/>
      <c r="CQ26" s="481"/>
      <c r="CR26" s="481"/>
      <c r="CS26" s="481"/>
      <c r="CT26" s="481"/>
      <c r="CU26" s="481"/>
      <c r="CV26" s="481"/>
      <c r="CW26" s="481"/>
      <c r="CX26" s="481"/>
      <c r="CY26" s="481"/>
      <c r="CZ26" s="481"/>
      <c r="DA26" s="481"/>
      <c r="DB26" s="481"/>
      <c r="DC26" s="481"/>
      <c r="DD26" s="481"/>
      <c r="DE26" s="481"/>
      <c r="DF26" s="481"/>
      <c r="DG26" s="481"/>
      <c r="DH26" s="481"/>
      <c r="DI26" s="481"/>
      <c r="DJ26" s="481"/>
      <c r="DK26" s="481"/>
      <c r="DL26" s="481"/>
      <c r="DM26" s="481"/>
      <c r="DN26" s="481"/>
      <c r="DO26" s="481"/>
      <c r="DP26" s="481"/>
      <c r="DQ26" s="481"/>
      <c r="DR26" s="481"/>
      <c r="DS26" s="481"/>
      <c r="DT26" s="481"/>
      <c r="DU26" s="481"/>
      <c r="DV26" s="481"/>
      <c r="DW26" s="481"/>
      <c r="DX26" s="481"/>
      <c r="DY26" s="481"/>
      <c r="DZ26" s="481"/>
      <c r="EA26" s="481"/>
      <c r="EB26" s="481"/>
      <c r="EC26" s="481"/>
      <c r="ED26" s="481"/>
      <c r="EE26" s="481"/>
      <c r="EF26" s="481"/>
      <c r="EG26" s="481"/>
      <c r="EH26" s="481"/>
      <c r="EI26" s="481"/>
      <c r="EJ26" s="481"/>
      <c r="EK26" s="481"/>
      <c r="EL26" s="481"/>
      <c r="EM26" s="481"/>
      <c r="EN26" s="481"/>
      <c r="EO26" s="481"/>
      <c r="EP26" s="481"/>
      <c r="EQ26" s="481"/>
      <c r="ER26" s="481"/>
      <c r="ES26" s="481"/>
      <c r="ET26" s="481"/>
      <c r="EU26" s="481"/>
      <c r="EV26" s="481"/>
      <c r="EW26" s="481"/>
      <c r="EX26" s="481"/>
      <c r="EY26" s="481"/>
      <c r="EZ26" s="481"/>
      <c r="FA26" s="481"/>
      <c r="FB26" s="481"/>
      <c r="FC26" s="481"/>
      <c r="FD26" s="481"/>
      <c r="FE26" s="481"/>
      <c r="FF26" s="481"/>
      <c r="FG26" s="481"/>
      <c r="FH26" s="481"/>
      <c r="FI26" s="481"/>
      <c r="FJ26" s="481"/>
      <c r="FK26" s="481"/>
      <c r="FL26" s="481"/>
      <c r="FM26" s="481"/>
      <c r="FN26" s="481"/>
      <c r="FO26" s="481"/>
      <c r="FP26" s="481"/>
      <c r="FQ26" s="481"/>
      <c r="FR26" s="481"/>
      <c r="FS26" s="481"/>
      <c r="FT26" s="481"/>
      <c r="FU26" s="481"/>
      <c r="FV26" s="481"/>
      <c r="FW26" s="481"/>
      <c r="FX26" s="481"/>
      <c r="FY26" s="481"/>
      <c r="FZ26" s="481"/>
      <c r="GA26" s="481"/>
      <c r="GB26" s="481"/>
      <c r="GC26" s="481"/>
      <c r="GD26" s="481"/>
      <c r="GE26" s="481"/>
      <c r="GF26" s="481"/>
      <c r="GG26" s="481"/>
      <c r="GH26" s="481"/>
      <c r="GI26" s="481"/>
      <c r="GJ26" s="481"/>
      <c r="GK26" s="481"/>
      <c r="GL26" s="481"/>
      <c r="GM26" s="481"/>
      <c r="GN26" s="481"/>
      <c r="GO26" s="481"/>
      <c r="GP26" s="481"/>
      <c r="GQ26" s="481"/>
      <c r="GR26" s="481"/>
      <c r="GS26" s="481"/>
      <c r="GT26" s="481"/>
      <c r="GU26" s="481"/>
      <c r="GV26" s="481"/>
      <c r="GW26" s="481"/>
      <c r="GX26" s="481"/>
      <c r="GY26" s="481"/>
      <c r="GZ26" s="481"/>
      <c r="HA26" s="481"/>
      <c r="HB26" s="481"/>
      <c r="HC26" s="481"/>
      <c r="HD26" s="481"/>
      <c r="HE26" s="481"/>
      <c r="HF26" s="481"/>
      <c r="HG26" s="481"/>
      <c r="HH26" s="481"/>
      <c r="HI26" s="481"/>
      <c r="HJ26" s="481"/>
      <c r="HK26" s="481"/>
      <c r="HL26" s="481"/>
      <c r="HM26" s="481"/>
      <c r="HN26" s="481"/>
      <c r="HO26" s="481"/>
      <c r="HP26" s="481"/>
      <c r="HQ26" s="481"/>
      <c r="HR26" s="481"/>
      <c r="HS26" s="481"/>
      <c r="HT26" s="481"/>
      <c r="HU26" s="481"/>
      <c r="HV26" s="481"/>
      <c r="HW26" s="481"/>
      <c r="HX26" s="481"/>
      <c r="HY26" s="481"/>
      <c r="HZ26" s="481"/>
      <c r="IA26" s="481"/>
      <c r="IB26" s="481"/>
      <c r="IC26" s="481"/>
      <c r="ID26" s="481"/>
      <c r="IE26" s="481"/>
      <c r="IF26" s="481"/>
      <c r="IG26" s="481"/>
      <c r="IH26" s="481"/>
      <c r="II26" s="481"/>
      <c r="IJ26" s="481"/>
      <c r="IK26" s="481"/>
      <c r="IL26" s="481"/>
      <c r="IM26" s="481"/>
      <c r="IN26" s="481"/>
    </row>
    <row r="27" spans="1:248" s="482" customFormat="1" ht="12.75" customHeight="1">
      <c r="A27" s="498"/>
      <c r="B27" s="785" t="s">
        <v>1256</v>
      </c>
      <c r="C27" s="785"/>
      <c r="D27" s="785"/>
      <c r="E27" s="785"/>
      <c r="F27" s="480"/>
      <c r="G27" s="481"/>
      <c r="H27" s="481"/>
      <c r="I27" s="481"/>
      <c r="J27" s="481"/>
      <c r="K27" s="481"/>
      <c r="L27" s="481"/>
      <c r="M27" s="481"/>
      <c r="N27" s="481"/>
      <c r="O27" s="481"/>
      <c r="P27" s="481"/>
      <c r="Q27" s="481"/>
      <c r="R27" s="481"/>
      <c r="S27" s="481"/>
      <c r="T27" s="481"/>
      <c r="U27" s="481"/>
      <c r="V27" s="481"/>
      <c r="W27" s="481"/>
      <c r="X27" s="481"/>
      <c r="Y27" s="481"/>
      <c r="Z27" s="481"/>
      <c r="AA27" s="481"/>
      <c r="AB27" s="481"/>
      <c r="AC27" s="481"/>
      <c r="AD27" s="481"/>
      <c r="AE27" s="481"/>
      <c r="AF27" s="481"/>
      <c r="AG27" s="481"/>
      <c r="AH27" s="481"/>
      <c r="AI27" s="481"/>
      <c r="AJ27" s="481"/>
      <c r="AK27" s="481"/>
      <c r="AL27" s="481"/>
      <c r="AM27" s="481"/>
      <c r="AN27" s="481"/>
      <c r="AO27" s="481"/>
      <c r="AP27" s="481"/>
      <c r="AQ27" s="481"/>
      <c r="AR27" s="481"/>
      <c r="AS27" s="481"/>
      <c r="AT27" s="481"/>
      <c r="AU27" s="481"/>
      <c r="AV27" s="481"/>
      <c r="AW27" s="481"/>
      <c r="AX27" s="481"/>
      <c r="AY27" s="481"/>
      <c r="AZ27" s="481"/>
      <c r="BA27" s="481"/>
      <c r="BB27" s="481"/>
      <c r="BC27" s="481"/>
      <c r="BD27" s="481"/>
      <c r="BE27" s="481"/>
      <c r="BF27" s="481"/>
      <c r="BG27" s="481"/>
      <c r="BH27" s="481"/>
      <c r="BI27" s="481"/>
      <c r="BJ27" s="481"/>
      <c r="BK27" s="481"/>
      <c r="BL27" s="481"/>
      <c r="BM27" s="481"/>
      <c r="BN27" s="481"/>
      <c r="BO27" s="481"/>
      <c r="BP27" s="481"/>
      <c r="BQ27" s="481"/>
      <c r="BR27" s="481"/>
      <c r="BS27" s="481"/>
      <c r="BT27" s="481"/>
      <c r="BU27" s="481"/>
      <c r="BV27" s="481"/>
      <c r="BW27" s="481"/>
      <c r="BX27" s="481"/>
      <c r="BY27" s="481"/>
      <c r="BZ27" s="481"/>
      <c r="CA27" s="481"/>
      <c r="CB27" s="481"/>
      <c r="CC27" s="481"/>
      <c r="CD27" s="481"/>
      <c r="CE27" s="481"/>
      <c r="CF27" s="481"/>
      <c r="CG27" s="481"/>
      <c r="CH27" s="481"/>
      <c r="CI27" s="481"/>
      <c r="CJ27" s="481"/>
      <c r="CK27" s="481"/>
      <c r="CL27" s="481"/>
      <c r="CM27" s="481"/>
      <c r="CN27" s="481"/>
      <c r="CO27" s="481"/>
      <c r="CP27" s="481"/>
      <c r="CQ27" s="481"/>
      <c r="CR27" s="481"/>
      <c r="CS27" s="481"/>
      <c r="CT27" s="481"/>
      <c r="CU27" s="481"/>
      <c r="CV27" s="481"/>
      <c r="CW27" s="481"/>
      <c r="CX27" s="481"/>
      <c r="CY27" s="481"/>
      <c r="CZ27" s="481"/>
      <c r="DA27" s="481"/>
      <c r="DB27" s="481"/>
      <c r="DC27" s="481"/>
      <c r="DD27" s="481"/>
      <c r="DE27" s="481"/>
      <c r="DF27" s="481"/>
      <c r="DG27" s="481"/>
      <c r="DH27" s="481"/>
      <c r="DI27" s="481"/>
      <c r="DJ27" s="481"/>
      <c r="DK27" s="481"/>
      <c r="DL27" s="481"/>
      <c r="DM27" s="481"/>
      <c r="DN27" s="481"/>
      <c r="DO27" s="481"/>
      <c r="DP27" s="481"/>
      <c r="DQ27" s="481"/>
      <c r="DR27" s="481"/>
      <c r="DS27" s="481"/>
      <c r="DT27" s="481"/>
      <c r="DU27" s="481"/>
      <c r="DV27" s="481"/>
      <c r="DW27" s="481"/>
      <c r="DX27" s="481"/>
      <c r="DY27" s="481"/>
      <c r="DZ27" s="481"/>
      <c r="EA27" s="481"/>
      <c r="EB27" s="481"/>
      <c r="EC27" s="481"/>
      <c r="ED27" s="481"/>
      <c r="EE27" s="481"/>
      <c r="EF27" s="481"/>
      <c r="EG27" s="481"/>
      <c r="EH27" s="481"/>
      <c r="EI27" s="481"/>
      <c r="EJ27" s="481"/>
      <c r="EK27" s="481"/>
      <c r="EL27" s="481"/>
      <c r="EM27" s="481"/>
      <c r="EN27" s="481"/>
      <c r="EO27" s="481"/>
      <c r="EP27" s="481"/>
      <c r="EQ27" s="481"/>
      <c r="ER27" s="481"/>
      <c r="ES27" s="481"/>
      <c r="ET27" s="481"/>
      <c r="EU27" s="481"/>
      <c r="EV27" s="481"/>
      <c r="EW27" s="481"/>
      <c r="EX27" s="481"/>
      <c r="EY27" s="481"/>
      <c r="EZ27" s="481"/>
      <c r="FA27" s="481"/>
      <c r="FB27" s="481"/>
      <c r="FC27" s="481"/>
      <c r="FD27" s="481"/>
      <c r="FE27" s="481"/>
      <c r="FF27" s="481"/>
      <c r="FG27" s="481"/>
      <c r="FH27" s="481"/>
      <c r="FI27" s="481"/>
      <c r="FJ27" s="481"/>
      <c r="FK27" s="481"/>
      <c r="FL27" s="481"/>
      <c r="FM27" s="481"/>
      <c r="FN27" s="481"/>
      <c r="FO27" s="481"/>
      <c r="FP27" s="481"/>
      <c r="FQ27" s="481"/>
      <c r="FR27" s="481"/>
      <c r="FS27" s="481"/>
      <c r="FT27" s="481"/>
      <c r="FU27" s="481"/>
      <c r="FV27" s="481"/>
      <c r="FW27" s="481"/>
      <c r="FX27" s="481"/>
      <c r="FY27" s="481"/>
      <c r="FZ27" s="481"/>
      <c r="GA27" s="481"/>
      <c r="GB27" s="481"/>
      <c r="GC27" s="481"/>
      <c r="GD27" s="481"/>
      <c r="GE27" s="481"/>
      <c r="GF27" s="481"/>
      <c r="GG27" s="481"/>
      <c r="GH27" s="481"/>
      <c r="GI27" s="481"/>
      <c r="GJ27" s="481"/>
      <c r="GK27" s="481"/>
      <c r="GL27" s="481"/>
      <c r="GM27" s="481"/>
      <c r="GN27" s="481"/>
      <c r="GO27" s="481"/>
      <c r="GP27" s="481"/>
      <c r="GQ27" s="481"/>
      <c r="GR27" s="481"/>
      <c r="GS27" s="481"/>
      <c r="GT27" s="481"/>
      <c r="GU27" s="481"/>
      <c r="GV27" s="481"/>
      <c r="GW27" s="481"/>
      <c r="GX27" s="481"/>
      <c r="GY27" s="481"/>
      <c r="GZ27" s="481"/>
      <c r="HA27" s="481"/>
      <c r="HB27" s="481"/>
      <c r="HC27" s="481"/>
      <c r="HD27" s="481"/>
      <c r="HE27" s="481"/>
      <c r="HF27" s="481"/>
      <c r="HG27" s="481"/>
      <c r="HH27" s="481"/>
      <c r="HI27" s="481"/>
      <c r="HJ27" s="481"/>
      <c r="HK27" s="481"/>
      <c r="HL27" s="481"/>
      <c r="HM27" s="481"/>
      <c r="HN27" s="481"/>
      <c r="HO27" s="481"/>
      <c r="HP27" s="481"/>
      <c r="HQ27" s="481"/>
      <c r="HR27" s="481"/>
      <c r="HS27" s="481"/>
      <c r="HT27" s="481"/>
      <c r="HU27" s="481"/>
      <c r="HV27" s="481"/>
      <c r="HW27" s="481"/>
      <c r="HX27" s="481"/>
      <c r="HY27" s="481"/>
      <c r="HZ27" s="481"/>
      <c r="IA27" s="481"/>
      <c r="IB27" s="481"/>
      <c r="IC27" s="481"/>
      <c r="ID27" s="481"/>
      <c r="IE27" s="481"/>
      <c r="IF27" s="481"/>
      <c r="IG27" s="481"/>
      <c r="IH27" s="481"/>
      <c r="II27" s="481"/>
      <c r="IJ27" s="481"/>
      <c r="IK27" s="481"/>
      <c r="IL27" s="481"/>
      <c r="IM27" s="481"/>
      <c r="IN27" s="481"/>
    </row>
    <row r="28" spans="1:248" s="482" customFormat="1" ht="12.75">
      <c r="A28" s="498"/>
      <c r="B28" s="786" t="s">
        <v>1274</v>
      </c>
      <c r="C28" s="786"/>
      <c r="D28" s="786"/>
      <c r="E28" s="786"/>
      <c r="F28" s="480"/>
      <c r="G28" s="481"/>
      <c r="H28" s="481"/>
      <c r="I28" s="481"/>
      <c r="J28" s="481"/>
      <c r="K28" s="481"/>
      <c r="L28" s="481"/>
      <c r="M28" s="481"/>
      <c r="N28" s="481"/>
      <c r="O28" s="481"/>
      <c r="P28" s="481"/>
      <c r="Q28" s="481"/>
      <c r="R28" s="481"/>
      <c r="S28" s="481"/>
      <c r="T28" s="481"/>
      <c r="U28" s="481"/>
      <c r="V28" s="481"/>
      <c r="W28" s="481"/>
      <c r="X28" s="481"/>
      <c r="Y28" s="481"/>
      <c r="Z28" s="481"/>
      <c r="AA28" s="481"/>
      <c r="AB28" s="481"/>
      <c r="AC28" s="481"/>
      <c r="AD28" s="481"/>
      <c r="AE28" s="481"/>
      <c r="AF28" s="481"/>
      <c r="AG28" s="481"/>
      <c r="AH28" s="481"/>
      <c r="AI28" s="481"/>
      <c r="AJ28" s="481"/>
      <c r="AK28" s="481"/>
      <c r="AL28" s="481"/>
      <c r="AM28" s="481"/>
      <c r="AN28" s="481"/>
      <c r="AO28" s="481"/>
      <c r="AP28" s="481"/>
      <c r="AQ28" s="481"/>
      <c r="AR28" s="481"/>
      <c r="AS28" s="481"/>
      <c r="AT28" s="481"/>
      <c r="AU28" s="481"/>
      <c r="AV28" s="481"/>
      <c r="AW28" s="481"/>
      <c r="AX28" s="481"/>
      <c r="AY28" s="481"/>
      <c r="AZ28" s="481"/>
      <c r="BA28" s="481"/>
      <c r="BB28" s="481"/>
      <c r="BC28" s="481"/>
      <c r="BD28" s="481"/>
      <c r="BE28" s="481"/>
      <c r="BF28" s="481"/>
      <c r="BG28" s="481"/>
      <c r="BH28" s="481"/>
      <c r="BI28" s="481"/>
      <c r="BJ28" s="481"/>
      <c r="BK28" s="481"/>
      <c r="BL28" s="481"/>
      <c r="BM28" s="481"/>
      <c r="BN28" s="481"/>
      <c r="BO28" s="481"/>
      <c r="BP28" s="481"/>
      <c r="BQ28" s="481"/>
      <c r="BR28" s="481"/>
      <c r="BS28" s="481"/>
      <c r="BT28" s="481"/>
      <c r="BU28" s="481"/>
      <c r="BV28" s="481"/>
      <c r="BW28" s="481"/>
      <c r="BX28" s="481"/>
      <c r="BY28" s="481"/>
      <c r="BZ28" s="481"/>
      <c r="CA28" s="481"/>
      <c r="CB28" s="481"/>
      <c r="CC28" s="481"/>
      <c r="CD28" s="481"/>
      <c r="CE28" s="481"/>
      <c r="CF28" s="481"/>
      <c r="CG28" s="481"/>
      <c r="CH28" s="481"/>
      <c r="CI28" s="481"/>
      <c r="CJ28" s="481"/>
      <c r="CK28" s="481"/>
      <c r="CL28" s="481"/>
      <c r="CM28" s="481"/>
      <c r="CN28" s="481"/>
      <c r="CO28" s="481"/>
      <c r="CP28" s="481"/>
      <c r="CQ28" s="481"/>
      <c r="CR28" s="481"/>
      <c r="CS28" s="481"/>
      <c r="CT28" s="481"/>
      <c r="CU28" s="481"/>
      <c r="CV28" s="481"/>
      <c r="CW28" s="481"/>
      <c r="CX28" s="481"/>
      <c r="CY28" s="481"/>
      <c r="CZ28" s="481"/>
      <c r="DA28" s="481"/>
      <c r="DB28" s="481"/>
      <c r="DC28" s="481"/>
      <c r="DD28" s="481"/>
      <c r="DE28" s="481"/>
      <c r="DF28" s="481"/>
      <c r="DG28" s="481"/>
      <c r="DH28" s="481"/>
      <c r="DI28" s="481"/>
      <c r="DJ28" s="481"/>
      <c r="DK28" s="481"/>
      <c r="DL28" s="481"/>
      <c r="DM28" s="481"/>
      <c r="DN28" s="481"/>
      <c r="DO28" s="481"/>
      <c r="DP28" s="481"/>
      <c r="DQ28" s="481"/>
      <c r="DR28" s="481"/>
      <c r="DS28" s="481"/>
      <c r="DT28" s="481"/>
      <c r="DU28" s="481"/>
      <c r="DV28" s="481"/>
      <c r="DW28" s="481"/>
      <c r="DX28" s="481"/>
      <c r="DY28" s="481"/>
      <c r="DZ28" s="481"/>
      <c r="EA28" s="481"/>
      <c r="EB28" s="481"/>
      <c r="EC28" s="481"/>
      <c r="ED28" s="481"/>
      <c r="EE28" s="481"/>
      <c r="EF28" s="481"/>
      <c r="EG28" s="481"/>
      <c r="EH28" s="481"/>
      <c r="EI28" s="481"/>
      <c r="EJ28" s="481"/>
      <c r="EK28" s="481"/>
      <c r="EL28" s="481"/>
      <c r="EM28" s="481"/>
      <c r="EN28" s="481"/>
      <c r="EO28" s="481"/>
      <c r="EP28" s="481"/>
      <c r="EQ28" s="481"/>
      <c r="ER28" s="481"/>
      <c r="ES28" s="481"/>
      <c r="ET28" s="481"/>
      <c r="EU28" s="481"/>
      <c r="EV28" s="481"/>
      <c r="EW28" s="481"/>
      <c r="EX28" s="481"/>
      <c r="EY28" s="481"/>
      <c r="EZ28" s="481"/>
      <c r="FA28" s="481"/>
      <c r="FB28" s="481"/>
      <c r="FC28" s="481"/>
      <c r="FD28" s="481"/>
      <c r="FE28" s="481"/>
      <c r="FF28" s="481"/>
      <c r="FG28" s="481"/>
      <c r="FH28" s="481"/>
      <c r="FI28" s="481"/>
      <c r="FJ28" s="481"/>
      <c r="FK28" s="481"/>
      <c r="FL28" s="481"/>
      <c r="FM28" s="481"/>
      <c r="FN28" s="481"/>
      <c r="FO28" s="481"/>
      <c r="FP28" s="481"/>
      <c r="FQ28" s="481"/>
      <c r="FR28" s="481"/>
      <c r="FS28" s="481"/>
      <c r="FT28" s="481"/>
      <c r="FU28" s="481"/>
      <c r="FV28" s="481"/>
      <c r="FW28" s="481"/>
      <c r="FX28" s="481"/>
      <c r="FY28" s="481"/>
      <c r="FZ28" s="481"/>
      <c r="GA28" s="481"/>
      <c r="GB28" s="481"/>
      <c r="GC28" s="481"/>
      <c r="GD28" s="481"/>
      <c r="GE28" s="481"/>
      <c r="GF28" s="481"/>
      <c r="GG28" s="481"/>
      <c r="GH28" s="481"/>
      <c r="GI28" s="481"/>
      <c r="GJ28" s="481"/>
      <c r="GK28" s="481"/>
      <c r="GL28" s="481"/>
      <c r="GM28" s="481"/>
      <c r="GN28" s="481"/>
      <c r="GO28" s="481"/>
      <c r="GP28" s="481"/>
      <c r="GQ28" s="481"/>
      <c r="GR28" s="481"/>
      <c r="GS28" s="481"/>
      <c r="GT28" s="481"/>
      <c r="GU28" s="481"/>
      <c r="GV28" s="481"/>
      <c r="GW28" s="481"/>
      <c r="GX28" s="481"/>
      <c r="GY28" s="481"/>
      <c r="GZ28" s="481"/>
      <c r="HA28" s="481"/>
      <c r="HB28" s="481"/>
      <c r="HC28" s="481"/>
      <c r="HD28" s="481"/>
      <c r="HE28" s="481"/>
      <c r="HF28" s="481"/>
      <c r="HG28" s="481"/>
      <c r="HH28" s="481"/>
      <c r="HI28" s="481"/>
      <c r="HJ28" s="481"/>
      <c r="HK28" s="481"/>
      <c r="HL28" s="481"/>
      <c r="HM28" s="481"/>
      <c r="HN28" s="481"/>
      <c r="HO28" s="481"/>
      <c r="HP28" s="481"/>
      <c r="HQ28" s="481"/>
      <c r="HR28" s="481"/>
      <c r="HS28" s="481"/>
      <c r="HT28" s="481"/>
      <c r="HU28" s="481"/>
      <c r="HV28" s="481"/>
      <c r="HW28" s="481"/>
      <c r="HX28" s="481"/>
      <c r="HY28" s="481"/>
      <c r="HZ28" s="481"/>
      <c r="IA28" s="481"/>
      <c r="IB28" s="481"/>
      <c r="IC28" s="481"/>
      <c r="ID28" s="481"/>
      <c r="IE28" s="481"/>
      <c r="IF28" s="481"/>
      <c r="IG28" s="481"/>
      <c r="IH28" s="481"/>
      <c r="II28" s="481"/>
      <c r="IJ28" s="481"/>
      <c r="IK28" s="481"/>
      <c r="IL28" s="481"/>
      <c r="IM28" s="481"/>
      <c r="IN28" s="481"/>
    </row>
    <row r="29" spans="1:248" s="482" customFormat="1" ht="12.75" customHeight="1">
      <c r="A29" s="498"/>
      <c r="B29" s="786" t="s">
        <v>1258</v>
      </c>
      <c r="C29" s="786"/>
      <c r="D29" s="786"/>
      <c r="E29" s="786"/>
      <c r="F29" s="480"/>
      <c r="G29" s="481"/>
      <c r="H29" s="481"/>
      <c r="I29" s="481"/>
      <c r="J29" s="481"/>
      <c r="K29" s="481"/>
      <c r="L29" s="481"/>
      <c r="M29" s="481"/>
      <c r="N29" s="481"/>
      <c r="O29" s="481"/>
      <c r="P29" s="481"/>
      <c r="Q29" s="481"/>
      <c r="R29" s="481"/>
      <c r="S29" s="481"/>
      <c r="T29" s="481"/>
      <c r="U29" s="481"/>
      <c r="V29" s="481"/>
      <c r="W29" s="481"/>
      <c r="X29" s="481"/>
      <c r="Y29" s="481"/>
      <c r="Z29" s="481"/>
      <c r="AA29" s="481"/>
      <c r="AB29" s="481"/>
      <c r="AC29" s="481"/>
      <c r="AD29" s="481"/>
      <c r="AE29" s="481"/>
      <c r="AF29" s="481"/>
      <c r="AG29" s="481"/>
      <c r="AH29" s="481"/>
      <c r="AI29" s="481"/>
      <c r="AJ29" s="481"/>
      <c r="AK29" s="481"/>
      <c r="AL29" s="481"/>
      <c r="AM29" s="481"/>
      <c r="AN29" s="481"/>
      <c r="AO29" s="481"/>
      <c r="AP29" s="481"/>
      <c r="AQ29" s="481"/>
      <c r="AR29" s="481"/>
      <c r="AS29" s="481"/>
      <c r="AT29" s="481"/>
      <c r="AU29" s="481"/>
      <c r="AV29" s="481"/>
      <c r="AW29" s="481"/>
      <c r="AX29" s="481"/>
      <c r="AY29" s="481"/>
      <c r="AZ29" s="481"/>
      <c r="BA29" s="481"/>
      <c r="BB29" s="481"/>
      <c r="BC29" s="481"/>
      <c r="BD29" s="481"/>
      <c r="BE29" s="481"/>
      <c r="BF29" s="481"/>
      <c r="BG29" s="481"/>
      <c r="BH29" s="481"/>
      <c r="BI29" s="481"/>
      <c r="BJ29" s="481"/>
      <c r="BK29" s="481"/>
      <c r="BL29" s="481"/>
      <c r="BM29" s="481"/>
      <c r="BN29" s="481"/>
      <c r="BO29" s="481"/>
      <c r="BP29" s="481"/>
      <c r="BQ29" s="481"/>
      <c r="BR29" s="481"/>
      <c r="BS29" s="481"/>
      <c r="BT29" s="481"/>
      <c r="BU29" s="481"/>
      <c r="BV29" s="481"/>
      <c r="BW29" s="481"/>
      <c r="BX29" s="481"/>
      <c r="BY29" s="481"/>
      <c r="BZ29" s="481"/>
      <c r="CA29" s="481"/>
      <c r="CB29" s="481"/>
      <c r="CC29" s="481"/>
      <c r="CD29" s="481"/>
      <c r="CE29" s="481"/>
      <c r="CF29" s="481"/>
      <c r="CG29" s="481"/>
      <c r="CH29" s="481"/>
      <c r="CI29" s="481"/>
      <c r="CJ29" s="481"/>
      <c r="CK29" s="481"/>
      <c r="CL29" s="481"/>
      <c r="CM29" s="481"/>
      <c r="CN29" s="481"/>
      <c r="CO29" s="481"/>
      <c r="CP29" s="481"/>
      <c r="CQ29" s="481"/>
      <c r="CR29" s="481"/>
      <c r="CS29" s="481"/>
      <c r="CT29" s="481"/>
      <c r="CU29" s="481"/>
      <c r="CV29" s="481"/>
      <c r="CW29" s="481"/>
      <c r="CX29" s="481"/>
      <c r="CY29" s="481"/>
      <c r="CZ29" s="481"/>
      <c r="DA29" s="481"/>
      <c r="DB29" s="481"/>
      <c r="DC29" s="481"/>
      <c r="DD29" s="481"/>
      <c r="DE29" s="481"/>
      <c r="DF29" s="481"/>
      <c r="DG29" s="481"/>
      <c r="DH29" s="481"/>
      <c r="DI29" s="481"/>
      <c r="DJ29" s="481"/>
      <c r="DK29" s="481"/>
      <c r="DL29" s="481"/>
      <c r="DM29" s="481"/>
      <c r="DN29" s="481"/>
      <c r="DO29" s="481"/>
      <c r="DP29" s="481"/>
      <c r="DQ29" s="481"/>
      <c r="DR29" s="481"/>
      <c r="DS29" s="481"/>
      <c r="DT29" s="481"/>
      <c r="DU29" s="481"/>
      <c r="DV29" s="481"/>
      <c r="DW29" s="481"/>
      <c r="DX29" s="481"/>
      <c r="DY29" s="481"/>
      <c r="DZ29" s="481"/>
      <c r="EA29" s="481"/>
      <c r="EB29" s="481"/>
      <c r="EC29" s="481"/>
      <c r="ED29" s="481"/>
      <c r="EE29" s="481"/>
      <c r="EF29" s="481"/>
      <c r="EG29" s="481"/>
      <c r="EH29" s="481"/>
      <c r="EI29" s="481"/>
      <c r="EJ29" s="481"/>
      <c r="EK29" s="481"/>
      <c r="EL29" s="481"/>
      <c r="EM29" s="481"/>
      <c r="EN29" s="481"/>
      <c r="EO29" s="481"/>
      <c r="EP29" s="481"/>
      <c r="EQ29" s="481"/>
      <c r="ER29" s="481"/>
      <c r="ES29" s="481"/>
      <c r="ET29" s="481"/>
      <c r="EU29" s="481"/>
      <c r="EV29" s="481"/>
      <c r="EW29" s="481"/>
      <c r="EX29" s="481"/>
      <c r="EY29" s="481"/>
      <c r="EZ29" s="481"/>
      <c r="FA29" s="481"/>
      <c r="FB29" s="481"/>
      <c r="FC29" s="481"/>
      <c r="FD29" s="481"/>
      <c r="FE29" s="481"/>
      <c r="FF29" s="481"/>
      <c r="FG29" s="481"/>
      <c r="FH29" s="481"/>
      <c r="FI29" s="481"/>
      <c r="FJ29" s="481"/>
      <c r="FK29" s="481"/>
      <c r="FL29" s="481"/>
      <c r="FM29" s="481"/>
      <c r="FN29" s="481"/>
      <c r="FO29" s="481"/>
      <c r="FP29" s="481"/>
      <c r="FQ29" s="481"/>
      <c r="FR29" s="481"/>
      <c r="FS29" s="481"/>
      <c r="FT29" s="481"/>
      <c r="FU29" s="481"/>
      <c r="FV29" s="481"/>
      <c r="FW29" s="481"/>
      <c r="FX29" s="481"/>
      <c r="FY29" s="481"/>
      <c r="FZ29" s="481"/>
      <c r="GA29" s="481"/>
      <c r="GB29" s="481"/>
      <c r="GC29" s="481"/>
      <c r="GD29" s="481"/>
      <c r="GE29" s="481"/>
      <c r="GF29" s="481"/>
      <c r="GG29" s="481"/>
      <c r="GH29" s="481"/>
      <c r="GI29" s="481"/>
      <c r="GJ29" s="481"/>
      <c r="GK29" s="481"/>
      <c r="GL29" s="481"/>
      <c r="GM29" s="481"/>
      <c r="GN29" s="481"/>
      <c r="GO29" s="481"/>
      <c r="GP29" s="481"/>
      <c r="GQ29" s="481"/>
      <c r="GR29" s="481"/>
      <c r="GS29" s="481"/>
      <c r="GT29" s="481"/>
      <c r="GU29" s="481"/>
      <c r="GV29" s="481"/>
      <c r="GW29" s="481"/>
      <c r="GX29" s="481"/>
      <c r="GY29" s="481"/>
      <c r="GZ29" s="481"/>
      <c r="HA29" s="481"/>
      <c r="HB29" s="481"/>
      <c r="HC29" s="481"/>
      <c r="HD29" s="481"/>
      <c r="HE29" s="481"/>
      <c r="HF29" s="481"/>
      <c r="HG29" s="481"/>
      <c r="HH29" s="481"/>
      <c r="HI29" s="481"/>
      <c r="HJ29" s="481"/>
      <c r="HK29" s="481"/>
      <c r="HL29" s="481"/>
      <c r="HM29" s="481"/>
      <c r="HN29" s="481"/>
      <c r="HO29" s="481"/>
      <c r="HP29" s="481"/>
      <c r="HQ29" s="481"/>
      <c r="HR29" s="481"/>
      <c r="HS29" s="481"/>
      <c r="HT29" s="481"/>
      <c r="HU29" s="481"/>
      <c r="HV29" s="481"/>
      <c r="HW29" s="481"/>
      <c r="HX29" s="481"/>
      <c r="HY29" s="481"/>
      <c r="HZ29" s="481"/>
      <c r="IA29" s="481"/>
      <c r="IB29" s="481"/>
      <c r="IC29" s="481"/>
      <c r="ID29" s="481"/>
      <c r="IE29" s="481"/>
      <c r="IF29" s="481"/>
      <c r="IG29" s="481"/>
      <c r="IH29" s="481"/>
      <c r="II29" s="481"/>
      <c r="IJ29" s="481"/>
      <c r="IK29" s="481"/>
      <c r="IL29" s="481"/>
      <c r="IM29" s="481"/>
      <c r="IN29" s="481"/>
    </row>
    <row r="30" spans="1:248" s="482" customFormat="1" ht="12.75" customHeight="1">
      <c r="A30" s="498"/>
      <c r="B30" s="786" t="s">
        <v>1259</v>
      </c>
      <c r="C30" s="786"/>
      <c r="D30" s="786"/>
      <c r="E30" s="786"/>
      <c r="F30" s="480"/>
      <c r="G30" s="481"/>
      <c r="H30" s="481"/>
      <c r="I30" s="481"/>
      <c r="J30" s="481"/>
      <c r="K30" s="481"/>
      <c r="L30" s="481"/>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481"/>
      <c r="AK30" s="481"/>
      <c r="AL30" s="481"/>
      <c r="AM30" s="481"/>
      <c r="AN30" s="481"/>
      <c r="AO30" s="481"/>
      <c r="AP30" s="481"/>
      <c r="AQ30" s="481"/>
      <c r="AR30" s="481"/>
      <c r="AS30" s="481"/>
      <c r="AT30" s="481"/>
      <c r="AU30" s="481"/>
      <c r="AV30" s="481"/>
      <c r="AW30" s="481"/>
      <c r="AX30" s="481"/>
      <c r="AY30" s="481"/>
      <c r="AZ30" s="481"/>
      <c r="BA30" s="481"/>
      <c r="BB30" s="481"/>
      <c r="BC30" s="481"/>
      <c r="BD30" s="481"/>
      <c r="BE30" s="481"/>
      <c r="BF30" s="481"/>
      <c r="BG30" s="481"/>
      <c r="BH30" s="481"/>
      <c r="BI30" s="481"/>
      <c r="BJ30" s="481"/>
      <c r="BK30" s="481"/>
      <c r="BL30" s="481"/>
      <c r="BM30" s="481"/>
      <c r="BN30" s="481"/>
      <c r="BO30" s="481"/>
      <c r="BP30" s="481"/>
      <c r="BQ30" s="481"/>
      <c r="BR30" s="481"/>
      <c r="BS30" s="481"/>
      <c r="BT30" s="481"/>
      <c r="BU30" s="481"/>
      <c r="BV30" s="481"/>
      <c r="BW30" s="481"/>
      <c r="BX30" s="481"/>
      <c r="BY30" s="481"/>
      <c r="BZ30" s="481"/>
      <c r="CA30" s="481"/>
      <c r="CB30" s="481"/>
      <c r="CC30" s="481"/>
      <c r="CD30" s="481"/>
      <c r="CE30" s="481"/>
      <c r="CF30" s="481"/>
      <c r="CG30" s="481"/>
      <c r="CH30" s="481"/>
      <c r="CI30" s="481"/>
      <c r="CJ30" s="481"/>
      <c r="CK30" s="481"/>
      <c r="CL30" s="481"/>
      <c r="CM30" s="481"/>
      <c r="CN30" s="481"/>
      <c r="CO30" s="481"/>
      <c r="CP30" s="481"/>
      <c r="CQ30" s="481"/>
      <c r="CR30" s="481"/>
      <c r="CS30" s="481"/>
      <c r="CT30" s="481"/>
      <c r="CU30" s="481"/>
      <c r="CV30" s="481"/>
      <c r="CW30" s="481"/>
      <c r="CX30" s="481"/>
      <c r="CY30" s="481"/>
      <c r="CZ30" s="481"/>
      <c r="DA30" s="481"/>
      <c r="DB30" s="481"/>
      <c r="DC30" s="481"/>
      <c r="DD30" s="481"/>
      <c r="DE30" s="481"/>
      <c r="DF30" s="481"/>
      <c r="DG30" s="481"/>
      <c r="DH30" s="481"/>
      <c r="DI30" s="481"/>
      <c r="DJ30" s="481"/>
      <c r="DK30" s="481"/>
      <c r="DL30" s="481"/>
      <c r="DM30" s="481"/>
      <c r="DN30" s="481"/>
      <c r="DO30" s="481"/>
      <c r="DP30" s="481"/>
      <c r="DQ30" s="481"/>
      <c r="DR30" s="481"/>
      <c r="DS30" s="481"/>
      <c r="DT30" s="481"/>
      <c r="DU30" s="481"/>
      <c r="DV30" s="481"/>
      <c r="DW30" s="481"/>
      <c r="DX30" s="481"/>
      <c r="DY30" s="481"/>
      <c r="DZ30" s="481"/>
      <c r="EA30" s="481"/>
      <c r="EB30" s="481"/>
      <c r="EC30" s="481"/>
      <c r="ED30" s="481"/>
      <c r="EE30" s="481"/>
      <c r="EF30" s="481"/>
      <c r="EG30" s="481"/>
      <c r="EH30" s="481"/>
      <c r="EI30" s="481"/>
      <c r="EJ30" s="481"/>
      <c r="EK30" s="481"/>
      <c r="EL30" s="481"/>
      <c r="EM30" s="481"/>
      <c r="EN30" s="481"/>
      <c r="EO30" s="481"/>
      <c r="EP30" s="481"/>
      <c r="EQ30" s="481"/>
      <c r="ER30" s="481"/>
      <c r="ES30" s="481"/>
      <c r="ET30" s="481"/>
      <c r="EU30" s="481"/>
      <c r="EV30" s="481"/>
      <c r="EW30" s="481"/>
      <c r="EX30" s="481"/>
      <c r="EY30" s="481"/>
      <c r="EZ30" s="481"/>
      <c r="FA30" s="481"/>
      <c r="FB30" s="481"/>
      <c r="FC30" s="481"/>
      <c r="FD30" s="481"/>
      <c r="FE30" s="481"/>
      <c r="FF30" s="481"/>
      <c r="FG30" s="481"/>
      <c r="FH30" s="481"/>
      <c r="FI30" s="481"/>
      <c r="FJ30" s="481"/>
      <c r="FK30" s="481"/>
      <c r="FL30" s="481"/>
      <c r="FM30" s="481"/>
      <c r="FN30" s="481"/>
      <c r="FO30" s="481"/>
      <c r="FP30" s="481"/>
      <c r="FQ30" s="481"/>
      <c r="FR30" s="481"/>
      <c r="FS30" s="481"/>
      <c r="FT30" s="481"/>
      <c r="FU30" s="481"/>
      <c r="FV30" s="481"/>
      <c r="FW30" s="481"/>
      <c r="FX30" s="481"/>
      <c r="FY30" s="481"/>
      <c r="FZ30" s="481"/>
      <c r="GA30" s="481"/>
      <c r="GB30" s="481"/>
      <c r="GC30" s="481"/>
      <c r="GD30" s="481"/>
      <c r="GE30" s="481"/>
      <c r="GF30" s="481"/>
      <c r="GG30" s="481"/>
      <c r="GH30" s="481"/>
      <c r="GI30" s="481"/>
      <c r="GJ30" s="481"/>
      <c r="GK30" s="481"/>
      <c r="GL30" s="481"/>
      <c r="GM30" s="481"/>
      <c r="GN30" s="481"/>
      <c r="GO30" s="481"/>
      <c r="GP30" s="481"/>
      <c r="GQ30" s="481"/>
      <c r="GR30" s="481"/>
      <c r="GS30" s="481"/>
      <c r="GT30" s="481"/>
      <c r="GU30" s="481"/>
      <c r="GV30" s="481"/>
      <c r="GW30" s="481"/>
      <c r="GX30" s="481"/>
      <c r="GY30" s="481"/>
      <c r="GZ30" s="481"/>
      <c r="HA30" s="481"/>
      <c r="HB30" s="481"/>
      <c r="HC30" s="481"/>
      <c r="HD30" s="481"/>
      <c r="HE30" s="481"/>
      <c r="HF30" s="481"/>
      <c r="HG30" s="481"/>
      <c r="HH30" s="481"/>
      <c r="HI30" s="481"/>
      <c r="HJ30" s="481"/>
      <c r="HK30" s="481"/>
      <c r="HL30" s="481"/>
      <c r="HM30" s="481"/>
      <c r="HN30" s="481"/>
      <c r="HO30" s="481"/>
      <c r="HP30" s="481"/>
      <c r="HQ30" s="481"/>
      <c r="HR30" s="481"/>
      <c r="HS30" s="481"/>
      <c r="HT30" s="481"/>
      <c r="HU30" s="481"/>
      <c r="HV30" s="481"/>
      <c r="HW30" s="481"/>
      <c r="HX30" s="481"/>
      <c r="HY30" s="481"/>
      <c r="HZ30" s="481"/>
      <c r="IA30" s="481"/>
      <c r="IB30" s="481"/>
      <c r="IC30" s="481"/>
      <c r="ID30" s="481"/>
      <c r="IE30" s="481"/>
      <c r="IF30" s="481"/>
      <c r="IG30" s="481"/>
      <c r="IH30" s="481"/>
      <c r="II30" s="481"/>
      <c r="IJ30" s="481"/>
      <c r="IK30" s="481"/>
      <c r="IL30" s="481"/>
      <c r="IM30" s="481"/>
      <c r="IN30" s="481"/>
    </row>
    <row r="31" spans="1:248" s="482" customFormat="1" ht="12.75" customHeight="1">
      <c r="A31" s="498"/>
      <c r="B31" s="786" t="s">
        <v>1260</v>
      </c>
      <c r="C31" s="786"/>
      <c r="D31" s="786"/>
      <c r="E31" s="786"/>
      <c r="F31" s="480"/>
      <c r="G31" s="481"/>
      <c r="H31" s="481"/>
      <c r="I31" s="481"/>
      <c r="J31" s="481"/>
      <c r="K31" s="481"/>
      <c r="L31" s="481"/>
      <c r="M31" s="481"/>
      <c r="N31" s="481"/>
      <c r="O31" s="481"/>
      <c r="P31" s="481"/>
      <c r="Q31" s="481"/>
      <c r="R31" s="481"/>
      <c r="S31" s="481"/>
      <c r="T31" s="481"/>
      <c r="U31" s="481"/>
      <c r="V31" s="481"/>
      <c r="W31" s="481"/>
      <c r="X31" s="481"/>
      <c r="Y31" s="481"/>
      <c r="Z31" s="481"/>
      <c r="AA31" s="481"/>
      <c r="AB31" s="481"/>
      <c r="AC31" s="481"/>
      <c r="AD31" s="481"/>
      <c r="AE31" s="481"/>
      <c r="AF31" s="481"/>
      <c r="AG31" s="481"/>
      <c r="AH31" s="481"/>
      <c r="AI31" s="481"/>
      <c r="AJ31" s="481"/>
      <c r="AK31" s="481"/>
      <c r="AL31" s="481"/>
      <c r="AM31" s="481"/>
      <c r="AN31" s="481"/>
      <c r="AO31" s="481"/>
      <c r="AP31" s="481"/>
      <c r="AQ31" s="481"/>
      <c r="AR31" s="481"/>
      <c r="AS31" s="481"/>
      <c r="AT31" s="481"/>
      <c r="AU31" s="481"/>
      <c r="AV31" s="481"/>
      <c r="AW31" s="481"/>
      <c r="AX31" s="481"/>
      <c r="AY31" s="481"/>
      <c r="AZ31" s="481"/>
      <c r="BA31" s="481"/>
      <c r="BB31" s="481"/>
      <c r="BC31" s="481"/>
      <c r="BD31" s="481"/>
      <c r="BE31" s="481"/>
      <c r="BF31" s="481"/>
      <c r="BG31" s="481"/>
      <c r="BH31" s="481"/>
      <c r="BI31" s="481"/>
      <c r="BJ31" s="481"/>
      <c r="BK31" s="481"/>
      <c r="BL31" s="481"/>
      <c r="BM31" s="481"/>
      <c r="BN31" s="481"/>
      <c r="BO31" s="481"/>
      <c r="BP31" s="481"/>
      <c r="BQ31" s="481"/>
      <c r="BR31" s="481"/>
      <c r="BS31" s="481"/>
      <c r="BT31" s="481"/>
      <c r="BU31" s="481"/>
      <c r="BV31" s="481"/>
      <c r="BW31" s="481"/>
      <c r="BX31" s="481"/>
      <c r="BY31" s="481"/>
      <c r="BZ31" s="481"/>
      <c r="CA31" s="481"/>
      <c r="CB31" s="481"/>
      <c r="CC31" s="481"/>
      <c r="CD31" s="481"/>
      <c r="CE31" s="481"/>
      <c r="CF31" s="481"/>
      <c r="CG31" s="481"/>
      <c r="CH31" s="481"/>
      <c r="CI31" s="481"/>
      <c r="CJ31" s="481"/>
      <c r="CK31" s="481"/>
      <c r="CL31" s="481"/>
      <c r="CM31" s="481"/>
      <c r="CN31" s="481"/>
      <c r="CO31" s="481"/>
      <c r="CP31" s="481"/>
      <c r="CQ31" s="481"/>
      <c r="CR31" s="481"/>
      <c r="CS31" s="481"/>
      <c r="CT31" s="481"/>
      <c r="CU31" s="481"/>
      <c r="CV31" s="481"/>
      <c r="CW31" s="481"/>
      <c r="CX31" s="481"/>
      <c r="CY31" s="481"/>
      <c r="CZ31" s="481"/>
      <c r="DA31" s="481"/>
      <c r="DB31" s="481"/>
      <c r="DC31" s="481"/>
      <c r="DD31" s="481"/>
      <c r="DE31" s="481"/>
      <c r="DF31" s="481"/>
      <c r="DG31" s="481"/>
      <c r="DH31" s="481"/>
      <c r="DI31" s="481"/>
      <c r="DJ31" s="481"/>
      <c r="DK31" s="481"/>
      <c r="DL31" s="481"/>
      <c r="DM31" s="481"/>
      <c r="DN31" s="481"/>
      <c r="DO31" s="481"/>
      <c r="DP31" s="481"/>
      <c r="DQ31" s="481"/>
      <c r="DR31" s="481"/>
      <c r="DS31" s="481"/>
      <c r="DT31" s="481"/>
      <c r="DU31" s="481"/>
      <c r="DV31" s="481"/>
      <c r="DW31" s="481"/>
      <c r="DX31" s="481"/>
      <c r="DY31" s="481"/>
      <c r="DZ31" s="481"/>
      <c r="EA31" s="481"/>
      <c r="EB31" s="481"/>
      <c r="EC31" s="481"/>
      <c r="ED31" s="481"/>
      <c r="EE31" s="481"/>
      <c r="EF31" s="481"/>
      <c r="EG31" s="481"/>
      <c r="EH31" s="481"/>
      <c r="EI31" s="481"/>
      <c r="EJ31" s="481"/>
      <c r="EK31" s="481"/>
      <c r="EL31" s="481"/>
      <c r="EM31" s="481"/>
      <c r="EN31" s="481"/>
      <c r="EO31" s="481"/>
      <c r="EP31" s="481"/>
      <c r="EQ31" s="481"/>
      <c r="ER31" s="481"/>
      <c r="ES31" s="481"/>
      <c r="ET31" s="481"/>
      <c r="EU31" s="481"/>
      <c r="EV31" s="481"/>
      <c r="EW31" s="481"/>
      <c r="EX31" s="481"/>
      <c r="EY31" s="481"/>
      <c r="EZ31" s="481"/>
      <c r="FA31" s="481"/>
      <c r="FB31" s="481"/>
      <c r="FC31" s="481"/>
      <c r="FD31" s="481"/>
      <c r="FE31" s="481"/>
      <c r="FF31" s="481"/>
      <c r="FG31" s="481"/>
      <c r="FH31" s="481"/>
      <c r="FI31" s="481"/>
      <c r="FJ31" s="481"/>
      <c r="FK31" s="481"/>
      <c r="FL31" s="481"/>
      <c r="FM31" s="481"/>
      <c r="FN31" s="481"/>
      <c r="FO31" s="481"/>
      <c r="FP31" s="481"/>
      <c r="FQ31" s="481"/>
      <c r="FR31" s="481"/>
      <c r="FS31" s="481"/>
      <c r="FT31" s="481"/>
      <c r="FU31" s="481"/>
      <c r="FV31" s="481"/>
      <c r="FW31" s="481"/>
      <c r="FX31" s="481"/>
      <c r="FY31" s="481"/>
      <c r="FZ31" s="481"/>
      <c r="GA31" s="481"/>
      <c r="GB31" s="481"/>
      <c r="GC31" s="481"/>
      <c r="GD31" s="481"/>
      <c r="GE31" s="481"/>
      <c r="GF31" s="481"/>
      <c r="GG31" s="481"/>
      <c r="GH31" s="481"/>
      <c r="GI31" s="481"/>
      <c r="GJ31" s="481"/>
      <c r="GK31" s="481"/>
      <c r="GL31" s="481"/>
      <c r="GM31" s="481"/>
      <c r="GN31" s="481"/>
      <c r="GO31" s="481"/>
      <c r="GP31" s="481"/>
      <c r="GQ31" s="481"/>
      <c r="GR31" s="481"/>
      <c r="GS31" s="481"/>
      <c r="GT31" s="481"/>
      <c r="GU31" s="481"/>
      <c r="GV31" s="481"/>
      <c r="GW31" s="481"/>
      <c r="GX31" s="481"/>
      <c r="GY31" s="481"/>
      <c r="GZ31" s="481"/>
      <c r="HA31" s="481"/>
      <c r="HB31" s="481"/>
      <c r="HC31" s="481"/>
      <c r="HD31" s="481"/>
      <c r="HE31" s="481"/>
      <c r="HF31" s="481"/>
      <c r="HG31" s="481"/>
      <c r="HH31" s="481"/>
      <c r="HI31" s="481"/>
      <c r="HJ31" s="481"/>
      <c r="HK31" s="481"/>
      <c r="HL31" s="481"/>
      <c r="HM31" s="481"/>
      <c r="HN31" s="481"/>
      <c r="HO31" s="481"/>
      <c r="HP31" s="481"/>
      <c r="HQ31" s="481"/>
      <c r="HR31" s="481"/>
      <c r="HS31" s="481"/>
      <c r="HT31" s="481"/>
      <c r="HU31" s="481"/>
      <c r="HV31" s="481"/>
      <c r="HW31" s="481"/>
      <c r="HX31" s="481"/>
      <c r="HY31" s="481"/>
      <c r="HZ31" s="481"/>
      <c r="IA31" s="481"/>
      <c r="IB31" s="481"/>
      <c r="IC31" s="481"/>
      <c r="ID31" s="481"/>
      <c r="IE31" s="481"/>
      <c r="IF31" s="481"/>
      <c r="IG31" s="481"/>
      <c r="IH31" s="481"/>
      <c r="II31" s="481"/>
      <c r="IJ31" s="481"/>
      <c r="IK31" s="481"/>
      <c r="IL31" s="481"/>
      <c r="IM31" s="481"/>
      <c r="IN31" s="481"/>
    </row>
    <row r="32" spans="1:248" s="482" customFormat="1" ht="12.75">
      <c r="A32" s="498"/>
      <c r="B32" s="508"/>
      <c r="C32" s="509"/>
      <c r="D32" s="509"/>
      <c r="E32" s="509"/>
      <c r="F32" s="480"/>
      <c r="G32" s="481"/>
      <c r="H32" s="481"/>
      <c r="I32" s="481"/>
      <c r="J32" s="481"/>
      <c r="K32" s="481"/>
      <c r="L32" s="481"/>
      <c r="M32" s="481"/>
      <c r="N32" s="481"/>
      <c r="O32" s="481"/>
      <c r="P32" s="481"/>
      <c r="Q32" s="481"/>
      <c r="R32" s="481"/>
      <c r="S32" s="481"/>
      <c r="T32" s="481"/>
      <c r="U32" s="481"/>
      <c r="V32" s="481"/>
      <c r="W32" s="481"/>
      <c r="X32" s="481"/>
      <c r="Y32" s="481"/>
      <c r="Z32" s="481"/>
      <c r="AA32" s="481"/>
      <c r="AB32" s="481"/>
      <c r="AC32" s="481"/>
      <c r="AD32" s="481"/>
      <c r="AE32" s="481"/>
      <c r="AF32" s="481"/>
      <c r="AG32" s="481"/>
      <c r="AH32" s="481"/>
      <c r="AI32" s="481"/>
      <c r="AJ32" s="481"/>
      <c r="AK32" s="481"/>
      <c r="AL32" s="481"/>
      <c r="AM32" s="481"/>
      <c r="AN32" s="481"/>
      <c r="AO32" s="481"/>
      <c r="AP32" s="481"/>
      <c r="AQ32" s="481"/>
      <c r="AR32" s="481"/>
      <c r="AS32" s="481"/>
      <c r="AT32" s="481"/>
      <c r="AU32" s="481"/>
      <c r="AV32" s="481"/>
      <c r="AW32" s="481"/>
      <c r="AX32" s="481"/>
      <c r="AY32" s="481"/>
      <c r="AZ32" s="481"/>
      <c r="BA32" s="481"/>
      <c r="BB32" s="481"/>
      <c r="BC32" s="481"/>
      <c r="BD32" s="481"/>
      <c r="BE32" s="481"/>
      <c r="BF32" s="481"/>
      <c r="BG32" s="481"/>
      <c r="BH32" s="481"/>
      <c r="BI32" s="481"/>
      <c r="BJ32" s="481"/>
      <c r="BK32" s="481"/>
      <c r="BL32" s="481"/>
      <c r="BM32" s="481"/>
      <c r="BN32" s="481"/>
      <c r="BO32" s="481"/>
      <c r="BP32" s="481"/>
      <c r="BQ32" s="481"/>
      <c r="BR32" s="481"/>
      <c r="BS32" s="481"/>
      <c r="BT32" s="481"/>
      <c r="BU32" s="481"/>
      <c r="BV32" s="481"/>
      <c r="BW32" s="481"/>
      <c r="BX32" s="481"/>
      <c r="BY32" s="481"/>
      <c r="BZ32" s="481"/>
      <c r="CA32" s="481"/>
      <c r="CB32" s="481"/>
      <c r="CC32" s="481"/>
      <c r="CD32" s="481"/>
      <c r="CE32" s="481"/>
      <c r="CF32" s="481"/>
      <c r="CG32" s="481"/>
      <c r="CH32" s="481"/>
      <c r="CI32" s="481"/>
      <c r="CJ32" s="481"/>
      <c r="CK32" s="481"/>
      <c r="CL32" s="481"/>
      <c r="CM32" s="481"/>
      <c r="CN32" s="481"/>
      <c r="CO32" s="481"/>
      <c r="CP32" s="481"/>
      <c r="CQ32" s="481"/>
      <c r="CR32" s="481"/>
      <c r="CS32" s="481"/>
      <c r="CT32" s="481"/>
      <c r="CU32" s="481"/>
      <c r="CV32" s="481"/>
      <c r="CW32" s="481"/>
      <c r="CX32" s="481"/>
      <c r="CY32" s="481"/>
      <c r="CZ32" s="481"/>
      <c r="DA32" s="481"/>
      <c r="DB32" s="481"/>
      <c r="DC32" s="481"/>
      <c r="DD32" s="481"/>
      <c r="DE32" s="481"/>
      <c r="DF32" s="481"/>
      <c r="DG32" s="481"/>
      <c r="DH32" s="481"/>
      <c r="DI32" s="481"/>
      <c r="DJ32" s="481"/>
      <c r="DK32" s="481"/>
      <c r="DL32" s="481"/>
      <c r="DM32" s="481"/>
      <c r="DN32" s="481"/>
      <c r="DO32" s="481"/>
      <c r="DP32" s="481"/>
      <c r="DQ32" s="481"/>
      <c r="DR32" s="481"/>
      <c r="DS32" s="481"/>
      <c r="DT32" s="481"/>
      <c r="DU32" s="481"/>
      <c r="DV32" s="481"/>
      <c r="DW32" s="481"/>
      <c r="DX32" s="481"/>
      <c r="DY32" s="481"/>
      <c r="DZ32" s="481"/>
      <c r="EA32" s="481"/>
      <c r="EB32" s="481"/>
      <c r="EC32" s="481"/>
      <c r="ED32" s="481"/>
      <c r="EE32" s="481"/>
      <c r="EF32" s="481"/>
      <c r="EG32" s="481"/>
      <c r="EH32" s="481"/>
      <c r="EI32" s="481"/>
      <c r="EJ32" s="481"/>
      <c r="EK32" s="481"/>
      <c r="EL32" s="481"/>
      <c r="EM32" s="481"/>
      <c r="EN32" s="481"/>
      <c r="EO32" s="481"/>
      <c r="EP32" s="481"/>
      <c r="EQ32" s="481"/>
      <c r="ER32" s="481"/>
      <c r="ES32" s="481"/>
      <c r="ET32" s="481"/>
      <c r="EU32" s="481"/>
      <c r="EV32" s="481"/>
      <c r="EW32" s="481"/>
      <c r="EX32" s="481"/>
      <c r="EY32" s="481"/>
      <c r="EZ32" s="481"/>
      <c r="FA32" s="481"/>
      <c r="FB32" s="481"/>
      <c r="FC32" s="481"/>
      <c r="FD32" s="481"/>
      <c r="FE32" s="481"/>
      <c r="FF32" s="481"/>
      <c r="FG32" s="481"/>
      <c r="FH32" s="481"/>
      <c r="FI32" s="481"/>
      <c r="FJ32" s="481"/>
      <c r="FK32" s="481"/>
      <c r="FL32" s="481"/>
      <c r="FM32" s="481"/>
      <c r="FN32" s="481"/>
      <c r="FO32" s="481"/>
      <c r="FP32" s="481"/>
      <c r="FQ32" s="481"/>
      <c r="FR32" s="481"/>
      <c r="FS32" s="481"/>
      <c r="FT32" s="481"/>
      <c r="FU32" s="481"/>
      <c r="FV32" s="481"/>
      <c r="FW32" s="481"/>
      <c r="FX32" s="481"/>
      <c r="FY32" s="481"/>
      <c r="FZ32" s="481"/>
      <c r="GA32" s="481"/>
      <c r="GB32" s="481"/>
      <c r="GC32" s="481"/>
      <c r="GD32" s="481"/>
      <c r="GE32" s="481"/>
      <c r="GF32" s="481"/>
      <c r="GG32" s="481"/>
      <c r="GH32" s="481"/>
      <c r="GI32" s="481"/>
      <c r="GJ32" s="481"/>
      <c r="GK32" s="481"/>
      <c r="GL32" s="481"/>
      <c r="GM32" s="481"/>
      <c r="GN32" s="481"/>
      <c r="GO32" s="481"/>
      <c r="GP32" s="481"/>
      <c r="GQ32" s="481"/>
      <c r="GR32" s="481"/>
      <c r="GS32" s="481"/>
      <c r="GT32" s="481"/>
      <c r="GU32" s="481"/>
      <c r="GV32" s="481"/>
      <c r="GW32" s="481"/>
      <c r="GX32" s="481"/>
      <c r="GY32" s="481"/>
      <c r="GZ32" s="481"/>
      <c r="HA32" s="481"/>
      <c r="HB32" s="481"/>
      <c r="HC32" s="481"/>
      <c r="HD32" s="481"/>
      <c r="HE32" s="481"/>
      <c r="HF32" s="481"/>
      <c r="HG32" s="481"/>
      <c r="HH32" s="481"/>
      <c r="HI32" s="481"/>
      <c r="HJ32" s="481"/>
      <c r="HK32" s="481"/>
      <c r="HL32" s="481"/>
      <c r="HM32" s="481"/>
      <c r="HN32" s="481"/>
      <c r="HO32" s="481"/>
      <c r="HP32" s="481"/>
      <c r="HQ32" s="481"/>
      <c r="HR32" s="481"/>
      <c r="HS32" s="481"/>
      <c r="HT32" s="481"/>
      <c r="HU32" s="481"/>
      <c r="HV32" s="481"/>
      <c r="HW32" s="481"/>
      <c r="HX32" s="481"/>
      <c r="HY32" s="481"/>
      <c r="HZ32" s="481"/>
      <c r="IA32" s="481"/>
      <c r="IB32" s="481"/>
      <c r="IC32" s="481"/>
      <c r="ID32" s="481"/>
      <c r="IE32" s="481"/>
      <c r="IF32" s="481"/>
      <c r="IG32" s="481"/>
      <c r="IH32" s="481"/>
      <c r="II32" s="481"/>
      <c r="IJ32" s="481"/>
      <c r="IK32" s="481"/>
      <c r="IL32" s="481"/>
      <c r="IM32" s="481"/>
      <c r="IN32" s="481"/>
    </row>
    <row r="33" spans="1:248" s="482" customFormat="1" ht="12.75">
      <c r="A33" s="498"/>
      <c r="B33" s="785" t="s">
        <v>1261</v>
      </c>
      <c r="C33" s="785"/>
      <c r="D33" s="785"/>
      <c r="E33" s="785"/>
      <c r="F33" s="480"/>
      <c r="G33" s="481"/>
      <c r="H33" s="481"/>
      <c r="I33" s="481"/>
      <c r="J33" s="481"/>
      <c r="K33" s="481"/>
      <c r="L33" s="481"/>
      <c r="M33" s="481"/>
      <c r="N33" s="481"/>
      <c r="O33" s="481"/>
      <c r="P33" s="481"/>
      <c r="Q33" s="481"/>
      <c r="R33" s="481"/>
      <c r="S33" s="481"/>
      <c r="T33" s="481"/>
      <c r="U33" s="481"/>
      <c r="V33" s="481"/>
      <c r="W33" s="481"/>
      <c r="X33" s="481"/>
      <c r="Y33" s="481"/>
      <c r="Z33" s="481"/>
      <c r="AA33" s="481"/>
      <c r="AB33" s="481"/>
      <c r="AC33" s="481"/>
      <c r="AD33" s="481"/>
      <c r="AE33" s="481"/>
      <c r="AF33" s="481"/>
      <c r="AG33" s="481"/>
      <c r="AH33" s="481"/>
      <c r="AI33" s="481"/>
      <c r="AJ33" s="481"/>
      <c r="AK33" s="481"/>
      <c r="AL33" s="481"/>
      <c r="AM33" s="481"/>
      <c r="AN33" s="481"/>
      <c r="AO33" s="481"/>
      <c r="AP33" s="481"/>
      <c r="AQ33" s="481"/>
      <c r="AR33" s="481"/>
      <c r="AS33" s="481"/>
      <c r="AT33" s="481"/>
      <c r="AU33" s="481"/>
      <c r="AV33" s="481"/>
      <c r="AW33" s="481"/>
      <c r="AX33" s="481"/>
      <c r="AY33" s="481"/>
      <c r="AZ33" s="481"/>
      <c r="BA33" s="481"/>
      <c r="BB33" s="481"/>
      <c r="BC33" s="481"/>
      <c r="BD33" s="481"/>
      <c r="BE33" s="481"/>
      <c r="BF33" s="481"/>
      <c r="BG33" s="481"/>
      <c r="BH33" s="481"/>
      <c r="BI33" s="481"/>
      <c r="BJ33" s="481"/>
      <c r="BK33" s="481"/>
      <c r="BL33" s="481"/>
      <c r="BM33" s="481"/>
      <c r="BN33" s="481"/>
      <c r="BO33" s="481"/>
      <c r="BP33" s="481"/>
      <c r="BQ33" s="481"/>
      <c r="BR33" s="481"/>
      <c r="BS33" s="481"/>
      <c r="BT33" s="481"/>
      <c r="BU33" s="481"/>
      <c r="BV33" s="481"/>
      <c r="BW33" s="481"/>
      <c r="BX33" s="481"/>
      <c r="BY33" s="481"/>
      <c r="BZ33" s="481"/>
      <c r="CA33" s="481"/>
      <c r="CB33" s="481"/>
      <c r="CC33" s="481"/>
      <c r="CD33" s="481"/>
      <c r="CE33" s="481"/>
      <c r="CF33" s="481"/>
      <c r="CG33" s="481"/>
      <c r="CH33" s="481"/>
      <c r="CI33" s="481"/>
      <c r="CJ33" s="481"/>
      <c r="CK33" s="481"/>
      <c r="CL33" s="481"/>
      <c r="CM33" s="481"/>
      <c r="CN33" s="481"/>
      <c r="CO33" s="481"/>
      <c r="CP33" s="481"/>
      <c r="CQ33" s="481"/>
      <c r="CR33" s="481"/>
      <c r="CS33" s="481"/>
      <c r="CT33" s="481"/>
      <c r="CU33" s="481"/>
      <c r="CV33" s="481"/>
      <c r="CW33" s="481"/>
      <c r="CX33" s="481"/>
      <c r="CY33" s="481"/>
      <c r="CZ33" s="481"/>
      <c r="DA33" s="481"/>
      <c r="DB33" s="481"/>
      <c r="DC33" s="481"/>
      <c r="DD33" s="481"/>
      <c r="DE33" s="481"/>
      <c r="DF33" s="481"/>
      <c r="DG33" s="481"/>
      <c r="DH33" s="481"/>
      <c r="DI33" s="481"/>
      <c r="DJ33" s="481"/>
      <c r="DK33" s="481"/>
      <c r="DL33" s="481"/>
      <c r="DM33" s="481"/>
      <c r="DN33" s="481"/>
      <c r="DO33" s="481"/>
      <c r="DP33" s="481"/>
      <c r="DQ33" s="481"/>
      <c r="DR33" s="481"/>
      <c r="DS33" s="481"/>
      <c r="DT33" s="481"/>
      <c r="DU33" s="481"/>
      <c r="DV33" s="481"/>
      <c r="DW33" s="481"/>
      <c r="DX33" s="481"/>
      <c r="DY33" s="481"/>
      <c r="DZ33" s="481"/>
      <c r="EA33" s="481"/>
      <c r="EB33" s="481"/>
      <c r="EC33" s="481"/>
      <c r="ED33" s="481"/>
      <c r="EE33" s="481"/>
      <c r="EF33" s="481"/>
      <c r="EG33" s="481"/>
      <c r="EH33" s="481"/>
      <c r="EI33" s="481"/>
      <c r="EJ33" s="481"/>
      <c r="EK33" s="481"/>
      <c r="EL33" s="481"/>
      <c r="EM33" s="481"/>
      <c r="EN33" s="481"/>
      <c r="EO33" s="481"/>
      <c r="EP33" s="481"/>
      <c r="EQ33" s="481"/>
      <c r="ER33" s="481"/>
      <c r="ES33" s="481"/>
      <c r="ET33" s="481"/>
      <c r="EU33" s="481"/>
      <c r="EV33" s="481"/>
      <c r="EW33" s="481"/>
      <c r="EX33" s="481"/>
      <c r="EY33" s="481"/>
      <c r="EZ33" s="481"/>
      <c r="FA33" s="481"/>
      <c r="FB33" s="481"/>
      <c r="FC33" s="481"/>
      <c r="FD33" s="481"/>
      <c r="FE33" s="481"/>
      <c r="FF33" s="481"/>
      <c r="FG33" s="481"/>
      <c r="FH33" s="481"/>
      <c r="FI33" s="481"/>
      <c r="FJ33" s="481"/>
      <c r="FK33" s="481"/>
      <c r="FL33" s="481"/>
      <c r="FM33" s="481"/>
      <c r="FN33" s="481"/>
      <c r="FO33" s="481"/>
      <c r="FP33" s="481"/>
      <c r="FQ33" s="481"/>
      <c r="FR33" s="481"/>
      <c r="FS33" s="481"/>
      <c r="FT33" s="481"/>
      <c r="FU33" s="481"/>
      <c r="FV33" s="481"/>
      <c r="FW33" s="481"/>
      <c r="FX33" s="481"/>
      <c r="FY33" s="481"/>
      <c r="FZ33" s="481"/>
      <c r="GA33" s="481"/>
      <c r="GB33" s="481"/>
      <c r="GC33" s="481"/>
      <c r="GD33" s="481"/>
      <c r="GE33" s="481"/>
      <c r="GF33" s="481"/>
      <c r="GG33" s="481"/>
      <c r="GH33" s="481"/>
      <c r="GI33" s="481"/>
      <c r="GJ33" s="481"/>
      <c r="GK33" s="481"/>
      <c r="GL33" s="481"/>
      <c r="GM33" s="481"/>
      <c r="GN33" s="481"/>
      <c r="GO33" s="481"/>
      <c r="GP33" s="481"/>
      <c r="GQ33" s="481"/>
      <c r="GR33" s="481"/>
      <c r="GS33" s="481"/>
      <c r="GT33" s="481"/>
      <c r="GU33" s="481"/>
      <c r="GV33" s="481"/>
      <c r="GW33" s="481"/>
      <c r="GX33" s="481"/>
      <c r="GY33" s="481"/>
      <c r="GZ33" s="481"/>
      <c r="HA33" s="481"/>
      <c r="HB33" s="481"/>
      <c r="HC33" s="481"/>
      <c r="HD33" s="481"/>
      <c r="HE33" s="481"/>
      <c r="HF33" s="481"/>
      <c r="HG33" s="481"/>
      <c r="HH33" s="481"/>
      <c r="HI33" s="481"/>
      <c r="HJ33" s="481"/>
      <c r="HK33" s="481"/>
      <c r="HL33" s="481"/>
      <c r="HM33" s="481"/>
      <c r="HN33" s="481"/>
      <c r="HO33" s="481"/>
      <c r="HP33" s="481"/>
      <c r="HQ33" s="481"/>
      <c r="HR33" s="481"/>
      <c r="HS33" s="481"/>
      <c r="HT33" s="481"/>
      <c r="HU33" s="481"/>
      <c r="HV33" s="481"/>
      <c r="HW33" s="481"/>
      <c r="HX33" s="481"/>
      <c r="HY33" s="481"/>
      <c r="HZ33" s="481"/>
      <c r="IA33" s="481"/>
      <c r="IB33" s="481"/>
      <c r="IC33" s="481"/>
      <c r="ID33" s="481"/>
      <c r="IE33" s="481"/>
      <c r="IF33" s="481"/>
      <c r="IG33" s="481"/>
      <c r="IH33" s="481"/>
      <c r="II33" s="481"/>
      <c r="IJ33" s="481"/>
      <c r="IK33" s="481"/>
      <c r="IL33" s="481"/>
      <c r="IM33" s="481"/>
      <c r="IN33" s="481"/>
    </row>
    <row r="34" spans="1:248" s="482" customFormat="1" ht="27" customHeight="1">
      <c r="A34" s="498"/>
      <c r="B34" s="785" t="s">
        <v>1248</v>
      </c>
      <c r="C34" s="785"/>
      <c r="D34" s="785"/>
      <c r="E34" s="785"/>
      <c r="F34" s="480"/>
      <c r="G34" s="481"/>
      <c r="H34" s="481"/>
      <c r="I34" s="481"/>
      <c r="J34" s="481"/>
      <c r="K34" s="481"/>
      <c r="L34" s="481"/>
      <c r="M34" s="481"/>
      <c r="N34" s="481"/>
      <c r="O34" s="481"/>
      <c r="P34" s="481"/>
      <c r="Q34" s="481"/>
      <c r="R34" s="481"/>
      <c r="S34" s="481"/>
      <c r="T34" s="481"/>
      <c r="U34" s="481"/>
      <c r="V34" s="481"/>
      <c r="W34" s="481"/>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1"/>
      <c r="AW34" s="481"/>
      <c r="AX34" s="481"/>
      <c r="AY34" s="481"/>
      <c r="AZ34" s="481"/>
      <c r="BA34" s="481"/>
      <c r="BB34" s="481"/>
      <c r="BC34" s="481"/>
      <c r="BD34" s="481"/>
      <c r="BE34" s="481"/>
      <c r="BF34" s="481"/>
      <c r="BG34" s="481"/>
      <c r="BH34" s="481"/>
      <c r="BI34" s="481"/>
      <c r="BJ34" s="481"/>
      <c r="BK34" s="481"/>
      <c r="BL34" s="481"/>
      <c r="BM34" s="481"/>
      <c r="BN34" s="481"/>
      <c r="BO34" s="481"/>
      <c r="BP34" s="481"/>
      <c r="BQ34" s="481"/>
      <c r="BR34" s="481"/>
      <c r="BS34" s="481"/>
      <c r="BT34" s="481"/>
      <c r="BU34" s="481"/>
      <c r="BV34" s="481"/>
      <c r="BW34" s="481"/>
      <c r="BX34" s="481"/>
      <c r="BY34" s="481"/>
      <c r="BZ34" s="481"/>
      <c r="CA34" s="481"/>
      <c r="CB34" s="481"/>
      <c r="CC34" s="481"/>
      <c r="CD34" s="481"/>
      <c r="CE34" s="481"/>
      <c r="CF34" s="481"/>
      <c r="CG34" s="481"/>
      <c r="CH34" s="481"/>
      <c r="CI34" s="481"/>
      <c r="CJ34" s="481"/>
      <c r="CK34" s="481"/>
      <c r="CL34" s="481"/>
      <c r="CM34" s="481"/>
      <c r="CN34" s="481"/>
      <c r="CO34" s="481"/>
      <c r="CP34" s="481"/>
      <c r="CQ34" s="481"/>
      <c r="CR34" s="481"/>
      <c r="CS34" s="481"/>
      <c r="CT34" s="481"/>
      <c r="CU34" s="481"/>
      <c r="CV34" s="481"/>
      <c r="CW34" s="481"/>
      <c r="CX34" s="481"/>
      <c r="CY34" s="481"/>
      <c r="CZ34" s="481"/>
      <c r="DA34" s="481"/>
      <c r="DB34" s="481"/>
      <c r="DC34" s="481"/>
      <c r="DD34" s="481"/>
      <c r="DE34" s="481"/>
      <c r="DF34" s="481"/>
      <c r="DG34" s="481"/>
      <c r="DH34" s="481"/>
      <c r="DI34" s="481"/>
      <c r="DJ34" s="481"/>
      <c r="DK34" s="481"/>
      <c r="DL34" s="481"/>
      <c r="DM34" s="481"/>
      <c r="DN34" s="481"/>
      <c r="DO34" s="481"/>
      <c r="DP34" s="481"/>
      <c r="DQ34" s="481"/>
      <c r="DR34" s="481"/>
      <c r="DS34" s="481"/>
      <c r="DT34" s="481"/>
      <c r="DU34" s="481"/>
      <c r="DV34" s="481"/>
      <c r="DW34" s="481"/>
      <c r="DX34" s="481"/>
      <c r="DY34" s="481"/>
      <c r="DZ34" s="481"/>
      <c r="EA34" s="481"/>
      <c r="EB34" s="481"/>
      <c r="EC34" s="481"/>
      <c r="ED34" s="481"/>
      <c r="EE34" s="481"/>
      <c r="EF34" s="481"/>
      <c r="EG34" s="481"/>
      <c r="EH34" s="481"/>
      <c r="EI34" s="481"/>
      <c r="EJ34" s="481"/>
      <c r="EK34" s="481"/>
      <c r="EL34" s="481"/>
      <c r="EM34" s="481"/>
      <c r="EN34" s="481"/>
      <c r="EO34" s="481"/>
      <c r="EP34" s="481"/>
      <c r="EQ34" s="481"/>
      <c r="ER34" s="481"/>
      <c r="ES34" s="481"/>
      <c r="ET34" s="481"/>
      <c r="EU34" s="481"/>
      <c r="EV34" s="481"/>
      <c r="EW34" s="481"/>
      <c r="EX34" s="481"/>
      <c r="EY34" s="481"/>
      <c r="EZ34" s="481"/>
      <c r="FA34" s="481"/>
      <c r="FB34" s="481"/>
      <c r="FC34" s="481"/>
      <c r="FD34" s="481"/>
      <c r="FE34" s="481"/>
      <c r="FF34" s="481"/>
      <c r="FG34" s="481"/>
      <c r="FH34" s="481"/>
      <c r="FI34" s="481"/>
      <c r="FJ34" s="481"/>
      <c r="FK34" s="481"/>
      <c r="FL34" s="481"/>
      <c r="FM34" s="481"/>
      <c r="FN34" s="481"/>
      <c r="FO34" s="481"/>
      <c r="FP34" s="481"/>
      <c r="FQ34" s="481"/>
      <c r="FR34" s="481"/>
      <c r="FS34" s="481"/>
      <c r="FT34" s="481"/>
      <c r="FU34" s="481"/>
      <c r="FV34" s="481"/>
      <c r="FW34" s="481"/>
      <c r="FX34" s="481"/>
      <c r="FY34" s="481"/>
      <c r="FZ34" s="481"/>
      <c r="GA34" s="481"/>
      <c r="GB34" s="481"/>
      <c r="GC34" s="481"/>
      <c r="GD34" s="481"/>
      <c r="GE34" s="481"/>
      <c r="GF34" s="481"/>
      <c r="GG34" s="481"/>
      <c r="GH34" s="481"/>
      <c r="GI34" s="481"/>
      <c r="GJ34" s="481"/>
      <c r="GK34" s="481"/>
      <c r="GL34" s="481"/>
      <c r="GM34" s="481"/>
      <c r="GN34" s="481"/>
      <c r="GO34" s="481"/>
      <c r="GP34" s="481"/>
      <c r="GQ34" s="481"/>
      <c r="GR34" s="481"/>
      <c r="GS34" s="481"/>
      <c r="GT34" s="481"/>
      <c r="GU34" s="481"/>
      <c r="GV34" s="481"/>
      <c r="GW34" s="481"/>
      <c r="GX34" s="481"/>
      <c r="GY34" s="481"/>
      <c r="GZ34" s="481"/>
      <c r="HA34" s="481"/>
      <c r="HB34" s="481"/>
      <c r="HC34" s="481"/>
      <c r="HD34" s="481"/>
      <c r="HE34" s="481"/>
      <c r="HF34" s="481"/>
      <c r="HG34" s="481"/>
      <c r="HH34" s="481"/>
      <c r="HI34" s="481"/>
      <c r="HJ34" s="481"/>
      <c r="HK34" s="481"/>
      <c r="HL34" s="481"/>
      <c r="HM34" s="481"/>
      <c r="HN34" s="481"/>
      <c r="HO34" s="481"/>
      <c r="HP34" s="481"/>
      <c r="HQ34" s="481"/>
      <c r="HR34" s="481"/>
      <c r="HS34" s="481"/>
      <c r="HT34" s="481"/>
      <c r="HU34" s="481"/>
      <c r="HV34" s="481"/>
      <c r="HW34" s="481"/>
      <c r="HX34" s="481"/>
      <c r="HY34" s="481"/>
      <c r="HZ34" s="481"/>
      <c r="IA34" s="481"/>
      <c r="IB34" s="481"/>
      <c r="IC34" s="481"/>
      <c r="ID34" s="481"/>
      <c r="IE34" s="481"/>
      <c r="IF34" s="481"/>
      <c r="IG34" s="481"/>
      <c r="IH34" s="481"/>
      <c r="II34" s="481"/>
      <c r="IJ34" s="481"/>
      <c r="IK34" s="481"/>
      <c r="IL34" s="481"/>
      <c r="IM34" s="481"/>
      <c r="IN34" s="481"/>
    </row>
    <row r="35" spans="1:248" s="482" customFormat="1" ht="27.75" customHeight="1">
      <c r="A35" s="498"/>
      <c r="B35" s="785" t="s">
        <v>1262</v>
      </c>
      <c r="C35" s="785"/>
      <c r="D35" s="785"/>
      <c r="E35" s="785"/>
      <c r="F35" s="480"/>
      <c r="G35" s="481"/>
      <c r="H35" s="481"/>
      <c r="I35" s="481"/>
      <c r="J35" s="481"/>
      <c r="K35" s="481"/>
      <c r="L35" s="481"/>
      <c r="M35" s="481"/>
      <c r="N35" s="481"/>
      <c r="O35" s="481"/>
      <c r="P35" s="481"/>
      <c r="Q35" s="481"/>
      <c r="R35" s="481"/>
      <c r="S35" s="481"/>
      <c r="T35" s="481"/>
      <c r="U35" s="481"/>
      <c r="V35" s="481"/>
      <c r="W35" s="481"/>
      <c r="X35" s="481"/>
      <c r="Y35" s="481"/>
      <c r="Z35" s="481"/>
      <c r="AA35" s="481"/>
      <c r="AB35" s="481"/>
      <c r="AC35" s="481"/>
      <c r="AD35" s="481"/>
      <c r="AE35" s="481"/>
      <c r="AF35" s="481"/>
      <c r="AG35" s="481"/>
      <c r="AH35" s="481"/>
      <c r="AI35" s="481"/>
      <c r="AJ35" s="481"/>
      <c r="AK35" s="481"/>
      <c r="AL35" s="481"/>
      <c r="AM35" s="481"/>
      <c r="AN35" s="481"/>
      <c r="AO35" s="481"/>
      <c r="AP35" s="481"/>
      <c r="AQ35" s="481"/>
      <c r="AR35" s="481"/>
      <c r="AS35" s="481"/>
      <c r="AT35" s="481"/>
      <c r="AU35" s="481"/>
      <c r="AV35" s="481"/>
      <c r="AW35" s="481"/>
      <c r="AX35" s="481"/>
      <c r="AY35" s="481"/>
      <c r="AZ35" s="481"/>
      <c r="BA35" s="481"/>
      <c r="BB35" s="481"/>
      <c r="BC35" s="481"/>
      <c r="BD35" s="481"/>
      <c r="BE35" s="481"/>
      <c r="BF35" s="481"/>
      <c r="BG35" s="481"/>
      <c r="BH35" s="481"/>
      <c r="BI35" s="481"/>
      <c r="BJ35" s="481"/>
      <c r="BK35" s="481"/>
      <c r="BL35" s="481"/>
      <c r="BM35" s="481"/>
      <c r="BN35" s="481"/>
      <c r="BO35" s="481"/>
      <c r="BP35" s="481"/>
      <c r="BQ35" s="481"/>
      <c r="BR35" s="481"/>
      <c r="BS35" s="481"/>
      <c r="BT35" s="481"/>
      <c r="BU35" s="481"/>
      <c r="BV35" s="481"/>
      <c r="BW35" s="481"/>
      <c r="BX35" s="481"/>
      <c r="BY35" s="481"/>
      <c r="BZ35" s="481"/>
      <c r="CA35" s="481"/>
      <c r="CB35" s="481"/>
      <c r="CC35" s="481"/>
      <c r="CD35" s="481"/>
      <c r="CE35" s="481"/>
      <c r="CF35" s="481"/>
      <c r="CG35" s="481"/>
      <c r="CH35" s="481"/>
      <c r="CI35" s="481"/>
      <c r="CJ35" s="481"/>
      <c r="CK35" s="481"/>
      <c r="CL35" s="481"/>
      <c r="CM35" s="481"/>
      <c r="CN35" s="481"/>
      <c r="CO35" s="481"/>
      <c r="CP35" s="481"/>
      <c r="CQ35" s="481"/>
      <c r="CR35" s="481"/>
      <c r="CS35" s="481"/>
      <c r="CT35" s="481"/>
      <c r="CU35" s="481"/>
      <c r="CV35" s="481"/>
      <c r="CW35" s="481"/>
      <c r="CX35" s="481"/>
      <c r="CY35" s="481"/>
      <c r="CZ35" s="481"/>
      <c r="DA35" s="481"/>
      <c r="DB35" s="481"/>
      <c r="DC35" s="481"/>
      <c r="DD35" s="481"/>
      <c r="DE35" s="481"/>
      <c r="DF35" s="481"/>
      <c r="DG35" s="481"/>
      <c r="DH35" s="481"/>
      <c r="DI35" s="481"/>
      <c r="DJ35" s="481"/>
      <c r="DK35" s="481"/>
      <c r="DL35" s="481"/>
      <c r="DM35" s="481"/>
      <c r="DN35" s="481"/>
      <c r="DO35" s="481"/>
      <c r="DP35" s="481"/>
      <c r="DQ35" s="481"/>
      <c r="DR35" s="481"/>
      <c r="DS35" s="481"/>
      <c r="DT35" s="481"/>
      <c r="DU35" s="481"/>
      <c r="DV35" s="481"/>
      <c r="DW35" s="481"/>
      <c r="DX35" s="481"/>
      <c r="DY35" s="481"/>
      <c r="DZ35" s="481"/>
      <c r="EA35" s="481"/>
      <c r="EB35" s="481"/>
      <c r="EC35" s="481"/>
      <c r="ED35" s="481"/>
      <c r="EE35" s="481"/>
      <c r="EF35" s="481"/>
      <c r="EG35" s="481"/>
      <c r="EH35" s="481"/>
      <c r="EI35" s="481"/>
      <c r="EJ35" s="481"/>
      <c r="EK35" s="481"/>
      <c r="EL35" s="481"/>
      <c r="EM35" s="481"/>
      <c r="EN35" s="481"/>
      <c r="EO35" s="481"/>
      <c r="EP35" s="481"/>
      <c r="EQ35" s="481"/>
      <c r="ER35" s="481"/>
      <c r="ES35" s="481"/>
      <c r="ET35" s="481"/>
      <c r="EU35" s="481"/>
      <c r="EV35" s="481"/>
      <c r="EW35" s="481"/>
      <c r="EX35" s="481"/>
      <c r="EY35" s="481"/>
      <c r="EZ35" s="481"/>
      <c r="FA35" s="481"/>
      <c r="FB35" s="481"/>
      <c r="FC35" s="481"/>
      <c r="FD35" s="481"/>
      <c r="FE35" s="481"/>
      <c r="FF35" s="481"/>
      <c r="FG35" s="481"/>
      <c r="FH35" s="481"/>
      <c r="FI35" s="481"/>
      <c r="FJ35" s="481"/>
      <c r="FK35" s="481"/>
      <c r="FL35" s="481"/>
      <c r="FM35" s="481"/>
      <c r="FN35" s="481"/>
      <c r="FO35" s="481"/>
      <c r="FP35" s="481"/>
      <c r="FQ35" s="481"/>
      <c r="FR35" s="481"/>
      <c r="FS35" s="481"/>
      <c r="FT35" s="481"/>
      <c r="FU35" s="481"/>
      <c r="FV35" s="481"/>
      <c r="FW35" s="481"/>
      <c r="FX35" s="481"/>
      <c r="FY35" s="481"/>
      <c r="FZ35" s="481"/>
      <c r="GA35" s="481"/>
      <c r="GB35" s="481"/>
      <c r="GC35" s="481"/>
      <c r="GD35" s="481"/>
      <c r="GE35" s="481"/>
      <c r="GF35" s="481"/>
      <c r="GG35" s="481"/>
      <c r="GH35" s="481"/>
      <c r="GI35" s="481"/>
      <c r="GJ35" s="481"/>
      <c r="GK35" s="481"/>
      <c r="GL35" s="481"/>
      <c r="GM35" s="481"/>
      <c r="GN35" s="481"/>
      <c r="GO35" s="481"/>
      <c r="GP35" s="481"/>
      <c r="GQ35" s="481"/>
      <c r="GR35" s="481"/>
      <c r="GS35" s="481"/>
      <c r="GT35" s="481"/>
      <c r="GU35" s="481"/>
      <c r="GV35" s="481"/>
      <c r="GW35" s="481"/>
      <c r="GX35" s="481"/>
      <c r="GY35" s="481"/>
      <c r="GZ35" s="481"/>
      <c r="HA35" s="481"/>
      <c r="HB35" s="481"/>
      <c r="HC35" s="481"/>
      <c r="HD35" s="481"/>
      <c r="HE35" s="481"/>
      <c r="HF35" s="481"/>
      <c r="HG35" s="481"/>
      <c r="HH35" s="481"/>
      <c r="HI35" s="481"/>
      <c r="HJ35" s="481"/>
      <c r="HK35" s="481"/>
      <c r="HL35" s="481"/>
      <c r="HM35" s="481"/>
      <c r="HN35" s="481"/>
      <c r="HO35" s="481"/>
      <c r="HP35" s="481"/>
      <c r="HQ35" s="481"/>
      <c r="HR35" s="481"/>
      <c r="HS35" s="481"/>
      <c r="HT35" s="481"/>
      <c r="HU35" s="481"/>
      <c r="HV35" s="481"/>
      <c r="HW35" s="481"/>
      <c r="HX35" s="481"/>
      <c r="HY35" s="481"/>
      <c r="HZ35" s="481"/>
      <c r="IA35" s="481"/>
      <c r="IB35" s="481"/>
      <c r="IC35" s="481"/>
      <c r="ID35" s="481"/>
      <c r="IE35" s="481"/>
      <c r="IF35" s="481"/>
      <c r="IG35" s="481"/>
      <c r="IH35" s="481"/>
      <c r="II35" s="481"/>
      <c r="IJ35" s="481"/>
      <c r="IK35" s="481"/>
      <c r="IL35" s="481"/>
      <c r="IM35" s="481"/>
      <c r="IN35" s="481"/>
    </row>
    <row r="36" spans="1:248" s="482" customFormat="1" ht="25.5" customHeight="1">
      <c r="A36" s="498"/>
      <c r="B36" s="791" t="s">
        <v>1249</v>
      </c>
      <c r="C36" s="791"/>
      <c r="D36" s="791"/>
      <c r="E36" s="791"/>
      <c r="F36" s="480"/>
      <c r="G36" s="481"/>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1"/>
      <c r="AW36" s="481"/>
      <c r="AX36" s="481"/>
      <c r="AY36" s="481"/>
      <c r="AZ36" s="481"/>
      <c r="BA36" s="481"/>
      <c r="BB36" s="481"/>
      <c r="BC36" s="481"/>
      <c r="BD36" s="481"/>
      <c r="BE36" s="481"/>
      <c r="BF36" s="481"/>
      <c r="BG36" s="481"/>
      <c r="BH36" s="481"/>
      <c r="BI36" s="481"/>
      <c r="BJ36" s="481"/>
      <c r="BK36" s="481"/>
      <c r="BL36" s="481"/>
      <c r="BM36" s="481"/>
      <c r="BN36" s="481"/>
      <c r="BO36" s="481"/>
      <c r="BP36" s="481"/>
      <c r="BQ36" s="481"/>
      <c r="BR36" s="481"/>
      <c r="BS36" s="481"/>
      <c r="BT36" s="481"/>
      <c r="BU36" s="481"/>
      <c r="BV36" s="481"/>
      <c r="BW36" s="481"/>
      <c r="BX36" s="481"/>
      <c r="BY36" s="481"/>
      <c r="BZ36" s="481"/>
      <c r="CA36" s="481"/>
      <c r="CB36" s="481"/>
      <c r="CC36" s="481"/>
      <c r="CD36" s="481"/>
      <c r="CE36" s="481"/>
      <c r="CF36" s="481"/>
      <c r="CG36" s="481"/>
      <c r="CH36" s="481"/>
      <c r="CI36" s="481"/>
      <c r="CJ36" s="481"/>
      <c r="CK36" s="481"/>
      <c r="CL36" s="481"/>
      <c r="CM36" s="481"/>
      <c r="CN36" s="481"/>
      <c r="CO36" s="481"/>
      <c r="CP36" s="481"/>
      <c r="CQ36" s="481"/>
      <c r="CR36" s="481"/>
      <c r="CS36" s="481"/>
      <c r="CT36" s="481"/>
      <c r="CU36" s="481"/>
      <c r="CV36" s="481"/>
      <c r="CW36" s="481"/>
      <c r="CX36" s="481"/>
      <c r="CY36" s="481"/>
      <c r="CZ36" s="481"/>
      <c r="DA36" s="481"/>
      <c r="DB36" s="481"/>
      <c r="DC36" s="481"/>
      <c r="DD36" s="481"/>
      <c r="DE36" s="481"/>
      <c r="DF36" s="481"/>
      <c r="DG36" s="481"/>
      <c r="DH36" s="481"/>
      <c r="DI36" s="481"/>
      <c r="DJ36" s="481"/>
      <c r="DK36" s="481"/>
      <c r="DL36" s="481"/>
      <c r="DM36" s="481"/>
      <c r="DN36" s="481"/>
      <c r="DO36" s="481"/>
      <c r="DP36" s="481"/>
      <c r="DQ36" s="481"/>
      <c r="DR36" s="481"/>
      <c r="DS36" s="481"/>
      <c r="DT36" s="481"/>
      <c r="DU36" s="481"/>
      <c r="DV36" s="481"/>
      <c r="DW36" s="481"/>
      <c r="DX36" s="481"/>
      <c r="DY36" s="481"/>
      <c r="DZ36" s="481"/>
      <c r="EA36" s="481"/>
      <c r="EB36" s="481"/>
      <c r="EC36" s="481"/>
      <c r="ED36" s="481"/>
      <c r="EE36" s="481"/>
      <c r="EF36" s="481"/>
      <c r="EG36" s="481"/>
      <c r="EH36" s="481"/>
      <c r="EI36" s="481"/>
      <c r="EJ36" s="481"/>
      <c r="EK36" s="481"/>
      <c r="EL36" s="481"/>
      <c r="EM36" s="481"/>
      <c r="EN36" s="481"/>
      <c r="EO36" s="481"/>
      <c r="EP36" s="481"/>
      <c r="EQ36" s="481"/>
      <c r="ER36" s="481"/>
      <c r="ES36" s="481"/>
      <c r="ET36" s="481"/>
      <c r="EU36" s="481"/>
      <c r="EV36" s="481"/>
      <c r="EW36" s="481"/>
      <c r="EX36" s="481"/>
      <c r="EY36" s="481"/>
      <c r="EZ36" s="481"/>
      <c r="FA36" s="481"/>
      <c r="FB36" s="481"/>
      <c r="FC36" s="481"/>
      <c r="FD36" s="481"/>
      <c r="FE36" s="481"/>
      <c r="FF36" s="481"/>
      <c r="FG36" s="481"/>
      <c r="FH36" s="481"/>
      <c r="FI36" s="481"/>
      <c r="FJ36" s="481"/>
      <c r="FK36" s="481"/>
      <c r="FL36" s="481"/>
      <c r="FM36" s="481"/>
      <c r="FN36" s="481"/>
      <c r="FO36" s="481"/>
      <c r="FP36" s="481"/>
      <c r="FQ36" s="481"/>
      <c r="FR36" s="481"/>
      <c r="FS36" s="481"/>
      <c r="FT36" s="481"/>
      <c r="FU36" s="481"/>
      <c r="FV36" s="481"/>
      <c r="FW36" s="481"/>
      <c r="FX36" s="481"/>
      <c r="FY36" s="481"/>
      <c r="FZ36" s="481"/>
      <c r="GA36" s="481"/>
      <c r="GB36" s="481"/>
      <c r="GC36" s="481"/>
      <c r="GD36" s="481"/>
      <c r="GE36" s="481"/>
      <c r="GF36" s="481"/>
      <c r="GG36" s="481"/>
      <c r="GH36" s="481"/>
      <c r="GI36" s="481"/>
      <c r="GJ36" s="481"/>
      <c r="GK36" s="481"/>
      <c r="GL36" s="481"/>
      <c r="GM36" s="481"/>
      <c r="GN36" s="481"/>
      <c r="GO36" s="481"/>
      <c r="GP36" s="481"/>
      <c r="GQ36" s="481"/>
      <c r="GR36" s="481"/>
      <c r="GS36" s="481"/>
      <c r="GT36" s="481"/>
      <c r="GU36" s="481"/>
      <c r="GV36" s="481"/>
      <c r="GW36" s="481"/>
      <c r="GX36" s="481"/>
      <c r="GY36" s="481"/>
      <c r="GZ36" s="481"/>
      <c r="HA36" s="481"/>
      <c r="HB36" s="481"/>
      <c r="HC36" s="481"/>
      <c r="HD36" s="481"/>
      <c r="HE36" s="481"/>
      <c r="HF36" s="481"/>
      <c r="HG36" s="481"/>
      <c r="HH36" s="481"/>
      <c r="HI36" s="481"/>
      <c r="HJ36" s="481"/>
      <c r="HK36" s="481"/>
      <c r="HL36" s="481"/>
      <c r="HM36" s="481"/>
      <c r="HN36" s="481"/>
      <c r="HO36" s="481"/>
      <c r="HP36" s="481"/>
      <c r="HQ36" s="481"/>
      <c r="HR36" s="481"/>
      <c r="HS36" s="481"/>
      <c r="HT36" s="481"/>
      <c r="HU36" s="481"/>
      <c r="HV36" s="481"/>
      <c r="HW36" s="481"/>
      <c r="HX36" s="481"/>
      <c r="HY36" s="481"/>
      <c r="HZ36" s="481"/>
      <c r="IA36" s="481"/>
      <c r="IB36" s="481"/>
      <c r="IC36" s="481"/>
      <c r="ID36" s="481"/>
      <c r="IE36" s="481"/>
      <c r="IF36" s="481"/>
      <c r="IG36" s="481"/>
      <c r="IH36" s="481"/>
      <c r="II36" s="481"/>
      <c r="IJ36" s="481"/>
      <c r="IK36" s="481"/>
      <c r="IL36" s="481"/>
      <c r="IM36" s="481"/>
      <c r="IN36" s="481"/>
    </row>
    <row r="37" spans="1:248" s="482" customFormat="1" ht="12.75" customHeight="1">
      <c r="A37" s="498"/>
      <c r="B37" s="785" t="s">
        <v>1263</v>
      </c>
      <c r="C37" s="785"/>
      <c r="D37" s="785"/>
      <c r="E37" s="785"/>
      <c r="F37" s="480"/>
      <c r="G37" s="481"/>
      <c r="H37" s="481"/>
      <c r="I37" s="481"/>
      <c r="J37" s="481"/>
      <c r="K37" s="481"/>
      <c r="L37" s="481"/>
      <c r="M37" s="481"/>
      <c r="N37" s="481"/>
      <c r="O37" s="481"/>
      <c r="P37" s="481"/>
      <c r="Q37" s="481"/>
      <c r="R37" s="481"/>
      <c r="S37" s="481"/>
      <c r="T37" s="481"/>
      <c r="U37" s="481"/>
      <c r="V37" s="481"/>
      <c r="W37" s="481"/>
      <c r="X37" s="481"/>
      <c r="Y37" s="481"/>
      <c r="Z37" s="481"/>
      <c r="AA37" s="481"/>
      <c r="AB37" s="481"/>
      <c r="AC37" s="481"/>
      <c r="AD37" s="481"/>
      <c r="AE37" s="481"/>
      <c r="AF37" s="481"/>
      <c r="AG37" s="481"/>
      <c r="AH37" s="481"/>
      <c r="AI37" s="481"/>
      <c r="AJ37" s="481"/>
      <c r="AK37" s="481"/>
      <c r="AL37" s="481"/>
      <c r="AM37" s="481"/>
      <c r="AN37" s="481"/>
      <c r="AO37" s="481"/>
      <c r="AP37" s="481"/>
      <c r="AQ37" s="481"/>
      <c r="AR37" s="481"/>
      <c r="AS37" s="481"/>
      <c r="AT37" s="481"/>
      <c r="AU37" s="481"/>
      <c r="AV37" s="481"/>
      <c r="AW37" s="481"/>
      <c r="AX37" s="481"/>
      <c r="AY37" s="481"/>
      <c r="AZ37" s="481"/>
      <c r="BA37" s="481"/>
      <c r="BB37" s="481"/>
      <c r="BC37" s="481"/>
      <c r="BD37" s="481"/>
      <c r="BE37" s="481"/>
      <c r="BF37" s="481"/>
      <c r="BG37" s="481"/>
      <c r="BH37" s="481"/>
      <c r="BI37" s="481"/>
      <c r="BJ37" s="481"/>
      <c r="BK37" s="481"/>
      <c r="BL37" s="481"/>
      <c r="BM37" s="481"/>
      <c r="BN37" s="481"/>
      <c r="BO37" s="481"/>
      <c r="BP37" s="481"/>
      <c r="BQ37" s="481"/>
      <c r="BR37" s="481"/>
      <c r="BS37" s="481"/>
      <c r="BT37" s="481"/>
      <c r="BU37" s="481"/>
      <c r="BV37" s="481"/>
      <c r="BW37" s="481"/>
      <c r="BX37" s="481"/>
      <c r="BY37" s="481"/>
      <c r="BZ37" s="481"/>
      <c r="CA37" s="481"/>
      <c r="CB37" s="481"/>
      <c r="CC37" s="481"/>
      <c r="CD37" s="481"/>
      <c r="CE37" s="481"/>
      <c r="CF37" s="481"/>
      <c r="CG37" s="481"/>
      <c r="CH37" s="481"/>
      <c r="CI37" s="481"/>
      <c r="CJ37" s="481"/>
      <c r="CK37" s="481"/>
      <c r="CL37" s="481"/>
      <c r="CM37" s="481"/>
      <c r="CN37" s="481"/>
      <c r="CO37" s="481"/>
      <c r="CP37" s="481"/>
      <c r="CQ37" s="481"/>
      <c r="CR37" s="481"/>
      <c r="CS37" s="481"/>
      <c r="CT37" s="481"/>
      <c r="CU37" s="481"/>
      <c r="CV37" s="481"/>
      <c r="CW37" s="481"/>
      <c r="CX37" s="481"/>
      <c r="CY37" s="481"/>
      <c r="CZ37" s="481"/>
      <c r="DA37" s="481"/>
      <c r="DB37" s="481"/>
      <c r="DC37" s="481"/>
      <c r="DD37" s="481"/>
      <c r="DE37" s="481"/>
      <c r="DF37" s="481"/>
      <c r="DG37" s="481"/>
      <c r="DH37" s="481"/>
      <c r="DI37" s="481"/>
      <c r="DJ37" s="481"/>
      <c r="DK37" s="481"/>
      <c r="DL37" s="481"/>
      <c r="DM37" s="481"/>
      <c r="DN37" s="481"/>
      <c r="DO37" s="481"/>
      <c r="DP37" s="481"/>
      <c r="DQ37" s="481"/>
      <c r="DR37" s="481"/>
      <c r="DS37" s="481"/>
      <c r="DT37" s="481"/>
      <c r="DU37" s="481"/>
      <c r="DV37" s="481"/>
      <c r="DW37" s="481"/>
      <c r="DX37" s="481"/>
      <c r="DY37" s="481"/>
      <c r="DZ37" s="481"/>
      <c r="EA37" s="481"/>
      <c r="EB37" s="481"/>
      <c r="EC37" s="481"/>
      <c r="ED37" s="481"/>
      <c r="EE37" s="481"/>
      <c r="EF37" s="481"/>
      <c r="EG37" s="481"/>
      <c r="EH37" s="481"/>
      <c r="EI37" s="481"/>
      <c r="EJ37" s="481"/>
      <c r="EK37" s="481"/>
      <c r="EL37" s="481"/>
      <c r="EM37" s="481"/>
      <c r="EN37" s="481"/>
      <c r="EO37" s="481"/>
      <c r="EP37" s="481"/>
      <c r="EQ37" s="481"/>
      <c r="ER37" s="481"/>
      <c r="ES37" s="481"/>
      <c r="ET37" s="481"/>
      <c r="EU37" s="481"/>
      <c r="EV37" s="481"/>
      <c r="EW37" s="481"/>
      <c r="EX37" s="481"/>
      <c r="EY37" s="481"/>
      <c r="EZ37" s="481"/>
      <c r="FA37" s="481"/>
      <c r="FB37" s="481"/>
      <c r="FC37" s="481"/>
      <c r="FD37" s="481"/>
      <c r="FE37" s="481"/>
      <c r="FF37" s="481"/>
      <c r="FG37" s="481"/>
      <c r="FH37" s="481"/>
      <c r="FI37" s="481"/>
      <c r="FJ37" s="481"/>
      <c r="FK37" s="481"/>
      <c r="FL37" s="481"/>
      <c r="FM37" s="481"/>
      <c r="FN37" s="481"/>
      <c r="FO37" s="481"/>
      <c r="FP37" s="481"/>
      <c r="FQ37" s="481"/>
      <c r="FR37" s="481"/>
      <c r="FS37" s="481"/>
      <c r="FT37" s="481"/>
      <c r="FU37" s="481"/>
      <c r="FV37" s="481"/>
      <c r="FW37" s="481"/>
      <c r="FX37" s="481"/>
      <c r="FY37" s="481"/>
      <c r="FZ37" s="481"/>
      <c r="GA37" s="481"/>
      <c r="GB37" s="481"/>
      <c r="GC37" s="481"/>
      <c r="GD37" s="481"/>
      <c r="GE37" s="481"/>
      <c r="GF37" s="481"/>
      <c r="GG37" s="481"/>
      <c r="GH37" s="481"/>
      <c r="GI37" s="481"/>
      <c r="GJ37" s="481"/>
      <c r="GK37" s="481"/>
      <c r="GL37" s="481"/>
      <c r="GM37" s="481"/>
      <c r="GN37" s="481"/>
      <c r="GO37" s="481"/>
      <c r="GP37" s="481"/>
      <c r="GQ37" s="481"/>
      <c r="GR37" s="481"/>
      <c r="GS37" s="481"/>
      <c r="GT37" s="481"/>
      <c r="GU37" s="481"/>
      <c r="GV37" s="481"/>
      <c r="GW37" s="481"/>
      <c r="GX37" s="481"/>
      <c r="GY37" s="481"/>
      <c r="GZ37" s="481"/>
      <c r="HA37" s="481"/>
      <c r="HB37" s="481"/>
      <c r="HC37" s="481"/>
      <c r="HD37" s="481"/>
      <c r="HE37" s="481"/>
      <c r="HF37" s="481"/>
      <c r="HG37" s="481"/>
      <c r="HH37" s="481"/>
      <c r="HI37" s="481"/>
      <c r="HJ37" s="481"/>
      <c r="HK37" s="481"/>
      <c r="HL37" s="481"/>
      <c r="HM37" s="481"/>
      <c r="HN37" s="481"/>
      <c r="HO37" s="481"/>
      <c r="HP37" s="481"/>
      <c r="HQ37" s="481"/>
      <c r="HR37" s="481"/>
      <c r="HS37" s="481"/>
      <c r="HT37" s="481"/>
      <c r="HU37" s="481"/>
      <c r="HV37" s="481"/>
      <c r="HW37" s="481"/>
      <c r="HX37" s="481"/>
      <c r="HY37" s="481"/>
      <c r="HZ37" s="481"/>
      <c r="IA37" s="481"/>
      <c r="IB37" s="481"/>
      <c r="IC37" s="481"/>
      <c r="ID37" s="481"/>
      <c r="IE37" s="481"/>
      <c r="IF37" s="481"/>
      <c r="IG37" s="481"/>
      <c r="IH37" s="481"/>
      <c r="II37" s="481"/>
      <c r="IJ37" s="481"/>
      <c r="IK37" s="481"/>
      <c r="IL37" s="481"/>
      <c r="IM37" s="481"/>
      <c r="IN37" s="481"/>
    </row>
    <row r="38" spans="1:248" s="482" customFormat="1" ht="12.75">
      <c r="A38" s="498"/>
      <c r="B38" s="506"/>
      <c r="C38" s="507"/>
      <c r="D38" s="507"/>
      <c r="E38" s="507"/>
      <c r="F38" s="480"/>
      <c r="G38" s="481"/>
      <c r="H38" s="481"/>
      <c r="I38" s="481"/>
      <c r="J38" s="481"/>
      <c r="K38" s="481"/>
      <c r="L38" s="481"/>
      <c r="M38" s="481"/>
      <c r="N38" s="481"/>
      <c r="O38" s="481"/>
      <c r="P38" s="481"/>
      <c r="Q38" s="481"/>
      <c r="R38" s="481"/>
      <c r="S38" s="481"/>
      <c r="T38" s="481"/>
      <c r="U38" s="481"/>
      <c r="V38" s="481"/>
      <c r="W38" s="481"/>
      <c r="X38" s="481"/>
      <c r="Y38" s="481"/>
      <c r="Z38" s="481"/>
      <c r="AA38" s="481"/>
      <c r="AB38" s="481"/>
      <c r="AC38" s="481"/>
      <c r="AD38" s="481"/>
      <c r="AE38" s="481"/>
      <c r="AF38" s="481"/>
      <c r="AG38" s="481"/>
      <c r="AH38" s="481"/>
      <c r="AI38" s="481"/>
      <c r="AJ38" s="481"/>
      <c r="AK38" s="481"/>
      <c r="AL38" s="481"/>
      <c r="AM38" s="481"/>
      <c r="AN38" s="481"/>
      <c r="AO38" s="481"/>
      <c r="AP38" s="481"/>
      <c r="AQ38" s="481"/>
      <c r="AR38" s="481"/>
      <c r="AS38" s="481"/>
      <c r="AT38" s="481"/>
      <c r="AU38" s="481"/>
      <c r="AV38" s="481"/>
      <c r="AW38" s="481"/>
      <c r="AX38" s="481"/>
      <c r="AY38" s="481"/>
      <c r="AZ38" s="481"/>
      <c r="BA38" s="481"/>
      <c r="BB38" s="481"/>
      <c r="BC38" s="481"/>
      <c r="BD38" s="481"/>
      <c r="BE38" s="481"/>
      <c r="BF38" s="481"/>
      <c r="BG38" s="481"/>
      <c r="BH38" s="481"/>
      <c r="BI38" s="481"/>
      <c r="BJ38" s="481"/>
      <c r="BK38" s="481"/>
      <c r="BL38" s="481"/>
      <c r="BM38" s="481"/>
      <c r="BN38" s="481"/>
      <c r="BO38" s="481"/>
      <c r="BP38" s="481"/>
      <c r="BQ38" s="481"/>
      <c r="BR38" s="481"/>
      <c r="BS38" s="481"/>
      <c r="BT38" s="481"/>
      <c r="BU38" s="481"/>
      <c r="BV38" s="481"/>
      <c r="BW38" s="481"/>
      <c r="BX38" s="481"/>
      <c r="BY38" s="481"/>
      <c r="BZ38" s="481"/>
      <c r="CA38" s="481"/>
      <c r="CB38" s="481"/>
      <c r="CC38" s="481"/>
      <c r="CD38" s="481"/>
      <c r="CE38" s="481"/>
      <c r="CF38" s="481"/>
      <c r="CG38" s="481"/>
      <c r="CH38" s="481"/>
      <c r="CI38" s="481"/>
      <c r="CJ38" s="481"/>
      <c r="CK38" s="481"/>
      <c r="CL38" s="481"/>
      <c r="CM38" s="481"/>
      <c r="CN38" s="481"/>
      <c r="CO38" s="481"/>
      <c r="CP38" s="481"/>
      <c r="CQ38" s="481"/>
      <c r="CR38" s="481"/>
      <c r="CS38" s="481"/>
      <c r="CT38" s="481"/>
      <c r="CU38" s="481"/>
      <c r="CV38" s="481"/>
      <c r="CW38" s="481"/>
      <c r="CX38" s="481"/>
      <c r="CY38" s="481"/>
      <c r="CZ38" s="481"/>
      <c r="DA38" s="481"/>
      <c r="DB38" s="481"/>
      <c r="DC38" s="481"/>
      <c r="DD38" s="481"/>
      <c r="DE38" s="481"/>
      <c r="DF38" s="481"/>
      <c r="DG38" s="481"/>
      <c r="DH38" s="481"/>
      <c r="DI38" s="481"/>
      <c r="DJ38" s="481"/>
      <c r="DK38" s="481"/>
      <c r="DL38" s="481"/>
      <c r="DM38" s="481"/>
      <c r="DN38" s="481"/>
      <c r="DO38" s="481"/>
      <c r="DP38" s="481"/>
      <c r="DQ38" s="481"/>
      <c r="DR38" s="481"/>
      <c r="DS38" s="481"/>
      <c r="DT38" s="481"/>
      <c r="DU38" s="481"/>
      <c r="DV38" s="481"/>
      <c r="DW38" s="481"/>
      <c r="DX38" s="481"/>
      <c r="DY38" s="481"/>
      <c r="DZ38" s="481"/>
      <c r="EA38" s="481"/>
      <c r="EB38" s="481"/>
      <c r="EC38" s="481"/>
      <c r="ED38" s="481"/>
      <c r="EE38" s="481"/>
      <c r="EF38" s="481"/>
      <c r="EG38" s="481"/>
      <c r="EH38" s="481"/>
      <c r="EI38" s="481"/>
      <c r="EJ38" s="481"/>
      <c r="EK38" s="481"/>
      <c r="EL38" s="481"/>
      <c r="EM38" s="481"/>
      <c r="EN38" s="481"/>
      <c r="EO38" s="481"/>
      <c r="EP38" s="481"/>
      <c r="EQ38" s="481"/>
      <c r="ER38" s="481"/>
      <c r="ES38" s="481"/>
      <c r="ET38" s="481"/>
      <c r="EU38" s="481"/>
      <c r="EV38" s="481"/>
      <c r="EW38" s="481"/>
      <c r="EX38" s="481"/>
      <c r="EY38" s="481"/>
      <c r="EZ38" s="481"/>
      <c r="FA38" s="481"/>
      <c r="FB38" s="481"/>
      <c r="FC38" s="481"/>
      <c r="FD38" s="481"/>
      <c r="FE38" s="481"/>
      <c r="FF38" s="481"/>
      <c r="FG38" s="481"/>
      <c r="FH38" s="481"/>
      <c r="FI38" s="481"/>
      <c r="FJ38" s="481"/>
      <c r="FK38" s="481"/>
      <c r="FL38" s="481"/>
      <c r="FM38" s="481"/>
      <c r="FN38" s="481"/>
      <c r="FO38" s="481"/>
      <c r="FP38" s="481"/>
      <c r="FQ38" s="481"/>
      <c r="FR38" s="481"/>
      <c r="FS38" s="481"/>
      <c r="FT38" s="481"/>
      <c r="FU38" s="481"/>
      <c r="FV38" s="481"/>
      <c r="FW38" s="481"/>
      <c r="FX38" s="481"/>
      <c r="FY38" s="481"/>
      <c r="FZ38" s="481"/>
      <c r="GA38" s="481"/>
      <c r="GB38" s="481"/>
      <c r="GC38" s="481"/>
      <c r="GD38" s="481"/>
      <c r="GE38" s="481"/>
      <c r="GF38" s="481"/>
      <c r="GG38" s="481"/>
      <c r="GH38" s="481"/>
      <c r="GI38" s="481"/>
      <c r="GJ38" s="481"/>
      <c r="GK38" s="481"/>
      <c r="GL38" s="481"/>
      <c r="GM38" s="481"/>
      <c r="GN38" s="481"/>
      <c r="GO38" s="481"/>
      <c r="GP38" s="481"/>
      <c r="GQ38" s="481"/>
      <c r="GR38" s="481"/>
      <c r="GS38" s="481"/>
      <c r="GT38" s="481"/>
      <c r="GU38" s="481"/>
      <c r="GV38" s="481"/>
      <c r="GW38" s="481"/>
      <c r="GX38" s="481"/>
      <c r="GY38" s="481"/>
      <c r="GZ38" s="481"/>
      <c r="HA38" s="481"/>
      <c r="HB38" s="481"/>
      <c r="HC38" s="481"/>
      <c r="HD38" s="481"/>
      <c r="HE38" s="481"/>
      <c r="HF38" s="481"/>
      <c r="HG38" s="481"/>
      <c r="HH38" s="481"/>
      <c r="HI38" s="481"/>
      <c r="HJ38" s="481"/>
      <c r="HK38" s="481"/>
      <c r="HL38" s="481"/>
      <c r="HM38" s="481"/>
      <c r="HN38" s="481"/>
      <c r="HO38" s="481"/>
      <c r="HP38" s="481"/>
      <c r="HQ38" s="481"/>
      <c r="HR38" s="481"/>
      <c r="HS38" s="481"/>
      <c r="HT38" s="481"/>
      <c r="HU38" s="481"/>
      <c r="HV38" s="481"/>
      <c r="HW38" s="481"/>
      <c r="HX38" s="481"/>
      <c r="HY38" s="481"/>
      <c r="HZ38" s="481"/>
      <c r="IA38" s="481"/>
      <c r="IB38" s="481"/>
      <c r="IC38" s="481"/>
      <c r="ID38" s="481"/>
      <c r="IE38" s="481"/>
      <c r="IF38" s="481"/>
      <c r="IG38" s="481"/>
      <c r="IH38" s="481"/>
      <c r="II38" s="481"/>
      <c r="IJ38" s="481"/>
      <c r="IK38" s="481"/>
      <c r="IL38" s="481"/>
      <c r="IM38" s="481"/>
      <c r="IN38" s="481"/>
    </row>
    <row r="39" spans="1:248" s="482" customFormat="1" ht="12.75">
      <c r="A39" s="498"/>
      <c r="B39" s="499" t="s">
        <v>11</v>
      </c>
      <c r="C39" s="500"/>
      <c r="D39" s="480"/>
      <c r="E39" s="480"/>
      <c r="F39" s="480"/>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481"/>
      <c r="AM39" s="481"/>
      <c r="AN39" s="481"/>
      <c r="AO39" s="481"/>
      <c r="AP39" s="481"/>
      <c r="AQ39" s="481"/>
      <c r="AR39" s="481"/>
      <c r="AS39" s="481"/>
      <c r="AT39" s="481"/>
      <c r="AU39" s="481"/>
      <c r="AV39" s="481"/>
      <c r="AW39" s="481"/>
      <c r="AX39" s="481"/>
      <c r="AY39" s="481"/>
      <c r="AZ39" s="481"/>
      <c r="BA39" s="481"/>
      <c r="BB39" s="481"/>
      <c r="BC39" s="481"/>
      <c r="BD39" s="481"/>
      <c r="BE39" s="481"/>
      <c r="BF39" s="481"/>
      <c r="BG39" s="481"/>
      <c r="BH39" s="481"/>
      <c r="BI39" s="481"/>
      <c r="BJ39" s="481"/>
      <c r="BK39" s="481"/>
      <c r="BL39" s="481"/>
      <c r="BM39" s="481"/>
      <c r="BN39" s="481"/>
      <c r="BO39" s="481"/>
      <c r="BP39" s="481"/>
      <c r="BQ39" s="481"/>
      <c r="BR39" s="481"/>
      <c r="BS39" s="481"/>
      <c r="BT39" s="481"/>
      <c r="BU39" s="481"/>
      <c r="BV39" s="481"/>
      <c r="BW39" s="481"/>
      <c r="BX39" s="481"/>
      <c r="BY39" s="481"/>
      <c r="BZ39" s="481"/>
      <c r="CA39" s="481"/>
      <c r="CB39" s="481"/>
      <c r="CC39" s="481"/>
      <c r="CD39" s="481"/>
      <c r="CE39" s="481"/>
      <c r="CF39" s="481"/>
      <c r="CG39" s="481"/>
      <c r="CH39" s="481"/>
      <c r="CI39" s="481"/>
      <c r="CJ39" s="481"/>
      <c r="CK39" s="481"/>
      <c r="CL39" s="481"/>
      <c r="CM39" s="481"/>
      <c r="CN39" s="481"/>
      <c r="CO39" s="481"/>
      <c r="CP39" s="481"/>
      <c r="CQ39" s="481"/>
      <c r="CR39" s="481"/>
      <c r="CS39" s="481"/>
      <c r="CT39" s="481"/>
      <c r="CU39" s="481"/>
      <c r="CV39" s="481"/>
      <c r="CW39" s="481"/>
      <c r="CX39" s="481"/>
      <c r="CY39" s="481"/>
      <c r="CZ39" s="481"/>
      <c r="DA39" s="481"/>
      <c r="DB39" s="481"/>
      <c r="DC39" s="481"/>
      <c r="DD39" s="481"/>
      <c r="DE39" s="481"/>
      <c r="DF39" s="481"/>
      <c r="DG39" s="481"/>
      <c r="DH39" s="481"/>
      <c r="DI39" s="481"/>
      <c r="DJ39" s="481"/>
      <c r="DK39" s="481"/>
      <c r="DL39" s="481"/>
      <c r="DM39" s="481"/>
      <c r="DN39" s="481"/>
      <c r="DO39" s="481"/>
      <c r="DP39" s="481"/>
      <c r="DQ39" s="481"/>
      <c r="DR39" s="481"/>
      <c r="DS39" s="481"/>
      <c r="DT39" s="481"/>
      <c r="DU39" s="481"/>
      <c r="DV39" s="481"/>
      <c r="DW39" s="481"/>
      <c r="DX39" s="481"/>
      <c r="DY39" s="481"/>
      <c r="DZ39" s="481"/>
      <c r="EA39" s="481"/>
      <c r="EB39" s="481"/>
      <c r="EC39" s="481"/>
      <c r="ED39" s="481"/>
      <c r="EE39" s="481"/>
      <c r="EF39" s="481"/>
      <c r="EG39" s="481"/>
      <c r="EH39" s="481"/>
      <c r="EI39" s="481"/>
      <c r="EJ39" s="481"/>
      <c r="EK39" s="481"/>
      <c r="EL39" s="481"/>
      <c r="EM39" s="481"/>
      <c r="EN39" s="481"/>
      <c r="EO39" s="481"/>
      <c r="EP39" s="481"/>
      <c r="EQ39" s="481"/>
      <c r="ER39" s="481"/>
      <c r="ES39" s="481"/>
      <c r="ET39" s="481"/>
      <c r="EU39" s="481"/>
      <c r="EV39" s="481"/>
      <c r="EW39" s="481"/>
      <c r="EX39" s="481"/>
      <c r="EY39" s="481"/>
      <c r="EZ39" s="481"/>
      <c r="FA39" s="481"/>
      <c r="FB39" s="481"/>
      <c r="FC39" s="481"/>
      <c r="FD39" s="481"/>
      <c r="FE39" s="481"/>
      <c r="FF39" s="481"/>
      <c r="FG39" s="481"/>
      <c r="FH39" s="481"/>
      <c r="FI39" s="481"/>
      <c r="FJ39" s="481"/>
      <c r="FK39" s="481"/>
      <c r="FL39" s="481"/>
      <c r="FM39" s="481"/>
      <c r="FN39" s="481"/>
      <c r="FO39" s="481"/>
      <c r="FP39" s="481"/>
      <c r="FQ39" s="481"/>
      <c r="FR39" s="481"/>
      <c r="FS39" s="481"/>
      <c r="FT39" s="481"/>
      <c r="FU39" s="481"/>
      <c r="FV39" s="481"/>
      <c r="FW39" s="481"/>
      <c r="FX39" s="481"/>
      <c r="FY39" s="481"/>
      <c r="FZ39" s="481"/>
      <c r="GA39" s="481"/>
      <c r="GB39" s="481"/>
      <c r="GC39" s="481"/>
      <c r="GD39" s="481"/>
      <c r="GE39" s="481"/>
      <c r="GF39" s="481"/>
      <c r="GG39" s="481"/>
      <c r="GH39" s="481"/>
      <c r="GI39" s="481"/>
      <c r="GJ39" s="481"/>
      <c r="GK39" s="481"/>
      <c r="GL39" s="481"/>
      <c r="GM39" s="481"/>
      <c r="GN39" s="481"/>
      <c r="GO39" s="481"/>
      <c r="GP39" s="481"/>
      <c r="GQ39" s="481"/>
      <c r="GR39" s="481"/>
      <c r="GS39" s="481"/>
      <c r="GT39" s="481"/>
      <c r="GU39" s="481"/>
      <c r="GV39" s="481"/>
      <c r="GW39" s="481"/>
      <c r="GX39" s="481"/>
      <c r="GY39" s="481"/>
      <c r="GZ39" s="481"/>
      <c r="HA39" s="481"/>
      <c r="HB39" s="481"/>
      <c r="HC39" s="481"/>
      <c r="HD39" s="481"/>
      <c r="HE39" s="481"/>
      <c r="HF39" s="481"/>
      <c r="HG39" s="481"/>
      <c r="HH39" s="481"/>
      <c r="HI39" s="481"/>
      <c r="HJ39" s="481"/>
      <c r="HK39" s="481"/>
      <c r="HL39" s="481"/>
      <c r="HM39" s="481"/>
      <c r="HN39" s="481"/>
      <c r="HO39" s="481"/>
      <c r="HP39" s="481"/>
      <c r="HQ39" s="481"/>
      <c r="HR39" s="481"/>
      <c r="HS39" s="481"/>
      <c r="HT39" s="481"/>
      <c r="HU39" s="481"/>
      <c r="HV39" s="481"/>
      <c r="HW39" s="481"/>
      <c r="HX39" s="481"/>
      <c r="HY39" s="481"/>
      <c r="HZ39" s="481"/>
      <c r="IA39" s="481"/>
      <c r="IB39" s="481"/>
      <c r="IC39" s="481"/>
      <c r="ID39" s="481"/>
      <c r="IE39" s="481"/>
      <c r="IF39" s="481"/>
      <c r="IG39" s="481"/>
      <c r="IH39" s="481"/>
      <c r="II39" s="481"/>
      <c r="IJ39" s="481"/>
      <c r="IK39" s="481"/>
      <c r="IL39" s="481"/>
      <c r="IM39" s="481"/>
      <c r="IN39" s="481"/>
    </row>
    <row r="40" spans="1:248" s="482" customFormat="1" ht="12.75">
      <c r="A40" s="498"/>
      <c r="B40" s="501"/>
      <c r="C40" s="500"/>
      <c r="D40" s="480"/>
      <c r="E40" s="480"/>
      <c r="F40" s="480"/>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481"/>
      <c r="AF40" s="481"/>
      <c r="AG40" s="481"/>
      <c r="AH40" s="481"/>
      <c r="AI40" s="481"/>
      <c r="AJ40" s="481"/>
      <c r="AK40" s="481"/>
      <c r="AL40" s="481"/>
      <c r="AM40" s="481"/>
      <c r="AN40" s="481"/>
      <c r="AO40" s="481"/>
      <c r="AP40" s="481"/>
      <c r="AQ40" s="481"/>
      <c r="AR40" s="481"/>
      <c r="AS40" s="481"/>
      <c r="AT40" s="481"/>
      <c r="AU40" s="481"/>
      <c r="AV40" s="481"/>
      <c r="AW40" s="481"/>
      <c r="AX40" s="481"/>
      <c r="AY40" s="481"/>
      <c r="AZ40" s="481"/>
      <c r="BA40" s="481"/>
      <c r="BB40" s="481"/>
      <c r="BC40" s="481"/>
      <c r="BD40" s="481"/>
      <c r="BE40" s="481"/>
      <c r="BF40" s="481"/>
      <c r="BG40" s="481"/>
      <c r="BH40" s="481"/>
      <c r="BI40" s="481"/>
      <c r="BJ40" s="481"/>
      <c r="BK40" s="481"/>
      <c r="BL40" s="481"/>
      <c r="BM40" s="481"/>
      <c r="BN40" s="481"/>
      <c r="BO40" s="481"/>
      <c r="BP40" s="481"/>
      <c r="BQ40" s="481"/>
      <c r="BR40" s="481"/>
      <c r="BS40" s="481"/>
      <c r="BT40" s="481"/>
      <c r="BU40" s="481"/>
      <c r="BV40" s="481"/>
      <c r="BW40" s="481"/>
      <c r="BX40" s="481"/>
      <c r="BY40" s="481"/>
      <c r="BZ40" s="481"/>
      <c r="CA40" s="481"/>
      <c r="CB40" s="481"/>
      <c r="CC40" s="481"/>
      <c r="CD40" s="481"/>
      <c r="CE40" s="481"/>
      <c r="CF40" s="481"/>
      <c r="CG40" s="481"/>
      <c r="CH40" s="481"/>
      <c r="CI40" s="481"/>
      <c r="CJ40" s="481"/>
      <c r="CK40" s="481"/>
      <c r="CL40" s="481"/>
      <c r="CM40" s="481"/>
      <c r="CN40" s="481"/>
      <c r="CO40" s="481"/>
      <c r="CP40" s="481"/>
      <c r="CQ40" s="481"/>
      <c r="CR40" s="481"/>
      <c r="CS40" s="481"/>
      <c r="CT40" s="481"/>
      <c r="CU40" s="481"/>
      <c r="CV40" s="481"/>
      <c r="CW40" s="481"/>
      <c r="CX40" s="481"/>
      <c r="CY40" s="481"/>
      <c r="CZ40" s="481"/>
      <c r="DA40" s="481"/>
      <c r="DB40" s="481"/>
      <c r="DC40" s="481"/>
      <c r="DD40" s="481"/>
      <c r="DE40" s="481"/>
      <c r="DF40" s="481"/>
      <c r="DG40" s="481"/>
      <c r="DH40" s="481"/>
      <c r="DI40" s="481"/>
      <c r="DJ40" s="481"/>
      <c r="DK40" s="481"/>
      <c r="DL40" s="481"/>
      <c r="DM40" s="481"/>
      <c r="DN40" s="481"/>
      <c r="DO40" s="481"/>
      <c r="DP40" s="481"/>
      <c r="DQ40" s="481"/>
      <c r="DR40" s="481"/>
      <c r="DS40" s="481"/>
      <c r="DT40" s="481"/>
      <c r="DU40" s="481"/>
      <c r="DV40" s="481"/>
      <c r="DW40" s="481"/>
      <c r="DX40" s="481"/>
      <c r="DY40" s="481"/>
      <c r="DZ40" s="481"/>
      <c r="EA40" s="481"/>
      <c r="EB40" s="481"/>
      <c r="EC40" s="481"/>
      <c r="ED40" s="481"/>
      <c r="EE40" s="481"/>
      <c r="EF40" s="481"/>
      <c r="EG40" s="481"/>
      <c r="EH40" s="481"/>
      <c r="EI40" s="481"/>
      <c r="EJ40" s="481"/>
      <c r="EK40" s="481"/>
      <c r="EL40" s="481"/>
      <c r="EM40" s="481"/>
      <c r="EN40" s="481"/>
      <c r="EO40" s="481"/>
      <c r="EP40" s="481"/>
      <c r="EQ40" s="481"/>
      <c r="ER40" s="481"/>
      <c r="ES40" s="481"/>
      <c r="ET40" s="481"/>
      <c r="EU40" s="481"/>
      <c r="EV40" s="481"/>
      <c r="EW40" s="481"/>
      <c r="EX40" s="481"/>
      <c r="EY40" s="481"/>
      <c r="EZ40" s="481"/>
      <c r="FA40" s="481"/>
      <c r="FB40" s="481"/>
      <c r="FC40" s="481"/>
      <c r="FD40" s="481"/>
      <c r="FE40" s="481"/>
      <c r="FF40" s="481"/>
      <c r="FG40" s="481"/>
      <c r="FH40" s="481"/>
      <c r="FI40" s="481"/>
      <c r="FJ40" s="481"/>
      <c r="FK40" s="481"/>
      <c r="FL40" s="481"/>
      <c r="FM40" s="481"/>
      <c r="FN40" s="481"/>
      <c r="FO40" s="481"/>
      <c r="FP40" s="481"/>
      <c r="FQ40" s="481"/>
      <c r="FR40" s="481"/>
      <c r="FS40" s="481"/>
      <c r="FT40" s="481"/>
      <c r="FU40" s="481"/>
      <c r="FV40" s="481"/>
      <c r="FW40" s="481"/>
      <c r="FX40" s="481"/>
      <c r="FY40" s="481"/>
      <c r="FZ40" s="481"/>
      <c r="GA40" s="481"/>
      <c r="GB40" s="481"/>
      <c r="GC40" s="481"/>
      <c r="GD40" s="481"/>
      <c r="GE40" s="481"/>
      <c r="GF40" s="481"/>
      <c r="GG40" s="481"/>
      <c r="GH40" s="481"/>
      <c r="GI40" s="481"/>
      <c r="GJ40" s="481"/>
      <c r="GK40" s="481"/>
      <c r="GL40" s="481"/>
      <c r="GM40" s="481"/>
      <c r="GN40" s="481"/>
      <c r="GO40" s="481"/>
      <c r="GP40" s="481"/>
      <c r="GQ40" s="481"/>
      <c r="GR40" s="481"/>
      <c r="GS40" s="481"/>
      <c r="GT40" s="481"/>
      <c r="GU40" s="481"/>
      <c r="GV40" s="481"/>
      <c r="GW40" s="481"/>
      <c r="GX40" s="481"/>
      <c r="GY40" s="481"/>
      <c r="GZ40" s="481"/>
      <c r="HA40" s="481"/>
      <c r="HB40" s="481"/>
      <c r="HC40" s="481"/>
      <c r="HD40" s="481"/>
      <c r="HE40" s="481"/>
      <c r="HF40" s="481"/>
      <c r="HG40" s="481"/>
      <c r="HH40" s="481"/>
      <c r="HI40" s="481"/>
      <c r="HJ40" s="481"/>
      <c r="HK40" s="481"/>
      <c r="HL40" s="481"/>
      <c r="HM40" s="481"/>
      <c r="HN40" s="481"/>
      <c r="HO40" s="481"/>
      <c r="HP40" s="481"/>
      <c r="HQ40" s="481"/>
      <c r="HR40" s="481"/>
      <c r="HS40" s="481"/>
      <c r="HT40" s="481"/>
      <c r="HU40" s="481"/>
      <c r="HV40" s="481"/>
      <c r="HW40" s="481"/>
      <c r="HX40" s="481"/>
      <c r="HY40" s="481"/>
      <c r="HZ40" s="481"/>
      <c r="IA40" s="481"/>
      <c r="IB40" s="481"/>
      <c r="IC40" s="481"/>
      <c r="ID40" s="481"/>
      <c r="IE40" s="481"/>
      <c r="IF40" s="481"/>
      <c r="IG40" s="481"/>
      <c r="IH40" s="481"/>
      <c r="II40" s="481"/>
      <c r="IJ40" s="481"/>
      <c r="IK40" s="481"/>
      <c r="IL40" s="481"/>
      <c r="IM40" s="481"/>
      <c r="IN40" s="481"/>
    </row>
    <row r="41" spans="1:256" ht="12.75">
      <c r="A41" s="498"/>
      <c r="B41" s="785" t="s">
        <v>1275</v>
      </c>
      <c r="C41" s="785"/>
      <c r="D41" s="785"/>
      <c r="E41" s="785"/>
      <c r="IO41" s="482"/>
      <c r="IP41" s="482"/>
      <c r="IQ41" s="482"/>
      <c r="IR41" s="482"/>
      <c r="IS41" s="482"/>
      <c r="IT41" s="482"/>
      <c r="IU41" s="482"/>
      <c r="IV41" s="482"/>
    </row>
    <row r="42" spans="1:256" ht="12.75">
      <c r="A42" s="498"/>
      <c r="B42" s="785" t="s">
        <v>1250</v>
      </c>
      <c r="C42" s="785"/>
      <c r="D42" s="785"/>
      <c r="E42" s="785"/>
      <c r="IO42" s="482"/>
      <c r="IP42" s="482"/>
      <c r="IQ42" s="482"/>
      <c r="IR42" s="482"/>
      <c r="IS42" s="482"/>
      <c r="IT42" s="482"/>
      <c r="IU42" s="482"/>
      <c r="IV42" s="482"/>
    </row>
    <row r="43" spans="1:256" ht="37.5" customHeight="1">
      <c r="A43" s="498"/>
      <c r="B43" s="785" t="s">
        <v>1276</v>
      </c>
      <c r="C43" s="785"/>
      <c r="D43" s="785"/>
      <c r="E43" s="785"/>
      <c r="IO43" s="482"/>
      <c r="IP43" s="482"/>
      <c r="IQ43" s="482"/>
      <c r="IR43" s="482"/>
      <c r="IS43" s="482"/>
      <c r="IT43" s="482"/>
      <c r="IU43" s="482"/>
      <c r="IV43" s="482"/>
    </row>
    <row r="44" spans="1:256" ht="12.75">
      <c r="A44" s="498"/>
      <c r="B44" s="502"/>
      <c r="C44" s="503"/>
      <c r="D44" s="503"/>
      <c r="E44" s="503"/>
      <c r="IO44" s="482"/>
      <c r="IP44" s="482"/>
      <c r="IQ44" s="482"/>
      <c r="IR44" s="482"/>
      <c r="IS44" s="482"/>
      <c r="IT44" s="482"/>
      <c r="IU44" s="482"/>
      <c r="IV44" s="482"/>
    </row>
    <row r="45" spans="1:256" ht="12.75">
      <c r="A45" s="498"/>
      <c r="B45" s="785" t="s">
        <v>1277</v>
      </c>
      <c r="C45" s="785"/>
      <c r="D45" s="785"/>
      <c r="E45" s="785"/>
      <c r="IO45" s="482"/>
      <c r="IP45" s="482"/>
      <c r="IQ45" s="482"/>
      <c r="IR45" s="482"/>
      <c r="IS45" s="482"/>
      <c r="IT45" s="482"/>
      <c r="IU45" s="482"/>
      <c r="IV45" s="482"/>
    </row>
    <row r="46" spans="1:256" ht="12.75" customHeight="1">
      <c r="A46" s="498"/>
      <c r="B46" s="786" t="s">
        <v>1278</v>
      </c>
      <c r="C46" s="786"/>
      <c r="D46" s="786"/>
      <c r="E46" s="786"/>
      <c r="IO46" s="482"/>
      <c r="IP46" s="482"/>
      <c r="IQ46" s="482"/>
      <c r="IR46" s="482"/>
      <c r="IS46" s="482"/>
      <c r="IT46" s="482"/>
      <c r="IU46" s="482"/>
      <c r="IV46" s="482"/>
    </row>
    <row r="47" spans="1:256" ht="12.75" customHeight="1">
      <c r="A47" s="498"/>
      <c r="B47" s="786" t="s">
        <v>1279</v>
      </c>
      <c r="C47" s="786"/>
      <c r="D47" s="786"/>
      <c r="E47" s="786"/>
      <c r="IO47" s="482"/>
      <c r="IP47" s="482"/>
      <c r="IQ47" s="482"/>
      <c r="IR47" s="482"/>
      <c r="IS47" s="482"/>
      <c r="IT47" s="482"/>
      <c r="IU47" s="482"/>
      <c r="IV47" s="482"/>
    </row>
    <row r="48" spans="1:256" ht="12.75" customHeight="1">
      <c r="A48" s="498"/>
      <c r="B48" s="786" t="s">
        <v>1280</v>
      </c>
      <c r="C48" s="786"/>
      <c r="D48" s="786"/>
      <c r="E48" s="786"/>
      <c r="IO48" s="482"/>
      <c r="IP48" s="482"/>
      <c r="IQ48" s="482"/>
      <c r="IR48" s="482"/>
      <c r="IS48" s="482"/>
      <c r="IT48" s="482"/>
      <c r="IU48" s="482"/>
      <c r="IV48" s="482"/>
    </row>
    <row r="49" spans="1:256" ht="12.75" customHeight="1">
      <c r="A49" s="498"/>
      <c r="B49" s="786" t="s">
        <v>1281</v>
      </c>
      <c r="C49" s="786"/>
      <c r="D49" s="786"/>
      <c r="E49" s="786"/>
      <c r="IO49" s="482"/>
      <c r="IP49" s="482"/>
      <c r="IQ49" s="482"/>
      <c r="IR49" s="482"/>
      <c r="IS49" s="482"/>
      <c r="IT49" s="482"/>
      <c r="IU49" s="482"/>
      <c r="IV49" s="482"/>
    </row>
    <row r="50" spans="1:256" ht="12.75" customHeight="1">
      <c r="A50" s="498"/>
      <c r="B50" s="786" t="s">
        <v>1282</v>
      </c>
      <c r="C50" s="786"/>
      <c r="D50" s="786"/>
      <c r="E50" s="786"/>
      <c r="IO50" s="482"/>
      <c r="IP50" s="482"/>
      <c r="IQ50" s="482"/>
      <c r="IR50" s="482"/>
      <c r="IS50" s="482"/>
      <c r="IT50" s="482"/>
      <c r="IU50" s="482"/>
      <c r="IV50" s="482"/>
    </row>
    <row r="51" spans="1:256" ht="12.75" customHeight="1">
      <c r="A51" s="498"/>
      <c r="B51" s="570" t="s">
        <v>1368</v>
      </c>
      <c r="C51" s="570"/>
      <c r="D51" s="570"/>
      <c r="E51" s="570"/>
      <c r="IO51" s="482"/>
      <c r="IP51" s="482"/>
      <c r="IQ51" s="482"/>
      <c r="IR51" s="482"/>
      <c r="IS51" s="482"/>
      <c r="IT51" s="482"/>
      <c r="IU51" s="482"/>
      <c r="IV51" s="482"/>
    </row>
    <row r="52" spans="1:256" ht="12.75" customHeight="1">
      <c r="A52" s="498"/>
      <c r="B52" s="786" t="s">
        <v>1283</v>
      </c>
      <c r="C52" s="786"/>
      <c r="D52" s="786"/>
      <c r="E52" s="786"/>
      <c r="IO52" s="482"/>
      <c r="IP52" s="482"/>
      <c r="IQ52" s="482"/>
      <c r="IR52" s="482"/>
      <c r="IS52" s="482"/>
      <c r="IT52" s="482"/>
      <c r="IU52" s="482"/>
      <c r="IV52" s="482"/>
    </row>
    <row r="53" spans="1:256" ht="12" customHeight="1">
      <c r="A53" s="498"/>
      <c r="B53" s="506"/>
      <c r="C53" s="507"/>
      <c r="D53" s="507"/>
      <c r="E53" s="507"/>
      <c r="IO53" s="482"/>
      <c r="IP53" s="482"/>
      <c r="IQ53" s="482"/>
      <c r="IR53" s="482"/>
      <c r="IS53" s="482"/>
      <c r="IT53" s="482"/>
      <c r="IU53" s="482"/>
      <c r="IV53" s="482"/>
    </row>
    <row r="54" spans="1:256" ht="24.75" customHeight="1">
      <c r="A54" s="498"/>
      <c r="B54" s="785" t="s">
        <v>1284</v>
      </c>
      <c r="C54" s="785"/>
      <c r="D54" s="785"/>
      <c r="E54" s="785"/>
      <c r="IO54" s="482"/>
      <c r="IP54" s="482"/>
      <c r="IQ54" s="482"/>
      <c r="IR54" s="482"/>
      <c r="IS54" s="482"/>
      <c r="IT54" s="482"/>
      <c r="IU54" s="482"/>
      <c r="IV54" s="482"/>
    </row>
    <row r="55" spans="1:256" ht="12.75">
      <c r="A55" s="498"/>
      <c r="B55" s="502"/>
      <c r="C55" s="503"/>
      <c r="D55" s="503"/>
      <c r="E55" s="503"/>
      <c r="IO55" s="482"/>
      <c r="IP55" s="482"/>
      <c r="IQ55" s="482"/>
      <c r="IR55" s="482"/>
      <c r="IS55" s="482"/>
      <c r="IT55" s="482"/>
      <c r="IU55" s="482"/>
      <c r="IV55" s="482"/>
    </row>
    <row r="56" spans="1:256" ht="12.75" customHeight="1">
      <c r="A56" s="498"/>
      <c r="B56" s="785" t="s">
        <v>1251</v>
      </c>
      <c r="C56" s="785"/>
      <c r="D56" s="785"/>
      <c r="E56" s="785"/>
      <c r="IO56" s="482"/>
      <c r="IP56" s="482"/>
      <c r="IQ56" s="482"/>
      <c r="IR56" s="482"/>
      <c r="IS56" s="482"/>
      <c r="IT56" s="482"/>
      <c r="IU56" s="482"/>
      <c r="IV56" s="482"/>
    </row>
    <row r="57" spans="1:256" ht="12.75">
      <c r="A57" s="498"/>
      <c r="B57" s="786" t="s">
        <v>1285</v>
      </c>
      <c r="C57" s="786"/>
      <c r="D57" s="786"/>
      <c r="E57" s="786"/>
      <c r="IO57" s="482"/>
      <c r="IP57" s="482"/>
      <c r="IQ57" s="482"/>
      <c r="IR57" s="482"/>
      <c r="IS57" s="482"/>
      <c r="IT57" s="482"/>
      <c r="IU57" s="482"/>
      <c r="IV57" s="482"/>
    </row>
    <row r="58" spans="1:256" ht="12.75">
      <c r="A58" s="498"/>
      <c r="B58" s="786" t="s">
        <v>1286</v>
      </c>
      <c r="C58" s="786"/>
      <c r="D58" s="786"/>
      <c r="E58" s="786"/>
      <c r="IO58" s="482"/>
      <c r="IP58" s="482"/>
      <c r="IQ58" s="482"/>
      <c r="IR58" s="482"/>
      <c r="IS58" s="482"/>
      <c r="IT58" s="482"/>
      <c r="IU58" s="482"/>
      <c r="IV58" s="482"/>
    </row>
    <row r="59" spans="1:256" ht="12.75">
      <c r="A59" s="498"/>
      <c r="B59" s="786" t="s">
        <v>1287</v>
      </c>
      <c r="C59" s="786"/>
      <c r="D59" s="786"/>
      <c r="E59" s="786"/>
      <c r="IO59" s="482"/>
      <c r="IP59" s="482"/>
      <c r="IQ59" s="482"/>
      <c r="IR59" s="482"/>
      <c r="IS59" s="482"/>
      <c r="IT59" s="482"/>
      <c r="IU59" s="482"/>
      <c r="IV59" s="482"/>
    </row>
    <row r="60" spans="1:256" ht="12.75">
      <c r="A60" s="498"/>
      <c r="B60" s="786" t="s">
        <v>1288</v>
      </c>
      <c r="C60" s="786"/>
      <c r="D60" s="786"/>
      <c r="E60" s="786"/>
      <c r="IO60" s="482"/>
      <c r="IP60" s="482"/>
      <c r="IQ60" s="482"/>
      <c r="IR60" s="482"/>
      <c r="IS60" s="482"/>
      <c r="IT60" s="482"/>
      <c r="IU60" s="482"/>
      <c r="IV60" s="482"/>
    </row>
    <row r="61" spans="1:256" s="512" customFormat="1" ht="12.75">
      <c r="A61" s="510"/>
      <c r="B61" s="786" t="s">
        <v>1289</v>
      </c>
      <c r="C61" s="786"/>
      <c r="D61" s="786"/>
      <c r="E61" s="786"/>
      <c r="F61" s="511"/>
      <c r="IO61" s="513"/>
      <c r="IP61" s="513"/>
      <c r="IQ61" s="513"/>
      <c r="IR61" s="513"/>
      <c r="IS61" s="513"/>
      <c r="IT61" s="513"/>
      <c r="IU61" s="513"/>
      <c r="IV61" s="513"/>
    </row>
    <row r="62" spans="1:256" ht="12.75">
      <c r="A62" s="498"/>
      <c r="B62" s="786" t="s">
        <v>1290</v>
      </c>
      <c r="C62" s="786"/>
      <c r="D62" s="786"/>
      <c r="E62" s="786"/>
      <c r="IO62" s="482"/>
      <c r="IP62" s="482"/>
      <c r="IQ62" s="482"/>
      <c r="IR62" s="482"/>
      <c r="IS62" s="482"/>
      <c r="IT62" s="482"/>
      <c r="IU62" s="482"/>
      <c r="IV62" s="482"/>
    </row>
    <row r="63" spans="1:256" ht="12.75">
      <c r="A63" s="498"/>
      <c r="B63" s="786" t="s">
        <v>1291</v>
      </c>
      <c r="C63" s="786"/>
      <c r="D63" s="786"/>
      <c r="E63" s="786"/>
      <c r="IO63" s="482"/>
      <c r="IP63" s="482"/>
      <c r="IQ63" s="482"/>
      <c r="IR63" s="482"/>
      <c r="IS63" s="482"/>
      <c r="IT63" s="482"/>
      <c r="IU63" s="482"/>
      <c r="IV63" s="482"/>
    </row>
    <row r="64" spans="1:256" ht="12.75">
      <c r="A64" s="498"/>
      <c r="B64" s="786" t="s">
        <v>1292</v>
      </c>
      <c r="C64" s="786"/>
      <c r="D64" s="786"/>
      <c r="E64" s="786"/>
      <c r="IO64" s="482"/>
      <c r="IP64" s="482"/>
      <c r="IQ64" s="482"/>
      <c r="IR64" s="482"/>
      <c r="IS64" s="482"/>
      <c r="IT64" s="482"/>
      <c r="IU64" s="482"/>
      <c r="IV64" s="482"/>
    </row>
    <row r="65" spans="1:256" ht="12.75">
      <c r="A65" s="498"/>
      <c r="B65" s="786" t="s">
        <v>1293</v>
      </c>
      <c r="C65" s="786"/>
      <c r="D65" s="786"/>
      <c r="E65" s="786"/>
      <c r="IO65" s="482"/>
      <c r="IP65" s="482"/>
      <c r="IQ65" s="482"/>
      <c r="IR65" s="482"/>
      <c r="IS65" s="482"/>
      <c r="IT65" s="482"/>
      <c r="IU65" s="482"/>
      <c r="IV65" s="482"/>
    </row>
    <row r="66" spans="1:256" ht="12.75">
      <c r="A66" s="498"/>
      <c r="B66" s="786" t="s">
        <v>1294</v>
      </c>
      <c r="C66" s="786"/>
      <c r="D66" s="786"/>
      <c r="E66" s="786"/>
      <c r="IO66" s="482"/>
      <c r="IP66" s="482"/>
      <c r="IQ66" s="482"/>
      <c r="IR66" s="482"/>
      <c r="IS66" s="482"/>
      <c r="IT66" s="482"/>
      <c r="IU66" s="482"/>
      <c r="IV66" s="482"/>
    </row>
    <row r="67" spans="1:256" ht="12.75">
      <c r="A67" s="498"/>
      <c r="B67" s="786" t="s">
        <v>1295</v>
      </c>
      <c r="C67" s="787"/>
      <c r="D67" s="787"/>
      <c r="E67" s="787"/>
      <c r="IO67" s="482"/>
      <c r="IP67" s="482"/>
      <c r="IQ67" s="482"/>
      <c r="IR67" s="482"/>
      <c r="IS67" s="482"/>
      <c r="IT67" s="482"/>
      <c r="IU67" s="482"/>
      <c r="IV67" s="482"/>
    </row>
    <row r="68" spans="1:256" ht="9.75" customHeight="1">
      <c r="A68" s="498"/>
      <c r="B68" s="785"/>
      <c r="C68" s="785"/>
      <c r="D68" s="785"/>
      <c r="E68" s="785"/>
      <c r="IO68" s="482"/>
      <c r="IP68" s="482"/>
      <c r="IQ68" s="482"/>
      <c r="IR68" s="482"/>
      <c r="IS68" s="482"/>
      <c r="IT68" s="482"/>
      <c r="IU68" s="482"/>
      <c r="IV68" s="482"/>
    </row>
    <row r="69" spans="1:248" s="482" customFormat="1" ht="37.5" customHeight="1">
      <c r="A69" s="477"/>
      <c r="B69" s="801" t="s">
        <v>1369</v>
      </c>
      <c r="C69" s="802"/>
      <c r="D69" s="802"/>
      <c r="E69" s="802"/>
      <c r="F69" s="480"/>
      <c r="G69" s="481"/>
      <c r="H69" s="481"/>
      <c r="I69" s="481"/>
      <c r="J69" s="481"/>
      <c r="K69" s="481"/>
      <c r="L69" s="481"/>
      <c r="M69" s="481"/>
      <c r="N69" s="481"/>
      <c r="O69" s="481"/>
      <c r="P69" s="481"/>
      <c r="Q69" s="481"/>
      <c r="R69" s="481"/>
      <c r="S69" s="481"/>
      <c r="T69" s="481"/>
      <c r="U69" s="481"/>
      <c r="V69" s="481"/>
      <c r="W69" s="481"/>
      <c r="X69" s="481"/>
      <c r="Y69" s="481"/>
      <c r="Z69" s="481"/>
      <c r="AA69" s="481"/>
      <c r="AB69" s="481"/>
      <c r="AC69" s="481"/>
      <c r="AD69" s="481"/>
      <c r="AE69" s="481"/>
      <c r="AF69" s="481"/>
      <c r="AG69" s="481"/>
      <c r="AH69" s="481"/>
      <c r="AI69" s="481"/>
      <c r="AJ69" s="481"/>
      <c r="AK69" s="481"/>
      <c r="AL69" s="481"/>
      <c r="AM69" s="481"/>
      <c r="AN69" s="481"/>
      <c r="AO69" s="481"/>
      <c r="AP69" s="481"/>
      <c r="AQ69" s="481"/>
      <c r="AR69" s="481"/>
      <c r="AS69" s="481"/>
      <c r="AT69" s="481"/>
      <c r="AU69" s="481"/>
      <c r="AV69" s="481"/>
      <c r="AW69" s="481"/>
      <c r="AX69" s="481"/>
      <c r="AY69" s="481"/>
      <c r="AZ69" s="481"/>
      <c r="BA69" s="481"/>
      <c r="BB69" s="481"/>
      <c r="BC69" s="481"/>
      <c r="BD69" s="481"/>
      <c r="BE69" s="481"/>
      <c r="BF69" s="481"/>
      <c r="BG69" s="481"/>
      <c r="BH69" s="481"/>
      <c r="BI69" s="481"/>
      <c r="BJ69" s="481"/>
      <c r="BK69" s="481"/>
      <c r="BL69" s="481"/>
      <c r="BM69" s="481"/>
      <c r="BN69" s="481"/>
      <c r="BO69" s="481"/>
      <c r="BP69" s="481"/>
      <c r="BQ69" s="481"/>
      <c r="BR69" s="481"/>
      <c r="BS69" s="481"/>
      <c r="BT69" s="481"/>
      <c r="BU69" s="481"/>
      <c r="BV69" s="481"/>
      <c r="BW69" s="481"/>
      <c r="BX69" s="481"/>
      <c r="BY69" s="481"/>
      <c r="BZ69" s="481"/>
      <c r="CA69" s="481"/>
      <c r="CB69" s="481"/>
      <c r="CC69" s="481"/>
      <c r="CD69" s="481"/>
      <c r="CE69" s="481"/>
      <c r="CF69" s="481"/>
      <c r="CG69" s="481"/>
      <c r="CH69" s="481"/>
      <c r="CI69" s="481"/>
      <c r="CJ69" s="481"/>
      <c r="CK69" s="481"/>
      <c r="CL69" s="481"/>
      <c r="CM69" s="481"/>
      <c r="CN69" s="481"/>
      <c r="CO69" s="481"/>
      <c r="CP69" s="481"/>
      <c r="CQ69" s="481"/>
      <c r="CR69" s="481"/>
      <c r="CS69" s="481"/>
      <c r="CT69" s="481"/>
      <c r="CU69" s="481"/>
      <c r="CV69" s="481"/>
      <c r="CW69" s="481"/>
      <c r="CX69" s="481"/>
      <c r="CY69" s="481"/>
      <c r="CZ69" s="481"/>
      <c r="DA69" s="481"/>
      <c r="DB69" s="481"/>
      <c r="DC69" s="481"/>
      <c r="DD69" s="481"/>
      <c r="DE69" s="481"/>
      <c r="DF69" s="481"/>
      <c r="DG69" s="481"/>
      <c r="DH69" s="481"/>
      <c r="DI69" s="481"/>
      <c r="DJ69" s="481"/>
      <c r="DK69" s="481"/>
      <c r="DL69" s="481"/>
      <c r="DM69" s="481"/>
      <c r="DN69" s="481"/>
      <c r="DO69" s="481"/>
      <c r="DP69" s="481"/>
      <c r="DQ69" s="481"/>
      <c r="DR69" s="481"/>
      <c r="DS69" s="481"/>
      <c r="DT69" s="481"/>
      <c r="DU69" s="481"/>
      <c r="DV69" s="481"/>
      <c r="DW69" s="481"/>
      <c r="DX69" s="481"/>
      <c r="DY69" s="481"/>
      <c r="DZ69" s="481"/>
      <c r="EA69" s="481"/>
      <c r="EB69" s="481"/>
      <c r="EC69" s="481"/>
      <c r="ED69" s="481"/>
      <c r="EE69" s="481"/>
      <c r="EF69" s="481"/>
      <c r="EG69" s="481"/>
      <c r="EH69" s="481"/>
      <c r="EI69" s="481"/>
      <c r="EJ69" s="481"/>
      <c r="EK69" s="481"/>
      <c r="EL69" s="481"/>
      <c r="EM69" s="481"/>
      <c r="EN69" s="481"/>
      <c r="EO69" s="481"/>
      <c r="EP69" s="481"/>
      <c r="EQ69" s="481"/>
      <c r="ER69" s="481"/>
      <c r="ES69" s="481"/>
      <c r="ET69" s="481"/>
      <c r="EU69" s="481"/>
      <c r="EV69" s="481"/>
      <c r="EW69" s="481"/>
      <c r="EX69" s="481"/>
      <c r="EY69" s="481"/>
      <c r="EZ69" s="481"/>
      <c r="FA69" s="481"/>
      <c r="FB69" s="481"/>
      <c r="FC69" s="481"/>
      <c r="FD69" s="481"/>
      <c r="FE69" s="481"/>
      <c r="FF69" s="481"/>
      <c r="FG69" s="481"/>
      <c r="FH69" s="481"/>
      <c r="FI69" s="481"/>
      <c r="FJ69" s="481"/>
      <c r="FK69" s="481"/>
      <c r="FL69" s="481"/>
      <c r="FM69" s="481"/>
      <c r="FN69" s="481"/>
      <c r="FO69" s="481"/>
      <c r="FP69" s="481"/>
      <c r="FQ69" s="481"/>
      <c r="FR69" s="481"/>
      <c r="FS69" s="481"/>
      <c r="FT69" s="481"/>
      <c r="FU69" s="481"/>
      <c r="FV69" s="481"/>
      <c r="FW69" s="481"/>
      <c r="FX69" s="481"/>
      <c r="FY69" s="481"/>
      <c r="FZ69" s="481"/>
      <c r="GA69" s="481"/>
      <c r="GB69" s="481"/>
      <c r="GC69" s="481"/>
      <c r="GD69" s="481"/>
      <c r="GE69" s="481"/>
      <c r="GF69" s="481"/>
      <c r="GG69" s="481"/>
      <c r="GH69" s="481"/>
      <c r="GI69" s="481"/>
      <c r="GJ69" s="481"/>
      <c r="GK69" s="481"/>
      <c r="GL69" s="481"/>
      <c r="GM69" s="481"/>
      <c r="GN69" s="481"/>
      <c r="GO69" s="481"/>
      <c r="GP69" s="481"/>
      <c r="GQ69" s="481"/>
      <c r="GR69" s="481"/>
      <c r="GS69" s="481"/>
      <c r="GT69" s="481"/>
      <c r="GU69" s="481"/>
      <c r="GV69" s="481"/>
      <c r="GW69" s="481"/>
      <c r="GX69" s="481"/>
      <c r="GY69" s="481"/>
      <c r="GZ69" s="481"/>
      <c r="HA69" s="481"/>
      <c r="HB69" s="481"/>
      <c r="HC69" s="481"/>
      <c r="HD69" s="481"/>
      <c r="HE69" s="481"/>
      <c r="HF69" s="481"/>
      <c r="HG69" s="481"/>
      <c r="HH69" s="481"/>
      <c r="HI69" s="481"/>
      <c r="HJ69" s="481"/>
      <c r="HK69" s="481"/>
      <c r="HL69" s="481"/>
      <c r="HM69" s="481"/>
      <c r="HN69" s="481"/>
      <c r="HO69" s="481"/>
      <c r="HP69" s="481"/>
      <c r="HQ69" s="481"/>
      <c r="HR69" s="481"/>
      <c r="HS69" s="481"/>
      <c r="HT69" s="481"/>
      <c r="HU69" s="481"/>
      <c r="HV69" s="481"/>
      <c r="HW69" s="481"/>
      <c r="HX69" s="481"/>
      <c r="HY69" s="481"/>
      <c r="HZ69" s="481"/>
      <c r="IA69" s="481"/>
      <c r="IB69" s="481"/>
      <c r="IC69" s="481"/>
      <c r="ID69" s="481"/>
      <c r="IE69" s="481"/>
      <c r="IF69" s="481"/>
      <c r="IG69" s="481"/>
      <c r="IH69" s="481"/>
      <c r="II69" s="481"/>
      <c r="IJ69" s="481"/>
      <c r="IK69" s="481"/>
      <c r="IL69" s="481"/>
      <c r="IM69" s="481"/>
      <c r="IN69" s="481"/>
    </row>
    <row r="70" spans="1:248" s="482" customFormat="1" ht="12.75">
      <c r="A70" s="477"/>
      <c r="B70" s="478"/>
      <c r="C70" s="476"/>
      <c r="D70" s="476"/>
      <c r="E70" s="476"/>
      <c r="F70" s="480"/>
      <c r="G70" s="481"/>
      <c r="H70" s="481"/>
      <c r="I70" s="481"/>
      <c r="J70" s="481"/>
      <c r="K70" s="481"/>
      <c r="L70" s="481"/>
      <c r="M70" s="481"/>
      <c r="N70" s="481"/>
      <c r="O70" s="481"/>
      <c r="P70" s="481"/>
      <c r="Q70" s="481"/>
      <c r="R70" s="481"/>
      <c r="S70" s="481"/>
      <c r="T70" s="481"/>
      <c r="U70" s="481"/>
      <c r="V70" s="481"/>
      <c r="W70" s="481"/>
      <c r="X70" s="481"/>
      <c r="Y70" s="481"/>
      <c r="Z70" s="481"/>
      <c r="AA70" s="481"/>
      <c r="AB70" s="481"/>
      <c r="AC70" s="481"/>
      <c r="AD70" s="481"/>
      <c r="AE70" s="481"/>
      <c r="AF70" s="481"/>
      <c r="AG70" s="481"/>
      <c r="AH70" s="481"/>
      <c r="AI70" s="481"/>
      <c r="AJ70" s="481"/>
      <c r="AK70" s="481"/>
      <c r="AL70" s="481"/>
      <c r="AM70" s="481"/>
      <c r="AN70" s="481"/>
      <c r="AO70" s="481"/>
      <c r="AP70" s="481"/>
      <c r="AQ70" s="481"/>
      <c r="AR70" s="481"/>
      <c r="AS70" s="481"/>
      <c r="AT70" s="481"/>
      <c r="AU70" s="481"/>
      <c r="AV70" s="481"/>
      <c r="AW70" s="481"/>
      <c r="AX70" s="481"/>
      <c r="AY70" s="481"/>
      <c r="AZ70" s="481"/>
      <c r="BA70" s="481"/>
      <c r="BB70" s="481"/>
      <c r="BC70" s="481"/>
      <c r="BD70" s="481"/>
      <c r="BE70" s="481"/>
      <c r="BF70" s="481"/>
      <c r="BG70" s="481"/>
      <c r="BH70" s="481"/>
      <c r="BI70" s="481"/>
      <c r="BJ70" s="481"/>
      <c r="BK70" s="481"/>
      <c r="BL70" s="481"/>
      <c r="BM70" s="481"/>
      <c r="BN70" s="481"/>
      <c r="BO70" s="481"/>
      <c r="BP70" s="481"/>
      <c r="BQ70" s="481"/>
      <c r="BR70" s="481"/>
      <c r="BS70" s="481"/>
      <c r="BT70" s="481"/>
      <c r="BU70" s="481"/>
      <c r="BV70" s="481"/>
      <c r="BW70" s="481"/>
      <c r="BX70" s="481"/>
      <c r="BY70" s="481"/>
      <c r="BZ70" s="481"/>
      <c r="CA70" s="481"/>
      <c r="CB70" s="481"/>
      <c r="CC70" s="481"/>
      <c r="CD70" s="481"/>
      <c r="CE70" s="481"/>
      <c r="CF70" s="481"/>
      <c r="CG70" s="481"/>
      <c r="CH70" s="481"/>
      <c r="CI70" s="481"/>
      <c r="CJ70" s="481"/>
      <c r="CK70" s="481"/>
      <c r="CL70" s="481"/>
      <c r="CM70" s="481"/>
      <c r="CN70" s="481"/>
      <c r="CO70" s="481"/>
      <c r="CP70" s="481"/>
      <c r="CQ70" s="481"/>
      <c r="CR70" s="481"/>
      <c r="CS70" s="481"/>
      <c r="CT70" s="481"/>
      <c r="CU70" s="481"/>
      <c r="CV70" s="481"/>
      <c r="CW70" s="481"/>
      <c r="CX70" s="481"/>
      <c r="CY70" s="481"/>
      <c r="CZ70" s="481"/>
      <c r="DA70" s="481"/>
      <c r="DB70" s="481"/>
      <c r="DC70" s="481"/>
      <c r="DD70" s="481"/>
      <c r="DE70" s="481"/>
      <c r="DF70" s="481"/>
      <c r="DG70" s="481"/>
      <c r="DH70" s="481"/>
      <c r="DI70" s="481"/>
      <c r="DJ70" s="481"/>
      <c r="DK70" s="481"/>
      <c r="DL70" s="481"/>
      <c r="DM70" s="481"/>
      <c r="DN70" s="481"/>
      <c r="DO70" s="481"/>
      <c r="DP70" s="481"/>
      <c r="DQ70" s="481"/>
      <c r="DR70" s="481"/>
      <c r="DS70" s="481"/>
      <c r="DT70" s="481"/>
      <c r="DU70" s="481"/>
      <c r="DV70" s="481"/>
      <c r="DW70" s="481"/>
      <c r="DX70" s="481"/>
      <c r="DY70" s="481"/>
      <c r="DZ70" s="481"/>
      <c r="EA70" s="481"/>
      <c r="EB70" s="481"/>
      <c r="EC70" s="481"/>
      <c r="ED70" s="481"/>
      <c r="EE70" s="481"/>
      <c r="EF70" s="481"/>
      <c r="EG70" s="481"/>
      <c r="EH70" s="481"/>
      <c r="EI70" s="481"/>
      <c r="EJ70" s="481"/>
      <c r="EK70" s="481"/>
      <c r="EL70" s="481"/>
      <c r="EM70" s="481"/>
      <c r="EN70" s="481"/>
      <c r="EO70" s="481"/>
      <c r="EP70" s="481"/>
      <c r="EQ70" s="481"/>
      <c r="ER70" s="481"/>
      <c r="ES70" s="481"/>
      <c r="ET70" s="481"/>
      <c r="EU70" s="481"/>
      <c r="EV70" s="481"/>
      <c r="EW70" s="481"/>
      <c r="EX70" s="481"/>
      <c r="EY70" s="481"/>
      <c r="EZ70" s="481"/>
      <c r="FA70" s="481"/>
      <c r="FB70" s="481"/>
      <c r="FC70" s="481"/>
      <c r="FD70" s="481"/>
      <c r="FE70" s="481"/>
      <c r="FF70" s="481"/>
      <c r="FG70" s="481"/>
      <c r="FH70" s="481"/>
      <c r="FI70" s="481"/>
      <c r="FJ70" s="481"/>
      <c r="FK70" s="481"/>
      <c r="FL70" s="481"/>
      <c r="FM70" s="481"/>
      <c r="FN70" s="481"/>
      <c r="FO70" s="481"/>
      <c r="FP70" s="481"/>
      <c r="FQ70" s="481"/>
      <c r="FR70" s="481"/>
      <c r="FS70" s="481"/>
      <c r="FT70" s="481"/>
      <c r="FU70" s="481"/>
      <c r="FV70" s="481"/>
      <c r="FW70" s="481"/>
      <c r="FX70" s="481"/>
      <c r="FY70" s="481"/>
      <c r="FZ70" s="481"/>
      <c r="GA70" s="481"/>
      <c r="GB70" s="481"/>
      <c r="GC70" s="481"/>
      <c r="GD70" s="481"/>
      <c r="GE70" s="481"/>
      <c r="GF70" s="481"/>
      <c r="GG70" s="481"/>
      <c r="GH70" s="481"/>
      <c r="GI70" s="481"/>
      <c r="GJ70" s="481"/>
      <c r="GK70" s="481"/>
      <c r="GL70" s="481"/>
      <c r="GM70" s="481"/>
      <c r="GN70" s="481"/>
      <c r="GO70" s="481"/>
      <c r="GP70" s="481"/>
      <c r="GQ70" s="481"/>
      <c r="GR70" s="481"/>
      <c r="GS70" s="481"/>
      <c r="GT70" s="481"/>
      <c r="GU70" s="481"/>
      <c r="GV70" s="481"/>
      <c r="GW70" s="481"/>
      <c r="GX70" s="481"/>
      <c r="GY70" s="481"/>
      <c r="GZ70" s="481"/>
      <c r="HA70" s="481"/>
      <c r="HB70" s="481"/>
      <c r="HC70" s="481"/>
      <c r="HD70" s="481"/>
      <c r="HE70" s="481"/>
      <c r="HF70" s="481"/>
      <c r="HG70" s="481"/>
      <c r="HH70" s="481"/>
      <c r="HI70" s="481"/>
      <c r="HJ70" s="481"/>
      <c r="HK70" s="481"/>
      <c r="HL70" s="481"/>
      <c r="HM70" s="481"/>
      <c r="HN70" s="481"/>
      <c r="HO70" s="481"/>
      <c r="HP70" s="481"/>
      <c r="HQ70" s="481"/>
      <c r="HR70" s="481"/>
      <c r="HS70" s="481"/>
      <c r="HT70" s="481"/>
      <c r="HU70" s="481"/>
      <c r="HV70" s="481"/>
      <c r="HW70" s="481"/>
      <c r="HX70" s="481"/>
      <c r="HY70" s="481"/>
      <c r="HZ70" s="481"/>
      <c r="IA70" s="481"/>
      <c r="IB70" s="481"/>
      <c r="IC70" s="481"/>
      <c r="ID70" s="481"/>
      <c r="IE70" s="481"/>
      <c r="IF70" s="481"/>
      <c r="IG70" s="481"/>
      <c r="IH70" s="481"/>
      <c r="II70" s="481"/>
      <c r="IJ70" s="481"/>
      <c r="IK70" s="481"/>
      <c r="IL70" s="481"/>
      <c r="IM70" s="481"/>
      <c r="IN70" s="481"/>
    </row>
    <row r="71" spans="1:248" s="482" customFormat="1" ht="12.75">
      <c r="A71" s="498"/>
      <c r="B71" s="499" t="s">
        <v>13</v>
      </c>
      <c r="C71" s="500"/>
      <c r="D71" s="514"/>
      <c r="E71" s="480"/>
      <c r="F71" s="480"/>
      <c r="G71" s="481"/>
      <c r="H71" s="481"/>
      <c r="I71" s="481"/>
      <c r="J71" s="481"/>
      <c r="K71" s="481"/>
      <c r="L71" s="481"/>
      <c r="M71" s="481"/>
      <c r="N71" s="481"/>
      <c r="O71" s="481"/>
      <c r="P71" s="481"/>
      <c r="Q71" s="481"/>
      <c r="R71" s="481"/>
      <c r="S71" s="481"/>
      <c r="T71" s="481"/>
      <c r="U71" s="481"/>
      <c r="V71" s="481"/>
      <c r="W71" s="481"/>
      <c r="X71" s="481"/>
      <c r="Y71" s="481"/>
      <c r="Z71" s="481"/>
      <c r="AA71" s="481"/>
      <c r="AB71" s="481"/>
      <c r="AC71" s="481"/>
      <c r="AD71" s="481"/>
      <c r="AE71" s="481"/>
      <c r="AF71" s="481"/>
      <c r="AG71" s="481"/>
      <c r="AH71" s="481"/>
      <c r="AI71" s="481"/>
      <c r="AJ71" s="481"/>
      <c r="AK71" s="481"/>
      <c r="AL71" s="481"/>
      <c r="AM71" s="481"/>
      <c r="AN71" s="481"/>
      <c r="AO71" s="481"/>
      <c r="AP71" s="481"/>
      <c r="AQ71" s="481"/>
      <c r="AR71" s="481"/>
      <c r="AS71" s="481"/>
      <c r="AT71" s="481"/>
      <c r="AU71" s="481"/>
      <c r="AV71" s="481"/>
      <c r="AW71" s="481"/>
      <c r="AX71" s="481"/>
      <c r="AY71" s="481"/>
      <c r="AZ71" s="481"/>
      <c r="BA71" s="481"/>
      <c r="BB71" s="481"/>
      <c r="BC71" s="481"/>
      <c r="BD71" s="481"/>
      <c r="BE71" s="481"/>
      <c r="BF71" s="481"/>
      <c r="BG71" s="481"/>
      <c r="BH71" s="481"/>
      <c r="BI71" s="481"/>
      <c r="BJ71" s="481"/>
      <c r="BK71" s="481"/>
      <c r="BL71" s="481"/>
      <c r="BM71" s="481"/>
      <c r="BN71" s="481"/>
      <c r="BO71" s="481"/>
      <c r="BP71" s="481"/>
      <c r="BQ71" s="481"/>
      <c r="BR71" s="481"/>
      <c r="BS71" s="481"/>
      <c r="BT71" s="481"/>
      <c r="BU71" s="481"/>
      <c r="BV71" s="481"/>
      <c r="BW71" s="481"/>
      <c r="BX71" s="481"/>
      <c r="BY71" s="481"/>
      <c r="BZ71" s="481"/>
      <c r="CA71" s="481"/>
      <c r="CB71" s="481"/>
      <c r="CC71" s="481"/>
      <c r="CD71" s="481"/>
      <c r="CE71" s="481"/>
      <c r="CF71" s="481"/>
      <c r="CG71" s="481"/>
      <c r="CH71" s="481"/>
      <c r="CI71" s="481"/>
      <c r="CJ71" s="481"/>
      <c r="CK71" s="481"/>
      <c r="CL71" s="481"/>
      <c r="CM71" s="481"/>
      <c r="CN71" s="481"/>
      <c r="CO71" s="481"/>
      <c r="CP71" s="481"/>
      <c r="CQ71" s="481"/>
      <c r="CR71" s="481"/>
      <c r="CS71" s="481"/>
      <c r="CT71" s="481"/>
      <c r="CU71" s="481"/>
      <c r="CV71" s="481"/>
      <c r="CW71" s="481"/>
      <c r="CX71" s="481"/>
      <c r="CY71" s="481"/>
      <c r="CZ71" s="481"/>
      <c r="DA71" s="481"/>
      <c r="DB71" s="481"/>
      <c r="DC71" s="481"/>
      <c r="DD71" s="481"/>
      <c r="DE71" s="481"/>
      <c r="DF71" s="481"/>
      <c r="DG71" s="481"/>
      <c r="DH71" s="481"/>
      <c r="DI71" s="481"/>
      <c r="DJ71" s="481"/>
      <c r="DK71" s="481"/>
      <c r="DL71" s="481"/>
      <c r="DM71" s="481"/>
      <c r="DN71" s="481"/>
      <c r="DO71" s="481"/>
      <c r="DP71" s="481"/>
      <c r="DQ71" s="481"/>
      <c r="DR71" s="481"/>
      <c r="DS71" s="481"/>
      <c r="DT71" s="481"/>
      <c r="DU71" s="481"/>
      <c r="DV71" s="481"/>
      <c r="DW71" s="481"/>
      <c r="DX71" s="481"/>
      <c r="DY71" s="481"/>
      <c r="DZ71" s="481"/>
      <c r="EA71" s="481"/>
      <c r="EB71" s="481"/>
      <c r="EC71" s="481"/>
      <c r="ED71" s="481"/>
      <c r="EE71" s="481"/>
      <c r="EF71" s="481"/>
      <c r="EG71" s="481"/>
      <c r="EH71" s="481"/>
      <c r="EI71" s="481"/>
      <c r="EJ71" s="481"/>
      <c r="EK71" s="481"/>
      <c r="EL71" s="481"/>
      <c r="EM71" s="481"/>
      <c r="EN71" s="481"/>
      <c r="EO71" s="481"/>
      <c r="EP71" s="481"/>
      <c r="EQ71" s="481"/>
      <c r="ER71" s="481"/>
      <c r="ES71" s="481"/>
      <c r="ET71" s="481"/>
      <c r="EU71" s="481"/>
      <c r="EV71" s="481"/>
      <c r="EW71" s="481"/>
      <c r="EX71" s="481"/>
      <c r="EY71" s="481"/>
      <c r="EZ71" s="481"/>
      <c r="FA71" s="481"/>
      <c r="FB71" s="481"/>
      <c r="FC71" s="481"/>
      <c r="FD71" s="481"/>
      <c r="FE71" s="481"/>
      <c r="FF71" s="481"/>
      <c r="FG71" s="481"/>
      <c r="FH71" s="481"/>
      <c r="FI71" s="481"/>
      <c r="FJ71" s="481"/>
      <c r="FK71" s="481"/>
      <c r="FL71" s="481"/>
      <c r="FM71" s="481"/>
      <c r="FN71" s="481"/>
      <c r="FO71" s="481"/>
      <c r="FP71" s="481"/>
      <c r="FQ71" s="481"/>
      <c r="FR71" s="481"/>
      <c r="FS71" s="481"/>
      <c r="FT71" s="481"/>
      <c r="FU71" s="481"/>
      <c r="FV71" s="481"/>
      <c r="FW71" s="481"/>
      <c r="FX71" s="481"/>
      <c r="FY71" s="481"/>
      <c r="FZ71" s="481"/>
      <c r="GA71" s="481"/>
      <c r="GB71" s="481"/>
      <c r="GC71" s="481"/>
      <c r="GD71" s="481"/>
      <c r="GE71" s="481"/>
      <c r="GF71" s="481"/>
      <c r="GG71" s="481"/>
      <c r="GH71" s="481"/>
      <c r="GI71" s="481"/>
      <c r="GJ71" s="481"/>
      <c r="GK71" s="481"/>
      <c r="GL71" s="481"/>
      <c r="GM71" s="481"/>
      <c r="GN71" s="481"/>
      <c r="GO71" s="481"/>
      <c r="GP71" s="481"/>
      <c r="GQ71" s="481"/>
      <c r="GR71" s="481"/>
      <c r="GS71" s="481"/>
      <c r="GT71" s="481"/>
      <c r="GU71" s="481"/>
      <c r="GV71" s="481"/>
      <c r="GW71" s="481"/>
      <c r="GX71" s="481"/>
      <c r="GY71" s="481"/>
      <c r="GZ71" s="481"/>
      <c r="HA71" s="481"/>
      <c r="HB71" s="481"/>
      <c r="HC71" s="481"/>
      <c r="HD71" s="481"/>
      <c r="HE71" s="481"/>
      <c r="HF71" s="481"/>
      <c r="HG71" s="481"/>
      <c r="HH71" s="481"/>
      <c r="HI71" s="481"/>
      <c r="HJ71" s="481"/>
      <c r="HK71" s="481"/>
      <c r="HL71" s="481"/>
      <c r="HM71" s="481"/>
      <c r="HN71" s="481"/>
      <c r="HO71" s="481"/>
      <c r="HP71" s="481"/>
      <c r="HQ71" s="481"/>
      <c r="HR71" s="481"/>
      <c r="HS71" s="481"/>
      <c r="HT71" s="481"/>
      <c r="HU71" s="481"/>
      <c r="HV71" s="481"/>
      <c r="HW71" s="481"/>
      <c r="HX71" s="481"/>
      <c r="HY71" s="481"/>
      <c r="HZ71" s="481"/>
      <c r="IA71" s="481"/>
      <c r="IB71" s="481"/>
      <c r="IC71" s="481"/>
      <c r="ID71" s="481"/>
      <c r="IE71" s="481"/>
      <c r="IF71" s="481"/>
      <c r="IG71" s="481"/>
      <c r="IH71" s="481"/>
      <c r="II71" s="481"/>
      <c r="IJ71" s="481"/>
      <c r="IK71" s="481"/>
      <c r="IL71" s="481"/>
      <c r="IM71" s="481"/>
      <c r="IN71" s="481"/>
    </row>
    <row r="72" spans="1:248" s="482" customFormat="1" ht="12.75">
      <c r="A72" s="498"/>
      <c r="B72" s="501"/>
      <c r="C72" s="500"/>
      <c r="D72" s="514"/>
      <c r="E72" s="480"/>
      <c r="F72" s="480"/>
      <c r="G72" s="481"/>
      <c r="H72" s="481"/>
      <c r="I72" s="481"/>
      <c r="J72" s="481"/>
      <c r="K72" s="481"/>
      <c r="L72" s="481"/>
      <c r="M72" s="481"/>
      <c r="N72" s="481"/>
      <c r="O72" s="481"/>
      <c r="P72" s="481"/>
      <c r="Q72" s="481"/>
      <c r="R72" s="481"/>
      <c r="S72" s="481"/>
      <c r="T72" s="481"/>
      <c r="U72" s="481"/>
      <c r="V72" s="481"/>
      <c r="W72" s="481"/>
      <c r="X72" s="481"/>
      <c r="Y72" s="481"/>
      <c r="Z72" s="481"/>
      <c r="AA72" s="481"/>
      <c r="AB72" s="481"/>
      <c r="AC72" s="481"/>
      <c r="AD72" s="481"/>
      <c r="AE72" s="481"/>
      <c r="AF72" s="481"/>
      <c r="AG72" s="481"/>
      <c r="AH72" s="481"/>
      <c r="AI72" s="481"/>
      <c r="AJ72" s="481"/>
      <c r="AK72" s="481"/>
      <c r="AL72" s="481"/>
      <c r="AM72" s="481"/>
      <c r="AN72" s="481"/>
      <c r="AO72" s="481"/>
      <c r="AP72" s="481"/>
      <c r="AQ72" s="481"/>
      <c r="AR72" s="481"/>
      <c r="AS72" s="481"/>
      <c r="AT72" s="481"/>
      <c r="AU72" s="481"/>
      <c r="AV72" s="481"/>
      <c r="AW72" s="481"/>
      <c r="AX72" s="481"/>
      <c r="AY72" s="481"/>
      <c r="AZ72" s="481"/>
      <c r="BA72" s="481"/>
      <c r="BB72" s="481"/>
      <c r="BC72" s="481"/>
      <c r="BD72" s="481"/>
      <c r="BE72" s="481"/>
      <c r="BF72" s="481"/>
      <c r="BG72" s="481"/>
      <c r="BH72" s="481"/>
      <c r="BI72" s="481"/>
      <c r="BJ72" s="481"/>
      <c r="BK72" s="481"/>
      <c r="BL72" s="481"/>
      <c r="BM72" s="481"/>
      <c r="BN72" s="481"/>
      <c r="BO72" s="481"/>
      <c r="BP72" s="481"/>
      <c r="BQ72" s="481"/>
      <c r="BR72" s="481"/>
      <c r="BS72" s="481"/>
      <c r="BT72" s="481"/>
      <c r="BU72" s="481"/>
      <c r="BV72" s="481"/>
      <c r="BW72" s="481"/>
      <c r="BX72" s="481"/>
      <c r="BY72" s="481"/>
      <c r="BZ72" s="481"/>
      <c r="CA72" s="481"/>
      <c r="CB72" s="481"/>
      <c r="CC72" s="481"/>
      <c r="CD72" s="481"/>
      <c r="CE72" s="481"/>
      <c r="CF72" s="481"/>
      <c r="CG72" s="481"/>
      <c r="CH72" s="481"/>
      <c r="CI72" s="481"/>
      <c r="CJ72" s="481"/>
      <c r="CK72" s="481"/>
      <c r="CL72" s="481"/>
      <c r="CM72" s="481"/>
      <c r="CN72" s="481"/>
      <c r="CO72" s="481"/>
      <c r="CP72" s="481"/>
      <c r="CQ72" s="481"/>
      <c r="CR72" s="481"/>
      <c r="CS72" s="481"/>
      <c r="CT72" s="481"/>
      <c r="CU72" s="481"/>
      <c r="CV72" s="481"/>
      <c r="CW72" s="481"/>
      <c r="CX72" s="481"/>
      <c r="CY72" s="481"/>
      <c r="CZ72" s="481"/>
      <c r="DA72" s="481"/>
      <c r="DB72" s="481"/>
      <c r="DC72" s="481"/>
      <c r="DD72" s="481"/>
      <c r="DE72" s="481"/>
      <c r="DF72" s="481"/>
      <c r="DG72" s="481"/>
      <c r="DH72" s="481"/>
      <c r="DI72" s="481"/>
      <c r="DJ72" s="481"/>
      <c r="DK72" s="481"/>
      <c r="DL72" s="481"/>
      <c r="DM72" s="481"/>
      <c r="DN72" s="481"/>
      <c r="DO72" s="481"/>
      <c r="DP72" s="481"/>
      <c r="DQ72" s="481"/>
      <c r="DR72" s="481"/>
      <c r="DS72" s="481"/>
      <c r="DT72" s="481"/>
      <c r="DU72" s="481"/>
      <c r="DV72" s="481"/>
      <c r="DW72" s="481"/>
      <c r="DX72" s="481"/>
      <c r="DY72" s="481"/>
      <c r="DZ72" s="481"/>
      <c r="EA72" s="481"/>
      <c r="EB72" s="481"/>
      <c r="EC72" s="481"/>
      <c r="ED72" s="481"/>
      <c r="EE72" s="481"/>
      <c r="EF72" s="481"/>
      <c r="EG72" s="481"/>
      <c r="EH72" s="481"/>
      <c r="EI72" s="481"/>
      <c r="EJ72" s="481"/>
      <c r="EK72" s="481"/>
      <c r="EL72" s="481"/>
      <c r="EM72" s="481"/>
      <c r="EN72" s="481"/>
      <c r="EO72" s="481"/>
      <c r="EP72" s="481"/>
      <c r="EQ72" s="481"/>
      <c r="ER72" s="481"/>
      <c r="ES72" s="481"/>
      <c r="ET72" s="481"/>
      <c r="EU72" s="481"/>
      <c r="EV72" s="481"/>
      <c r="EW72" s="481"/>
      <c r="EX72" s="481"/>
      <c r="EY72" s="481"/>
      <c r="EZ72" s="481"/>
      <c r="FA72" s="481"/>
      <c r="FB72" s="481"/>
      <c r="FC72" s="481"/>
      <c r="FD72" s="481"/>
      <c r="FE72" s="481"/>
      <c r="FF72" s="481"/>
      <c r="FG72" s="481"/>
      <c r="FH72" s="481"/>
      <c r="FI72" s="481"/>
      <c r="FJ72" s="481"/>
      <c r="FK72" s="481"/>
      <c r="FL72" s="481"/>
      <c r="FM72" s="481"/>
      <c r="FN72" s="481"/>
      <c r="FO72" s="481"/>
      <c r="FP72" s="481"/>
      <c r="FQ72" s="481"/>
      <c r="FR72" s="481"/>
      <c r="FS72" s="481"/>
      <c r="FT72" s="481"/>
      <c r="FU72" s="481"/>
      <c r="FV72" s="481"/>
      <c r="FW72" s="481"/>
      <c r="FX72" s="481"/>
      <c r="FY72" s="481"/>
      <c r="FZ72" s="481"/>
      <c r="GA72" s="481"/>
      <c r="GB72" s="481"/>
      <c r="GC72" s="481"/>
      <c r="GD72" s="481"/>
      <c r="GE72" s="481"/>
      <c r="GF72" s="481"/>
      <c r="GG72" s="481"/>
      <c r="GH72" s="481"/>
      <c r="GI72" s="481"/>
      <c r="GJ72" s="481"/>
      <c r="GK72" s="481"/>
      <c r="GL72" s="481"/>
      <c r="GM72" s="481"/>
      <c r="GN72" s="481"/>
      <c r="GO72" s="481"/>
      <c r="GP72" s="481"/>
      <c r="GQ72" s="481"/>
      <c r="GR72" s="481"/>
      <c r="GS72" s="481"/>
      <c r="GT72" s="481"/>
      <c r="GU72" s="481"/>
      <c r="GV72" s="481"/>
      <c r="GW72" s="481"/>
      <c r="GX72" s="481"/>
      <c r="GY72" s="481"/>
      <c r="GZ72" s="481"/>
      <c r="HA72" s="481"/>
      <c r="HB72" s="481"/>
      <c r="HC72" s="481"/>
      <c r="HD72" s="481"/>
      <c r="HE72" s="481"/>
      <c r="HF72" s="481"/>
      <c r="HG72" s="481"/>
      <c r="HH72" s="481"/>
      <c r="HI72" s="481"/>
      <c r="HJ72" s="481"/>
      <c r="HK72" s="481"/>
      <c r="HL72" s="481"/>
      <c r="HM72" s="481"/>
      <c r="HN72" s="481"/>
      <c r="HO72" s="481"/>
      <c r="HP72" s="481"/>
      <c r="HQ72" s="481"/>
      <c r="HR72" s="481"/>
      <c r="HS72" s="481"/>
      <c r="HT72" s="481"/>
      <c r="HU72" s="481"/>
      <c r="HV72" s="481"/>
      <c r="HW72" s="481"/>
      <c r="HX72" s="481"/>
      <c r="HY72" s="481"/>
      <c r="HZ72" s="481"/>
      <c r="IA72" s="481"/>
      <c r="IB72" s="481"/>
      <c r="IC72" s="481"/>
      <c r="ID72" s="481"/>
      <c r="IE72" s="481"/>
      <c r="IF72" s="481"/>
      <c r="IG72" s="481"/>
      <c r="IH72" s="481"/>
      <c r="II72" s="481"/>
      <c r="IJ72" s="481"/>
      <c r="IK72" s="481"/>
      <c r="IL72" s="481"/>
      <c r="IM72" s="481"/>
      <c r="IN72" s="481"/>
    </row>
    <row r="73" spans="1:256" ht="12.75">
      <c r="A73" s="498"/>
      <c r="B73" s="785" t="s">
        <v>1296</v>
      </c>
      <c r="C73" s="785"/>
      <c r="D73" s="785"/>
      <c r="E73" s="785"/>
      <c r="IO73" s="482"/>
      <c r="IP73" s="482"/>
      <c r="IQ73" s="482"/>
      <c r="IR73" s="482"/>
      <c r="IS73" s="482"/>
      <c r="IT73" s="482"/>
      <c r="IU73" s="482"/>
      <c r="IV73" s="482"/>
    </row>
    <row r="74" spans="1:256" ht="12.75">
      <c r="A74" s="498"/>
      <c r="B74" s="506"/>
      <c r="C74" s="507"/>
      <c r="D74" s="507"/>
      <c r="E74" s="507"/>
      <c r="IO74" s="482"/>
      <c r="IP74" s="482"/>
      <c r="IQ74" s="482"/>
      <c r="IR74" s="482"/>
      <c r="IS74" s="482"/>
      <c r="IT74" s="482"/>
      <c r="IU74" s="482"/>
      <c r="IV74" s="482"/>
    </row>
    <row r="75" spans="1:256" ht="12.75">
      <c r="A75" s="498"/>
      <c r="B75" s="785" t="s">
        <v>1347</v>
      </c>
      <c r="C75" s="785"/>
      <c r="D75" s="785"/>
      <c r="E75" s="785"/>
      <c r="IO75" s="482"/>
      <c r="IP75" s="482"/>
      <c r="IQ75" s="482"/>
      <c r="IR75" s="482"/>
      <c r="IS75" s="482"/>
      <c r="IT75" s="482"/>
      <c r="IU75" s="482"/>
      <c r="IV75" s="482"/>
    </row>
    <row r="76" spans="1:256" ht="12.75">
      <c r="A76" s="498"/>
      <c r="B76" s="786" t="s">
        <v>1161</v>
      </c>
      <c r="C76" s="786"/>
      <c r="D76" s="786"/>
      <c r="E76" s="786"/>
      <c r="IO76" s="482"/>
      <c r="IP76" s="482"/>
      <c r="IQ76" s="482"/>
      <c r="IR76" s="482"/>
      <c r="IS76" s="482"/>
      <c r="IT76" s="482"/>
      <c r="IU76" s="482"/>
      <c r="IV76" s="482"/>
    </row>
    <row r="77" spans="1:256" ht="12.75">
      <c r="A77" s="498"/>
      <c r="B77" s="786" t="s">
        <v>1348</v>
      </c>
      <c r="C77" s="786"/>
      <c r="D77" s="786"/>
      <c r="E77" s="786"/>
      <c r="IO77" s="482"/>
      <c r="IP77" s="482"/>
      <c r="IQ77" s="482"/>
      <c r="IR77" s="482"/>
      <c r="IS77" s="482"/>
      <c r="IT77" s="482"/>
      <c r="IU77" s="482"/>
      <c r="IV77" s="482"/>
    </row>
    <row r="78" spans="1:256" ht="12.75">
      <c r="A78" s="498"/>
      <c r="B78" s="786" t="s">
        <v>1349</v>
      </c>
      <c r="C78" s="786"/>
      <c r="D78" s="786"/>
      <c r="E78" s="786"/>
      <c r="IO78" s="482"/>
      <c r="IP78" s="482"/>
      <c r="IQ78" s="482"/>
      <c r="IR78" s="482"/>
      <c r="IS78" s="482"/>
      <c r="IT78" s="482"/>
      <c r="IU78" s="482"/>
      <c r="IV78" s="482"/>
    </row>
    <row r="79" spans="1:256" ht="12.75">
      <c r="A79" s="498"/>
      <c r="B79" s="515" t="s">
        <v>1350</v>
      </c>
      <c r="C79" s="503"/>
      <c r="D79" s="503"/>
      <c r="E79" s="503"/>
      <c r="IO79" s="482"/>
      <c r="IP79" s="482"/>
      <c r="IQ79" s="482"/>
      <c r="IR79" s="482"/>
      <c r="IS79" s="482"/>
      <c r="IT79" s="482"/>
      <c r="IU79" s="482"/>
      <c r="IV79" s="482"/>
    </row>
    <row r="80" spans="1:256" ht="12.75">
      <c r="A80" s="498"/>
      <c r="B80" s="786" t="s">
        <v>1351</v>
      </c>
      <c r="C80" s="786"/>
      <c r="D80" s="786"/>
      <c r="E80" s="786"/>
      <c r="IO80" s="482"/>
      <c r="IP80" s="482"/>
      <c r="IQ80" s="482"/>
      <c r="IR80" s="482"/>
      <c r="IS80" s="482"/>
      <c r="IT80" s="482"/>
      <c r="IU80" s="482"/>
      <c r="IV80" s="482"/>
    </row>
    <row r="81" spans="1:256" ht="12.75">
      <c r="A81" s="498"/>
      <c r="B81" s="786" t="s">
        <v>1352</v>
      </c>
      <c r="C81" s="786"/>
      <c r="D81" s="786"/>
      <c r="E81" s="786"/>
      <c r="IO81" s="482"/>
      <c r="IP81" s="482"/>
      <c r="IQ81" s="482"/>
      <c r="IR81" s="482"/>
      <c r="IS81" s="482"/>
      <c r="IT81" s="482"/>
      <c r="IU81" s="482"/>
      <c r="IV81" s="482"/>
    </row>
    <row r="82" spans="1:256" ht="12.75">
      <c r="A82" s="498"/>
      <c r="B82" s="785" t="s">
        <v>1247</v>
      </c>
      <c r="C82" s="785"/>
      <c r="D82" s="785"/>
      <c r="E82" s="785"/>
      <c r="IO82" s="482"/>
      <c r="IP82" s="482"/>
      <c r="IQ82" s="482"/>
      <c r="IR82" s="482"/>
      <c r="IS82" s="482"/>
      <c r="IT82" s="482"/>
      <c r="IU82" s="482"/>
      <c r="IV82" s="482"/>
    </row>
    <row r="83" spans="1:256" ht="24.75" customHeight="1">
      <c r="A83" s="498"/>
      <c r="B83" s="785" t="s">
        <v>1353</v>
      </c>
      <c r="C83" s="785"/>
      <c r="D83" s="785"/>
      <c r="E83" s="785"/>
      <c r="IO83" s="482"/>
      <c r="IP83" s="482"/>
      <c r="IQ83" s="482"/>
      <c r="IR83" s="482"/>
      <c r="IS83" s="482"/>
      <c r="IT83" s="482"/>
      <c r="IU83" s="482"/>
      <c r="IV83" s="482"/>
    </row>
    <row r="84" spans="1:256" ht="12.75">
      <c r="A84" s="498"/>
      <c r="B84" s="785" t="s">
        <v>1252</v>
      </c>
      <c r="C84" s="785"/>
      <c r="D84" s="785"/>
      <c r="E84" s="785"/>
      <c r="IO84" s="482"/>
      <c r="IP84" s="482"/>
      <c r="IQ84" s="482"/>
      <c r="IR84" s="482"/>
      <c r="IS84" s="482"/>
      <c r="IT84" s="482"/>
      <c r="IU84" s="482"/>
      <c r="IV84" s="482"/>
    </row>
    <row r="85" spans="1:256" ht="12.75">
      <c r="A85" s="498"/>
      <c r="B85" s="785" t="s">
        <v>1253</v>
      </c>
      <c r="C85" s="785"/>
      <c r="D85" s="785"/>
      <c r="E85" s="785"/>
      <c r="IO85" s="482"/>
      <c r="IP85" s="482"/>
      <c r="IQ85" s="482"/>
      <c r="IR85" s="482"/>
      <c r="IS85" s="482"/>
      <c r="IT85" s="482"/>
      <c r="IU85" s="482"/>
      <c r="IV85" s="482"/>
    </row>
    <row r="86" spans="1:256" ht="12.75">
      <c r="A86" s="498"/>
      <c r="B86" s="506"/>
      <c r="C86" s="507"/>
      <c r="D86" s="507"/>
      <c r="E86" s="507"/>
      <c r="IO86" s="482"/>
      <c r="IP86" s="482"/>
      <c r="IQ86" s="482"/>
      <c r="IR86" s="482"/>
      <c r="IS86" s="482"/>
      <c r="IT86" s="482"/>
      <c r="IU86" s="482"/>
      <c r="IV86" s="482"/>
    </row>
    <row r="87" spans="1:256" ht="12.75">
      <c r="A87" s="498"/>
      <c r="B87" s="785" t="s">
        <v>1354</v>
      </c>
      <c r="C87" s="785"/>
      <c r="D87" s="785"/>
      <c r="E87" s="785"/>
      <c r="IO87" s="482"/>
      <c r="IP87" s="482"/>
      <c r="IQ87" s="482"/>
      <c r="IR87" s="482"/>
      <c r="IS87" s="482"/>
      <c r="IT87" s="482"/>
      <c r="IU87" s="482"/>
      <c r="IV87" s="482"/>
    </row>
    <row r="89" spans="1:6" ht="12.75">
      <c r="A89" s="516"/>
      <c r="B89" s="499" t="s">
        <v>745</v>
      </c>
      <c r="C89" s="500"/>
      <c r="D89" s="517"/>
      <c r="E89" s="517"/>
      <c r="F89" s="517"/>
    </row>
    <row r="90" spans="1:6" ht="12.75">
      <c r="A90" s="516"/>
      <c r="B90" s="501"/>
      <c r="C90" s="500"/>
      <c r="D90" s="517"/>
      <c r="E90" s="517"/>
      <c r="F90" s="517"/>
    </row>
    <row r="91" spans="1:6" ht="12.75" customHeight="1">
      <c r="A91" s="518"/>
      <c r="B91" s="518" t="s">
        <v>1342</v>
      </c>
      <c r="C91" s="519"/>
      <c r="D91" s="520"/>
      <c r="E91" s="520"/>
      <c r="F91" s="517"/>
    </row>
    <row r="92" spans="1:6" ht="12.75">
      <c r="A92" s="516"/>
      <c r="B92" s="521" t="s">
        <v>1147</v>
      </c>
      <c r="C92" s="519"/>
      <c r="D92" s="520"/>
      <c r="E92" s="520"/>
      <c r="F92" s="517"/>
    </row>
    <row r="93" spans="1:6" ht="12.75">
      <c r="A93" s="516"/>
      <c r="B93" s="790" t="s">
        <v>1297</v>
      </c>
      <c r="C93" s="790"/>
      <c r="D93" s="790"/>
      <c r="E93" s="790"/>
      <c r="F93" s="517"/>
    </row>
    <row r="94" spans="1:6" ht="12.75">
      <c r="A94" s="516"/>
      <c r="B94" s="790" t="s">
        <v>1298</v>
      </c>
      <c r="C94" s="790"/>
      <c r="D94" s="790"/>
      <c r="E94" s="790"/>
      <c r="F94" s="796"/>
    </row>
    <row r="95" spans="1:6" ht="12.75">
      <c r="A95" s="516"/>
      <c r="B95" s="790" t="s">
        <v>1148</v>
      </c>
      <c r="C95" s="790"/>
      <c r="D95" s="790"/>
      <c r="E95" s="790"/>
      <c r="F95" s="796"/>
    </row>
    <row r="96" spans="1:6" ht="12.75">
      <c r="A96" s="516"/>
      <c r="B96" s="790" t="s">
        <v>1299</v>
      </c>
      <c r="C96" s="790"/>
      <c r="D96" s="790"/>
      <c r="E96" s="790"/>
      <c r="F96" s="517"/>
    </row>
    <row r="97" spans="1:6" ht="12.75">
      <c r="A97" s="516"/>
      <c r="B97" s="522"/>
      <c r="C97" s="519"/>
      <c r="D97" s="520"/>
      <c r="E97" s="520"/>
      <c r="F97" s="517"/>
    </row>
    <row r="98" spans="1:6" ht="12.75" customHeight="1">
      <c r="A98" s="518"/>
      <c r="B98" s="518" t="s">
        <v>1341</v>
      </c>
      <c r="C98" s="519"/>
      <c r="D98" s="520"/>
      <c r="E98" s="520"/>
      <c r="F98" s="517"/>
    </row>
    <row r="99" spans="1:6" ht="12.75">
      <c r="A99" s="516"/>
      <c r="B99" s="521" t="s">
        <v>1149</v>
      </c>
      <c r="C99" s="519"/>
      <c r="D99" s="520"/>
      <c r="E99" s="520"/>
      <c r="F99" s="517"/>
    </row>
    <row r="100" spans="1:6" ht="12.75">
      <c r="A100" s="516"/>
      <c r="B100" s="790" t="s">
        <v>1150</v>
      </c>
      <c r="C100" s="790"/>
      <c r="D100" s="790"/>
      <c r="E100" s="790"/>
      <c r="F100" s="796"/>
    </row>
    <row r="101" spans="1:6" ht="12.75">
      <c r="A101" s="516"/>
      <c r="B101" s="521" t="s">
        <v>1151</v>
      </c>
      <c r="C101" s="519"/>
      <c r="D101" s="520"/>
      <c r="E101" s="520"/>
      <c r="F101" s="517"/>
    </row>
    <row r="102" spans="1:6" ht="12.75">
      <c r="A102" s="516"/>
      <c r="B102" s="790" t="s">
        <v>1152</v>
      </c>
      <c r="C102" s="790"/>
      <c r="D102" s="790"/>
      <c r="E102" s="790"/>
      <c r="F102" s="796"/>
    </row>
    <row r="103" spans="1:6" ht="12.75">
      <c r="A103" s="516"/>
      <c r="B103" s="521" t="s">
        <v>1153</v>
      </c>
      <c r="C103" s="519"/>
      <c r="D103" s="520"/>
      <c r="E103" s="520"/>
      <c r="F103" s="517"/>
    </row>
    <row r="104" spans="1:6" ht="12.75">
      <c r="A104" s="516"/>
      <c r="B104" s="521" t="s">
        <v>1154</v>
      </c>
      <c r="C104" s="519"/>
      <c r="D104" s="520"/>
      <c r="E104" s="520"/>
      <c r="F104" s="517"/>
    </row>
    <row r="105" spans="1:6" ht="12.75">
      <c r="A105" s="516"/>
      <c r="B105" s="522"/>
      <c r="C105" s="519"/>
      <c r="D105" s="520"/>
      <c r="E105" s="520"/>
      <c r="F105" s="517"/>
    </row>
    <row r="106" spans="1:6" ht="12.75">
      <c r="A106" s="518"/>
      <c r="B106" s="807" t="s">
        <v>1155</v>
      </c>
      <c r="C106" s="804"/>
      <c r="D106" s="804"/>
      <c r="E106" s="804"/>
      <c r="F106" s="804"/>
    </row>
    <row r="107" spans="1:256" s="480" customFormat="1" ht="12.75">
      <c r="A107" s="498"/>
      <c r="B107" s="501"/>
      <c r="C107" s="500"/>
      <c r="G107" s="481"/>
      <c r="H107" s="481"/>
      <c r="I107" s="481"/>
      <c r="J107" s="481"/>
      <c r="K107" s="481"/>
      <c r="L107" s="481"/>
      <c r="M107" s="481"/>
      <c r="N107" s="481"/>
      <c r="O107" s="481"/>
      <c r="P107" s="481"/>
      <c r="Q107" s="481"/>
      <c r="R107" s="481"/>
      <c r="S107" s="481"/>
      <c r="T107" s="481"/>
      <c r="U107" s="481"/>
      <c r="V107" s="481"/>
      <c r="W107" s="481"/>
      <c r="X107" s="481"/>
      <c r="Y107" s="481"/>
      <c r="Z107" s="481"/>
      <c r="AA107" s="481"/>
      <c r="AB107" s="481"/>
      <c r="AC107" s="481"/>
      <c r="AD107" s="481"/>
      <c r="AE107" s="481"/>
      <c r="AF107" s="481"/>
      <c r="AG107" s="481"/>
      <c r="AH107" s="481"/>
      <c r="AI107" s="481"/>
      <c r="AJ107" s="481"/>
      <c r="AK107" s="481"/>
      <c r="AL107" s="481"/>
      <c r="AM107" s="481"/>
      <c r="AN107" s="481"/>
      <c r="AO107" s="481"/>
      <c r="AP107" s="481"/>
      <c r="AQ107" s="481"/>
      <c r="AR107" s="481"/>
      <c r="AS107" s="481"/>
      <c r="AT107" s="481"/>
      <c r="AU107" s="481"/>
      <c r="AV107" s="481"/>
      <c r="AW107" s="481"/>
      <c r="AX107" s="481"/>
      <c r="AY107" s="481"/>
      <c r="AZ107" s="481"/>
      <c r="BA107" s="481"/>
      <c r="BB107" s="481"/>
      <c r="BC107" s="481"/>
      <c r="BD107" s="481"/>
      <c r="BE107" s="481"/>
      <c r="BF107" s="481"/>
      <c r="BG107" s="481"/>
      <c r="BH107" s="481"/>
      <c r="BI107" s="481"/>
      <c r="BJ107" s="481"/>
      <c r="BK107" s="481"/>
      <c r="BL107" s="481"/>
      <c r="BM107" s="481"/>
      <c r="BN107" s="481"/>
      <c r="BO107" s="481"/>
      <c r="BP107" s="481"/>
      <c r="BQ107" s="481"/>
      <c r="BR107" s="481"/>
      <c r="BS107" s="481"/>
      <c r="BT107" s="481"/>
      <c r="BU107" s="481"/>
      <c r="BV107" s="481"/>
      <c r="BW107" s="481"/>
      <c r="BX107" s="481"/>
      <c r="BY107" s="481"/>
      <c r="BZ107" s="481"/>
      <c r="CA107" s="481"/>
      <c r="CB107" s="481"/>
      <c r="CC107" s="481"/>
      <c r="CD107" s="481"/>
      <c r="CE107" s="481"/>
      <c r="CF107" s="481"/>
      <c r="CG107" s="481"/>
      <c r="CH107" s="481"/>
      <c r="CI107" s="481"/>
      <c r="CJ107" s="481"/>
      <c r="CK107" s="481"/>
      <c r="CL107" s="481"/>
      <c r="CM107" s="481"/>
      <c r="CN107" s="481"/>
      <c r="CO107" s="481"/>
      <c r="CP107" s="481"/>
      <c r="CQ107" s="481"/>
      <c r="CR107" s="481"/>
      <c r="CS107" s="481"/>
      <c r="CT107" s="481"/>
      <c r="CU107" s="481"/>
      <c r="CV107" s="481"/>
      <c r="CW107" s="481"/>
      <c r="CX107" s="481"/>
      <c r="CY107" s="481"/>
      <c r="CZ107" s="481"/>
      <c r="DA107" s="481"/>
      <c r="DB107" s="481"/>
      <c r="DC107" s="481"/>
      <c r="DD107" s="481"/>
      <c r="DE107" s="481"/>
      <c r="DF107" s="481"/>
      <c r="DG107" s="481"/>
      <c r="DH107" s="481"/>
      <c r="DI107" s="481"/>
      <c r="DJ107" s="481"/>
      <c r="DK107" s="481"/>
      <c r="DL107" s="481"/>
      <c r="DM107" s="481"/>
      <c r="DN107" s="481"/>
      <c r="DO107" s="481"/>
      <c r="DP107" s="481"/>
      <c r="DQ107" s="481"/>
      <c r="DR107" s="481"/>
      <c r="DS107" s="481"/>
      <c r="DT107" s="481"/>
      <c r="DU107" s="481"/>
      <c r="DV107" s="481"/>
      <c r="DW107" s="481"/>
      <c r="DX107" s="481"/>
      <c r="DY107" s="481"/>
      <c r="DZ107" s="481"/>
      <c r="EA107" s="481"/>
      <c r="EB107" s="481"/>
      <c r="EC107" s="481"/>
      <c r="ED107" s="481"/>
      <c r="EE107" s="481"/>
      <c r="EF107" s="481"/>
      <c r="EG107" s="481"/>
      <c r="EH107" s="481"/>
      <c r="EI107" s="481"/>
      <c r="EJ107" s="481"/>
      <c r="EK107" s="481"/>
      <c r="EL107" s="481"/>
      <c r="EM107" s="481"/>
      <c r="EN107" s="481"/>
      <c r="EO107" s="481"/>
      <c r="EP107" s="481"/>
      <c r="EQ107" s="481"/>
      <c r="ER107" s="481"/>
      <c r="ES107" s="481"/>
      <c r="ET107" s="481"/>
      <c r="EU107" s="481"/>
      <c r="EV107" s="481"/>
      <c r="EW107" s="481"/>
      <c r="EX107" s="481"/>
      <c r="EY107" s="481"/>
      <c r="EZ107" s="481"/>
      <c r="FA107" s="481"/>
      <c r="FB107" s="481"/>
      <c r="FC107" s="481"/>
      <c r="FD107" s="481"/>
      <c r="FE107" s="481"/>
      <c r="FF107" s="481"/>
      <c r="FG107" s="481"/>
      <c r="FH107" s="481"/>
      <c r="FI107" s="481"/>
      <c r="FJ107" s="481"/>
      <c r="FK107" s="481"/>
      <c r="FL107" s="481"/>
      <c r="FM107" s="481"/>
      <c r="FN107" s="481"/>
      <c r="FO107" s="481"/>
      <c r="FP107" s="481"/>
      <c r="FQ107" s="481"/>
      <c r="FR107" s="481"/>
      <c r="FS107" s="481"/>
      <c r="FT107" s="481"/>
      <c r="FU107" s="481"/>
      <c r="FV107" s="481"/>
      <c r="FW107" s="481"/>
      <c r="FX107" s="481"/>
      <c r="FY107" s="481"/>
      <c r="FZ107" s="481"/>
      <c r="GA107" s="481"/>
      <c r="GB107" s="481"/>
      <c r="GC107" s="481"/>
      <c r="GD107" s="481"/>
      <c r="GE107" s="481"/>
      <c r="GF107" s="481"/>
      <c r="GG107" s="481"/>
      <c r="GH107" s="481"/>
      <c r="GI107" s="481"/>
      <c r="GJ107" s="481"/>
      <c r="GK107" s="481"/>
      <c r="GL107" s="481"/>
      <c r="GM107" s="481"/>
      <c r="GN107" s="481"/>
      <c r="GO107" s="481"/>
      <c r="GP107" s="481"/>
      <c r="GQ107" s="481"/>
      <c r="GR107" s="481"/>
      <c r="GS107" s="481"/>
      <c r="GT107" s="481"/>
      <c r="GU107" s="481"/>
      <c r="GV107" s="481"/>
      <c r="GW107" s="481"/>
      <c r="GX107" s="481"/>
      <c r="GY107" s="481"/>
      <c r="GZ107" s="481"/>
      <c r="HA107" s="481"/>
      <c r="HB107" s="481"/>
      <c r="HC107" s="481"/>
      <c r="HD107" s="481"/>
      <c r="HE107" s="481"/>
      <c r="HF107" s="481"/>
      <c r="HG107" s="481"/>
      <c r="HH107" s="481"/>
      <c r="HI107" s="481"/>
      <c r="HJ107" s="481"/>
      <c r="HK107" s="481"/>
      <c r="HL107" s="481"/>
      <c r="HM107" s="481"/>
      <c r="HN107" s="481"/>
      <c r="HO107" s="481"/>
      <c r="HP107" s="481"/>
      <c r="HQ107" s="481"/>
      <c r="HR107" s="481"/>
      <c r="HS107" s="481"/>
      <c r="HT107" s="481"/>
      <c r="HU107" s="481"/>
      <c r="HV107" s="481"/>
      <c r="HW107" s="481"/>
      <c r="HX107" s="481"/>
      <c r="HY107" s="481"/>
      <c r="HZ107" s="481"/>
      <c r="IA107" s="481"/>
      <c r="IB107" s="481"/>
      <c r="IC107" s="481"/>
      <c r="ID107" s="481"/>
      <c r="IE107" s="481"/>
      <c r="IF107" s="481"/>
      <c r="IG107" s="481"/>
      <c r="IH107" s="481"/>
      <c r="II107" s="481"/>
      <c r="IJ107" s="481"/>
      <c r="IK107" s="481"/>
      <c r="IL107" s="481"/>
      <c r="IM107" s="481"/>
      <c r="IN107" s="481"/>
      <c r="IO107" s="481"/>
      <c r="IP107" s="481"/>
      <c r="IQ107" s="481"/>
      <c r="IR107" s="481"/>
      <c r="IS107" s="481"/>
      <c r="IT107" s="481"/>
      <c r="IU107" s="481"/>
      <c r="IV107" s="481"/>
    </row>
    <row r="108" spans="1:6" s="527" customFormat="1" ht="12.75">
      <c r="A108" s="523"/>
      <c r="B108" s="524" t="s">
        <v>784</v>
      </c>
      <c r="C108" s="525"/>
      <c r="D108" s="526"/>
      <c r="E108" s="526"/>
      <c r="F108" s="526"/>
    </row>
    <row r="109" spans="1:6" s="527" customFormat="1" ht="12.75">
      <c r="A109" s="523"/>
      <c r="B109" s="528"/>
      <c r="C109" s="525"/>
      <c r="D109" s="526"/>
      <c r="E109" s="526"/>
      <c r="F109" s="526"/>
    </row>
    <row r="110" spans="1:6" s="527" customFormat="1" ht="12.75">
      <c r="A110" s="529"/>
      <c r="B110" s="530" t="s">
        <v>1156</v>
      </c>
      <c r="C110" s="530"/>
      <c r="D110" s="531"/>
      <c r="E110" s="531"/>
      <c r="F110" s="532"/>
    </row>
    <row r="111" spans="1:6" s="527" customFormat="1" ht="25.5" customHeight="1">
      <c r="A111" s="529"/>
      <c r="B111" s="815" t="s">
        <v>1300</v>
      </c>
      <c r="C111" s="815"/>
      <c r="D111" s="815"/>
      <c r="E111" s="815"/>
      <c r="F111" s="816"/>
    </row>
    <row r="112" spans="1:6" s="527" customFormat="1" ht="12.75">
      <c r="A112" s="529"/>
      <c r="B112" s="815" t="s">
        <v>1301</v>
      </c>
      <c r="C112" s="815"/>
      <c r="D112" s="815"/>
      <c r="E112" s="815"/>
      <c r="F112" s="532"/>
    </row>
    <row r="113" spans="1:6" s="527" customFormat="1" ht="12.75">
      <c r="A113" s="529"/>
      <c r="B113" s="815" t="s">
        <v>1302</v>
      </c>
      <c r="C113" s="815"/>
      <c r="D113" s="815"/>
      <c r="E113" s="815"/>
      <c r="F113" s="816"/>
    </row>
    <row r="114" spans="1:6" s="527" customFormat="1" ht="12.75">
      <c r="A114" s="529"/>
      <c r="B114" s="530"/>
      <c r="C114" s="530"/>
      <c r="D114" s="531"/>
      <c r="E114" s="531"/>
      <c r="F114" s="532"/>
    </row>
    <row r="115" spans="1:6" s="527" customFormat="1" ht="12.75">
      <c r="A115" s="529"/>
      <c r="B115" s="530" t="s">
        <v>1340</v>
      </c>
      <c r="C115" s="530"/>
      <c r="D115" s="531"/>
      <c r="E115" s="531"/>
      <c r="F115" s="532"/>
    </row>
    <row r="116" spans="1:6" s="527" customFormat="1" ht="12.75">
      <c r="A116" s="529"/>
      <c r="B116" s="815" t="s">
        <v>1149</v>
      </c>
      <c r="C116" s="815"/>
      <c r="D116" s="815"/>
      <c r="E116" s="815"/>
      <c r="F116" s="532"/>
    </row>
    <row r="117" spans="1:6" s="527" customFormat="1" ht="12.75">
      <c r="A117" s="529"/>
      <c r="B117" s="815" t="s">
        <v>1303</v>
      </c>
      <c r="C117" s="815"/>
      <c r="D117" s="815"/>
      <c r="E117" s="815"/>
      <c r="F117" s="816"/>
    </row>
    <row r="118" spans="1:6" s="527" customFormat="1" ht="12.75">
      <c r="A118" s="529"/>
      <c r="B118" s="815" t="s">
        <v>1157</v>
      </c>
      <c r="C118" s="815"/>
      <c r="D118" s="815"/>
      <c r="E118" s="815"/>
      <c r="F118" s="816"/>
    </row>
    <row r="119" spans="1:6" s="527" customFormat="1" ht="12.75">
      <c r="A119" s="529"/>
      <c r="B119" s="815" t="s">
        <v>1158</v>
      </c>
      <c r="C119" s="815"/>
      <c r="D119" s="815"/>
      <c r="E119" s="815"/>
      <c r="F119" s="816"/>
    </row>
    <row r="120" spans="1:6" s="527" customFormat="1" ht="12.75">
      <c r="A120" s="529"/>
      <c r="B120" s="815" t="s">
        <v>1159</v>
      </c>
      <c r="C120" s="815"/>
      <c r="D120" s="815"/>
      <c r="E120" s="815"/>
      <c r="F120" s="816"/>
    </row>
    <row r="121" spans="1:6" s="527" customFormat="1" ht="12.75">
      <c r="A121" s="529"/>
      <c r="B121" s="815" t="s">
        <v>1160</v>
      </c>
      <c r="C121" s="815"/>
      <c r="D121" s="815"/>
      <c r="E121" s="815"/>
      <c r="F121" s="816"/>
    </row>
    <row r="122" spans="1:6" s="527" customFormat="1" ht="12.75">
      <c r="A122" s="529"/>
      <c r="B122" s="815" t="s">
        <v>1161</v>
      </c>
      <c r="C122" s="815"/>
      <c r="D122" s="815"/>
      <c r="E122" s="815"/>
      <c r="F122" s="816"/>
    </row>
    <row r="123" spans="1:6" s="527" customFormat="1" ht="12.75">
      <c r="A123" s="529"/>
      <c r="B123" s="815" t="s">
        <v>1162</v>
      </c>
      <c r="C123" s="815"/>
      <c r="D123" s="815"/>
      <c r="E123" s="815"/>
      <c r="F123" s="816"/>
    </row>
    <row r="124" spans="1:256" s="480" customFormat="1" ht="12.75">
      <c r="A124" s="498"/>
      <c r="B124" s="501"/>
      <c r="C124" s="500"/>
      <c r="G124" s="481"/>
      <c r="H124" s="481"/>
      <c r="I124" s="481"/>
      <c r="J124" s="481"/>
      <c r="K124" s="481"/>
      <c r="L124" s="481"/>
      <c r="M124" s="481"/>
      <c r="N124" s="481"/>
      <c r="O124" s="481"/>
      <c r="P124" s="481"/>
      <c r="Q124" s="481"/>
      <c r="R124" s="481"/>
      <c r="S124" s="481"/>
      <c r="T124" s="481"/>
      <c r="U124" s="481"/>
      <c r="V124" s="481"/>
      <c r="W124" s="481"/>
      <c r="X124" s="481"/>
      <c r="Y124" s="481"/>
      <c r="Z124" s="481"/>
      <c r="AA124" s="481"/>
      <c r="AB124" s="481"/>
      <c r="AC124" s="481"/>
      <c r="AD124" s="481"/>
      <c r="AE124" s="481"/>
      <c r="AF124" s="481"/>
      <c r="AG124" s="481"/>
      <c r="AH124" s="481"/>
      <c r="AI124" s="481"/>
      <c r="AJ124" s="481"/>
      <c r="AK124" s="481"/>
      <c r="AL124" s="481"/>
      <c r="AM124" s="481"/>
      <c r="AN124" s="481"/>
      <c r="AO124" s="481"/>
      <c r="AP124" s="481"/>
      <c r="AQ124" s="481"/>
      <c r="AR124" s="481"/>
      <c r="AS124" s="481"/>
      <c r="AT124" s="481"/>
      <c r="AU124" s="481"/>
      <c r="AV124" s="481"/>
      <c r="AW124" s="481"/>
      <c r="AX124" s="481"/>
      <c r="AY124" s="481"/>
      <c r="AZ124" s="481"/>
      <c r="BA124" s="481"/>
      <c r="BB124" s="481"/>
      <c r="BC124" s="481"/>
      <c r="BD124" s="481"/>
      <c r="BE124" s="481"/>
      <c r="BF124" s="481"/>
      <c r="BG124" s="481"/>
      <c r="BH124" s="481"/>
      <c r="BI124" s="481"/>
      <c r="BJ124" s="481"/>
      <c r="BK124" s="481"/>
      <c r="BL124" s="481"/>
      <c r="BM124" s="481"/>
      <c r="BN124" s="481"/>
      <c r="BO124" s="481"/>
      <c r="BP124" s="481"/>
      <c r="BQ124" s="481"/>
      <c r="BR124" s="481"/>
      <c r="BS124" s="481"/>
      <c r="BT124" s="481"/>
      <c r="BU124" s="481"/>
      <c r="BV124" s="481"/>
      <c r="BW124" s="481"/>
      <c r="BX124" s="481"/>
      <c r="BY124" s="481"/>
      <c r="BZ124" s="481"/>
      <c r="CA124" s="481"/>
      <c r="CB124" s="481"/>
      <c r="CC124" s="481"/>
      <c r="CD124" s="481"/>
      <c r="CE124" s="481"/>
      <c r="CF124" s="481"/>
      <c r="CG124" s="481"/>
      <c r="CH124" s="481"/>
      <c r="CI124" s="481"/>
      <c r="CJ124" s="481"/>
      <c r="CK124" s="481"/>
      <c r="CL124" s="481"/>
      <c r="CM124" s="481"/>
      <c r="CN124" s="481"/>
      <c r="CO124" s="481"/>
      <c r="CP124" s="481"/>
      <c r="CQ124" s="481"/>
      <c r="CR124" s="481"/>
      <c r="CS124" s="481"/>
      <c r="CT124" s="481"/>
      <c r="CU124" s="481"/>
      <c r="CV124" s="481"/>
      <c r="CW124" s="481"/>
      <c r="CX124" s="481"/>
      <c r="CY124" s="481"/>
      <c r="CZ124" s="481"/>
      <c r="DA124" s="481"/>
      <c r="DB124" s="481"/>
      <c r="DC124" s="481"/>
      <c r="DD124" s="481"/>
      <c r="DE124" s="481"/>
      <c r="DF124" s="481"/>
      <c r="DG124" s="481"/>
      <c r="DH124" s="481"/>
      <c r="DI124" s="481"/>
      <c r="DJ124" s="481"/>
      <c r="DK124" s="481"/>
      <c r="DL124" s="481"/>
      <c r="DM124" s="481"/>
      <c r="DN124" s="481"/>
      <c r="DO124" s="481"/>
      <c r="DP124" s="481"/>
      <c r="DQ124" s="481"/>
      <c r="DR124" s="481"/>
      <c r="DS124" s="481"/>
      <c r="DT124" s="481"/>
      <c r="DU124" s="481"/>
      <c r="DV124" s="481"/>
      <c r="DW124" s="481"/>
      <c r="DX124" s="481"/>
      <c r="DY124" s="481"/>
      <c r="DZ124" s="481"/>
      <c r="EA124" s="481"/>
      <c r="EB124" s="481"/>
      <c r="EC124" s="481"/>
      <c r="ED124" s="481"/>
      <c r="EE124" s="481"/>
      <c r="EF124" s="481"/>
      <c r="EG124" s="481"/>
      <c r="EH124" s="481"/>
      <c r="EI124" s="481"/>
      <c r="EJ124" s="481"/>
      <c r="EK124" s="481"/>
      <c r="EL124" s="481"/>
      <c r="EM124" s="481"/>
      <c r="EN124" s="481"/>
      <c r="EO124" s="481"/>
      <c r="EP124" s="481"/>
      <c r="EQ124" s="481"/>
      <c r="ER124" s="481"/>
      <c r="ES124" s="481"/>
      <c r="ET124" s="481"/>
      <c r="EU124" s="481"/>
      <c r="EV124" s="481"/>
      <c r="EW124" s="481"/>
      <c r="EX124" s="481"/>
      <c r="EY124" s="481"/>
      <c r="EZ124" s="481"/>
      <c r="FA124" s="481"/>
      <c r="FB124" s="481"/>
      <c r="FC124" s="481"/>
      <c r="FD124" s="481"/>
      <c r="FE124" s="481"/>
      <c r="FF124" s="481"/>
      <c r="FG124" s="481"/>
      <c r="FH124" s="481"/>
      <c r="FI124" s="481"/>
      <c r="FJ124" s="481"/>
      <c r="FK124" s="481"/>
      <c r="FL124" s="481"/>
      <c r="FM124" s="481"/>
      <c r="FN124" s="481"/>
      <c r="FO124" s="481"/>
      <c r="FP124" s="481"/>
      <c r="FQ124" s="481"/>
      <c r="FR124" s="481"/>
      <c r="FS124" s="481"/>
      <c r="FT124" s="481"/>
      <c r="FU124" s="481"/>
      <c r="FV124" s="481"/>
      <c r="FW124" s="481"/>
      <c r="FX124" s="481"/>
      <c r="FY124" s="481"/>
      <c r="FZ124" s="481"/>
      <c r="GA124" s="481"/>
      <c r="GB124" s="481"/>
      <c r="GC124" s="481"/>
      <c r="GD124" s="481"/>
      <c r="GE124" s="481"/>
      <c r="GF124" s="481"/>
      <c r="GG124" s="481"/>
      <c r="GH124" s="481"/>
      <c r="GI124" s="481"/>
      <c r="GJ124" s="481"/>
      <c r="GK124" s="481"/>
      <c r="GL124" s="481"/>
      <c r="GM124" s="481"/>
      <c r="GN124" s="481"/>
      <c r="GO124" s="481"/>
      <c r="GP124" s="481"/>
      <c r="GQ124" s="481"/>
      <c r="GR124" s="481"/>
      <c r="GS124" s="481"/>
      <c r="GT124" s="481"/>
      <c r="GU124" s="481"/>
      <c r="GV124" s="481"/>
      <c r="GW124" s="481"/>
      <c r="GX124" s="481"/>
      <c r="GY124" s="481"/>
      <c r="GZ124" s="481"/>
      <c r="HA124" s="481"/>
      <c r="HB124" s="481"/>
      <c r="HC124" s="481"/>
      <c r="HD124" s="481"/>
      <c r="HE124" s="481"/>
      <c r="HF124" s="481"/>
      <c r="HG124" s="481"/>
      <c r="HH124" s="481"/>
      <c r="HI124" s="481"/>
      <c r="HJ124" s="481"/>
      <c r="HK124" s="481"/>
      <c r="HL124" s="481"/>
      <c r="HM124" s="481"/>
      <c r="HN124" s="481"/>
      <c r="HO124" s="481"/>
      <c r="HP124" s="481"/>
      <c r="HQ124" s="481"/>
      <c r="HR124" s="481"/>
      <c r="HS124" s="481"/>
      <c r="HT124" s="481"/>
      <c r="HU124" s="481"/>
      <c r="HV124" s="481"/>
      <c r="HW124" s="481"/>
      <c r="HX124" s="481"/>
      <c r="HY124" s="481"/>
      <c r="HZ124" s="481"/>
      <c r="IA124" s="481"/>
      <c r="IB124" s="481"/>
      <c r="IC124" s="481"/>
      <c r="ID124" s="481"/>
      <c r="IE124" s="481"/>
      <c r="IF124" s="481"/>
      <c r="IG124" s="481"/>
      <c r="IH124" s="481"/>
      <c r="II124" s="481"/>
      <c r="IJ124" s="481"/>
      <c r="IK124" s="481"/>
      <c r="IL124" s="481"/>
      <c r="IM124" s="481"/>
      <c r="IN124" s="481"/>
      <c r="IO124" s="481"/>
      <c r="IP124" s="481"/>
      <c r="IQ124" s="481"/>
      <c r="IR124" s="481"/>
      <c r="IS124" s="481"/>
      <c r="IT124" s="481"/>
      <c r="IU124" s="481"/>
      <c r="IV124" s="481"/>
    </row>
    <row r="125" spans="1:7" ht="12.75">
      <c r="A125" s="516"/>
      <c r="B125" s="533" t="s">
        <v>804</v>
      </c>
      <c r="C125" s="534"/>
      <c r="D125" s="517"/>
      <c r="E125" s="535"/>
      <c r="F125" s="535"/>
      <c r="G125" s="536"/>
    </row>
    <row r="126" spans="1:7" ht="12.75">
      <c r="A126" s="516"/>
      <c r="B126" s="537"/>
      <c r="C126" s="534"/>
      <c r="D126" s="517"/>
      <c r="E126" s="535"/>
      <c r="F126" s="535"/>
      <c r="G126" s="536"/>
    </row>
    <row r="127" spans="1:7" ht="12.75">
      <c r="A127" s="516"/>
      <c r="B127" s="538" t="s">
        <v>1304</v>
      </c>
      <c r="C127" s="538"/>
      <c r="D127" s="539"/>
      <c r="E127" s="539"/>
      <c r="F127" s="540"/>
      <c r="G127" s="536"/>
    </row>
    <row r="128" spans="1:7" ht="12.75">
      <c r="A128" s="516"/>
      <c r="B128" s="812" t="s">
        <v>1163</v>
      </c>
      <c r="C128" s="812"/>
      <c r="D128" s="812"/>
      <c r="E128" s="812"/>
      <c r="F128" s="813"/>
      <c r="G128" s="536"/>
    </row>
    <row r="129" spans="1:7" ht="12.75">
      <c r="A129" s="516"/>
      <c r="B129" s="812" t="s">
        <v>1164</v>
      </c>
      <c r="C129" s="812"/>
      <c r="D129" s="812"/>
      <c r="E129" s="812"/>
      <c r="F129" s="540"/>
      <c r="G129" s="536"/>
    </row>
    <row r="130" spans="1:7" ht="12.75">
      <c r="A130" s="516"/>
      <c r="B130" s="812" t="s">
        <v>1165</v>
      </c>
      <c r="C130" s="812"/>
      <c r="D130" s="812"/>
      <c r="E130" s="812"/>
      <c r="F130" s="813"/>
      <c r="G130" s="536"/>
    </row>
    <row r="131" spans="1:7" ht="12.75">
      <c r="A131" s="516"/>
      <c r="B131" s="812" t="s">
        <v>1166</v>
      </c>
      <c r="C131" s="812"/>
      <c r="D131" s="812"/>
      <c r="E131" s="812"/>
      <c r="F131" s="540"/>
      <c r="G131" s="536"/>
    </row>
    <row r="132" spans="1:7" ht="12.75">
      <c r="A132" s="516"/>
      <c r="B132" s="812" t="s">
        <v>1305</v>
      </c>
      <c r="C132" s="812"/>
      <c r="D132" s="812"/>
      <c r="E132" s="812"/>
      <c r="F132" s="813"/>
      <c r="G132" s="536"/>
    </row>
    <row r="133" spans="1:7" ht="12.75">
      <c r="A133" s="516"/>
      <c r="B133" s="812" t="s">
        <v>1167</v>
      </c>
      <c r="C133" s="812"/>
      <c r="D133" s="812"/>
      <c r="E133" s="812"/>
      <c r="F133" s="540"/>
      <c r="G133" s="536"/>
    </row>
    <row r="134" spans="1:7" ht="25.5" customHeight="1">
      <c r="A134" s="516"/>
      <c r="B134" s="812" t="s">
        <v>1306</v>
      </c>
      <c r="C134" s="812"/>
      <c r="D134" s="812"/>
      <c r="E134" s="812"/>
      <c r="F134" s="813"/>
      <c r="G134" s="536"/>
    </row>
    <row r="135" spans="1:7" ht="25.5" customHeight="1">
      <c r="A135" s="516"/>
      <c r="B135" s="812" t="s">
        <v>1307</v>
      </c>
      <c r="C135" s="812"/>
      <c r="D135" s="812"/>
      <c r="E135" s="812"/>
      <c r="F135" s="813"/>
      <c r="G135" s="536"/>
    </row>
    <row r="136" spans="1:7" ht="12.75">
      <c r="A136" s="516"/>
      <c r="B136" s="812" t="s">
        <v>1168</v>
      </c>
      <c r="C136" s="812"/>
      <c r="D136" s="812"/>
      <c r="E136" s="812"/>
      <c r="F136" s="813"/>
      <c r="G136" s="536"/>
    </row>
    <row r="137" spans="1:7" ht="12.75">
      <c r="A137" s="516"/>
      <c r="B137" s="812" t="s">
        <v>1169</v>
      </c>
      <c r="C137" s="812"/>
      <c r="D137" s="812"/>
      <c r="E137" s="812"/>
      <c r="F137" s="813"/>
      <c r="G137" s="536"/>
    </row>
    <row r="138" spans="1:7" ht="12.75">
      <c r="A138" s="516"/>
      <c r="B138" s="538"/>
      <c r="C138" s="538"/>
      <c r="D138" s="539"/>
      <c r="E138" s="539"/>
      <c r="F138" s="540"/>
      <c r="G138" s="536"/>
    </row>
    <row r="139" spans="1:7" ht="12.75">
      <c r="A139" s="516"/>
      <c r="B139" s="538" t="s">
        <v>1341</v>
      </c>
      <c r="C139" s="538"/>
      <c r="D139" s="539"/>
      <c r="E139" s="539"/>
      <c r="F139" s="540"/>
      <c r="G139" s="536"/>
    </row>
    <row r="140" spans="1:7" ht="12.75">
      <c r="A140" s="516"/>
      <c r="B140" s="812" t="s">
        <v>1170</v>
      </c>
      <c r="C140" s="812"/>
      <c r="D140" s="812"/>
      <c r="E140" s="812"/>
      <c r="F140" s="813"/>
      <c r="G140" s="536"/>
    </row>
    <row r="141" spans="1:7" ht="12.75">
      <c r="A141" s="516"/>
      <c r="B141" s="812" t="s">
        <v>1308</v>
      </c>
      <c r="C141" s="812"/>
      <c r="D141" s="812"/>
      <c r="E141" s="812"/>
      <c r="F141" s="813"/>
      <c r="G141" s="536"/>
    </row>
    <row r="142" spans="1:7" ht="12.75">
      <c r="A142" s="516"/>
      <c r="B142" s="812" t="s">
        <v>1171</v>
      </c>
      <c r="C142" s="812"/>
      <c r="D142" s="812"/>
      <c r="E142" s="812"/>
      <c r="F142" s="540"/>
      <c r="G142" s="536"/>
    </row>
    <row r="143" spans="1:7" ht="12.75">
      <c r="A143" s="516"/>
      <c r="B143" s="812" t="s">
        <v>1309</v>
      </c>
      <c r="C143" s="812"/>
      <c r="D143" s="812"/>
      <c r="E143" s="812"/>
      <c r="F143" s="813"/>
      <c r="G143" s="536"/>
    </row>
    <row r="144" spans="1:7" ht="12.75">
      <c r="A144" s="516"/>
      <c r="B144" s="812" t="s">
        <v>1310</v>
      </c>
      <c r="C144" s="812"/>
      <c r="D144" s="812"/>
      <c r="E144" s="812"/>
      <c r="F144" s="813"/>
      <c r="G144" s="536"/>
    </row>
    <row r="145" spans="1:7" ht="12.75">
      <c r="A145" s="516"/>
      <c r="B145" s="812" t="s">
        <v>1311</v>
      </c>
      <c r="C145" s="812"/>
      <c r="D145" s="812"/>
      <c r="E145" s="812"/>
      <c r="F145" s="813"/>
      <c r="G145" s="536"/>
    </row>
    <row r="146" spans="1:7" ht="12.75">
      <c r="A146" s="516"/>
      <c r="B146" s="812" t="s">
        <v>1172</v>
      </c>
      <c r="C146" s="812"/>
      <c r="D146" s="812"/>
      <c r="E146" s="812"/>
      <c r="F146" s="540"/>
      <c r="G146" s="536"/>
    </row>
    <row r="147" spans="1:7" ht="12.75">
      <c r="A147" s="516"/>
      <c r="B147" s="814" t="s">
        <v>1312</v>
      </c>
      <c r="C147" s="814"/>
      <c r="D147" s="814"/>
      <c r="E147" s="814"/>
      <c r="F147" s="535"/>
      <c r="G147" s="536"/>
    </row>
    <row r="148" spans="1:7" ht="12.75">
      <c r="A148" s="516"/>
      <c r="B148" s="541"/>
      <c r="C148" s="541"/>
      <c r="D148" s="541"/>
      <c r="E148" s="541"/>
      <c r="F148" s="535"/>
      <c r="G148" s="536"/>
    </row>
    <row r="149" spans="1:6" s="543" customFormat="1" ht="12.75">
      <c r="A149" s="542"/>
      <c r="B149" s="533" t="s">
        <v>1173</v>
      </c>
      <c r="C149" s="480"/>
      <c r="D149" s="517"/>
      <c r="E149" s="535"/>
      <c r="F149" s="535"/>
    </row>
    <row r="150" spans="1:6" s="543" customFormat="1" ht="12.75">
      <c r="A150" s="542"/>
      <c r="B150" s="544"/>
      <c r="C150" s="480"/>
      <c r="D150" s="517"/>
      <c r="E150" s="535"/>
      <c r="F150" s="535"/>
    </row>
    <row r="151" spans="1:6" s="543" customFormat="1" ht="12.75">
      <c r="A151" s="542"/>
      <c r="B151" s="545" t="s">
        <v>1313</v>
      </c>
      <c r="C151" s="546"/>
      <c r="D151" s="547"/>
      <c r="E151" s="547"/>
      <c r="F151" s="535"/>
    </row>
    <row r="152" spans="1:6" s="543" customFormat="1" ht="12.75">
      <c r="A152" s="542"/>
      <c r="B152" s="810" t="s">
        <v>1163</v>
      </c>
      <c r="C152" s="810"/>
      <c r="D152" s="810"/>
      <c r="E152" s="810"/>
      <c r="F152" s="796"/>
    </row>
    <row r="153" spans="1:6" s="543" customFormat="1" ht="12.75">
      <c r="A153" s="542"/>
      <c r="B153" s="548" t="s">
        <v>1164</v>
      </c>
      <c r="C153" s="546"/>
      <c r="D153" s="547"/>
      <c r="E153" s="547"/>
      <c r="F153" s="535"/>
    </row>
    <row r="154" spans="1:6" s="543" customFormat="1" ht="12.75">
      <c r="A154" s="542"/>
      <c r="B154" s="810" t="s">
        <v>1174</v>
      </c>
      <c r="C154" s="810"/>
      <c r="D154" s="810"/>
      <c r="E154" s="810"/>
      <c r="F154" s="796"/>
    </row>
    <row r="155" spans="1:6" s="543" customFormat="1" ht="25.5" customHeight="1">
      <c r="A155" s="542"/>
      <c r="B155" s="810" t="s">
        <v>1175</v>
      </c>
      <c r="C155" s="810"/>
      <c r="D155" s="810"/>
      <c r="E155" s="810"/>
      <c r="F155" s="796"/>
    </row>
    <row r="156" spans="1:6" s="543" customFormat="1" ht="12.75">
      <c r="A156" s="542"/>
      <c r="B156" s="810" t="s">
        <v>1176</v>
      </c>
      <c r="C156" s="810"/>
      <c r="D156" s="810"/>
      <c r="E156" s="810"/>
      <c r="F156" s="535"/>
    </row>
    <row r="157" spans="1:6" s="543" customFormat="1" ht="12.75">
      <c r="A157" s="542"/>
      <c r="B157" s="810" t="s">
        <v>1314</v>
      </c>
      <c r="C157" s="810"/>
      <c r="D157" s="810"/>
      <c r="E157" s="810"/>
      <c r="F157" s="796"/>
    </row>
    <row r="158" spans="1:6" s="543" customFormat="1" ht="12.75">
      <c r="A158" s="542"/>
      <c r="B158" s="810" t="s">
        <v>1177</v>
      </c>
      <c r="C158" s="810"/>
      <c r="D158" s="810"/>
      <c r="E158" s="810"/>
      <c r="F158" s="796"/>
    </row>
    <row r="159" spans="1:6" s="543" customFormat="1" ht="12.75">
      <c r="A159" s="542"/>
      <c r="B159" s="545"/>
      <c r="C159" s="546"/>
      <c r="D159" s="547"/>
      <c r="E159" s="547"/>
      <c r="F159" s="535"/>
    </row>
    <row r="160" spans="1:6" s="543" customFormat="1" ht="12.75">
      <c r="A160" s="542"/>
      <c r="B160" s="545" t="s">
        <v>1341</v>
      </c>
      <c r="C160" s="546"/>
      <c r="D160" s="547"/>
      <c r="E160" s="547"/>
      <c r="F160" s="535"/>
    </row>
    <row r="161" spans="1:6" s="543" customFormat="1" ht="12.75">
      <c r="A161" s="542"/>
      <c r="B161" s="811" t="s">
        <v>1316</v>
      </c>
      <c r="C161" s="796"/>
      <c r="D161" s="796"/>
      <c r="E161" s="796"/>
      <c r="F161" s="796"/>
    </row>
    <row r="162" spans="1:6" s="543" customFormat="1" ht="12.75" customHeight="1">
      <c r="A162" s="542"/>
      <c r="B162" s="810" t="s">
        <v>1178</v>
      </c>
      <c r="C162" s="810"/>
      <c r="D162" s="810"/>
      <c r="E162" s="810"/>
      <c r="F162" s="796"/>
    </row>
    <row r="163" spans="1:6" s="543" customFormat="1" ht="12.75">
      <c r="A163" s="542"/>
      <c r="B163" s="548" t="s">
        <v>1317</v>
      </c>
      <c r="C163" s="546"/>
      <c r="D163" s="547"/>
      <c r="E163" s="547"/>
      <c r="F163" s="535"/>
    </row>
    <row r="164" spans="1:6" s="543" customFormat="1" ht="12.75">
      <c r="A164" s="542"/>
      <c r="B164" s="548" t="s">
        <v>1315</v>
      </c>
      <c r="C164" s="546"/>
      <c r="D164" s="547"/>
      <c r="E164" s="547"/>
      <c r="F164" s="535"/>
    </row>
    <row r="165" spans="1:6" s="543" customFormat="1" ht="12.75">
      <c r="A165" s="542"/>
      <c r="B165" s="548" t="s">
        <v>1179</v>
      </c>
      <c r="C165" s="546"/>
      <c r="D165" s="547"/>
      <c r="E165" s="547"/>
      <c r="F165" s="535"/>
    </row>
    <row r="166" spans="1:6" s="543" customFormat="1" ht="12.75">
      <c r="A166" s="542"/>
      <c r="B166" s="548" t="s">
        <v>1318</v>
      </c>
      <c r="C166" s="546"/>
      <c r="D166" s="547"/>
      <c r="E166" s="547"/>
      <c r="F166" s="535"/>
    </row>
    <row r="167" spans="1:6" s="543" customFormat="1" ht="12.75">
      <c r="A167" s="542"/>
      <c r="B167" s="548" t="s">
        <v>1319</v>
      </c>
      <c r="C167" s="546"/>
      <c r="D167" s="547"/>
      <c r="E167" s="547"/>
      <c r="F167" s="535"/>
    </row>
    <row r="168" spans="1:6" s="543" customFormat="1" ht="12.75">
      <c r="A168" s="542"/>
      <c r="B168" s="548" t="s">
        <v>1180</v>
      </c>
      <c r="C168" s="546"/>
      <c r="D168" s="547"/>
      <c r="E168" s="547"/>
      <c r="F168" s="535"/>
    </row>
    <row r="169" spans="1:6" s="543" customFormat="1" ht="12.75">
      <c r="A169" s="542"/>
      <c r="B169" s="810" t="s">
        <v>1181</v>
      </c>
      <c r="C169" s="810"/>
      <c r="D169" s="810"/>
      <c r="E169" s="810"/>
      <c r="F169" s="796"/>
    </row>
    <row r="170" spans="1:6" s="543" customFormat="1" ht="12.75">
      <c r="A170" s="542"/>
      <c r="B170" s="548" t="s">
        <v>1182</v>
      </c>
      <c r="C170" s="546"/>
      <c r="D170" s="547"/>
      <c r="E170" s="547"/>
      <c r="F170" s="535"/>
    </row>
    <row r="171" spans="1:256" s="480" customFormat="1" ht="12.75">
      <c r="A171" s="498"/>
      <c r="B171" s="504"/>
      <c r="C171" s="500"/>
      <c r="G171" s="481"/>
      <c r="H171" s="481"/>
      <c r="I171" s="481"/>
      <c r="J171" s="481"/>
      <c r="K171" s="481"/>
      <c r="L171" s="481"/>
      <c r="M171" s="481"/>
      <c r="N171" s="481"/>
      <c r="O171" s="481"/>
      <c r="P171" s="481"/>
      <c r="Q171" s="481"/>
      <c r="R171" s="481"/>
      <c r="S171" s="481"/>
      <c r="T171" s="481"/>
      <c r="U171" s="481"/>
      <c r="V171" s="481"/>
      <c r="W171" s="481"/>
      <c r="X171" s="481"/>
      <c r="Y171" s="481"/>
      <c r="Z171" s="481"/>
      <c r="AA171" s="481"/>
      <c r="AB171" s="481"/>
      <c r="AC171" s="481"/>
      <c r="AD171" s="481"/>
      <c r="AE171" s="481"/>
      <c r="AF171" s="481"/>
      <c r="AG171" s="481"/>
      <c r="AH171" s="481"/>
      <c r="AI171" s="481"/>
      <c r="AJ171" s="481"/>
      <c r="AK171" s="481"/>
      <c r="AL171" s="481"/>
      <c r="AM171" s="481"/>
      <c r="AN171" s="481"/>
      <c r="AO171" s="481"/>
      <c r="AP171" s="481"/>
      <c r="AQ171" s="481"/>
      <c r="AR171" s="481"/>
      <c r="AS171" s="481"/>
      <c r="AT171" s="481"/>
      <c r="AU171" s="481"/>
      <c r="AV171" s="481"/>
      <c r="AW171" s="481"/>
      <c r="AX171" s="481"/>
      <c r="AY171" s="481"/>
      <c r="AZ171" s="481"/>
      <c r="BA171" s="481"/>
      <c r="BB171" s="481"/>
      <c r="BC171" s="481"/>
      <c r="BD171" s="481"/>
      <c r="BE171" s="481"/>
      <c r="BF171" s="481"/>
      <c r="BG171" s="481"/>
      <c r="BH171" s="481"/>
      <c r="BI171" s="481"/>
      <c r="BJ171" s="481"/>
      <c r="BK171" s="481"/>
      <c r="BL171" s="481"/>
      <c r="BM171" s="481"/>
      <c r="BN171" s="481"/>
      <c r="BO171" s="481"/>
      <c r="BP171" s="481"/>
      <c r="BQ171" s="481"/>
      <c r="BR171" s="481"/>
      <c r="BS171" s="481"/>
      <c r="BT171" s="481"/>
      <c r="BU171" s="481"/>
      <c r="BV171" s="481"/>
      <c r="BW171" s="481"/>
      <c r="BX171" s="481"/>
      <c r="BY171" s="481"/>
      <c r="BZ171" s="481"/>
      <c r="CA171" s="481"/>
      <c r="CB171" s="481"/>
      <c r="CC171" s="481"/>
      <c r="CD171" s="481"/>
      <c r="CE171" s="481"/>
      <c r="CF171" s="481"/>
      <c r="CG171" s="481"/>
      <c r="CH171" s="481"/>
      <c r="CI171" s="481"/>
      <c r="CJ171" s="481"/>
      <c r="CK171" s="481"/>
      <c r="CL171" s="481"/>
      <c r="CM171" s="481"/>
      <c r="CN171" s="481"/>
      <c r="CO171" s="481"/>
      <c r="CP171" s="481"/>
      <c r="CQ171" s="481"/>
      <c r="CR171" s="481"/>
      <c r="CS171" s="481"/>
      <c r="CT171" s="481"/>
      <c r="CU171" s="481"/>
      <c r="CV171" s="481"/>
      <c r="CW171" s="481"/>
      <c r="CX171" s="481"/>
      <c r="CY171" s="481"/>
      <c r="CZ171" s="481"/>
      <c r="DA171" s="481"/>
      <c r="DB171" s="481"/>
      <c r="DC171" s="481"/>
      <c r="DD171" s="481"/>
      <c r="DE171" s="481"/>
      <c r="DF171" s="481"/>
      <c r="DG171" s="481"/>
      <c r="DH171" s="481"/>
      <c r="DI171" s="481"/>
      <c r="DJ171" s="481"/>
      <c r="DK171" s="481"/>
      <c r="DL171" s="481"/>
      <c r="DM171" s="481"/>
      <c r="DN171" s="481"/>
      <c r="DO171" s="481"/>
      <c r="DP171" s="481"/>
      <c r="DQ171" s="481"/>
      <c r="DR171" s="481"/>
      <c r="DS171" s="481"/>
      <c r="DT171" s="481"/>
      <c r="DU171" s="481"/>
      <c r="DV171" s="481"/>
      <c r="DW171" s="481"/>
      <c r="DX171" s="481"/>
      <c r="DY171" s="481"/>
      <c r="DZ171" s="481"/>
      <c r="EA171" s="481"/>
      <c r="EB171" s="481"/>
      <c r="EC171" s="481"/>
      <c r="ED171" s="481"/>
      <c r="EE171" s="481"/>
      <c r="EF171" s="481"/>
      <c r="EG171" s="481"/>
      <c r="EH171" s="481"/>
      <c r="EI171" s="481"/>
      <c r="EJ171" s="481"/>
      <c r="EK171" s="481"/>
      <c r="EL171" s="481"/>
      <c r="EM171" s="481"/>
      <c r="EN171" s="481"/>
      <c r="EO171" s="481"/>
      <c r="EP171" s="481"/>
      <c r="EQ171" s="481"/>
      <c r="ER171" s="481"/>
      <c r="ES171" s="481"/>
      <c r="ET171" s="481"/>
      <c r="EU171" s="481"/>
      <c r="EV171" s="481"/>
      <c r="EW171" s="481"/>
      <c r="EX171" s="481"/>
      <c r="EY171" s="481"/>
      <c r="EZ171" s="481"/>
      <c r="FA171" s="481"/>
      <c r="FB171" s="481"/>
      <c r="FC171" s="481"/>
      <c r="FD171" s="481"/>
      <c r="FE171" s="481"/>
      <c r="FF171" s="481"/>
      <c r="FG171" s="481"/>
      <c r="FH171" s="481"/>
      <c r="FI171" s="481"/>
      <c r="FJ171" s="481"/>
      <c r="FK171" s="481"/>
      <c r="FL171" s="481"/>
      <c r="FM171" s="481"/>
      <c r="FN171" s="481"/>
      <c r="FO171" s="481"/>
      <c r="FP171" s="481"/>
      <c r="FQ171" s="481"/>
      <c r="FR171" s="481"/>
      <c r="FS171" s="481"/>
      <c r="FT171" s="481"/>
      <c r="FU171" s="481"/>
      <c r="FV171" s="481"/>
      <c r="FW171" s="481"/>
      <c r="FX171" s="481"/>
      <c r="FY171" s="481"/>
      <c r="FZ171" s="481"/>
      <c r="GA171" s="481"/>
      <c r="GB171" s="481"/>
      <c r="GC171" s="481"/>
      <c r="GD171" s="481"/>
      <c r="GE171" s="481"/>
      <c r="GF171" s="481"/>
      <c r="GG171" s="481"/>
      <c r="GH171" s="481"/>
      <c r="GI171" s="481"/>
      <c r="GJ171" s="481"/>
      <c r="GK171" s="481"/>
      <c r="GL171" s="481"/>
      <c r="GM171" s="481"/>
      <c r="GN171" s="481"/>
      <c r="GO171" s="481"/>
      <c r="GP171" s="481"/>
      <c r="GQ171" s="481"/>
      <c r="GR171" s="481"/>
      <c r="GS171" s="481"/>
      <c r="GT171" s="481"/>
      <c r="GU171" s="481"/>
      <c r="GV171" s="481"/>
      <c r="GW171" s="481"/>
      <c r="GX171" s="481"/>
      <c r="GY171" s="481"/>
      <c r="GZ171" s="481"/>
      <c r="HA171" s="481"/>
      <c r="HB171" s="481"/>
      <c r="HC171" s="481"/>
      <c r="HD171" s="481"/>
      <c r="HE171" s="481"/>
      <c r="HF171" s="481"/>
      <c r="HG171" s="481"/>
      <c r="HH171" s="481"/>
      <c r="HI171" s="481"/>
      <c r="HJ171" s="481"/>
      <c r="HK171" s="481"/>
      <c r="HL171" s="481"/>
      <c r="HM171" s="481"/>
      <c r="HN171" s="481"/>
      <c r="HO171" s="481"/>
      <c r="HP171" s="481"/>
      <c r="HQ171" s="481"/>
      <c r="HR171" s="481"/>
      <c r="HS171" s="481"/>
      <c r="HT171" s="481"/>
      <c r="HU171" s="481"/>
      <c r="HV171" s="481"/>
      <c r="HW171" s="481"/>
      <c r="HX171" s="481"/>
      <c r="HY171" s="481"/>
      <c r="HZ171" s="481"/>
      <c r="IA171" s="481"/>
      <c r="IB171" s="481"/>
      <c r="IC171" s="481"/>
      <c r="ID171" s="481"/>
      <c r="IE171" s="481"/>
      <c r="IF171" s="481"/>
      <c r="IG171" s="481"/>
      <c r="IH171" s="481"/>
      <c r="II171" s="481"/>
      <c r="IJ171" s="481"/>
      <c r="IK171" s="481"/>
      <c r="IL171" s="481"/>
      <c r="IM171" s="481"/>
      <c r="IN171" s="481"/>
      <c r="IO171" s="481"/>
      <c r="IP171" s="481"/>
      <c r="IQ171" s="481"/>
      <c r="IR171" s="481"/>
      <c r="IS171" s="481"/>
      <c r="IT171" s="481"/>
      <c r="IU171" s="481"/>
      <c r="IV171" s="481"/>
    </row>
    <row r="172" spans="1:7" ht="12.75">
      <c r="A172" s="516"/>
      <c r="B172" s="549" t="s">
        <v>1183</v>
      </c>
      <c r="C172" s="534"/>
      <c r="D172" s="517"/>
      <c r="E172" s="517"/>
      <c r="F172" s="517"/>
      <c r="G172" s="550"/>
    </row>
    <row r="173" spans="1:7" ht="12.75">
      <c r="A173" s="516"/>
      <c r="B173" s="551"/>
      <c r="C173" s="534"/>
      <c r="D173" s="517"/>
      <c r="E173" s="517"/>
      <c r="F173" s="517"/>
      <c r="G173" s="550"/>
    </row>
    <row r="174" spans="1:7" ht="12.75">
      <c r="A174" s="516"/>
      <c r="B174" s="538" t="s">
        <v>1320</v>
      </c>
      <c r="C174" s="538"/>
      <c r="D174" s="539"/>
      <c r="E174" s="539"/>
      <c r="F174" s="552"/>
      <c r="G174" s="550"/>
    </row>
    <row r="175" spans="1:7" ht="12.75">
      <c r="A175" s="516"/>
      <c r="B175" s="803" t="s">
        <v>1184</v>
      </c>
      <c r="C175" s="803"/>
      <c r="D175" s="803"/>
      <c r="E175" s="803"/>
      <c r="F175" s="808"/>
      <c r="G175" s="550"/>
    </row>
    <row r="176" spans="1:7" ht="12.75">
      <c r="A176" s="516"/>
      <c r="B176" s="809" t="s">
        <v>1185</v>
      </c>
      <c r="C176" s="809"/>
      <c r="D176" s="809"/>
      <c r="E176" s="809"/>
      <c r="F176" s="808"/>
      <c r="G176" s="550"/>
    </row>
    <row r="177" spans="1:7" ht="25.5" customHeight="1">
      <c r="A177" s="516"/>
      <c r="B177" s="809" t="s">
        <v>1186</v>
      </c>
      <c r="C177" s="809"/>
      <c r="D177" s="809"/>
      <c r="E177" s="809"/>
      <c r="F177" s="808"/>
      <c r="G177" s="550"/>
    </row>
    <row r="178" spans="1:7" ht="12.75">
      <c r="A178" s="516"/>
      <c r="B178" s="809" t="s">
        <v>1187</v>
      </c>
      <c r="C178" s="809"/>
      <c r="D178" s="809"/>
      <c r="E178" s="809"/>
      <c r="F178" s="808"/>
      <c r="G178" s="550"/>
    </row>
    <row r="179" spans="1:7" ht="25.5" customHeight="1">
      <c r="A179" s="516"/>
      <c r="B179" s="809" t="s">
        <v>1321</v>
      </c>
      <c r="C179" s="809"/>
      <c r="D179" s="809"/>
      <c r="E179" s="809"/>
      <c r="F179" s="808"/>
      <c r="G179" s="550"/>
    </row>
    <row r="180" spans="1:7" ht="12.75">
      <c r="A180" s="516"/>
      <c r="B180" s="809" t="s">
        <v>1188</v>
      </c>
      <c r="C180" s="809"/>
      <c r="D180" s="809"/>
      <c r="E180" s="809"/>
      <c r="F180" s="808"/>
      <c r="G180" s="550"/>
    </row>
    <row r="181" spans="1:7" ht="12.75">
      <c r="A181" s="516"/>
      <c r="B181" s="809" t="s">
        <v>1322</v>
      </c>
      <c r="C181" s="809"/>
      <c r="D181" s="809"/>
      <c r="E181" s="809"/>
      <c r="F181" s="808"/>
      <c r="G181" s="550"/>
    </row>
    <row r="182" spans="1:7" ht="12.75">
      <c r="A182" s="516"/>
      <c r="B182" s="809" t="s">
        <v>1323</v>
      </c>
      <c r="C182" s="809"/>
      <c r="D182" s="809"/>
      <c r="E182" s="809"/>
      <c r="F182" s="808"/>
      <c r="G182" s="550"/>
    </row>
    <row r="183" spans="1:7" ht="12.75">
      <c r="A183" s="516"/>
      <c r="B183" s="809" t="s">
        <v>1189</v>
      </c>
      <c r="C183" s="809"/>
      <c r="D183" s="809"/>
      <c r="E183" s="809"/>
      <c r="F183" s="808"/>
      <c r="G183" s="550"/>
    </row>
    <row r="184" spans="1:7" ht="25.5" customHeight="1">
      <c r="A184" s="516"/>
      <c r="B184" s="809" t="s">
        <v>1324</v>
      </c>
      <c r="C184" s="809"/>
      <c r="D184" s="809"/>
      <c r="E184" s="809"/>
      <c r="F184" s="808"/>
      <c r="G184" s="550"/>
    </row>
    <row r="185" spans="1:7" ht="12.75">
      <c r="A185" s="516"/>
      <c r="B185" s="809" t="s">
        <v>1190</v>
      </c>
      <c r="C185" s="809"/>
      <c r="D185" s="809"/>
      <c r="E185" s="809"/>
      <c r="F185" s="808"/>
      <c r="G185" s="550"/>
    </row>
    <row r="186" spans="1:7" ht="12.75">
      <c r="A186" s="516"/>
      <c r="B186" s="809" t="s">
        <v>1191</v>
      </c>
      <c r="C186" s="809"/>
      <c r="D186" s="809"/>
      <c r="E186" s="809"/>
      <c r="F186" s="808"/>
      <c r="G186" s="550"/>
    </row>
    <row r="187" spans="1:7" ht="12.75">
      <c r="A187" s="516"/>
      <c r="B187" s="809" t="s">
        <v>1192</v>
      </c>
      <c r="C187" s="809"/>
      <c r="D187" s="809"/>
      <c r="E187" s="809"/>
      <c r="F187" s="808"/>
      <c r="G187" s="550"/>
    </row>
    <row r="188" spans="1:7" ht="12.75">
      <c r="A188" s="516"/>
      <c r="B188" s="809" t="s">
        <v>1193</v>
      </c>
      <c r="C188" s="809"/>
      <c r="D188" s="809"/>
      <c r="E188" s="809"/>
      <c r="F188" s="808"/>
      <c r="G188" s="550"/>
    </row>
    <row r="189" spans="1:7" ht="12.75">
      <c r="A189" s="516"/>
      <c r="B189" s="809" t="s">
        <v>1194</v>
      </c>
      <c r="C189" s="809"/>
      <c r="D189" s="809"/>
      <c r="E189" s="809"/>
      <c r="F189" s="808"/>
      <c r="G189" s="550"/>
    </row>
    <row r="190" spans="1:7" ht="12.75">
      <c r="A190" s="516"/>
      <c r="B190" s="809" t="s">
        <v>1195</v>
      </c>
      <c r="C190" s="808"/>
      <c r="D190" s="808"/>
      <c r="E190" s="808"/>
      <c r="F190" s="808"/>
      <c r="G190" s="550"/>
    </row>
    <row r="191" spans="1:7" ht="12.75">
      <c r="A191" s="516"/>
      <c r="B191" s="538"/>
      <c r="C191" s="538"/>
      <c r="D191" s="539"/>
      <c r="E191" s="539"/>
      <c r="F191" s="552"/>
      <c r="G191" s="550"/>
    </row>
    <row r="192" spans="1:7" ht="12.75">
      <c r="A192" s="516"/>
      <c r="B192" s="538" t="s">
        <v>1340</v>
      </c>
      <c r="C192" s="538"/>
      <c r="D192" s="539"/>
      <c r="E192" s="539"/>
      <c r="F192" s="552"/>
      <c r="G192" s="550"/>
    </row>
    <row r="193" spans="1:7" ht="25.5" customHeight="1">
      <c r="A193" s="516"/>
      <c r="B193" s="809" t="s">
        <v>1196</v>
      </c>
      <c r="C193" s="809"/>
      <c r="D193" s="809"/>
      <c r="E193" s="809"/>
      <c r="F193" s="808"/>
      <c r="G193" s="550"/>
    </row>
    <row r="194" spans="1:7" ht="12.75">
      <c r="A194" s="516"/>
      <c r="B194" s="538"/>
      <c r="C194" s="538"/>
      <c r="D194" s="538"/>
      <c r="E194" s="538"/>
      <c r="F194" s="552"/>
      <c r="G194" s="550"/>
    </row>
    <row r="195" spans="1:7" ht="12.75">
      <c r="A195" s="516"/>
      <c r="B195" s="809" t="s">
        <v>1197</v>
      </c>
      <c r="C195" s="809"/>
      <c r="D195" s="809"/>
      <c r="E195" s="809"/>
      <c r="F195" s="804"/>
      <c r="G195" s="550"/>
    </row>
    <row r="196" spans="1:256" s="480" customFormat="1" ht="12.75">
      <c r="A196" s="498"/>
      <c r="B196" s="792"/>
      <c r="C196" s="792"/>
      <c r="D196" s="792"/>
      <c r="E196" s="792"/>
      <c r="G196" s="481"/>
      <c r="H196" s="481"/>
      <c r="I196" s="481"/>
      <c r="J196" s="481"/>
      <c r="K196" s="481"/>
      <c r="L196" s="481"/>
      <c r="M196" s="481"/>
      <c r="N196" s="481"/>
      <c r="O196" s="481"/>
      <c r="P196" s="481"/>
      <c r="Q196" s="481"/>
      <c r="R196" s="481"/>
      <c r="S196" s="481"/>
      <c r="T196" s="481"/>
      <c r="U196" s="481"/>
      <c r="V196" s="481"/>
      <c r="W196" s="481"/>
      <c r="X196" s="481"/>
      <c r="Y196" s="481"/>
      <c r="Z196" s="481"/>
      <c r="AA196" s="481"/>
      <c r="AB196" s="481"/>
      <c r="AC196" s="481"/>
      <c r="AD196" s="481"/>
      <c r="AE196" s="481"/>
      <c r="AF196" s="481"/>
      <c r="AG196" s="481"/>
      <c r="AH196" s="481"/>
      <c r="AI196" s="481"/>
      <c r="AJ196" s="481"/>
      <c r="AK196" s="481"/>
      <c r="AL196" s="481"/>
      <c r="AM196" s="481"/>
      <c r="AN196" s="481"/>
      <c r="AO196" s="481"/>
      <c r="AP196" s="481"/>
      <c r="AQ196" s="481"/>
      <c r="AR196" s="481"/>
      <c r="AS196" s="481"/>
      <c r="AT196" s="481"/>
      <c r="AU196" s="481"/>
      <c r="AV196" s="481"/>
      <c r="AW196" s="481"/>
      <c r="AX196" s="481"/>
      <c r="AY196" s="481"/>
      <c r="AZ196" s="481"/>
      <c r="BA196" s="481"/>
      <c r="BB196" s="481"/>
      <c r="BC196" s="481"/>
      <c r="BD196" s="481"/>
      <c r="BE196" s="481"/>
      <c r="BF196" s="481"/>
      <c r="BG196" s="481"/>
      <c r="BH196" s="481"/>
      <c r="BI196" s="481"/>
      <c r="BJ196" s="481"/>
      <c r="BK196" s="481"/>
      <c r="BL196" s="481"/>
      <c r="BM196" s="481"/>
      <c r="BN196" s="481"/>
      <c r="BO196" s="481"/>
      <c r="BP196" s="481"/>
      <c r="BQ196" s="481"/>
      <c r="BR196" s="481"/>
      <c r="BS196" s="481"/>
      <c r="BT196" s="481"/>
      <c r="BU196" s="481"/>
      <c r="BV196" s="481"/>
      <c r="BW196" s="481"/>
      <c r="BX196" s="481"/>
      <c r="BY196" s="481"/>
      <c r="BZ196" s="481"/>
      <c r="CA196" s="481"/>
      <c r="CB196" s="481"/>
      <c r="CC196" s="481"/>
      <c r="CD196" s="481"/>
      <c r="CE196" s="481"/>
      <c r="CF196" s="481"/>
      <c r="CG196" s="481"/>
      <c r="CH196" s="481"/>
      <c r="CI196" s="481"/>
      <c r="CJ196" s="481"/>
      <c r="CK196" s="481"/>
      <c r="CL196" s="481"/>
      <c r="CM196" s="481"/>
      <c r="CN196" s="481"/>
      <c r="CO196" s="481"/>
      <c r="CP196" s="481"/>
      <c r="CQ196" s="481"/>
      <c r="CR196" s="481"/>
      <c r="CS196" s="481"/>
      <c r="CT196" s="481"/>
      <c r="CU196" s="481"/>
      <c r="CV196" s="481"/>
      <c r="CW196" s="481"/>
      <c r="CX196" s="481"/>
      <c r="CY196" s="481"/>
      <c r="CZ196" s="481"/>
      <c r="DA196" s="481"/>
      <c r="DB196" s="481"/>
      <c r="DC196" s="481"/>
      <c r="DD196" s="481"/>
      <c r="DE196" s="481"/>
      <c r="DF196" s="481"/>
      <c r="DG196" s="481"/>
      <c r="DH196" s="481"/>
      <c r="DI196" s="481"/>
      <c r="DJ196" s="481"/>
      <c r="DK196" s="481"/>
      <c r="DL196" s="481"/>
      <c r="DM196" s="481"/>
      <c r="DN196" s="481"/>
      <c r="DO196" s="481"/>
      <c r="DP196" s="481"/>
      <c r="DQ196" s="481"/>
      <c r="DR196" s="481"/>
      <c r="DS196" s="481"/>
      <c r="DT196" s="481"/>
      <c r="DU196" s="481"/>
      <c r="DV196" s="481"/>
      <c r="DW196" s="481"/>
      <c r="DX196" s="481"/>
      <c r="DY196" s="481"/>
      <c r="DZ196" s="481"/>
      <c r="EA196" s="481"/>
      <c r="EB196" s="481"/>
      <c r="EC196" s="481"/>
      <c r="ED196" s="481"/>
      <c r="EE196" s="481"/>
      <c r="EF196" s="481"/>
      <c r="EG196" s="481"/>
      <c r="EH196" s="481"/>
      <c r="EI196" s="481"/>
      <c r="EJ196" s="481"/>
      <c r="EK196" s="481"/>
      <c r="EL196" s="481"/>
      <c r="EM196" s="481"/>
      <c r="EN196" s="481"/>
      <c r="EO196" s="481"/>
      <c r="EP196" s="481"/>
      <c r="EQ196" s="481"/>
      <c r="ER196" s="481"/>
      <c r="ES196" s="481"/>
      <c r="ET196" s="481"/>
      <c r="EU196" s="481"/>
      <c r="EV196" s="481"/>
      <c r="EW196" s="481"/>
      <c r="EX196" s="481"/>
      <c r="EY196" s="481"/>
      <c r="EZ196" s="481"/>
      <c r="FA196" s="481"/>
      <c r="FB196" s="481"/>
      <c r="FC196" s="481"/>
      <c r="FD196" s="481"/>
      <c r="FE196" s="481"/>
      <c r="FF196" s="481"/>
      <c r="FG196" s="481"/>
      <c r="FH196" s="481"/>
      <c r="FI196" s="481"/>
      <c r="FJ196" s="481"/>
      <c r="FK196" s="481"/>
      <c r="FL196" s="481"/>
      <c r="FM196" s="481"/>
      <c r="FN196" s="481"/>
      <c r="FO196" s="481"/>
      <c r="FP196" s="481"/>
      <c r="FQ196" s="481"/>
      <c r="FR196" s="481"/>
      <c r="FS196" s="481"/>
      <c r="FT196" s="481"/>
      <c r="FU196" s="481"/>
      <c r="FV196" s="481"/>
      <c r="FW196" s="481"/>
      <c r="FX196" s="481"/>
      <c r="FY196" s="481"/>
      <c r="FZ196" s="481"/>
      <c r="GA196" s="481"/>
      <c r="GB196" s="481"/>
      <c r="GC196" s="481"/>
      <c r="GD196" s="481"/>
      <c r="GE196" s="481"/>
      <c r="GF196" s="481"/>
      <c r="GG196" s="481"/>
      <c r="GH196" s="481"/>
      <c r="GI196" s="481"/>
      <c r="GJ196" s="481"/>
      <c r="GK196" s="481"/>
      <c r="GL196" s="481"/>
      <c r="GM196" s="481"/>
      <c r="GN196" s="481"/>
      <c r="GO196" s="481"/>
      <c r="GP196" s="481"/>
      <c r="GQ196" s="481"/>
      <c r="GR196" s="481"/>
      <c r="GS196" s="481"/>
      <c r="GT196" s="481"/>
      <c r="GU196" s="481"/>
      <c r="GV196" s="481"/>
      <c r="GW196" s="481"/>
      <c r="GX196" s="481"/>
      <c r="GY196" s="481"/>
      <c r="GZ196" s="481"/>
      <c r="HA196" s="481"/>
      <c r="HB196" s="481"/>
      <c r="HC196" s="481"/>
      <c r="HD196" s="481"/>
      <c r="HE196" s="481"/>
      <c r="HF196" s="481"/>
      <c r="HG196" s="481"/>
      <c r="HH196" s="481"/>
      <c r="HI196" s="481"/>
      <c r="HJ196" s="481"/>
      <c r="HK196" s="481"/>
      <c r="HL196" s="481"/>
      <c r="HM196" s="481"/>
      <c r="HN196" s="481"/>
      <c r="HO196" s="481"/>
      <c r="HP196" s="481"/>
      <c r="HQ196" s="481"/>
      <c r="HR196" s="481"/>
      <c r="HS196" s="481"/>
      <c r="HT196" s="481"/>
      <c r="HU196" s="481"/>
      <c r="HV196" s="481"/>
      <c r="HW196" s="481"/>
      <c r="HX196" s="481"/>
      <c r="HY196" s="481"/>
      <c r="HZ196" s="481"/>
      <c r="IA196" s="481"/>
      <c r="IB196" s="481"/>
      <c r="IC196" s="481"/>
      <c r="ID196" s="481"/>
      <c r="IE196" s="481"/>
      <c r="IF196" s="481"/>
      <c r="IG196" s="481"/>
      <c r="IH196" s="481"/>
      <c r="II196" s="481"/>
      <c r="IJ196" s="481"/>
      <c r="IK196" s="481"/>
      <c r="IL196" s="481"/>
      <c r="IM196" s="481"/>
      <c r="IN196" s="481"/>
      <c r="IO196" s="481"/>
      <c r="IP196" s="481"/>
      <c r="IQ196" s="481"/>
      <c r="IR196" s="481"/>
      <c r="IS196" s="481"/>
      <c r="IT196" s="481"/>
      <c r="IU196" s="481"/>
      <c r="IV196" s="481"/>
    </row>
    <row r="197" spans="1:7" ht="12.75">
      <c r="A197" s="516"/>
      <c r="B197" s="499" t="s">
        <v>1198</v>
      </c>
      <c r="C197" s="500"/>
      <c r="D197" s="517"/>
      <c r="E197" s="517"/>
      <c r="F197" s="517"/>
      <c r="G197" s="536"/>
    </row>
    <row r="198" spans="1:7" ht="12.75">
      <c r="A198" s="516"/>
      <c r="B198" s="501"/>
      <c r="C198" s="500"/>
      <c r="D198" s="517"/>
      <c r="E198" s="517"/>
      <c r="F198" s="517"/>
      <c r="G198" s="536"/>
    </row>
    <row r="199" spans="1:7" ht="12.75">
      <c r="A199" s="516"/>
      <c r="B199" s="518" t="s">
        <v>1325</v>
      </c>
      <c r="C199" s="518"/>
      <c r="D199" s="539"/>
      <c r="E199" s="539"/>
      <c r="F199" s="552"/>
      <c r="G199" s="536"/>
    </row>
    <row r="200" spans="1:7" ht="25.5" customHeight="1">
      <c r="A200" s="516"/>
      <c r="B200" s="807" t="s">
        <v>1199</v>
      </c>
      <c r="C200" s="807"/>
      <c r="D200" s="807"/>
      <c r="E200" s="807"/>
      <c r="F200" s="808"/>
      <c r="G200" s="536"/>
    </row>
    <row r="201" spans="1:7" ht="24.75" customHeight="1">
      <c r="A201" s="516"/>
      <c r="B201" s="809" t="s">
        <v>1326</v>
      </c>
      <c r="C201" s="809"/>
      <c r="D201" s="809"/>
      <c r="E201" s="809"/>
      <c r="F201" s="808"/>
      <c r="G201" s="536"/>
    </row>
    <row r="202" spans="1:7" ht="12.75">
      <c r="A202" s="516"/>
      <c r="B202" s="807" t="s">
        <v>1200</v>
      </c>
      <c r="C202" s="807"/>
      <c r="D202" s="807"/>
      <c r="E202" s="807"/>
      <c r="F202" s="808"/>
      <c r="G202" s="536"/>
    </row>
    <row r="203" spans="1:7" ht="12.75">
      <c r="A203" s="516"/>
      <c r="B203" s="807" t="s">
        <v>1201</v>
      </c>
      <c r="C203" s="807"/>
      <c r="D203" s="807"/>
      <c r="E203" s="807"/>
      <c r="F203" s="808"/>
      <c r="G203" s="536"/>
    </row>
    <row r="204" spans="1:7" ht="12.75">
      <c r="A204" s="516"/>
      <c r="B204" s="807" t="s">
        <v>1202</v>
      </c>
      <c r="C204" s="807"/>
      <c r="D204" s="807"/>
      <c r="E204" s="807"/>
      <c r="F204" s="808"/>
      <c r="G204" s="536"/>
    </row>
    <row r="205" spans="1:7" ht="25.5" customHeight="1">
      <c r="A205" s="516"/>
      <c r="B205" s="809" t="s">
        <v>1203</v>
      </c>
      <c r="C205" s="809"/>
      <c r="D205" s="809"/>
      <c r="E205" s="809"/>
      <c r="F205" s="808"/>
      <c r="G205" s="536"/>
    </row>
    <row r="206" spans="1:7" ht="12.75">
      <c r="A206" s="516"/>
      <c r="B206" s="807" t="s">
        <v>1204</v>
      </c>
      <c r="C206" s="807"/>
      <c r="D206" s="807"/>
      <c r="E206" s="807"/>
      <c r="F206" s="808"/>
      <c r="G206" s="536"/>
    </row>
    <row r="207" spans="1:7" ht="12.75">
      <c r="A207" s="516"/>
      <c r="B207" s="807" t="s">
        <v>1327</v>
      </c>
      <c r="C207" s="807"/>
      <c r="D207" s="807"/>
      <c r="E207" s="807"/>
      <c r="F207" s="808"/>
      <c r="G207" s="536"/>
    </row>
    <row r="208" spans="1:7" ht="12.75">
      <c r="A208" s="516"/>
      <c r="B208" s="807" t="s">
        <v>1205</v>
      </c>
      <c r="C208" s="807"/>
      <c r="D208" s="807"/>
      <c r="E208" s="807"/>
      <c r="F208" s="808"/>
      <c r="G208" s="536"/>
    </row>
    <row r="209" spans="1:7" ht="12.75">
      <c r="A209" s="516"/>
      <c r="B209" s="807" t="s">
        <v>1328</v>
      </c>
      <c r="C209" s="807"/>
      <c r="D209" s="807"/>
      <c r="E209" s="807"/>
      <c r="F209" s="808"/>
      <c r="G209" s="536"/>
    </row>
    <row r="210" spans="1:7" ht="25.5" customHeight="1">
      <c r="A210" s="516"/>
      <c r="B210" s="807" t="s">
        <v>1329</v>
      </c>
      <c r="C210" s="807"/>
      <c r="D210" s="807"/>
      <c r="E210" s="807"/>
      <c r="F210" s="808"/>
      <c r="G210" s="536"/>
    </row>
    <row r="211" spans="1:7" ht="12.75">
      <c r="A211" s="516"/>
      <c r="B211" s="518"/>
      <c r="C211" s="518"/>
      <c r="D211" s="539"/>
      <c r="E211" s="539"/>
      <c r="F211" s="552"/>
      <c r="G211" s="536"/>
    </row>
    <row r="212" spans="1:7" ht="12.75">
      <c r="A212" s="516"/>
      <c r="B212" s="518" t="s">
        <v>1341</v>
      </c>
      <c r="C212" s="518"/>
      <c r="D212" s="539"/>
      <c r="E212" s="539"/>
      <c r="F212" s="552"/>
      <c r="G212" s="536"/>
    </row>
    <row r="213" spans="1:7" ht="12.75">
      <c r="A213" s="516"/>
      <c r="B213" s="790" t="s">
        <v>1206</v>
      </c>
      <c r="C213" s="787"/>
      <c r="D213" s="787"/>
      <c r="E213" s="787"/>
      <c r="F213" s="787"/>
      <c r="G213" s="536"/>
    </row>
    <row r="214" spans="1:7" ht="12.75">
      <c r="A214" s="516"/>
      <c r="B214" s="790" t="s">
        <v>1207</v>
      </c>
      <c r="C214" s="787"/>
      <c r="D214" s="787"/>
      <c r="E214" s="787"/>
      <c r="F214" s="787"/>
      <c r="G214" s="536"/>
    </row>
    <row r="215" spans="1:7" ht="12.75">
      <c r="A215" s="516"/>
      <c r="B215" s="790" t="s">
        <v>1208</v>
      </c>
      <c r="C215" s="787"/>
      <c r="D215" s="787"/>
      <c r="E215" s="787"/>
      <c r="F215" s="787"/>
      <c r="G215" s="536"/>
    </row>
    <row r="216" spans="1:7" ht="12.75">
      <c r="A216" s="516"/>
      <c r="B216" s="790" t="s">
        <v>1330</v>
      </c>
      <c r="C216" s="790"/>
      <c r="D216" s="790"/>
      <c r="E216" s="790"/>
      <c r="F216" s="789"/>
      <c r="G216" s="536"/>
    </row>
    <row r="217" spans="1:7" ht="12.75">
      <c r="A217" s="516"/>
      <c r="B217" s="790" t="s">
        <v>1337</v>
      </c>
      <c r="C217" s="789"/>
      <c r="D217" s="789"/>
      <c r="E217" s="789"/>
      <c r="F217" s="789"/>
      <c r="G217" s="536"/>
    </row>
    <row r="218" spans="1:7" ht="12.75">
      <c r="A218" s="516"/>
      <c r="B218" s="790" t="s">
        <v>1209</v>
      </c>
      <c r="C218" s="789"/>
      <c r="D218" s="789"/>
      <c r="E218" s="789"/>
      <c r="F218" s="789"/>
      <c r="G218" s="536"/>
    </row>
    <row r="219" spans="1:7" ht="12.75">
      <c r="A219" s="516"/>
      <c r="B219" s="788" t="s">
        <v>1210</v>
      </c>
      <c r="C219" s="789"/>
      <c r="D219" s="789"/>
      <c r="E219" s="789"/>
      <c r="F219" s="789"/>
      <c r="G219" s="536"/>
    </row>
    <row r="220" spans="1:7" ht="12.75">
      <c r="A220" s="516"/>
      <c r="B220" s="790" t="s">
        <v>1331</v>
      </c>
      <c r="C220" s="790"/>
      <c r="D220" s="790"/>
      <c r="E220" s="790"/>
      <c r="F220" s="797"/>
      <c r="G220" s="536"/>
    </row>
    <row r="221" spans="1:7" ht="12.75">
      <c r="A221" s="516"/>
      <c r="B221" s="806" t="s">
        <v>1211</v>
      </c>
      <c r="C221" s="789"/>
      <c r="D221" s="789"/>
      <c r="E221" s="789"/>
      <c r="F221" s="789"/>
      <c r="G221" s="536"/>
    </row>
    <row r="222" spans="1:5" ht="9.75" customHeight="1">
      <c r="A222" s="498"/>
      <c r="B222" s="553"/>
      <c r="C222" s="554"/>
      <c r="D222" s="554"/>
      <c r="E222" s="554"/>
    </row>
    <row r="223" spans="1:6" ht="12.75">
      <c r="A223" s="555"/>
      <c r="B223" s="499" t="s">
        <v>1212</v>
      </c>
      <c r="C223" s="556"/>
      <c r="D223" s="517"/>
      <c r="E223" s="517"/>
      <c r="F223" s="517"/>
    </row>
    <row r="224" spans="1:6" ht="12.75">
      <c r="A224" s="555"/>
      <c r="B224" s="557"/>
      <c r="C224" s="556"/>
      <c r="D224" s="558"/>
      <c r="E224" s="558"/>
      <c r="F224" s="558"/>
    </row>
    <row r="225" spans="1:7" ht="12.75">
      <c r="A225" s="516"/>
      <c r="B225" s="518" t="s">
        <v>1332</v>
      </c>
      <c r="C225" s="518"/>
      <c r="D225" s="539"/>
      <c r="E225" s="539"/>
      <c r="F225" s="552"/>
      <c r="G225" s="536"/>
    </row>
    <row r="226" spans="1:6" ht="24.75" customHeight="1">
      <c r="A226" s="555"/>
      <c r="B226" s="805" t="s">
        <v>1213</v>
      </c>
      <c r="C226" s="805"/>
      <c r="D226" s="805"/>
      <c r="E226" s="805"/>
      <c r="F226" s="804"/>
    </row>
    <row r="227" spans="1:6" ht="24.75" customHeight="1">
      <c r="A227" s="555"/>
      <c r="B227" s="803" t="s">
        <v>1326</v>
      </c>
      <c r="C227" s="803"/>
      <c r="D227" s="803"/>
      <c r="E227" s="803"/>
      <c r="F227" s="804"/>
    </row>
    <row r="228" spans="1:6" ht="12.75">
      <c r="A228" s="555"/>
      <c r="B228" s="805" t="s">
        <v>1214</v>
      </c>
      <c r="C228" s="805"/>
      <c r="D228" s="805"/>
      <c r="E228" s="805"/>
      <c r="F228" s="804"/>
    </row>
    <row r="229" spans="1:6" ht="12.75">
      <c r="A229" s="555"/>
      <c r="B229" s="805" t="s">
        <v>1215</v>
      </c>
      <c r="C229" s="805"/>
      <c r="D229" s="805"/>
      <c r="E229" s="805"/>
      <c r="F229" s="804"/>
    </row>
    <row r="230" spans="1:6" ht="12.75">
      <c r="A230" s="555"/>
      <c r="B230" s="805" t="s">
        <v>1202</v>
      </c>
      <c r="C230" s="805"/>
      <c r="D230" s="805"/>
      <c r="E230" s="805"/>
      <c r="F230" s="804"/>
    </row>
    <row r="231" spans="1:6" ht="24.75" customHeight="1">
      <c r="A231" s="555"/>
      <c r="B231" s="803" t="s">
        <v>1333</v>
      </c>
      <c r="C231" s="803"/>
      <c r="D231" s="803"/>
      <c r="E231" s="803"/>
      <c r="F231" s="804"/>
    </row>
    <row r="232" spans="1:6" ht="12.75">
      <c r="A232" s="555"/>
      <c r="B232" s="805" t="s">
        <v>1204</v>
      </c>
      <c r="C232" s="805"/>
      <c r="D232" s="805"/>
      <c r="E232" s="805"/>
      <c r="F232" s="804"/>
    </row>
    <row r="233" spans="1:6" ht="12.75">
      <c r="A233" s="555"/>
      <c r="B233" s="805" t="s">
        <v>1327</v>
      </c>
      <c r="C233" s="805"/>
      <c r="D233" s="805"/>
      <c r="E233" s="805"/>
      <c r="F233" s="804"/>
    </row>
    <row r="234" spans="1:6" ht="12.75">
      <c r="A234" s="555"/>
      <c r="B234" s="805" t="s">
        <v>1205</v>
      </c>
      <c r="C234" s="805"/>
      <c r="D234" s="805"/>
      <c r="E234" s="805"/>
      <c r="F234" s="804"/>
    </row>
    <row r="235" spans="1:6" ht="12.75">
      <c r="A235" s="555"/>
      <c r="B235" s="805" t="s">
        <v>1334</v>
      </c>
      <c r="C235" s="805"/>
      <c r="D235" s="805"/>
      <c r="E235" s="805"/>
      <c r="F235" s="804"/>
    </row>
    <row r="236" spans="1:6" ht="24.75" customHeight="1">
      <c r="A236" s="555"/>
      <c r="B236" s="805" t="s">
        <v>1329</v>
      </c>
      <c r="C236" s="805"/>
      <c r="D236" s="805"/>
      <c r="E236" s="805"/>
      <c r="F236" s="804"/>
    </row>
    <row r="237" spans="1:6" ht="12.75">
      <c r="A237" s="555"/>
      <c r="B237" s="518"/>
      <c r="C237" s="518"/>
      <c r="D237" s="539"/>
      <c r="E237" s="539"/>
      <c r="F237" s="558"/>
    </row>
    <row r="238" spans="1:6" ht="12.75">
      <c r="A238" s="555"/>
      <c r="B238" s="518" t="s">
        <v>1341</v>
      </c>
      <c r="C238" s="518"/>
      <c r="D238" s="539"/>
      <c r="E238" s="539"/>
      <c r="F238" s="558"/>
    </row>
    <row r="239" spans="1:6" ht="12.75">
      <c r="A239" s="555"/>
      <c r="B239" s="559" t="s">
        <v>1206</v>
      </c>
      <c r="C239" s="518"/>
      <c r="D239" s="539"/>
      <c r="E239" s="539"/>
      <c r="F239" s="558"/>
    </row>
    <row r="240" spans="1:6" ht="12.75">
      <c r="A240" s="555"/>
      <c r="B240" s="559" t="s">
        <v>1207</v>
      </c>
      <c r="C240" s="518"/>
      <c r="D240" s="539"/>
      <c r="E240" s="539"/>
      <c r="F240" s="558"/>
    </row>
    <row r="241" spans="1:6" ht="12.75">
      <c r="A241" s="555"/>
      <c r="B241" s="790" t="s">
        <v>1216</v>
      </c>
      <c r="C241" s="797"/>
      <c r="D241" s="797"/>
      <c r="E241" s="797"/>
      <c r="F241" s="797"/>
    </row>
    <row r="242" spans="1:6" ht="12.75">
      <c r="A242" s="555"/>
      <c r="B242" s="790" t="s">
        <v>1335</v>
      </c>
      <c r="C242" s="790"/>
      <c r="D242" s="790"/>
      <c r="E242" s="790"/>
      <c r="F242" s="796"/>
    </row>
    <row r="243" spans="1:6" ht="12.75">
      <c r="A243" s="555"/>
      <c r="B243" s="559" t="s">
        <v>1217</v>
      </c>
      <c r="C243" s="518"/>
      <c r="D243" s="539"/>
      <c r="E243" s="539"/>
      <c r="F243" s="558"/>
    </row>
    <row r="244" spans="1:6" ht="12.75">
      <c r="A244" s="555"/>
      <c r="B244" s="559" t="s">
        <v>1336</v>
      </c>
      <c r="C244" s="518"/>
      <c r="D244" s="539"/>
      <c r="E244" s="539"/>
      <c r="F244" s="558"/>
    </row>
    <row r="245" spans="1:6" ht="24.75" customHeight="1">
      <c r="A245" s="555"/>
      <c r="B245" s="790" t="s">
        <v>1218</v>
      </c>
      <c r="C245" s="790"/>
      <c r="D245" s="790"/>
      <c r="E245" s="790"/>
      <c r="F245" s="796"/>
    </row>
    <row r="246" spans="1:6" ht="12.75">
      <c r="A246" s="555"/>
      <c r="B246" s="559" t="s">
        <v>1209</v>
      </c>
      <c r="C246" s="518"/>
      <c r="D246" s="539"/>
      <c r="E246" s="539"/>
      <c r="F246" s="558"/>
    </row>
    <row r="247" spans="1:6" ht="12.75">
      <c r="A247" s="555"/>
      <c r="B247" s="521" t="s">
        <v>1219</v>
      </c>
      <c r="C247" s="518"/>
      <c r="D247" s="539"/>
      <c r="E247" s="539"/>
      <c r="F247" s="558"/>
    </row>
    <row r="248" spans="1:6" ht="12.75">
      <c r="A248" s="555"/>
      <c r="B248" s="790" t="s">
        <v>1338</v>
      </c>
      <c r="C248" s="790"/>
      <c r="D248" s="790"/>
      <c r="E248" s="790"/>
      <c r="F248" s="558"/>
    </row>
    <row r="249" spans="1:6" ht="12.75">
      <c r="A249" s="555"/>
      <c r="B249" s="560" t="s">
        <v>1211</v>
      </c>
      <c r="C249" s="518"/>
      <c r="D249" s="539"/>
      <c r="E249" s="539"/>
      <c r="F249" s="558"/>
    </row>
    <row r="250" spans="1:5" ht="9.75" customHeight="1">
      <c r="A250" s="498"/>
      <c r="B250" s="553"/>
      <c r="C250" s="554"/>
      <c r="D250" s="554"/>
      <c r="E250" s="554"/>
    </row>
    <row r="251" spans="1:6" ht="12.75">
      <c r="A251" s="516"/>
      <c r="B251" s="533" t="s">
        <v>1220</v>
      </c>
      <c r="C251" s="500"/>
      <c r="D251" s="517"/>
      <c r="E251" s="517"/>
      <c r="F251" s="561"/>
    </row>
    <row r="252" spans="1:6" ht="12.75">
      <c r="A252" s="516"/>
      <c r="B252" s="537"/>
      <c r="C252" s="500"/>
      <c r="D252" s="517"/>
      <c r="E252" s="517"/>
      <c r="F252" s="561"/>
    </row>
    <row r="253" spans="1:6" ht="12.75">
      <c r="A253" s="516"/>
      <c r="B253" s="518" t="s">
        <v>1339</v>
      </c>
      <c r="C253" s="518"/>
      <c r="D253" s="539"/>
      <c r="E253" s="552"/>
      <c r="F253" s="561"/>
    </row>
    <row r="254" spans="1:6" ht="12.75">
      <c r="A254" s="516"/>
      <c r="B254" s="790" t="s">
        <v>1221</v>
      </c>
      <c r="C254" s="796"/>
      <c r="D254" s="796"/>
      <c r="E254" s="796"/>
      <c r="F254" s="796"/>
    </row>
    <row r="255" spans="1:6" ht="12.75">
      <c r="A255" s="516"/>
      <c r="B255" s="790" t="s">
        <v>1222</v>
      </c>
      <c r="C255" s="796"/>
      <c r="D255" s="796"/>
      <c r="E255" s="796"/>
      <c r="F255" s="796"/>
    </row>
    <row r="256" spans="1:6" ht="12.75">
      <c r="A256" s="516"/>
      <c r="B256" s="790" t="s">
        <v>1223</v>
      </c>
      <c r="C256" s="796"/>
      <c r="D256" s="796"/>
      <c r="E256" s="796"/>
      <c r="F256" s="796"/>
    </row>
    <row r="257" spans="1:6" ht="12.75">
      <c r="A257" s="516"/>
      <c r="B257" s="790" t="s">
        <v>1224</v>
      </c>
      <c r="C257" s="796"/>
      <c r="D257" s="796"/>
      <c r="E257" s="796"/>
      <c r="F257" s="796"/>
    </row>
    <row r="258" spans="1:6" ht="12.75">
      <c r="A258" s="516"/>
      <c r="B258" s="790" t="s">
        <v>1225</v>
      </c>
      <c r="C258" s="796"/>
      <c r="D258" s="796"/>
      <c r="E258" s="796"/>
      <c r="F258" s="796"/>
    </row>
    <row r="259" spans="1:6" ht="12.75">
      <c r="A259" s="516"/>
      <c r="B259" s="559"/>
      <c r="C259" s="562"/>
      <c r="D259" s="562"/>
      <c r="E259" s="562"/>
      <c r="F259" s="562"/>
    </row>
    <row r="260" spans="1:6" ht="12.75">
      <c r="A260" s="516"/>
      <c r="B260" s="518" t="s">
        <v>1340</v>
      </c>
      <c r="C260" s="518"/>
      <c r="D260" s="539"/>
      <c r="E260" s="552"/>
      <c r="F260" s="561"/>
    </row>
    <row r="261" spans="1:6" ht="12.75">
      <c r="A261" s="516"/>
      <c r="B261" s="559" t="s">
        <v>1206</v>
      </c>
      <c r="C261" s="518"/>
      <c r="D261" s="539"/>
      <c r="E261" s="563"/>
      <c r="F261" s="564"/>
    </row>
    <row r="262" spans="1:6" ht="12.75">
      <c r="A262" s="516"/>
      <c r="B262" s="559" t="s">
        <v>1226</v>
      </c>
      <c r="C262" s="518"/>
      <c r="D262" s="539"/>
      <c r="E262" s="563"/>
      <c r="F262" s="564"/>
    </row>
    <row r="263" spans="1:6" ht="12.75">
      <c r="A263" s="516"/>
      <c r="B263" s="790" t="s">
        <v>1227</v>
      </c>
      <c r="C263" s="797"/>
      <c r="D263" s="797"/>
      <c r="E263" s="797"/>
      <c r="F263" s="797"/>
    </row>
    <row r="264" spans="1:6" ht="12.75">
      <c r="A264" s="516"/>
      <c r="B264" s="565" t="s">
        <v>1228</v>
      </c>
      <c r="C264" s="518"/>
      <c r="D264" s="539"/>
      <c r="E264" s="563"/>
      <c r="F264" s="564"/>
    </row>
    <row r="265" spans="1:6" ht="12.75">
      <c r="A265" s="516"/>
      <c r="B265" s="559" t="s">
        <v>1229</v>
      </c>
      <c r="C265" s="518"/>
      <c r="D265" s="539"/>
      <c r="E265" s="563"/>
      <c r="F265" s="564"/>
    </row>
    <row r="266" spans="1:6" ht="12.75">
      <c r="A266" s="516"/>
      <c r="B266" s="559" t="s">
        <v>1230</v>
      </c>
      <c r="C266" s="518"/>
      <c r="D266" s="539"/>
      <c r="E266" s="563"/>
      <c r="F266" s="564"/>
    </row>
    <row r="267" spans="1:6" ht="12.75">
      <c r="A267" s="516"/>
      <c r="B267" s="559" t="s">
        <v>1231</v>
      </c>
      <c r="C267" s="518"/>
      <c r="D267" s="539"/>
      <c r="E267" s="563"/>
      <c r="F267" s="564"/>
    </row>
    <row r="268" spans="1:6" ht="12.75">
      <c r="A268" s="516"/>
      <c r="B268" s="560" t="s">
        <v>1343</v>
      </c>
      <c r="C268" s="518"/>
      <c r="D268" s="539"/>
      <c r="E268" s="563"/>
      <c r="F268" s="564"/>
    </row>
    <row r="269" spans="1:6" ht="11.25" customHeight="1">
      <c r="A269" s="516"/>
      <c r="B269" s="518"/>
      <c r="C269" s="518"/>
      <c r="D269" s="539"/>
      <c r="E269" s="552"/>
      <c r="F269" s="561"/>
    </row>
    <row r="270" spans="1:6" ht="12.75">
      <c r="A270" s="516"/>
      <c r="B270" s="566" t="s">
        <v>1155</v>
      </c>
      <c r="C270" s="500"/>
      <c r="D270" s="517"/>
      <c r="E270" s="517"/>
      <c r="F270" s="561"/>
    </row>
    <row r="271" spans="1:6" ht="12.75">
      <c r="A271" s="516"/>
      <c r="B271" s="566" t="s">
        <v>1344</v>
      </c>
      <c r="C271" s="500"/>
      <c r="D271" s="517"/>
      <c r="E271" s="517"/>
      <c r="F271" s="561"/>
    </row>
    <row r="272" spans="1:5" ht="9.75" customHeight="1">
      <c r="A272" s="498"/>
      <c r="B272" s="553"/>
      <c r="C272" s="554"/>
      <c r="D272" s="554"/>
      <c r="E272" s="554"/>
    </row>
    <row r="273" spans="1:5" ht="12.75" customHeight="1">
      <c r="A273" s="498"/>
      <c r="B273" s="792"/>
      <c r="C273" s="792"/>
      <c r="D273" s="792"/>
      <c r="E273" s="792"/>
    </row>
    <row r="274" spans="1:7" ht="12.75">
      <c r="A274" s="516"/>
      <c r="B274" s="499" t="s">
        <v>821</v>
      </c>
      <c r="C274" s="500"/>
      <c r="D274" s="517"/>
      <c r="E274" s="517"/>
      <c r="F274" s="517"/>
      <c r="G274" s="561"/>
    </row>
    <row r="275" spans="1:7" ht="12.75">
      <c r="A275" s="516"/>
      <c r="B275" s="501"/>
      <c r="C275" s="500"/>
      <c r="D275" s="517"/>
      <c r="E275" s="517"/>
      <c r="F275" s="517"/>
      <c r="G275" s="561"/>
    </row>
    <row r="276" spans="1:7" ht="12.75">
      <c r="A276" s="516"/>
      <c r="B276" s="791" t="s">
        <v>1345</v>
      </c>
      <c r="C276" s="791"/>
      <c r="D276" s="791"/>
      <c r="E276" s="791"/>
      <c r="F276" s="791"/>
      <c r="G276" s="561"/>
    </row>
    <row r="277" spans="1:7" ht="12.75">
      <c r="A277" s="516"/>
      <c r="B277" s="795" t="s">
        <v>1149</v>
      </c>
      <c r="C277" s="795"/>
      <c r="D277" s="795"/>
      <c r="E277" s="795"/>
      <c r="F277" s="795"/>
      <c r="G277" s="561"/>
    </row>
    <row r="278" spans="1:7" ht="12.75">
      <c r="A278" s="516"/>
      <c r="B278" s="795" t="s">
        <v>1232</v>
      </c>
      <c r="C278" s="795"/>
      <c r="D278" s="795"/>
      <c r="E278" s="795"/>
      <c r="F278" s="795"/>
      <c r="G278" s="561"/>
    </row>
    <row r="279" spans="1:7" ht="12.75">
      <c r="A279" s="516"/>
      <c r="B279" s="795" t="s">
        <v>1233</v>
      </c>
      <c r="C279" s="795"/>
      <c r="D279" s="795"/>
      <c r="E279" s="795"/>
      <c r="F279" s="795"/>
      <c r="G279" s="561"/>
    </row>
    <row r="280" spans="1:7" ht="12.75">
      <c r="A280" s="516"/>
      <c r="B280" s="795" t="s">
        <v>1234</v>
      </c>
      <c r="C280" s="795"/>
      <c r="D280" s="795"/>
      <c r="E280" s="795"/>
      <c r="F280" s="795"/>
      <c r="G280" s="561"/>
    </row>
    <row r="281" spans="1:7" ht="12.75">
      <c r="A281" s="516"/>
      <c r="B281" s="795" t="s">
        <v>1235</v>
      </c>
      <c r="C281" s="795"/>
      <c r="D281" s="795"/>
      <c r="E281" s="795"/>
      <c r="F281" s="795"/>
      <c r="G281" s="561"/>
    </row>
    <row r="282" spans="1:7" ht="12.75">
      <c r="A282" s="516"/>
      <c r="B282" s="795" t="s">
        <v>1236</v>
      </c>
      <c r="C282" s="795"/>
      <c r="D282" s="795"/>
      <c r="E282" s="795"/>
      <c r="F282" s="795"/>
      <c r="G282" s="561"/>
    </row>
    <row r="283" spans="1:7" ht="12.75">
      <c r="A283" s="516"/>
      <c r="B283" s="795" t="s">
        <v>1161</v>
      </c>
      <c r="C283" s="795"/>
      <c r="D283" s="795"/>
      <c r="E283" s="795"/>
      <c r="F283" s="795"/>
      <c r="G283" s="561"/>
    </row>
    <row r="284" spans="1:7" ht="12.75">
      <c r="A284" s="516"/>
      <c r="B284" s="795" t="s">
        <v>1237</v>
      </c>
      <c r="C284" s="795"/>
      <c r="D284" s="795"/>
      <c r="E284" s="795"/>
      <c r="F284" s="795"/>
      <c r="G284" s="561"/>
    </row>
    <row r="285" spans="1:7" ht="12.75">
      <c r="A285" s="516"/>
      <c r="B285" s="795" t="s">
        <v>1238</v>
      </c>
      <c r="C285" s="795"/>
      <c r="D285" s="795"/>
      <c r="E285" s="795"/>
      <c r="F285" s="795"/>
      <c r="G285" s="561"/>
    </row>
    <row r="286" spans="1:7" ht="12.75">
      <c r="A286" s="516"/>
      <c r="B286" s="795" t="s">
        <v>1239</v>
      </c>
      <c r="C286" s="795"/>
      <c r="D286" s="795"/>
      <c r="E286" s="795"/>
      <c r="F286" s="795"/>
      <c r="G286" s="561"/>
    </row>
    <row r="287" spans="1:7" ht="12.75">
      <c r="A287" s="516"/>
      <c r="B287" s="793" t="s">
        <v>1240</v>
      </c>
      <c r="C287" s="793"/>
      <c r="D287" s="793"/>
      <c r="E287" s="793"/>
      <c r="F287" s="793"/>
      <c r="G287" s="561"/>
    </row>
    <row r="288" spans="1:7" ht="12.75">
      <c r="A288" s="516"/>
      <c r="B288" s="793" t="s">
        <v>1241</v>
      </c>
      <c r="C288" s="793"/>
      <c r="D288" s="793"/>
      <c r="E288" s="793"/>
      <c r="F288" s="793"/>
      <c r="G288" s="561"/>
    </row>
    <row r="289" spans="1:7" ht="12.75">
      <c r="A289" s="516"/>
      <c r="B289" s="793" t="s">
        <v>1242</v>
      </c>
      <c r="C289" s="793"/>
      <c r="D289" s="793"/>
      <c r="E289" s="793"/>
      <c r="F289" s="793"/>
      <c r="G289" s="561"/>
    </row>
    <row r="290" spans="1:7" ht="12.75">
      <c r="A290" s="516"/>
      <c r="B290" s="567"/>
      <c r="C290" s="500"/>
      <c r="D290" s="517"/>
      <c r="E290" s="517"/>
      <c r="F290" s="517"/>
      <c r="G290" s="561"/>
    </row>
    <row r="291" spans="1:7" ht="25.5" customHeight="1">
      <c r="A291" s="516"/>
      <c r="B291" s="794" t="s">
        <v>1346</v>
      </c>
      <c r="C291" s="794"/>
      <c r="D291" s="794"/>
      <c r="E291" s="794"/>
      <c r="F291" s="794"/>
      <c r="G291" s="561"/>
    </row>
    <row r="292" spans="1:7" ht="12.75">
      <c r="A292" s="516"/>
      <c r="B292" s="567"/>
      <c r="C292" s="500"/>
      <c r="D292" s="517"/>
      <c r="E292" s="517"/>
      <c r="F292" s="517"/>
      <c r="G292" s="561"/>
    </row>
    <row r="293" spans="1:7" ht="25.5" customHeight="1">
      <c r="A293" s="516"/>
      <c r="B293" s="794" t="s">
        <v>1243</v>
      </c>
      <c r="C293" s="794"/>
      <c r="D293" s="794"/>
      <c r="E293" s="794"/>
      <c r="F293" s="794"/>
      <c r="G293" s="561"/>
    </row>
    <row r="294" spans="1:5" ht="12.75">
      <c r="A294" s="498"/>
      <c r="B294" s="568"/>
      <c r="C294" s="569"/>
      <c r="D294" s="569"/>
      <c r="E294" s="569"/>
    </row>
    <row r="295" spans="1:5" ht="10.5" customHeight="1">
      <c r="A295" s="498"/>
      <c r="B295" s="792"/>
      <c r="C295" s="792"/>
      <c r="D295" s="792"/>
      <c r="E295" s="792"/>
    </row>
    <row r="296" spans="1:5" ht="16.5" customHeight="1">
      <c r="A296" s="498"/>
      <c r="B296" s="568"/>
      <c r="C296" s="569"/>
      <c r="D296" s="569"/>
      <c r="E296" s="569"/>
    </row>
    <row r="297" spans="1:5" ht="16.5" customHeight="1">
      <c r="A297" s="498"/>
      <c r="B297" s="792"/>
      <c r="C297" s="792"/>
      <c r="D297" s="792"/>
      <c r="E297" s="792"/>
    </row>
    <row r="298" spans="1:5" ht="16.5" customHeight="1">
      <c r="A298" s="498"/>
      <c r="B298" s="792"/>
      <c r="C298" s="792"/>
      <c r="D298" s="792"/>
      <c r="E298" s="792"/>
    </row>
    <row r="299" spans="1:5" ht="16.5" customHeight="1">
      <c r="A299" s="498"/>
      <c r="B299" s="792"/>
      <c r="C299" s="792"/>
      <c r="D299" s="792"/>
      <c r="E299" s="792"/>
    </row>
    <row r="300" spans="1:5" ht="16.5" customHeight="1">
      <c r="A300" s="498"/>
      <c r="B300" s="792"/>
      <c r="C300" s="792"/>
      <c r="D300" s="792"/>
      <c r="E300" s="792"/>
    </row>
    <row r="301" spans="1:5" ht="16.5" customHeight="1">
      <c r="A301" s="498"/>
      <c r="B301" s="792"/>
      <c r="C301" s="792"/>
      <c r="D301" s="792"/>
      <c r="E301" s="792"/>
    </row>
    <row r="302" spans="1:5" ht="16.5" customHeight="1">
      <c r="A302" s="498"/>
      <c r="B302" s="792"/>
      <c r="C302" s="792"/>
      <c r="D302" s="792"/>
      <c r="E302" s="792"/>
    </row>
    <row r="303" spans="1:5" ht="16.5" customHeight="1">
      <c r="A303" s="498"/>
      <c r="B303" s="568"/>
      <c r="C303" s="569"/>
      <c r="D303" s="569"/>
      <c r="E303" s="569"/>
    </row>
    <row r="304" spans="1:5" ht="16.5" customHeight="1">
      <c r="A304" s="498"/>
      <c r="B304" s="568"/>
      <c r="C304" s="569"/>
      <c r="D304" s="569"/>
      <c r="E304" s="569"/>
    </row>
    <row r="305" spans="1:5" ht="16.5" customHeight="1">
      <c r="A305" s="498"/>
      <c r="B305" s="792"/>
      <c r="C305" s="792"/>
      <c r="D305" s="792"/>
      <c r="E305" s="792"/>
    </row>
    <row r="306" spans="1:5" ht="16.5" customHeight="1">
      <c r="A306" s="498"/>
      <c r="B306" s="792"/>
      <c r="C306" s="792"/>
      <c r="D306" s="792"/>
      <c r="E306" s="792"/>
    </row>
    <row r="307" spans="1:5" ht="16.5" customHeight="1">
      <c r="A307" s="498"/>
      <c r="B307" s="792"/>
      <c r="C307" s="792"/>
      <c r="D307" s="792"/>
      <c r="E307" s="792"/>
    </row>
    <row r="308" spans="1:5" ht="16.5" customHeight="1">
      <c r="A308" s="498"/>
      <c r="B308" s="792"/>
      <c r="C308" s="792"/>
      <c r="D308" s="792"/>
      <c r="E308" s="792"/>
    </row>
    <row r="309" spans="1:5" ht="16.5" customHeight="1">
      <c r="A309" s="498"/>
      <c r="B309" s="568"/>
      <c r="C309" s="569"/>
      <c r="D309" s="569"/>
      <c r="E309" s="569"/>
    </row>
    <row r="310" spans="1:5" ht="16.5" customHeight="1">
      <c r="A310" s="498"/>
      <c r="B310" s="792"/>
      <c r="C310" s="792"/>
      <c r="D310" s="792"/>
      <c r="E310" s="792"/>
    </row>
    <row r="311" spans="1:5" ht="16.5" customHeight="1">
      <c r="A311" s="498"/>
      <c r="B311" s="792"/>
      <c r="C311" s="792"/>
      <c r="D311" s="792"/>
      <c r="E311" s="792"/>
    </row>
    <row r="312" spans="1:5" ht="16.5" customHeight="1">
      <c r="A312" s="498"/>
      <c r="B312" s="792"/>
      <c r="C312" s="792"/>
      <c r="D312" s="792"/>
      <c r="E312" s="792"/>
    </row>
    <row r="313" spans="1:5" ht="33.75" customHeight="1">
      <c r="A313" s="498"/>
      <c r="B313" s="792"/>
      <c r="C313" s="792"/>
      <c r="D313" s="792"/>
      <c r="E313" s="792"/>
    </row>
    <row r="314" spans="1:5" ht="16.5" customHeight="1">
      <c r="A314" s="498"/>
      <c r="B314" s="568"/>
      <c r="C314" s="569"/>
      <c r="D314" s="569"/>
      <c r="E314" s="569"/>
    </row>
    <row r="315" spans="1:5" ht="16.5" customHeight="1">
      <c r="A315" s="498"/>
      <c r="B315" s="792"/>
      <c r="C315" s="792"/>
      <c r="D315" s="792"/>
      <c r="E315" s="792"/>
    </row>
    <row r="316" spans="1:5" ht="16.5" customHeight="1">
      <c r="A316" s="498"/>
      <c r="B316" s="792"/>
      <c r="C316" s="792"/>
      <c r="D316" s="792"/>
      <c r="E316" s="792"/>
    </row>
    <row r="317" spans="1:5" ht="16.5" customHeight="1">
      <c r="A317" s="498"/>
      <c r="B317" s="792"/>
      <c r="C317" s="792"/>
      <c r="D317" s="792"/>
      <c r="E317" s="792"/>
    </row>
    <row r="318" spans="1:5" ht="16.5" customHeight="1">
      <c r="A318" s="498"/>
      <c r="B318" s="792"/>
      <c r="C318" s="792"/>
      <c r="D318" s="792"/>
      <c r="E318" s="792"/>
    </row>
    <row r="319" spans="1:5" ht="16.5" customHeight="1">
      <c r="A319" s="498"/>
      <c r="B319" s="792"/>
      <c r="C319" s="792"/>
      <c r="D319" s="792"/>
      <c r="E319" s="792"/>
    </row>
    <row r="320" spans="1:5" ht="16.5" customHeight="1">
      <c r="A320" s="498"/>
      <c r="B320" s="792"/>
      <c r="C320" s="792"/>
      <c r="D320" s="792"/>
      <c r="E320" s="792"/>
    </row>
    <row r="321" spans="1:5" ht="33.75" customHeight="1">
      <c r="A321" s="498"/>
      <c r="B321" s="792"/>
      <c r="C321" s="792"/>
      <c r="D321" s="792"/>
      <c r="E321" s="792"/>
    </row>
    <row r="322" spans="1:5" ht="16.5" customHeight="1">
      <c r="A322" s="498"/>
      <c r="B322" s="568"/>
      <c r="C322" s="569"/>
      <c r="D322" s="569"/>
      <c r="E322" s="569"/>
    </row>
    <row r="323" spans="1:5" ht="16.5" customHeight="1">
      <c r="A323" s="498"/>
      <c r="B323" s="792"/>
      <c r="C323" s="792"/>
      <c r="D323" s="792"/>
      <c r="E323" s="792"/>
    </row>
    <row r="324" spans="1:5" ht="16.5" customHeight="1">
      <c r="A324" s="498"/>
      <c r="B324" s="792"/>
      <c r="C324" s="792"/>
      <c r="D324" s="792"/>
      <c r="E324" s="792"/>
    </row>
    <row r="325" spans="1:5" ht="16.5" customHeight="1">
      <c r="A325" s="498"/>
      <c r="B325" s="792"/>
      <c r="C325" s="792"/>
      <c r="D325" s="792"/>
      <c r="E325" s="792"/>
    </row>
    <row r="326" spans="1:5" ht="16.5" customHeight="1">
      <c r="A326" s="498"/>
      <c r="B326" s="568"/>
      <c r="C326" s="569"/>
      <c r="D326" s="569"/>
      <c r="E326" s="569"/>
    </row>
    <row r="327" spans="1:5" ht="16.5" customHeight="1">
      <c r="A327" s="498"/>
      <c r="B327" s="792"/>
      <c r="C327" s="792"/>
      <c r="D327" s="792"/>
      <c r="E327" s="792"/>
    </row>
    <row r="328" spans="1:5" ht="16.5" customHeight="1">
      <c r="A328" s="498"/>
      <c r="B328" s="568"/>
      <c r="C328" s="569"/>
      <c r="D328" s="569"/>
      <c r="E328" s="569"/>
    </row>
    <row r="329" spans="1:5" ht="16.5" customHeight="1">
      <c r="A329" s="498"/>
      <c r="B329" s="792"/>
      <c r="C329" s="792"/>
      <c r="D329" s="792"/>
      <c r="E329" s="792"/>
    </row>
    <row r="330" spans="1:5" ht="16.5" customHeight="1">
      <c r="A330" s="498"/>
      <c r="B330" s="792"/>
      <c r="C330" s="792"/>
      <c r="D330" s="792"/>
      <c r="E330" s="792"/>
    </row>
    <row r="331" spans="1:5" ht="16.5" customHeight="1">
      <c r="A331" s="498"/>
      <c r="B331" s="568"/>
      <c r="C331" s="569"/>
      <c r="D331" s="569"/>
      <c r="E331" s="569"/>
    </row>
    <row r="332" spans="1:5" ht="16.5" customHeight="1">
      <c r="A332" s="498"/>
      <c r="B332" s="792"/>
      <c r="C332" s="792"/>
      <c r="D332" s="792"/>
      <c r="E332" s="792"/>
    </row>
    <row r="333" spans="1:5" ht="16.5" customHeight="1">
      <c r="A333" s="498"/>
      <c r="B333" s="792"/>
      <c r="C333" s="792"/>
      <c r="D333" s="792"/>
      <c r="E333" s="792"/>
    </row>
    <row r="334" spans="1:5" ht="16.5" customHeight="1">
      <c r="A334" s="498"/>
      <c r="B334" s="568"/>
      <c r="C334" s="569"/>
      <c r="D334" s="569"/>
      <c r="E334" s="569"/>
    </row>
    <row r="335" spans="1:5" ht="16.5" customHeight="1">
      <c r="A335" s="498"/>
      <c r="B335" s="792"/>
      <c r="C335" s="792"/>
      <c r="D335" s="792"/>
      <c r="E335" s="792"/>
    </row>
    <row r="336" spans="1:5" ht="16.5" customHeight="1">
      <c r="A336" s="498"/>
      <c r="B336" s="568"/>
      <c r="C336" s="569"/>
      <c r="D336" s="569"/>
      <c r="E336" s="569"/>
    </row>
    <row r="337" spans="1:5" ht="16.5" customHeight="1">
      <c r="A337" s="498"/>
      <c r="B337" s="792"/>
      <c r="C337" s="792"/>
      <c r="D337" s="792"/>
      <c r="E337" s="792"/>
    </row>
  </sheetData>
  <sheetProtection/>
  <mergeCells count="215">
    <mergeCell ref="B93:E93"/>
    <mergeCell ref="B94:F94"/>
    <mergeCell ref="B95:F95"/>
    <mergeCell ref="B96:E96"/>
    <mergeCell ref="B100:F100"/>
    <mergeCell ref="B102:F102"/>
    <mergeCell ref="B106:F106"/>
    <mergeCell ref="B111:F111"/>
    <mergeCell ref="B112:E112"/>
    <mergeCell ref="B113:F113"/>
    <mergeCell ref="B116:E116"/>
    <mergeCell ref="B117:F117"/>
    <mergeCell ref="B118:F118"/>
    <mergeCell ref="B119:F119"/>
    <mergeCell ref="B120:F120"/>
    <mergeCell ref="B121:F121"/>
    <mergeCell ref="B122:F122"/>
    <mergeCell ref="B123:F123"/>
    <mergeCell ref="B128:F128"/>
    <mergeCell ref="B129:E129"/>
    <mergeCell ref="B130:F130"/>
    <mergeCell ref="B131:E131"/>
    <mergeCell ref="B132:F132"/>
    <mergeCell ref="B133:E133"/>
    <mergeCell ref="B134:F134"/>
    <mergeCell ref="B135:F135"/>
    <mergeCell ref="B136:F136"/>
    <mergeCell ref="B137:F137"/>
    <mergeCell ref="B140:F140"/>
    <mergeCell ref="B141:F141"/>
    <mergeCell ref="B142:E142"/>
    <mergeCell ref="B143:F143"/>
    <mergeCell ref="B144:F144"/>
    <mergeCell ref="B145:F145"/>
    <mergeCell ref="B146:E146"/>
    <mergeCell ref="B213:F213"/>
    <mergeCell ref="B147:E147"/>
    <mergeCell ref="B152:F152"/>
    <mergeCell ref="B154:F154"/>
    <mergeCell ref="B155:F155"/>
    <mergeCell ref="B156:E156"/>
    <mergeCell ref="B214:F214"/>
    <mergeCell ref="B157:F157"/>
    <mergeCell ref="B158:F158"/>
    <mergeCell ref="B161:F161"/>
    <mergeCell ref="B162:F162"/>
    <mergeCell ref="B169:F169"/>
    <mergeCell ref="B175:F175"/>
    <mergeCell ref="B176:F176"/>
    <mergeCell ref="B177:F177"/>
    <mergeCell ref="B178:F178"/>
    <mergeCell ref="B179:F179"/>
    <mergeCell ref="B180:F180"/>
    <mergeCell ref="B181:F181"/>
    <mergeCell ref="B182:F182"/>
    <mergeCell ref="B183:F183"/>
    <mergeCell ref="B184:F184"/>
    <mergeCell ref="B185:F185"/>
    <mergeCell ref="B186:F186"/>
    <mergeCell ref="B187:F187"/>
    <mergeCell ref="B188:F188"/>
    <mergeCell ref="B189:F189"/>
    <mergeCell ref="B190:F190"/>
    <mergeCell ref="B193:F193"/>
    <mergeCell ref="B195:F195"/>
    <mergeCell ref="B196:E196"/>
    <mergeCell ref="B200:F200"/>
    <mergeCell ref="B201:F201"/>
    <mergeCell ref="B215:F215"/>
    <mergeCell ref="B216:F216"/>
    <mergeCell ref="B220:F220"/>
    <mergeCell ref="B202:F202"/>
    <mergeCell ref="B203:F203"/>
    <mergeCell ref="B204:F204"/>
    <mergeCell ref="B205:F205"/>
    <mergeCell ref="B206:F206"/>
    <mergeCell ref="B207:F207"/>
    <mergeCell ref="B226:F226"/>
    <mergeCell ref="B227:F227"/>
    <mergeCell ref="B228:F228"/>
    <mergeCell ref="B229:F229"/>
    <mergeCell ref="B221:F221"/>
    <mergeCell ref="B230:F230"/>
    <mergeCell ref="B231:F231"/>
    <mergeCell ref="B232:F232"/>
    <mergeCell ref="B233:F233"/>
    <mergeCell ref="B234:F234"/>
    <mergeCell ref="B235:F235"/>
    <mergeCell ref="B236:F236"/>
    <mergeCell ref="B241:F241"/>
    <mergeCell ref="B242:F242"/>
    <mergeCell ref="B245:F245"/>
    <mergeCell ref="B248:E248"/>
    <mergeCell ref="B4:F4"/>
    <mergeCell ref="B5:F5"/>
    <mergeCell ref="B6:F6"/>
    <mergeCell ref="B69:E69"/>
    <mergeCell ref="B10:E10"/>
    <mergeCell ref="B14:E14"/>
    <mergeCell ref="B254:F254"/>
    <mergeCell ref="B255:F255"/>
    <mergeCell ref="B256:F256"/>
    <mergeCell ref="B257:F257"/>
    <mergeCell ref="B258:F258"/>
    <mergeCell ref="B263:F263"/>
    <mergeCell ref="B273:E273"/>
    <mergeCell ref="B276:F276"/>
    <mergeCell ref="B277:F277"/>
    <mergeCell ref="B278:F278"/>
    <mergeCell ref="B279:F279"/>
    <mergeCell ref="B280:F280"/>
    <mergeCell ref="B281:F281"/>
    <mergeCell ref="B282:F282"/>
    <mergeCell ref="B283:F283"/>
    <mergeCell ref="B284:F284"/>
    <mergeCell ref="B285:F285"/>
    <mergeCell ref="B286:F286"/>
    <mergeCell ref="B287:F287"/>
    <mergeCell ref="B288:F288"/>
    <mergeCell ref="B289:F289"/>
    <mergeCell ref="B291:F291"/>
    <mergeCell ref="B293:F293"/>
    <mergeCell ref="B295:E295"/>
    <mergeCell ref="B297:E297"/>
    <mergeCell ref="B298:E298"/>
    <mergeCell ref="B299:E299"/>
    <mergeCell ref="B300:E300"/>
    <mergeCell ref="B301:E301"/>
    <mergeCell ref="B302:E302"/>
    <mergeCell ref="B305:E305"/>
    <mergeCell ref="B317:E317"/>
    <mergeCell ref="B318:E318"/>
    <mergeCell ref="B319:E319"/>
    <mergeCell ref="B306:E306"/>
    <mergeCell ref="B307:E307"/>
    <mergeCell ref="B308:E308"/>
    <mergeCell ref="B310:E310"/>
    <mergeCell ref="B311:E311"/>
    <mergeCell ref="B312:E312"/>
    <mergeCell ref="B330:E330"/>
    <mergeCell ref="B332:E332"/>
    <mergeCell ref="B333:E333"/>
    <mergeCell ref="B335:E335"/>
    <mergeCell ref="B337:E337"/>
    <mergeCell ref="B320:E320"/>
    <mergeCell ref="B321:E321"/>
    <mergeCell ref="B323:E323"/>
    <mergeCell ref="B324:E324"/>
    <mergeCell ref="B325:E325"/>
    <mergeCell ref="B16:E16"/>
    <mergeCell ref="B17:E17"/>
    <mergeCell ref="B18:E18"/>
    <mergeCell ref="B329:E329"/>
    <mergeCell ref="B327:E327"/>
    <mergeCell ref="B313:E313"/>
    <mergeCell ref="B315:E315"/>
    <mergeCell ref="B316:E316"/>
    <mergeCell ref="B19:E19"/>
    <mergeCell ref="B20:E20"/>
    <mergeCell ref="B22:E22"/>
    <mergeCell ref="B23:E23"/>
    <mergeCell ref="B24:E24"/>
    <mergeCell ref="B25:E25"/>
    <mergeCell ref="B27:E27"/>
    <mergeCell ref="B28:E28"/>
    <mergeCell ref="B29:E29"/>
    <mergeCell ref="B30:E30"/>
    <mergeCell ref="B31:E31"/>
    <mergeCell ref="B33:E33"/>
    <mergeCell ref="B34:E34"/>
    <mergeCell ref="B35:E35"/>
    <mergeCell ref="B36:E36"/>
    <mergeCell ref="B37:E37"/>
    <mergeCell ref="B41:E41"/>
    <mergeCell ref="B217:F217"/>
    <mergeCell ref="B42:E42"/>
    <mergeCell ref="B43:E43"/>
    <mergeCell ref="B45:E45"/>
    <mergeCell ref="B46:E46"/>
    <mergeCell ref="B47:E47"/>
    <mergeCell ref="B48:E48"/>
    <mergeCell ref="B49:E49"/>
    <mergeCell ref="B50:E50"/>
    <mergeCell ref="B52:E52"/>
    <mergeCell ref="B54:E54"/>
    <mergeCell ref="B56:E56"/>
    <mergeCell ref="B57:E57"/>
    <mergeCell ref="B58:E58"/>
    <mergeCell ref="B59:E59"/>
    <mergeCell ref="B60:E60"/>
    <mergeCell ref="B61:E61"/>
    <mergeCell ref="B62:E62"/>
    <mergeCell ref="B218:F218"/>
    <mergeCell ref="B63:E63"/>
    <mergeCell ref="B64:E64"/>
    <mergeCell ref="B65:E65"/>
    <mergeCell ref="B66:E66"/>
    <mergeCell ref="B219:F219"/>
    <mergeCell ref="B75:E75"/>
    <mergeCell ref="B76:E76"/>
    <mergeCell ref="B77:E77"/>
    <mergeCell ref="B78:E78"/>
    <mergeCell ref="B80:E80"/>
    <mergeCell ref="B81:E81"/>
    <mergeCell ref="B208:F208"/>
    <mergeCell ref="B209:F209"/>
    <mergeCell ref="B210:F210"/>
    <mergeCell ref="B82:E82"/>
    <mergeCell ref="B83:E83"/>
    <mergeCell ref="B84:E84"/>
    <mergeCell ref="B85:E85"/>
    <mergeCell ref="B87:E87"/>
    <mergeCell ref="B67:E67"/>
    <mergeCell ref="B68:E68"/>
    <mergeCell ref="B73:E73"/>
  </mergeCells>
  <printOptions/>
  <pageMargins left="0.7" right="0.7" top="0.75" bottom="0.75" header="0.3" footer="0.3"/>
  <pageSetup fitToHeight="0"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94C7FA"/>
  </sheetPr>
  <dimension ref="A1:IV164"/>
  <sheetViews>
    <sheetView view="pageBreakPreview" zoomScale="125" zoomScaleSheetLayoutView="125" zoomScalePageLayoutView="120" workbookViewId="0" topLeftCell="A1">
      <selection activeCell="E156" sqref="E156:E162"/>
    </sheetView>
  </sheetViews>
  <sheetFormatPr defaultColWidth="9.00390625" defaultRowHeight="12.75"/>
  <cols>
    <col min="1" max="1" width="5.375" style="26" customWidth="1"/>
    <col min="2" max="2" width="53.625" style="27" customWidth="1"/>
    <col min="3" max="3" width="3.625" style="58" customWidth="1"/>
    <col min="4" max="4" width="9.00390625" style="58" customWidth="1"/>
    <col min="5" max="5" width="8.00390625" style="2" customWidth="1"/>
    <col min="6" max="6" width="9.625" style="2" customWidth="1"/>
    <col min="7" max="16384" width="9.125" style="1" customWidth="1"/>
  </cols>
  <sheetData>
    <row r="1" spans="1:255" ht="15">
      <c r="A1" s="6"/>
      <c r="B1" s="4" t="s">
        <v>83</v>
      </c>
      <c r="C1"/>
      <c r="D1" s="375"/>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12.75">
      <c r="A2"/>
      <c r="B2"/>
      <c r="C2"/>
      <c r="D2" s="375"/>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4" s="7" customFormat="1" ht="14.25">
      <c r="A3" s="8" t="s">
        <v>1</v>
      </c>
      <c r="B3" s="9" t="s">
        <v>106</v>
      </c>
      <c r="C3" s="10"/>
      <c r="D3" s="10"/>
    </row>
    <row r="4" spans="1:6" ht="14.25">
      <c r="A4" s="12" t="s">
        <v>2</v>
      </c>
      <c r="B4" s="13" t="s">
        <v>3</v>
      </c>
      <c r="C4" s="14"/>
      <c r="D4" s="771">
        <f>F29</f>
        <v>0</v>
      </c>
      <c r="E4" s="772"/>
      <c r="F4" s="772"/>
    </row>
    <row r="5" spans="1:6" ht="14.25">
      <c r="A5" s="15" t="s">
        <v>4</v>
      </c>
      <c r="B5" s="13" t="s">
        <v>5</v>
      </c>
      <c r="C5" s="14"/>
      <c r="D5" s="773">
        <f>F45</f>
        <v>0</v>
      </c>
      <c r="E5" s="767"/>
      <c r="F5" s="767"/>
    </row>
    <row r="6" spans="1:6" ht="14.25">
      <c r="A6" s="15" t="s">
        <v>6</v>
      </c>
      <c r="B6" s="16" t="s">
        <v>7</v>
      </c>
      <c r="C6" s="17"/>
      <c r="D6" s="773">
        <f>F61</f>
        <v>0</v>
      </c>
      <c r="E6" s="767"/>
      <c r="F6" s="767"/>
    </row>
    <row r="7" spans="1:6" ht="14.25">
      <c r="A7" s="15" t="s">
        <v>8</v>
      </c>
      <c r="B7" s="16" t="s">
        <v>9</v>
      </c>
      <c r="C7" s="17"/>
      <c r="D7" s="773">
        <f>F80</f>
        <v>0</v>
      </c>
      <c r="E7" s="767"/>
      <c r="F7" s="767"/>
    </row>
    <row r="8" spans="1:6" ht="14.25">
      <c r="A8" s="15" t="s">
        <v>10</v>
      </c>
      <c r="B8" s="16" t="s">
        <v>11</v>
      </c>
      <c r="C8" s="17"/>
      <c r="D8" s="773">
        <f>F97</f>
        <v>0</v>
      </c>
      <c r="E8" s="767"/>
      <c r="F8" s="767"/>
    </row>
    <row r="9" spans="1:6" ht="14.25">
      <c r="A9" s="18" t="s">
        <v>12</v>
      </c>
      <c r="B9" s="13" t="s">
        <v>13</v>
      </c>
      <c r="C9" s="19"/>
      <c r="D9" s="766">
        <f>F112</f>
        <v>0</v>
      </c>
      <c r="E9" s="767"/>
      <c r="F9" s="767"/>
    </row>
    <row r="10" spans="1:6" ht="14.25">
      <c r="A10" s="18" t="s">
        <v>14</v>
      </c>
      <c r="B10" s="13" t="s">
        <v>15</v>
      </c>
      <c r="C10" s="19"/>
      <c r="D10" s="766">
        <f>F127</f>
        <v>0</v>
      </c>
      <c r="E10" s="767"/>
      <c r="F10" s="767"/>
    </row>
    <row r="11" spans="1:6" ht="14.25">
      <c r="A11" s="18" t="s">
        <v>16</v>
      </c>
      <c r="B11" s="13" t="s">
        <v>17</v>
      </c>
      <c r="C11" s="19"/>
      <c r="D11" s="768">
        <f>F163</f>
        <v>0</v>
      </c>
      <c r="E11" s="769"/>
      <c r="F11" s="769"/>
    </row>
    <row r="12" spans="1:6" ht="14.25">
      <c r="A12" s="20"/>
      <c r="B12" s="21" t="s">
        <v>107</v>
      </c>
      <c r="C12" s="22"/>
      <c r="D12" s="770">
        <f>SUM(D4:F11)</f>
        <v>0</v>
      </c>
      <c r="E12" s="770"/>
      <c r="F12" s="770"/>
    </row>
    <row r="13" spans="1:6" ht="14.25">
      <c r="A13" s="7"/>
      <c r="B13" s="23"/>
      <c r="C13" s="24"/>
      <c r="D13" s="17"/>
      <c r="E13" s="25"/>
      <c r="F13" s="1"/>
    </row>
    <row r="14" spans="1:256" ht="12.75" customHeight="1">
      <c r="A14" s="762" t="s">
        <v>739</v>
      </c>
      <c r="B14" s="762"/>
      <c r="C14" s="763" t="s">
        <v>18</v>
      </c>
      <c r="D14" s="763"/>
      <c r="E14" s="763"/>
      <c r="F14" s="763"/>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s="414" t="s">
        <v>19</v>
      </c>
      <c r="B15" s="415" t="s">
        <v>20</v>
      </c>
      <c r="C15" s="416" t="s">
        <v>87</v>
      </c>
      <c r="D15" s="417" t="s">
        <v>21</v>
      </c>
      <c r="E15" s="418" t="s">
        <v>88</v>
      </c>
      <c r="F15" s="419" t="s">
        <v>22</v>
      </c>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s="28"/>
      <c r="B16" s="109"/>
      <c r="C16" s="110"/>
      <c r="D16" s="111"/>
      <c r="E16" s="112"/>
      <c r="F16" s="113"/>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s="30" t="s">
        <v>2</v>
      </c>
      <c r="B17" s="101" t="s">
        <v>3</v>
      </c>
      <c r="C17" s="75"/>
      <c r="D17" s="77"/>
      <c r="E17" s="52"/>
      <c r="F17" s="76"/>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s="102"/>
      <c r="B18" s="101"/>
      <c r="C18" s="75"/>
      <c r="D18" s="77"/>
      <c r="E18" s="52"/>
      <c r="F18" s="76"/>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s="54" t="s">
        <v>23</v>
      </c>
      <c r="B19" s="575" t="s">
        <v>84</v>
      </c>
      <c r="C19" s="576" t="s">
        <v>24</v>
      </c>
      <c r="D19" s="577">
        <v>1</v>
      </c>
      <c r="E19" s="578"/>
      <c r="F19" s="579">
        <f aca="true" t="shared" si="0" ref="F19:F28">E19*D19</f>
        <v>0</v>
      </c>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38.25">
      <c r="A20" s="33" t="s">
        <v>25</v>
      </c>
      <c r="B20" s="580" t="s">
        <v>1355</v>
      </c>
      <c r="C20" s="581" t="s">
        <v>24</v>
      </c>
      <c r="D20" s="582">
        <v>1</v>
      </c>
      <c r="E20" s="583"/>
      <c r="F20" s="584">
        <f t="shared" si="0"/>
        <v>0</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89.25">
      <c r="A21" s="33" t="s">
        <v>26</v>
      </c>
      <c r="B21" s="580" t="s">
        <v>1356</v>
      </c>
      <c r="C21" s="581" t="s">
        <v>24</v>
      </c>
      <c r="D21" s="582">
        <v>1</v>
      </c>
      <c r="E21" s="583"/>
      <c r="F21" s="584">
        <f t="shared" si="0"/>
        <v>0</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3.75">
      <c r="A22" s="82" t="s">
        <v>27</v>
      </c>
      <c r="B22" s="96" t="s">
        <v>85</v>
      </c>
      <c r="C22" s="97" t="s">
        <v>24</v>
      </c>
      <c r="D22" s="98">
        <v>1</v>
      </c>
      <c r="E22" s="99"/>
      <c r="F22" s="115">
        <f t="shared" si="0"/>
        <v>0</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s="33" t="s">
        <v>28</v>
      </c>
      <c r="B23" s="100" t="s">
        <v>86</v>
      </c>
      <c r="C23" s="94" t="s">
        <v>24</v>
      </c>
      <c r="D23" s="95">
        <v>1</v>
      </c>
      <c r="E23" s="583"/>
      <c r="F23" s="114">
        <f t="shared" si="0"/>
        <v>0</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38.25">
      <c r="A24" s="82" t="s">
        <v>29</v>
      </c>
      <c r="B24" s="585" t="s">
        <v>1357</v>
      </c>
      <c r="C24" s="586" t="s">
        <v>24</v>
      </c>
      <c r="D24" s="587">
        <v>1</v>
      </c>
      <c r="E24" s="588"/>
      <c r="F24" s="589">
        <f t="shared" si="0"/>
        <v>0</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76.5">
      <c r="A25" s="33" t="s">
        <v>30</v>
      </c>
      <c r="B25" s="590" t="s">
        <v>1358</v>
      </c>
      <c r="C25" s="591" t="s">
        <v>24</v>
      </c>
      <c r="D25" s="592">
        <v>1</v>
      </c>
      <c r="E25" s="593"/>
      <c r="F25" s="593">
        <f>D25*E25</f>
        <v>0</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s="33" t="s">
        <v>987</v>
      </c>
      <c r="B26" s="594" t="s">
        <v>1359</v>
      </c>
      <c r="C26" s="581" t="s">
        <v>24</v>
      </c>
      <c r="D26" s="582">
        <v>1</v>
      </c>
      <c r="E26" s="583"/>
      <c r="F26" s="584">
        <f t="shared" si="0"/>
        <v>0</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5.5">
      <c r="A27" s="596" t="s">
        <v>988</v>
      </c>
      <c r="B27" s="585" t="s">
        <v>180</v>
      </c>
      <c r="C27" s="595" t="s">
        <v>24</v>
      </c>
      <c r="D27" s="587">
        <v>1</v>
      </c>
      <c r="E27" s="588"/>
      <c r="F27" s="588">
        <f t="shared" si="0"/>
        <v>0</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s="596" t="s">
        <v>1360</v>
      </c>
      <c r="B28" s="585" t="s">
        <v>1361</v>
      </c>
      <c r="C28" s="595" t="s">
        <v>24</v>
      </c>
      <c r="D28" s="587">
        <v>1</v>
      </c>
      <c r="E28" s="588"/>
      <c r="F28" s="588">
        <f t="shared" si="0"/>
        <v>0</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s="31"/>
      <c r="B29" s="32" t="str">
        <f>B17</f>
        <v>PRIPRAVLJALNA DELA</v>
      </c>
      <c r="C29" s="57"/>
      <c r="D29" s="57"/>
      <c r="E29" s="41" t="s">
        <v>31</v>
      </c>
      <c r="F29" s="78">
        <f>SUM(F19:F28)</f>
        <v>0</v>
      </c>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s="28"/>
      <c r="B30" s="29"/>
      <c r="C30" s="55"/>
      <c r="D30" s="61"/>
      <c r="E30" s="45"/>
      <c r="F30" s="46"/>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s="102" t="s">
        <v>4</v>
      </c>
      <c r="B31" s="101" t="s">
        <v>5</v>
      </c>
      <c r="C31" s="75"/>
      <c r="D31" s="77"/>
      <c r="E31" s="52"/>
      <c r="F31" s="76"/>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s="102"/>
      <c r="B32" s="101"/>
      <c r="C32" s="75"/>
      <c r="D32" s="77"/>
      <c r="E32" s="52"/>
      <c r="F32" s="76"/>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38.25">
      <c r="A33" s="33" t="s">
        <v>32</v>
      </c>
      <c r="B33" s="590" t="s">
        <v>1362</v>
      </c>
      <c r="C33" s="591" t="s">
        <v>39</v>
      </c>
      <c r="D33" s="592">
        <v>1</v>
      </c>
      <c r="E33" s="593"/>
      <c r="F33" s="593">
        <f aca="true" t="shared" si="1" ref="F33:F41">D33*E33</f>
        <v>0</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38.25">
      <c r="A34" s="33" t="s">
        <v>33</v>
      </c>
      <c r="B34" s="590" t="s">
        <v>1363</v>
      </c>
      <c r="C34" s="597" t="s">
        <v>74</v>
      </c>
      <c r="D34" s="598">
        <v>1</v>
      </c>
      <c r="E34" s="599"/>
      <c r="F34" s="593">
        <f t="shared" si="1"/>
        <v>0</v>
      </c>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63.75">
      <c r="A35" s="33" t="s">
        <v>34</v>
      </c>
      <c r="B35" s="590" t="s">
        <v>89</v>
      </c>
      <c r="C35" s="597" t="s">
        <v>37</v>
      </c>
      <c r="D35" s="598">
        <v>47.84</v>
      </c>
      <c r="E35" s="599"/>
      <c r="F35" s="593">
        <f t="shared" si="1"/>
        <v>0</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76.5">
      <c r="A36" s="33" t="s">
        <v>35</v>
      </c>
      <c r="B36" s="590" t="s">
        <v>1364</v>
      </c>
      <c r="C36" s="600" t="s">
        <v>76</v>
      </c>
      <c r="D36" s="598">
        <v>3</v>
      </c>
      <c r="E36" s="599"/>
      <c r="F36" s="593">
        <f t="shared" si="1"/>
        <v>0</v>
      </c>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63.75">
      <c r="A37" s="33" t="s">
        <v>36</v>
      </c>
      <c r="B37" s="590" t="s">
        <v>1365</v>
      </c>
      <c r="C37" s="600" t="s">
        <v>37</v>
      </c>
      <c r="D37" s="598">
        <v>67.51</v>
      </c>
      <c r="E37" s="593"/>
      <c r="F37" s="593">
        <f t="shared" si="1"/>
        <v>0</v>
      </c>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51">
      <c r="A38" s="33" t="s">
        <v>170</v>
      </c>
      <c r="B38" s="590" t="s">
        <v>176</v>
      </c>
      <c r="C38" s="600" t="s">
        <v>76</v>
      </c>
      <c r="D38" s="598">
        <v>1</v>
      </c>
      <c r="E38" s="593"/>
      <c r="F38" s="593">
        <f t="shared" si="1"/>
        <v>0</v>
      </c>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51">
      <c r="A39" s="33" t="s">
        <v>171</v>
      </c>
      <c r="B39" s="590" t="s">
        <v>989</v>
      </c>
      <c r="C39" s="600" t="s">
        <v>76</v>
      </c>
      <c r="D39" s="598">
        <v>1</v>
      </c>
      <c r="E39" s="593"/>
      <c r="F39" s="593">
        <f t="shared" si="1"/>
        <v>0</v>
      </c>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51">
      <c r="A40" s="33" t="s">
        <v>172</v>
      </c>
      <c r="B40" s="590" t="s">
        <v>90</v>
      </c>
      <c r="C40" s="600" t="s">
        <v>77</v>
      </c>
      <c r="D40" s="598">
        <v>20</v>
      </c>
      <c r="E40" s="593"/>
      <c r="F40" s="593">
        <f t="shared" si="1"/>
        <v>0</v>
      </c>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5.5">
      <c r="A41" s="33" t="s">
        <v>173</v>
      </c>
      <c r="B41" s="590" t="s">
        <v>92</v>
      </c>
      <c r="C41" s="600" t="s">
        <v>74</v>
      </c>
      <c r="D41" s="598">
        <v>2</v>
      </c>
      <c r="E41" s="593"/>
      <c r="F41" s="593">
        <f t="shared" si="1"/>
        <v>0</v>
      </c>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2.75">
      <c r="A42" s="93" t="s">
        <v>174</v>
      </c>
      <c r="B42" s="601" t="s">
        <v>990</v>
      </c>
      <c r="C42" s="602" t="s">
        <v>37</v>
      </c>
      <c r="D42" s="603">
        <v>28.8</v>
      </c>
      <c r="E42" s="604"/>
      <c r="F42" s="605">
        <f>D42*E42</f>
        <v>0</v>
      </c>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38.25">
      <c r="A43" s="33" t="s">
        <v>175</v>
      </c>
      <c r="B43" s="590" t="s">
        <v>169</v>
      </c>
      <c r="C43" s="606"/>
      <c r="D43" s="607"/>
      <c r="E43" s="608"/>
      <c r="F43" s="59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2.75">
      <c r="A44" s="103"/>
      <c r="B44" s="609" t="s">
        <v>91</v>
      </c>
      <c r="C44" s="610" t="s">
        <v>41</v>
      </c>
      <c r="D44" s="611">
        <v>30</v>
      </c>
      <c r="E44" s="612"/>
      <c r="F44" s="612">
        <f>D44*E44</f>
        <v>0</v>
      </c>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6" ht="12.75">
      <c r="A45" s="31"/>
      <c r="B45" s="35" t="str">
        <f>B31</f>
        <v>RUŠITVENA DELA</v>
      </c>
      <c r="C45" s="57"/>
      <c r="D45" s="57"/>
      <c r="E45" s="41" t="s">
        <v>31</v>
      </c>
      <c r="F45" s="42">
        <f>SUM(F33:F44)</f>
        <v>0</v>
      </c>
    </row>
    <row r="46" spans="1:256" ht="12.75">
      <c r="A46" s="28"/>
      <c r="B46" s="29"/>
      <c r="C46" s="55"/>
      <c r="D46" s="90"/>
      <c r="E46" s="43"/>
      <c r="F46" s="45"/>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6" ht="12.75">
      <c r="A47" s="102" t="s">
        <v>6</v>
      </c>
      <c r="B47" s="101" t="s">
        <v>7</v>
      </c>
      <c r="C47" s="75"/>
      <c r="D47" s="91"/>
      <c r="E47" s="85"/>
      <c r="F47" s="86"/>
    </row>
    <row r="48" spans="1:6" ht="12.75">
      <c r="A48" s="104"/>
      <c r="B48" s="87"/>
      <c r="C48" s="89"/>
      <c r="D48" s="89"/>
      <c r="E48" s="88"/>
      <c r="F48" s="88"/>
    </row>
    <row r="49" spans="1:6" ht="28.5" customHeight="1">
      <c r="A49" s="33" t="s">
        <v>42</v>
      </c>
      <c r="B49" s="613" t="s">
        <v>93</v>
      </c>
      <c r="C49" s="614" t="s">
        <v>76</v>
      </c>
      <c r="D49" s="615">
        <v>1</v>
      </c>
      <c r="E49" s="616"/>
      <c r="F49" s="617">
        <f aca="true" t="shared" si="2" ref="F49:F60">D49*E49</f>
        <v>0</v>
      </c>
    </row>
    <row r="50" spans="1:6" ht="38.25">
      <c r="A50" s="33" t="s">
        <v>43</v>
      </c>
      <c r="B50" s="590" t="s">
        <v>162</v>
      </c>
      <c r="C50" s="618" t="s">
        <v>38</v>
      </c>
      <c r="D50" s="619">
        <v>367.5</v>
      </c>
      <c r="E50" s="620"/>
      <c r="F50" s="617">
        <f t="shared" si="2"/>
        <v>0</v>
      </c>
    </row>
    <row r="51" spans="1:6" ht="38.25">
      <c r="A51" s="33" t="s">
        <v>44</v>
      </c>
      <c r="B51" s="621" t="s">
        <v>163</v>
      </c>
      <c r="C51" s="618" t="s">
        <v>38</v>
      </c>
      <c r="D51" s="619">
        <v>403.2</v>
      </c>
      <c r="E51" s="620"/>
      <c r="F51" s="617">
        <f t="shared" si="2"/>
        <v>0</v>
      </c>
    </row>
    <row r="52" spans="1:6" ht="12.75">
      <c r="A52" s="33" t="s">
        <v>45</v>
      </c>
      <c r="B52" s="622" t="s">
        <v>94</v>
      </c>
      <c r="C52" s="618" t="s">
        <v>37</v>
      </c>
      <c r="D52" s="619">
        <v>225.6</v>
      </c>
      <c r="E52" s="620"/>
      <c r="F52" s="617">
        <f t="shared" si="2"/>
        <v>0</v>
      </c>
    </row>
    <row r="53" spans="1:6" ht="51">
      <c r="A53" s="33" t="s">
        <v>78</v>
      </c>
      <c r="B53" s="621" t="s">
        <v>166</v>
      </c>
      <c r="C53" s="618" t="s">
        <v>38</v>
      </c>
      <c r="D53" s="619">
        <f>93.73-D54</f>
        <v>60.730000000000004</v>
      </c>
      <c r="E53" s="620"/>
      <c r="F53" s="617">
        <f t="shared" si="2"/>
        <v>0</v>
      </c>
    </row>
    <row r="54" spans="1:6" ht="38.25">
      <c r="A54" s="33" t="s">
        <v>157</v>
      </c>
      <c r="B54" s="621" t="s">
        <v>167</v>
      </c>
      <c r="C54" s="618" t="s">
        <v>38</v>
      </c>
      <c r="D54" s="619">
        <v>33</v>
      </c>
      <c r="E54" s="620"/>
      <c r="F54" s="617">
        <f t="shared" si="2"/>
        <v>0</v>
      </c>
    </row>
    <row r="55" spans="1:6" ht="51">
      <c r="A55" s="33" t="s">
        <v>158</v>
      </c>
      <c r="B55" s="623" t="s">
        <v>165</v>
      </c>
      <c r="C55" s="592" t="s">
        <v>38</v>
      </c>
      <c r="D55" s="624">
        <v>77.85</v>
      </c>
      <c r="E55" s="625"/>
      <c r="F55" s="593">
        <f t="shared" si="2"/>
        <v>0</v>
      </c>
    </row>
    <row r="56" spans="1:6" ht="51">
      <c r="A56" s="33" t="s">
        <v>159</v>
      </c>
      <c r="B56" s="626" t="s">
        <v>164</v>
      </c>
      <c r="C56" s="592" t="s">
        <v>38</v>
      </c>
      <c r="D56" s="624">
        <v>33</v>
      </c>
      <c r="E56" s="625"/>
      <c r="F56" s="593">
        <f t="shared" si="2"/>
        <v>0</v>
      </c>
    </row>
    <row r="57" spans="1:6" ht="12.75">
      <c r="A57" s="631" t="s">
        <v>160</v>
      </c>
      <c r="B57" s="621" t="s">
        <v>168</v>
      </c>
      <c r="C57" s="592" t="s">
        <v>39</v>
      </c>
      <c r="D57" s="624">
        <v>1</v>
      </c>
      <c r="E57" s="625"/>
      <c r="F57" s="593">
        <f t="shared" si="2"/>
        <v>0</v>
      </c>
    </row>
    <row r="58" spans="1:6" ht="38.25">
      <c r="A58" s="33" t="s">
        <v>161</v>
      </c>
      <c r="B58" s="590" t="s">
        <v>155</v>
      </c>
      <c r="C58" s="592"/>
      <c r="D58" s="624"/>
      <c r="E58" s="625"/>
      <c r="F58" s="593">
        <f t="shared" si="2"/>
        <v>0</v>
      </c>
    </row>
    <row r="59" spans="1:6" ht="12.75">
      <c r="A59" s="54"/>
      <c r="B59" s="627" t="s">
        <v>91</v>
      </c>
      <c r="C59" s="628" t="s">
        <v>41</v>
      </c>
      <c r="D59" s="629">
        <v>20</v>
      </c>
      <c r="E59" s="630"/>
      <c r="F59" s="593">
        <f t="shared" si="2"/>
        <v>0</v>
      </c>
    </row>
    <row r="60" spans="1:6" ht="12.75">
      <c r="A60" s="54"/>
      <c r="B60" s="627" t="s">
        <v>96</v>
      </c>
      <c r="C60" s="628" t="s">
        <v>41</v>
      </c>
      <c r="D60" s="629">
        <v>10</v>
      </c>
      <c r="E60" s="630"/>
      <c r="F60" s="593">
        <f t="shared" si="2"/>
        <v>0</v>
      </c>
    </row>
    <row r="61" spans="1:6" ht="12.75">
      <c r="A61" s="31"/>
      <c r="B61" s="35" t="str">
        <f>B47</f>
        <v>ZEMELJSKA DELA</v>
      </c>
      <c r="C61" s="57"/>
      <c r="D61" s="92"/>
      <c r="E61" s="44" t="s">
        <v>31</v>
      </c>
      <c r="F61" s="42">
        <f>SUM(F49:F60)</f>
        <v>0</v>
      </c>
    </row>
    <row r="62" spans="1:256" ht="12.75">
      <c r="A62" s="28"/>
      <c r="B62" s="29"/>
      <c r="C62" s="55"/>
      <c r="D62" s="61"/>
      <c r="E62" s="45"/>
      <c r="F62" s="46"/>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6" ht="12.75">
      <c r="A63" s="102" t="s">
        <v>8</v>
      </c>
      <c r="B63" s="101" t="s">
        <v>9</v>
      </c>
      <c r="C63" s="75"/>
      <c r="D63" s="117"/>
      <c r="E63" s="52"/>
      <c r="F63" s="118"/>
    </row>
    <row r="64" spans="1:6" ht="12.75">
      <c r="A64" s="83"/>
      <c r="B64" s="632" t="s">
        <v>154</v>
      </c>
      <c r="C64" s="633"/>
      <c r="D64" s="634"/>
      <c r="E64" s="633"/>
      <c r="F64" s="633"/>
    </row>
    <row r="65" spans="1:6" ht="44.25" customHeight="1">
      <c r="A65" s="84"/>
      <c r="B65" s="764" t="s">
        <v>153</v>
      </c>
      <c r="C65" s="765"/>
      <c r="D65" s="765"/>
      <c r="E65" s="765"/>
      <c r="F65" s="765"/>
    </row>
    <row r="66" spans="1:6" ht="38.25">
      <c r="A66" s="33" t="s">
        <v>46</v>
      </c>
      <c r="B66" s="621" t="s">
        <v>152</v>
      </c>
      <c r="C66" s="635" t="s">
        <v>38</v>
      </c>
      <c r="D66" s="636">
        <v>25.14</v>
      </c>
      <c r="E66" s="637"/>
      <c r="F66" s="49">
        <f>D66*E66</f>
        <v>0</v>
      </c>
    </row>
    <row r="67" spans="1:6" ht="38.25">
      <c r="A67" s="48" t="s">
        <v>47</v>
      </c>
      <c r="B67" s="621" t="s">
        <v>151</v>
      </c>
      <c r="C67" s="635" t="s">
        <v>38</v>
      </c>
      <c r="D67" s="636">
        <v>57.14</v>
      </c>
      <c r="E67" s="637"/>
      <c r="F67" s="49">
        <f>D67*E67</f>
        <v>0</v>
      </c>
    </row>
    <row r="68" spans="1:6" ht="38.25">
      <c r="A68" s="48" t="s">
        <v>48</v>
      </c>
      <c r="B68" s="622" t="s">
        <v>150</v>
      </c>
      <c r="C68" s="635" t="s">
        <v>38</v>
      </c>
      <c r="D68" s="636">
        <v>109.43</v>
      </c>
      <c r="E68" s="637"/>
      <c r="F68" s="49">
        <f aca="true" t="shared" si="3" ref="F68:F74">D68*E68</f>
        <v>0</v>
      </c>
    </row>
    <row r="69" spans="1:6" ht="51">
      <c r="A69" s="48" t="s">
        <v>140</v>
      </c>
      <c r="B69" s="621" t="s">
        <v>149</v>
      </c>
      <c r="C69" s="635" t="s">
        <v>38</v>
      </c>
      <c r="D69" s="636">
        <v>43.7</v>
      </c>
      <c r="E69" s="637"/>
      <c r="F69" s="49">
        <f t="shared" si="3"/>
        <v>0</v>
      </c>
    </row>
    <row r="70" spans="1:6" ht="38.25">
      <c r="A70" s="48" t="s">
        <v>139</v>
      </c>
      <c r="B70" s="638" t="s">
        <v>148</v>
      </c>
      <c r="C70" s="635" t="s">
        <v>38</v>
      </c>
      <c r="D70" s="636">
        <v>122.87</v>
      </c>
      <c r="E70" s="637"/>
      <c r="F70" s="49">
        <f t="shared" si="3"/>
        <v>0</v>
      </c>
    </row>
    <row r="71" spans="1:6" ht="38.25">
      <c r="A71" s="48" t="s">
        <v>138</v>
      </c>
      <c r="B71" s="626" t="s">
        <v>144</v>
      </c>
      <c r="C71" s="635" t="s">
        <v>38</v>
      </c>
      <c r="D71" s="636">
        <v>1.58</v>
      </c>
      <c r="E71" s="637"/>
      <c r="F71" s="49">
        <f t="shared" si="3"/>
        <v>0</v>
      </c>
    </row>
    <row r="72" spans="1:6" ht="51">
      <c r="A72" s="48" t="s">
        <v>137</v>
      </c>
      <c r="B72" s="621" t="s">
        <v>145</v>
      </c>
      <c r="C72" s="635" t="s">
        <v>38</v>
      </c>
      <c r="D72" s="636">
        <v>7.25</v>
      </c>
      <c r="E72" s="637"/>
      <c r="F72" s="49">
        <f t="shared" si="3"/>
        <v>0</v>
      </c>
    </row>
    <row r="73" spans="1:6" ht="38.25">
      <c r="A73" s="48" t="s">
        <v>136</v>
      </c>
      <c r="B73" s="639" t="s">
        <v>146</v>
      </c>
      <c r="C73" s="635" t="s">
        <v>38</v>
      </c>
      <c r="D73" s="636">
        <v>3.93</v>
      </c>
      <c r="E73" s="637"/>
      <c r="F73" s="49">
        <f t="shared" si="3"/>
        <v>0</v>
      </c>
    </row>
    <row r="74" spans="1:6" ht="38.25">
      <c r="A74" s="48" t="s">
        <v>135</v>
      </c>
      <c r="B74" s="622" t="s">
        <v>147</v>
      </c>
      <c r="C74" s="635" t="s">
        <v>38</v>
      </c>
      <c r="D74" s="636">
        <v>5.34</v>
      </c>
      <c r="E74" s="637"/>
      <c r="F74" s="49">
        <f t="shared" si="3"/>
        <v>0</v>
      </c>
    </row>
    <row r="75" spans="1:6" ht="38.25">
      <c r="A75" s="33" t="s">
        <v>134</v>
      </c>
      <c r="B75" s="590" t="s">
        <v>143</v>
      </c>
      <c r="C75" s="635" t="s">
        <v>40</v>
      </c>
      <c r="D75" s="636">
        <v>10564</v>
      </c>
      <c r="E75" s="640"/>
      <c r="F75" s="49">
        <f>D75*E75</f>
        <v>0</v>
      </c>
    </row>
    <row r="76" spans="1:6" ht="38.25">
      <c r="A76" s="33" t="s">
        <v>133</v>
      </c>
      <c r="B76" s="590" t="s">
        <v>141</v>
      </c>
      <c r="C76" s="635" t="s">
        <v>40</v>
      </c>
      <c r="D76" s="636">
        <v>12120</v>
      </c>
      <c r="E76" s="640"/>
      <c r="F76" s="49">
        <f>D76*E76</f>
        <v>0</v>
      </c>
    </row>
    <row r="77" spans="1:6" ht="25.5">
      <c r="A77" s="33" t="s">
        <v>132</v>
      </c>
      <c r="B77" s="590" t="s">
        <v>142</v>
      </c>
      <c r="C77" s="635" t="s">
        <v>40</v>
      </c>
      <c r="D77" s="636">
        <v>19250</v>
      </c>
      <c r="E77" s="640"/>
      <c r="F77" s="49">
        <f>D77*E77</f>
        <v>0</v>
      </c>
    </row>
    <row r="78" spans="1:6" ht="38.25">
      <c r="A78" s="33" t="s">
        <v>131</v>
      </c>
      <c r="B78" s="590" t="s">
        <v>130</v>
      </c>
      <c r="C78" s="592"/>
      <c r="D78" s="607"/>
      <c r="E78" s="593"/>
      <c r="F78" s="39"/>
    </row>
    <row r="79" spans="1:6" ht="12.75">
      <c r="A79" s="54"/>
      <c r="B79" s="627" t="s">
        <v>91</v>
      </c>
      <c r="C79" s="628" t="s">
        <v>41</v>
      </c>
      <c r="D79" s="641">
        <v>10</v>
      </c>
      <c r="E79" s="642"/>
      <c r="F79" s="39">
        <f>SUM(F65:F78)*D79/100</f>
        <v>0</v>
      </c>
    </row>
    <row r="80" spans="1:6" ht="12.75">
      <c r="A80" s="31"/>
      <c r="B80" s="35" t="str">
        <f>B63</f>
        <v>BETONSKA DELA</v>
      </c>
      <c r="C80" s="57"/>
      <c r="D80" s="57"/>
      <c r="E80" s="41" t="s">
        <v>31</v>
      </c>
      <c r="F80" s="42">
        <f>SUM(F66:F79)</f>
        <v>0</v>
      </c>
    </row>
    <row r="81" spans="1:256" ht="12.75">
      <c r="A81" s="28"/>
      <c r="B81" s="29"/>
      <c r="C81" s="55"/>
      <c r="D81" s="61"/>
      <c r="E81" s="45"/>
      <c r="F81" s="46"/>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6" ht="12.75">
      <c r="A82" s="102" t="s">
        <v>10</v>
      </c>
      <c r="B82" s="101" t="s">
        <v>11</v>
      </c>
      <c r="C82" s="75"/>
      <c r="D82" s="117"/>
      <c r="E82" s="52"/>
      <c r="F82" s="118"/>
    </row>
    <row r="83" spans="1:6" ht="12.75">
      <c r="A83" s="102"/>
      <c r="B83" s="119"/>
      <c r="C83" s="75"/>
      <c r="D83" s="77"/>
      <c r="E83" s="52"/>
      <c r="F83" s="76"/>
    </row>
    <row r="84" spans="1:6" ht="38.25">
      <c r="A84" s="36" t="s">
        <v>49</v>
      </c>
      <c r="B84" s="621" t="s">
        <v>129</v>
      </c>
      <c r="C84" s="643" t="s">
        <v>37</v>
      </c>
      <c r="D84" s="598">
        <v>171.2</v>
      </c>
      <c r="E84" s="644"/>
      <c r="F84" s="38">
        <f aca="true" t="shared" si="4" ref="F84:F90">D84*E84</f>
        <v>0</v>
      </c>
    </row>
    <row r="85" spans="1:6" ht="38.25">
      <c r="A85" s="36" t="s">
        <v>50</v>
      </c>
      <c r="B85" s="621" t="s">
        <v>102</v>
      </c>
      <c r="C85" s="643" t="s">
        <v>37</v>
      </c>
      <c r="D85" s="598">
        <v>1264.72</v>
      </c>
      <c r="E85" s="644"/>
      <c r="F85" s="38">
        <f t="shared" si="4"/>
        <v>0</v>
      </c>
    </row>
    <row r="86" spans="1:6" ht="51">
      <c r="A86" s="36" t="s">
        <v>51</v>
      </c>
      <c r="B86" s="622" t="s">
        <v>125</v>
      </c>
      <c r="C86" s="643" t="s">
        <v>37</v>
      </c>
      <c r="D86" s="598">
        <v>408.36</v>
      </c>
      <c r="E86" s="644"/>
      <c r="F86" s="38">
        <f t="shared" si="4"/>
        <v>0</v>
      </c>
    </row>
    <row r="87" spans="1:6" ht="51">
      <c r="A87" s="36" t="s">
        <v>52</v>
      </c>
      <c r="B87" s="621" t="s">
        <v>101</v>
      </c>
      <c r="C87" s="643" t="s">
        <v>37</v>
      </c>
      <c r="D87" s="598">
        <v>204.18</v>
      </c>
      <c r="E87" s="644"/>
      <c r="F87" s="38">
        <f t="shared" si="4"/>
        <v>0</v>
      </c>
    </row>
    <row r="88" spans="1:6" ht="38.25">
      <c r="A88" s="36" t="s">
        <v>53</v>
      </c>
      <c r="B88" s="622" t="s">
        <v>124</v>
      </c>
      <c r="C88" s="643" t="s">
        <v>37</v>
      </c>
      <c r="D88" s="598">
        <v>41.08</v>
      </c>
      <c r="E88" s="644"/>
      <c r="F88" s="38">
        <f t="shared" si="4"/>
        <v>0</v>
      </c>
    </row>
    <row r="89" spans="1:6" ht="38.25">
      <c r="A89" s="31" t="s">
        <v>54</v>
      </c>
      <c r="B89" s="621" t="s">
        <v>126</v>
      </c>
      <c r="C89" s="645" t="s">
        <v>37</v>
      </c>
      <c r="D89" s="646">
        <v>64.02</v>
      </c>
      <c r="E89" s="647"/>
      <c r="F89" s="74">
        <f t="shared" si="4"/>
        <v>0</v>
      </c>
    </row>
    <row r="90" spans="1:6" ht="25.5">
      <c r="A90" s="36" t="s">
        <v>55</v>
      </c>
      <c r="B90" s="621" t="s">
        <v>123</v>
      </c>
      <c r="C90" s="643" t="s">
        <v>39</v>
      </c>
      <c r="D90" s="598">
        <v>6</v>
      </c>
      <c r="E90" s="644"/>
      <c r="F90" s="38">
        <f t="shared" si="4"/>
        <v>0</v>
      </c>
    </row>
    <row r="91" spans="1:6" ht="25.5">
      <c r="A91" s="36" t="s">
        <v>103</v>
      </c>
      <c r="B91" s="621" t="s">
        <v>127</v>
      </c>
      <c r="C91" s="643" t="s">
        <v>74</v>
      </c>
      <c r="D91" s="598">
        <v>6</v>
      </c>
      <c r="E91" s="644"/>
      <c r="F91" s="38">
        <f>D91*E91</f>
        <v>0</v>
      </c>
    </row>
    <row r="92" spans="1:6" ht="25.5">
      <c r="A92" s="36" t="s">
        <v>104</v>
      </c>
      <c r="B92" s="621" t="s">
        <v>128</v>
      </c>
      <c r="C92" s="643" t="s">
        <v>100</v>
      </c>
      <c r="D92" s="598">
        <v>411.5</v>
      </c>
      <c r="E92" s="644"/>
      <c r="F92" s="38">
        <f>D92*E92</f>
        <v>0</v>
      </c>
    </row>
    <row r="93" spans="1:6" ht="51">
      <c r="A93" s="36" t="s">
        <v>122</v>
      </c>
      <c r="B93" s="621" t="s">
        <v>99</v>
      </c>
      <c r="C93" s="643" t="s">
        <v>37</v>
      </c>
      <c r="D93" s="598">
        <v>655.6</v>
      </c>
      <c r="E93" s="644"/>
      <c r="F93" s="38">
        <f>D93*E93</f>
        <v>0</v>
      </c>
    </row>
    <row r="94" spans="1:6" ht="89.25">
      <c r="A94" s="36" t="s">
        <v>97</v>
      </c>
      <c r="B94" s="621" t="s">
        <v>98</v>
      </c>
      <c r="C94" s="643"/>
      <c r="D94" s="598">
        <v>676.9</v>
      </c>
      <c r="E94" s="644"/>
      <c r="F94" s="644">
        <f>D94*E94</f>
        <v>0</v>
      </c>
    </row>
    <row r="95" spans="1:6" ht="38.25">
      <c r="A95" s="36" t="s">
        <v>105</v>
      </c>
      <c r="B95" s="590" t="s">
        <v>1370</v>
      </c>
      <c r="C95" s="643"/>
      <c r="D95" s="648"/>
      <c r="E95" s="649"/>
      <c r="F95" s="644"/>
    </row>
    <row r="96" spans="1:6" ht="12.75">
      <c r="A96" s="31"/>
      <c r="B96" s="627" t="s">
        <v>91</v>
      </c>
      <c r="C96" s="645" t="s">
        <v>41</v>
      </c>
      <c r="D96" s="650">
        <v>10</v>
      </c>
      <c r="E96" s="651"/>
      <c r="F96" s="644">
        <f>D96*E96</f>
        <v>0</v>
      </c>
    </row>
    <row r="97" spans="1:6" ht="12.75">
      <c r="A97" s="31"/>
      <c r="B97" s="35" t="str">
        <f>B82</f>
        <v>TESARSKA DELA</v>
      </c>
      <c r="C97" s="57"/>
      <c r="D97" s="57"/>
      <c r="E97" s="41" t="s">
        <v>31</v>
      </c>
      <c r="F97" s="78">
        <f>SUM(F84:F96)</f>
        <v>0</v>
      </c>
    </row>
    <row r="98" spans="1:256" ht="12.75">
      <c r="A98" s="28"/>
      <c r="B98" s="29"/>
      <c r="C98" s="55"/>
      <c r="D98" s="61"/>
      <c r="E98" s="45"/>
      <c r="F98" s="46"/>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6" ht="12.75">
      <c r="A99" s="102" t="s">
        <v>12</v>
      </c>
      <c r="B99" s="101" t="s">
        <v>13</v>
      </c>
      <c r="C99" s="77"/>
      <c r="D99" s="77"/>
      <c r="E99" s="86"/>
      <c r="F99" s="76"/>
    </row>
    <row r="100" spans="1:6" ht="12.75">
      <c r="A100" s="106"/>
      <c r="B100" s="60"/>
      <c r="C100" s="71"/>
      <c r="D100" s="72"/>
      <c r="E100" s="52"/>
      <c r="F100" s="51"/>
    </row>
    <row r="101" spans="1:6" ht="51">
      <c r="A101" s="107" t="s">
        <v>79</v>
      </c>
      <c r="B101" s="621" t="s">
        <v>111</v>
      </c>
      <c r="C101" s="652" t="s">
        <v>37</v>
      </c>
      <c r="D101" s="624">
        <v>210.14</v>
      </c>
      <c r="E101" s="608"/>
      <c r="F101" s="608">
        <f aca="true" t="shared" si="5" ref="F101:F108">+E101*D101</f>
        <v>0</v>
      </c>
    </row>
    <row r="102" spans="1:6" ht="38.25">
      <c r="A102" s="53" t="s">
        <v>56</v>
      </c>
      <c r="B102" s="622" t="s">
        <v>119</v>
      </c>
      <c r="C102" s="652" t="s">
        <v>37</v>
      </c>
      <c r="D102" s="624">
        <v>25.48</v>
      </c>
      <c r="E102" s="608"/>
      <c r="F102" s="608">
        <f>D102*E102</f>
        <v>0</v>
      </c>
    </row>
    <row r="103" spans="1:6" ht="25.5">
      <c r="A103" s="33" t="s">
        <v>57</v>
      </c>
      <c r="B103" s="590" t="s">
        <v>109</v>
      </c>
      <c r="C103" s="653" t="s">
        <v>38</v>
      </c>
      <c r="D103" s="654">
        <v>210.14</v>
      </c>
      <c r="E103" s="655"/>
      <c r="F103" s="655">
        <f t="shared" si="5"/>
        <v>0</v>
      </c>
    </row>
    <row r="104" spans="1:6" ht="89.25">
      <c r="A104" s="631" t="s">
        <v>80</v>
      </c>
      <c r="B104" s="590" t="s">
        <v>1102</v>
      </c>
      <c r="C104" s="652" t="s">
        <v>37</v>
      </c>
      <c r="D104" s="624">
        <v>493.16</v>
      </c>
      <c r="E104" s="608"/>
      <c r="F104" s="608">
        <f t="shared" si="5"/>
        <v>0</v>
      </c>
    </row>
    <row r="105" spans="1:6" ht="25.5">
      <c r="A105" s="631" t="s">
        <v>81</v>
      </c>
      <c r="B105" s="590" t="s">
        <v>108</v>
      </c>
      <c r="C105" s="652" t="s">
        <v>37</v>
      </c>
      <c r="D105" s="624">
        <v>47.7</v>
      </c>
      <c r="E105" s="608"/>
      <c r="F105" s="608">
        <f>D105*E105</f>
        <v>0</v>
      </c>
    </row>
    <row r="106" spans="1:6" ht="63.75">
      <c r="A106" s="631" t="s">
        <v>58</v>
      </c>
      <c r="B106" s="590" t="s">
        <v>120</v>
      </c>
      <c r="C106" s="600" t="s">
        <v>37</v>
      </c>
      <c r="D106" s="607">
        <v>655.6</v>
      </c>
      <c r="E106" s="608"/>
      <c r="F106" s="608">
        <f t="shared" si="5"/>
        <v>0</v>
      </c>
    </row>
    <row r="107" spans="1:6" ht="38.25">
      <c r="A107" s="631" t="s">
        <v>957</v>
      </c>
      <c r="B107" s="590" t="s">
        <v>956</v>
      </c>
      <c r="C107" s="606" t="s">
        <v>37</v>
      </c>
      <c r="D107" s="592">
        <v>1084</v>
      </c>
      <c r="E107" s="608"/>
      <c r="F107" s="608">
        <f t="shared" si="5"/>
        <v>0</v>
      </c>
    </row>
    <row r="108" spans="1:6" ht="25.5">
      <c r="A108" s="631" t="s">
        <v>958</v>
      </c>
      <c r="B108" s="590" t="s">
        <v>1371</v>
      </c>
      <c r="C108" s="606" t="s">
        <v>41</v>
      </c>
      <c r="D108" s="592">
        <v>50</v>
      </c>
      <c r="E108" s="608"/>
      <c r="F108" s="608">
        <f t="shared" si="5"/>
        <v>0</v>
      </c>
    </row>
    <row r="109" spans="1:6" ht="12.75">
      <c r="A109" s="631" t="s">
        <v>959</v>
      </c>
      <c r="B109" s="656" t="s">
        <v>82</v>
      </c>
      <c r="C109" s="606" t="s">
        <v>37</v>
      </c>
      <c r="D109" s="607">
        <v>655.6</v>
      </c>
      <c r="E109" s="593"/>
      <c r="F109" s="593">
        <f>D109*E109</f>
        <v>0</v>
      </c>
    </row>
    <row r="110" spans="1:6" ht="51">
      <c r="A110" s="631" t="s">
        <v>960</v>
      </c>
      <c r="B110" s="590" t="s">
        <v>121</v>
      </c>
      <c r="C110" s="643"/>
      <c r="D110" s="648"/>
      <c r="E110" s="657"/>
      <c r="F110" s="593"/>
    </row>
    <row r="111" spans="1:6" ht="12.75">
      <c r="A111" s="658"/>
      <c r="B111" s="627" t="s">
        <v>91</v>
      </c>
      <c r="C111" s="645" t="s">
        <v>41</v>
      </c>
      <c r="D111" s="650">
        <v>50</v>
      </c>
      <c r="E111" s="651"/>
      <c r="F111" s="593">
        <f>D111*E111</f>
        <v>0</v>
      </c>
    </row>
    <row r="112" spans="1:6" ht="12.75">
      <c r="A112" s="31"/>
      <c r="B112" s="32" t="str">
        <f>B99</f>
        <v>ZIDARSKA DELA</v>
      </c>
      <c r="C112" s="59"/>
      <c r="D112" s="68"/>
      <c r="E112" s="41" t="s">
        <v>31</v>
      </c>
      <c r="F112" s="42">
        <f>SUM(F101:F111)</f>
        <v>0</v>
      </c>
    </row>
    <row r="113" spans="1:256" ht="12.75">
      <c r="A113" s="28"/>
      <c r="B113" s="29"/>
      <c r="C113" s="55"/>
      <c r="D113" s="61"/>
      <c r="E113" s="45"/>
      <c r="F113" s="46"/>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6" ht="12.75">
      <c r="A114" s="102" t="s">
        <v>14</v>
      </c>
      <c r="B114" s="101" t="s">
        <v>15</v>
      </c>
      <c r="C114" s="77"/>
      <c r="D114" s="77"/>
      <c r="E114" s="86"/>
      <c r="F114" s="86"/>
    </row>
    <row r="115" spans="1:6" ht="12.75" customHeight="1">
      <c r="A115" s="105"/>
      <c r="B115" s="119"/>
      <c r="C115" s="77"/>
      <c r="D115" s="77"/>
      <c r="E115" s="86"/>
      <c r="F115" s="86"/>
    </row>
    <row r="116" spans="1:6" ht="25.5">
      <c r="A116" s="33" t="s">
        <v>59</v>
      </c>
      <c r="B116" s="590" t="s">
        <v>112</v>
      </c>
      <c r="C116" s="56" t="s">
        <v>39</v>
      </c>
      <c r="D116" s="70">
        <v>2</v>
      </c>
      <c r="E116" s="50"/>
      <c r="F116" s="50">
        <f>D116*E116</f>
        <v>0</v>
      </c>
    </row>
    <row r="117" spans="1:6" ht="51">
      <c r="A117" s="33" t="s">
        <v>60</v>
      </c>
      <c r="B117" s="590" t="s">
        <v>985</v>
      </c>
      <c r="C117" s="56" t="s">
        <v>61</v>
      </c>
      <c r="D117" s="70">
        <v>10.58</v>
      </c>
      <c r="E117" s="50"/>
      <c r="F117" s="50">
        <f>+E117*D117</f>
        <v>0</v>
      </c>
    </row>
    <row r="118" spans="1:6" ht="51">
      <c r="A118" s="33" t="s">
        <v>62</v>
      </c>
      <c r="B118" s="590" t="s">
        <v>986</v>
      </c>
      <c r="C118" s="56" t="s">
        <v>61</v>
      </c>
      <c r="D118" s="70">
        <v>19.85</v>
      </c>
      <c r="E118" s="50"/>
      <c r="F118" s="50">
        <f>+E118*D118</f>
        <v>0</v>
      </c>
    </row>
    <row r="119" spans="1:6" ht="41.25" customHeight="1">
      <c r="A119" s="33" t="s">
        <v>63</v>
      </c>
      <c r="B119" s="590" t="s">
        <v>115</v>
      </c>
      <c r="C119" s="56" t="s">
        <v>61</v>
      </c>
      <c r="D119" s="70">
        <v>53.5</v>
      </c>
      <c r="E119" s="50"/>
      <c r="F119" s="50">
        <f>D119*E119</f>
        <v>0</v>
      </c>
    </row>
    <row r="120" spans="1:6" ht="41.25" customHeight="1">
      <c r="A120" s="33" t="s">
        <v>179</v>
      </c>
      <c r="B120" s="34" t="s">
        <v>114</v>
      </c>
      <c r="C120" s="56" t="s">
        <v>38</v>
      </c>
      <c r="D120" s="70">
        <v>8.56</v>
      </c>
      <c r="E120" s="50"/>
      <c r="F120" s="50">
        <f>D120*E120</f>
        <v>0</v>
      </c>
    </row>
    <row r="121" spans="1:6" ht="25.5">
      <c r="A121" s="33" t="s">
        <v>64</v>
      </c>
      <c r="B121" s="34" t="s">
        <v>991</v>
      </c>
      <c r="C121" s="56" t="s">
        <v>39</v>
      </c>
      <c r="D121" s="70">
        <v>2</v>
      </c>
      <c r="E121" s="50"/>
      <c r="F121" s="50">
        <f>D121*E121</f>
        <v>0</v>
      </c>
    </row>
    <row r="122" spans="1:6" ht="25.5">
      <c r="A122" s="33" t="s">
        <v>65</v>
      </c>
      <c r="B122" s="34" t="s">
        <v>113</v>
      </c>
      <c r="C122" s="56" t="s">
        <v>39</v>
      </c>
      <c r="D122" s="70">
        <v>2</v>
      </c>
      <c r="E122" s="50"/>
      <c r="F122" s="50">
        <f>+E122*D122</f>
        <v>0</v>
      </c>
    </row>
    <row r="123" spans="1:6" ht="38.25">
      <c r="A123" s="631" t="s">
        <v>66</v>
      </c>
      <c r="B123" s="590" t="s">
        <v>177</v>
      </c>
      <c r="C123" s="659" t="s">
        <v>74</v>
      </c>
      <c r="D123" s="648">
        <v>1</v>
      </c>
      <c r="E123" s="649"/>
      <c r="F123" s="649">
        <f>D123*E123</f>
        <v>0</v>
      </c>
    </row>
    <row r="124" spans="1:6" ht="38.25">
      <c r="A124" s="631" t="s">
        <v>178</v>
      </c>
      <c r="B124" s="590" t="s">
        <v>1372</v>
      </c>
      <c r="C124" s="643"/>
      <c r="D124" s="648"/>
      <c r="E124" s="649"/>
      <c r="F124" s="593"/>
    </row>
    <row r="125" spans="1:6" ht="12.75">
      <c r="A125" s="658"/>
      <c r="B125" s="627" t="s">
        <v>91</v>
      </c>
      <c r="C125" s="645" t="s">
        <v>41</v>
      </c>
      <c r="D125" s="650">
        <v>10</v>
      </c>
      <c r="E125" s="651"/>
      <c r="F125" s="593">
        <f>D125*E125</f>
        <v>0</v>
      </c>
    </row>
    <row r="126" spans="1:6" ht="12.75">
      <c r="A126" s="658"/>
      <c r="B126" s="627" t="s">
        <v>96</v>
      </c>
      <c r="C126" s="645" t="s">
        <v>41</v>
      </c>
      <c r="D126" s="650">
        <v>5</v>
      </c>
      <c r="E126" s="651"/>
      <c r="F126" s="593">
        <f>D126*E126</f>
        <v>0</v>
      </c>
    </row>
    <row r="127" spans="1:6" ht="12.75">
      <c r="A127" s="31"/>
      <c r="B127" s="32" t="str">
        <f>B114</f>
        <v>KANALIZACIJA</v>
      </c>
      <c r="C127" s="59"/>
      <c r="D127" s="68"/>
      <c r="E127" s="41" t="s">
        <v>31</v>
      </c>
      <c r="F127" s="42">
        <f>SUM(F116:F126)</f>
        <v>0</v>
      </c>
    </row>
    <row r="128" spans="1:256" ht="12.75">
      <c r="A128" s="28"/>
      <c r="B128" s="29"/>
      <c r="C128" s="55"/>
      <c r="D128" s="61"/>
      <c r="E128" s="45"/>
      <c r="F128" s="46"/>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6" ht="12.75">
      <c r="A129" s="102" t="s">
        <v>16</v>
      </c>
      <c r="B129" s="101" t="s">
        <v>17</v>
      </c>
      <c r="C129" s="77"/>
      <c r="D129" s="77"/>
      <c r="E129" s="86"/>
      <c r="F129" s="76"/>
    </row>
    <row r="130" spans="1:6" ht="12.75">
      <c r="A130" s="108"/>
      <c r="B130" s="101"/>
      <c r="C130" s="65"/>
      <c r="D130" s="67"/>
      <c r="E130" s="69"/>
      <c r="F130" s="120"/>
    </row>
    <row r="131" spans="1:6" ht="38.25">
      <c r="A131" s="33" t="s">
        <v>67</v>
      </c>
      <c r="B131" s="590" t="s">
        <v>117</v>
      </c>
      <c r="C131" s="592" t="s">
        <v>74</v>
      </c>
      <c r="D131" s="607">
        <v>25</v>
      </c>
      <c r="E131" s="593"/>
      <c r="F131" s="593">
        <f>D131*E131</f>
        <v>0</v>
      </c>
    </row>
    <row r="132" spans="1:6" ht="38.25">
      <c r="A132" s="33" t="s">
        <v>68</v>
      </c>
      <c r="B132" s="590" t="s">
        <v>116</v>
      </c>
      <c r="C132" s="592" t="s">
        <v>38</v>
      </c>
      <c r="D132" s="607">
        <v>9.6</v>
      </c>
      <c r="E132" s="593"/>
      <c r="F132" s="593">
        <f>D132*E132</f>
        <v>0</v>
      </c>
    </row>
    <row r="133" spans="1:6" ht="25.5">
      <c r="A133" s="33" t="s">
        <v>69</v>
      </c>
      <c r="B133" s="590" t="s">
        <v>1393</v>
      </c>
      <c r="C133" s="592" t="s">
        <v>100</v>
      </c>
      <c r="D133" s="607">
        <v>35</v>
      </c>
      <c r="E133" s="593"/>
      <c r="F133" s="593">
        <f>D133*E133</f>
        <v>0</v>
      </c>
    </row>
    <row r="134" spans="1:6" ht="25.5">
      <c r="A134" s="33" t="s">
        <v>70</v>
      </c>
      <c r="B134" s="590" t="s">
        <v>1394</v>
      </c>
      <c r="C134" s="592" t="s">
        <v>38</v>
      </c>
      <c r="D134" s="607">
        <v>9.6</v>
      </c>
      <c r="E134" s="593"/>
      <c r="F134" s="593">
        <f>D134*E134</f>
        <v>0</v>
      </c>
    </row>
    <row r="135" spans="1:6" ht="51">
      <c r="A135" s="353" t="s">
        <v>71</v>
      </c>
      <c r="B135" s="660" t="s">
        <v>1383</v>
      </c>
      <c r="C135" s="661" t="s">
        <v>38</v>
      </c>
      <c r="D135" s="817">
        <f>11+17</f>
        <v>28</v>
      </c>
      <c r="E135" s="662"/>
      <c r="F135" s="663">
        <f>+D135*E135</f>
        <v>0</v>
      </c>
    </row>
    <row r="136" spans="1:6" ht="63.75">
      <c r="A136" s="821" t="s">
        <v>72</v>
      </c>
      <c r="B136" s="822" t="s">
        <v>1395</v>
      </c>
      <c r="C136" s="823" t="s">
        <v>38</v>
      </c>
      <c r="D136" s="824">
        <v>40.5</v>
      </c>
      <c r="E136" s="825"/>
      <c r="F136" s="825">
        <f>D136*E136</f>
        <v>0</v>
      </c>
    </row>
    <row r="137" spans="1:6" ht="38.25">
      <c r="A137" s="821" t="s">
        <v>118</v>
      </c>
      <c r="B137" s="664" t="s">
        <v>1384</v>
      </c>
      <c r="C137" s="665" t="s">
        <v>37</v>
      </c>
      <c r="D137" s="818">
        <f>59+54</f>
        <v>113</v>
      </c>
      <c r="E137" s="640"/>
      <c r="F137" s="666">
        <f aca="true" t="shared" si="6" ref="F137:F159">D137*E137</f>
        <v>0</v>
      </c>
    </row>
    <row r="138" spans="1:6" ht="38.25">
      <c r="A138" s="344" t="s">
        <v>969</v>
      </c>
      <c r="B138" s="667" t="s">
        <v>963</v>
      </c>
      <c r="C138" s="668" t="s">
        <v>38</v>
      </c>
      <c r="D138" s="819">
        <f>12+10</f>
        <v>22</v>
      </c>
      <c r="E138" s="669"/>
      <c r="F138" s="670">
        <f t="shared" si="6"/>
        <v>0</v>
      </c>
    </row>
    <row r="139" spans="1:6" ht="25.5">
      <c r="A139" s="821" t="s">
        <v>970</v>
      </c>
      <c r="B139" s="671" t="s">
        <v>965</v>
      </c>
      <c r="C139" s="672" t="s">
        <v>100</v>
      </c>
      <c r="D139" s="818">
        <v>37.51</v>
      </c>
      <c r="E139" s="640"/>
      <c r="F139" s="666">
        <f t="shared" si="6"/>
        <v>0</v>
      </c>
    </row>
    <row r="140" spans="1:6" ht="25.5">
      <c r="A140" s="344" t="s">
        <v>971</v>
      </c>
      <c r="B140" s="673" t="s">
        <v>964</v>
      </c>
      <c r="C140" s="668" t="s">
        <v>38</v>
      </c>
      <c r="D140" s="819">
        <v>5.69</v>
      </c>
      <c r="E140" s="669"/>
      <c r="F140" s="670">
        <f t="shared" si="6"/>
        <v>0</v>
      </c>
    </row>
    <row r="141" spans="1:6" ht="38.25">
      <c r="A141" s="821" t="s">
        <v>972</v>
      </c>
      <c r="B141" s="671" t="s">
        <v>966</v>
      </c>
      <c r="C141" s="672" t="s">
        <v>38</v>
      </c>
      <c r="D141" s="818">
        <v>2.8</v>
      </c>
      <c r="E141" s="640"/>
      <c r="F141" s="666">
        <f t="shared" si="6"/>
        <v>0</v>
      </c>
    </row>
    <row r="142" spans="1:6" ht="63.75">
      <c r="A142" s="344" t="s">
        <v>976</v>
      </c>
      <c r="B142" s="674" t="s">
        <v>975</v>
      </c>
      <c r="C142" s="668" t="s">
        <v>38</v>
      </c>
      <c r="D142" s="819">
        <v>11.4</v>
      </c>
      <c r="E142" s="669"/>
      <c r="F142" s="669">
        <f t="shared" si="6"/>
        <v>0</v>
      </c>
    </row>
    <row r="143" spans="1:6" ht="51">
      <c r="A143" s="395" t="s">
        <v>977</v>
      </c>
      <c r="B143" s="671" t="s">
        <v>992</v>
      </c>
      <c r="C143" s="672" t="s">
        <v>74</v>
      </c>
      <c r="D143" s="818">
        <v>20</v>
      </c>
      <c r="E143" s="640"/>
      <c r="F143" s="640">
        <f t="shared" si="6"/>
        <v>0</v>
      </c>
    </row>
    <row r="144" spans="1:6" ht="76.5">
      <c r="A144" s="395" t="s">
        <v>978</v>
      </c>
      <c r="B144" s="675" t="s">
        <v>968</v>
      </c>
      <c r="C144" s="668" t="s">
        <v>100</v>
      </c>
      <c r="D144" s="819">
        <v>31.15</v>
      </c>
      <c r="E144" s="669"/>
      <c r="F144" s="669">
        <f t="shared" si="6"/>
        <v>0</v>
      </c>
    </row>
    <row r="145" spans="1:6" ht="25.5">
      <c r="A145" s="395" t="s">
        <v>979</v>
      </c>
      <c r="B145" s="671" t="s">
        <v>967</v>
      </c>
      <c r="C145" s="672" t="s">
        <v>100</v>
      </c>
      <c r="D145" s="818">
        <v>45.5</v>
      </c>
      <c r="E145" s="640"/>
      <c r="F145" s="640">
        <f t="shared" si="6"/>
        <v>0</v>
      </c>
    </row>
    <row r="146" spans="1:6" ht="38.25">
      <c r="A146" s="395" t="s">
        <v>980</v>
      </c>
      <c r="B146" s="674" t="s">
        <v>974</v>
      </c>
      <c r="C146" s="668" t="s">
        <v>38</v>
      </c>
      <c r="D146" s="819">
        <v>8.4</v>
      </c>
      <c r="E146" s="669"/>
      <c r="F146" s="669">
        <f t="shared" si="6"/>
        <v>0</v>
      </c>
    </row>
    <row r="147" spans="1:6" ht="38.25">
      <c r="A147" s="395" t="s">
        <v>981</v>
      </c>
      <c r="B147" s="676" t="s">
        <v>973</v>
      </c>
      <c r="C147" s="672" t="s">
        <v>38</v>
      </c>
      <c r="D147" s="818">
        <v>4.13</v>
      </c>
      <c r="E147" s="640"/>
      <c r="F147" s="640">
        <f t="shared" si="6"/>
        <v>0</v>
      </c>
    </row>
    <row r="148" spans="1:6" ht="51">
      <c r="A148" s="395" t="s">
        <v>982</v>
      </c>
      <c r="B148" s="671" t="s">
        <v>962</v>
      </c>
      <c r="C148" s="672" t="s">
        <v>100</v>
      </c>
      <c r="D148" s="818">
        <f>32+20</f>
        <v>52</v>
      </c>
      <c r="E148" s="640"/>
      <c r="F148" s="640">
        <f t="shared" si="6"/>
        <v>0</v>
      </c>
    </row>
    <row r="149" spans="1:6" ht="51">
      <c r="A149" s="571" t="s">
        <v>983</v>
      </c>
      <c r="B149" s="675" t="s">
        <v>961</v>
      </c>
      <c r="C149" s="668" t="s">
        <v>37</v>
      </c>
      <c r="D149" s="819">
        <v>360</v>
      </c>
      <c r="E149" s="669"/>
      <c r="F149" s="669">
        <f t="shared" si="6"/>
        <v>0</v>
      </c>
    </row>
    <row r="150" spans="1:6" ht="30">
      <c r="A150" s="571" t="s">
        <v>984</v>
      </c>
      <c r="B150" s="826" t="s">
        <v>1387</v>
      </c>
      <c r="C150" s="827" t="s">
        <v>38</v>
      </c>
      <c r="D150" s="828">
        <v>7.65</v>
      </c>
      <c r="E150" s="829"/>
      <c r="F150" s="830">
        <f t="shared" si="6"/>
        <v>0</v>
      </c>
    </row>
    <row r="151" spans="1:6" ht="30">
      <c r="A151" s="571" t="s">
        <v>1396</v>
      </c>
      <c r="B151" s="826" t="s">
        <v>1388</v>
      </c>
      <c r="C151" s="833" t="s">
        <v>38</v>
      </c>
      <c r="D151" s="834">
        <v>13</v>
      </c>
      <c r="E151" s="835"/>
      <c r="F151" s="830">
        <f t="shared" si="6"/>
        <v>0</v>
      </c>
    </row>
    <row r="152" spans="1:6" ht="30">
      <c r="A152" s="571" t="s">
        <v>1397</v>
      </c>
      <c r="B152" s="831" t="s">
        <v>1390</v>
      </c>
      <c r="C152" s="837" t="s">
        <v>38</v>
      </c>
      <c r="D152" s="838">
        <v>17</v>
      </c>
      <c r="E152" s="839"/>
      <c r="F152" s="840">
        <f t="shared" si="6"/>
        <v>0</v>
      </c>
    </row>
    <row r="153" spans="1:6" ht="30">
      <c r="A153" s="571" t="s">
        <v>1398</v>
      </c>
      <c r="B153" s="836" t="s">
        <v>1389</v>
      </c>
      <c r="C153" s="833" t="s">
        <v>1385</v>
      </c>
      <c r="D153" s="834">
        <v>1790</v>
      </c>
      <c r="E153" s="835"/>
      <c r="F153" s="830">
        <f>D153*E153</f>
        <v>0</v>
      </c>
    </row>
    <row r="154" spans="1:6" ht="45">
      <c r="A154" s="571" t="s">
        <v>1399</v>
      </c>
      <c r="B154" s="826" t="s">
        <v>1391</v>
      </c>
      <c r="C154" s="841" t="s">
        <v>37</v>
      </c>
      <c r="D154" s="842">
        <v>136.85</v>
      </c>
      <c r="E154" s="843"/>
      <c r="F154" s="830">
        <f t="shared" si="6"/>
        <v>0</v>
      </c>
    </row>
    <row r="155" spans="1:6" ht="18" customHeight="1">
      <c r="A155" s="571" t="s">
        <v>1400</v>
      </c>
      <c r="B155" s="836" t="s">
        <v>1386</v>
      </c>
      <c r="C155" s="833" t="s">
        <v>100</v>
      </c>
      <c r="D155" s="834">
        <v>102.6</v>
      </c>
      <c r="E155" s="835"/>
      <c r="F155" s="830">
        <f t="shared" si="6"/>
        <v>0</v>
      </c>
    </row>
    <row r="156" spans="1:6" ht="45">
      <c r="A156" s="571" t="s">
        <v>1401</v>
      </c>
      <c r="B156" s="831" t="s">
        <v>1392</v>
      </c>
      <c r="C156" s="837" t="s">
        <v>38</v>
      </c>
      <c r="D156" s="838">
        <v>15.45</v>
      </c>
      <c r="E156" s="839"/>
      <c r="F156" s="832">
        <f t="shared" si="6"/>
        <v>0</v>
      </c>
    </row>
    <row r="157" spans="1:6" ht="25.5">
      <c r="A157" s="571" t="s">
        <v>1402</v>
      </c>
      <c r="B157" s="671" t="s">
        <v>1381</v>
      </c>
      <c r="C157" s="672" t="s">
        <v>37</v>
      </c>
      <c r="D157" s="818">
        <v>47</v>
      </c>
      <c r="E157" s="640"/>
      <c r="F157" s="640">
        <f t="shared" si="6"/>
        <v>0</v>
      </c>
    </row>
    <row r="158" spans="1:6" ht="25.5">
      <c r="A158" s="571" t="s">
        <v>1403</v>
      </c>
      <c r="B158" s="675" t="s">
        <v>1382</v>
      </c>
      <c r="C158" s="668" t="s">
        <v>37</v>
      </c>
      <c r="D158" s="819">
        <v>47</v>
      </c>
      <c r="E158" s="669"/>
      <c r="F158" s="669">
        <f t="shared" si="6"/>
        <v>0</v>
      </c>
    </row>
    <row r="159" spans="1:6" ht="12.75">
      <c r="A159" s="33" t="s">
        <v>1404</v>
      </c>
      <c r="B159" s="590" t="s">
        <v>1373</v>
      </c>
      <c r="C159" s="592" t="s">
        <v>37</v>
      </c>
      <c r="D159" s="607">
        <v>100</v>
      </c>
      <c r="E159" s="593"/>
      <c r="F159" s="593">
        <f t="shared" si="6"/>
        <v>0</v>
      </c>
    </row>
    <row r="160" spans="1:6" ht="38.25">
      <c r="A160" s="33" t="s">
        <v>1405</v>
      </c>
      <c r="B160" s="590" t="s">
        <v>95</v>
      </c>
      <c r="C160" s="606"/>
      <c r="D160" s="607"/>
      <c r="E160" s="608"/>
      <c r="F160" s="593"/>
    </row>
    <row r="161" spans="1:6" ht="12.75">
      <c r="A161" s="37"/>
      <c r="B161" s="656" t="s">
        <v>91</v>
      </c>
      <c r="C161" s="606" t="s">
        <v>41</v>
      </c>
      <c r="D161" s="607">
        <v>30</v>
      </c>
      <c r="E161" s="593"/>
      <c r="F161" s="593">
        <f>D161*E161</f>
        <v>0</v>
      </c>
    </row>
    <row r="162" spans="1:6" ht="12.75">
      <c r="A162" s="456"/>
      <c r="B162" s="679" t="s">
        <v>96</v>
      </c>
      <c r="C162" s="680" t="s">
        <v>41</v>
      </c>
      <c r="D162" s="641">
        <v>15</v>
      </c>
      <c r="E162" s="642"/>
      <c r="F162" s="593">
        <f>D162*E162</f>
        <v>0</v>
      </c>
    </row>
    <row r="163" spans="1:6" ht="12.75">
      <c r="A163" s="31"/>
      <c r="B163" s="32" t="s">
        <v>17</v>
      </c>
      <c r="C163" s="59"/>
      <c r="D163" s="68"/>
      <c r="E163" s="41" t="s">
        <v>31</v>
      </c>
      <c r="F163" s="42">
        <f>SUM(F131:F162)</f>
        <v>0</v>
      </c>
    </row>
    <row r="164" spans="1:6" ht="15">
      <c r="A164" s="363"/>
      <c r="B164" s="364"/>
      <c r="C164" s="363"/>
      <c r="D164" s="820"/>
      <c r="E164" s="365"/>
      <c r="F164" s="365"/>
    </row>
  </sheetData>
  <sheetProtection/>
  <mergeCells count="12">
    <mergeCell ref="D4:F4"/>
    <mergeCell ref="D5:F5"/>
    <mergeCell ref="D6:F6"/>
    <mergeCell ref="D7:F7"/>
    <mergeCell ref="D8:F8"/>
    <mergeCell ref="D9:F9"/>
    <mergeCell ref="A14:B14"/>
    <mergeCell ref="C14:F14"/>
    <mergeCell ref="B65:F65"/>
    <mergeCell ref="D10:F10"/>
    <mergeCell ref="D11:F11"/>
    <mergeCell ref="D12:F12"/>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V366"/>
  <sheetViews>
    <sheetView view="pageBreakPreview" zoomScaleSheetLayoutView="100" zoomScalePageLayoutView="0" workbookViewId="0" topLeftCell="A1">
      <selection activeCell="E346" sqref="E346"/>
    </sheetView>
  </sheetViews>
  <sheetFormatPr defaultColWidth="8.00390625" defaultRowHeight="12.75"/>
  <cols>
    <col min="1" max="1" width="7.375" style="1" customWidth="1"/>
    <col min="2" max="2" width="47.75390625" style="1" customWidth="1"/>
    <col min="3" max="3" width="5.25390625" style="58" customWidth="1"/>
    <col min="4" max="4" width="7.75390625" style="58" customWidth="1"/>
    <col min="5" max="5" width="9.75390625" style="2" customWidth="1"/>
    <col min="6" max="6" width="10.75390625" style="2" customWidth="1"/>
    <col min="7" max="16384" width="8.00390625" style="1" customWidth="1"/>
  </cols>
  <sheetData>
    <row r="1" ht="12.75">
      <c r="B1" s="413" t="s">
        <v>83</v>
      </c>
    </row>
    <row r="2" spans="1:6" ht="14.25">
      <c r="A2" s="23"/>
      <c r="B2" s="24"/>
      <c r="C2" s="17"/>
      <c r="D2" s="17"/>
      <c r="E2" s="1"/>
      <c r="F2" s="1"/>
    </row>
    <row r="3" spans="1:6" ht="12.75">
      <c r="A3" s="351" t="s">
        <v>358</v>
      </c>
      <c r="B3" s="403" t="s">
        <v>879</v>
      </c>
      <c r="C3" s="404"/>
      <c r="D3" s="404"/>
      <c r="E3" s="1"/>
      <c r="F3" s="1"/>
    </row>
    <row r="4" spans="1:6" ht="12.75">
      <c r="A4" s="405" t="s">
        <v>744</v>
      </c>
      <c r="B4" s="406" t="str">
        <f>B22</f>
        <v>KROVSKO KLEPARSKA DELA</v>
      </c>
      <c r="C4" s="407"/>
      <c r="D4" s="783">
        <f>F44</f>
        <v>0</v>
      </c>
      <c r="E4" s="771"/>
      <c r="F4" s="771"/>
    </row>
    <row r="5" spans="1:6" ht="12.75">
      <c r="A5" s="408" t="s">
        <v>783</v>
      </c>
      <c r="B5" s="409" t="str">
        <f>B46</f>
        <v>KLJUČAVNIČARSKA DELA</v>
      </c>
      <c r="C5" s="404"/>
      <c r="D5" s="775">
        <f>F54</f>
        <v>0</v>
      </c>
      <c r="E5" s="776"/>
      <c r="F5" s="776"/>
    </row>
    <row r="6" spans="1:6" ht="12.75">
      <c r="A6" s="408" t="s">
        <v>791</v>
      </c>
      <c r="B6" s="410" t="str">
        <f>B57</f>
        <v>MAVČNOKARTONSKA DELA IN MONTAŽNI STROPOVI</v>
      </c>
      <c r="C6" s="380"/>
      <c r="D6" s="775">
        <f>F70</f>
        <v>0</v>
      </c>
      <c r="E6" s="776"/>
      <c r="F6" s="776"/>
    </row>
    <row r="7" spans="1:6" ht="12.75">
      <c r="A7" s="408" t="s">
        <v>803</v>
      </c>
      <c r="B7" s="410" t="str">
        <f>B72</f>
        <v>KERAMIČARSKA DELA</v>
      </c>
      <c r="C7" s="380"/>
      <c r="D7" s="775">
        <f>F75</f>
        <v>0</v>
      </c>
      <c r="E7" s="776"/>
      <c r="F7" s="776"/>
    </row>
    <row r="8" spans="1:6" ht="12.75">
      <c r="A8" s="408" t="s">
        <v>806</v>
      </c>
      <c r="B8" s="409" t="str">
        <f>B77</f>
        <v>TLAKARSKA DELA</v>
      </c>
      <c r="C8" s="381"/>
      <c r="D8" s="784">
        <f>F82</f>
        <v>0</v>
      </c>
      <c r="E8" s="776"/>
      <c r="F8" s="776"/>
    </row>
    <row r="9" spans="1:6" ht="12.75">
      <c r="A9" s="408" t="s">
        <v>810</v>
      </c>
      <c r="B9" s="410" t="str">
        <f>B84</f>
        <v>NOTRANJE STAVBNO POHIŠTVO</v>
      </c>
      <c r="C9" s="380"/>
      <c r="D9" s="775">
        <f>F95</f>
        <v>0</v>
      </c>
      <c r="E9" s="776"/>
      <c r="F9" s="776"/>
    </row>
    <row r="10" spans="1:6" ht="12.75">
      <c r="A10" s="408" t="s">
        <v>880</v>
      </c>
      <c r="B10" s="410" t="str">
        <f>B98</f>
        <v>ALU STAVBNO POHIŠTVO</v>
      </c>
      <c r="C10" s="380"/>
      <c r="D10" s="775">
        <f>F304</f>
        <v>0</v>
      </c>
      <c r="E10" s="776"/>
      <c r="F10" s="776"/>
    </row>
    <row r="11" spans="1:6" ht="12.75">
      <c r="A11" s="408" t="s">
        <v>820</v>
      </c>
      <c r="B11" s="410" t="str">
        <f>B306</f>
        <v>FASADERSKA DELA</v>
      </c>
      <c r="C11" s="380"/>
      <c r="D11" s="775">
        <f>F312</f>
        <v>0</v>
      </c>
      <c r="E11" s="776"/>
      <c r="F11" s="776"/>
    </row>
    <row r="12" spans="1:6" ht="12.75">
      <c r="A12" s="408" t="s">
        <v>826</v>
      </c>
      <c r="B12" s="410" t="str">
        <f>B314</f>
        <v>SLIKOPLESKARKA DELA</v>
      </c>
      <c r="C12" s="380"/>
      <c r="D12" s="775">
        <f>F320</f>
        <v>0</v>
      </c>
      <c r="E12" s="776"/>
      <c r="F12" s="776"/>
    </row>
    <row r="13" spans="1:6" ht="12.75">
      <c r="A13" s="408" t="s">
        <v>832</v>
      </c>
      <c r="B13" s="410" t="str">
        <f>B322</f>
        <v>BRISOLEJI IN SENČILA</v>
      </c>
      <c r="C13" s="380"/>
      <c r="D13" s="775">
        <f>F328</f>
        <v>0</v>
      </c>
      <c r="E13" s="776"/>
      <c r="F13" s="776"/>
    </row>
    <row r="14" spans="1:6" ht="12.75">
      <c r="A14" s="408" t="s">
        <v>837</v>
      </c>
      <c r="B14" s="410" t="str">
        <f>B331</f>
        <v>KAMNOSEŠKA  DELA</v>
      </c>
      <c r="C14" s="380"/>
      <c r="D14" s="775">
        <f>F335</f>
        <v>0</v>
      </c>
      <c r="E14" s="776"/>
      <c r="F14" s="776"/>
    </row>
    <row r="15" spans="1:6" ht="12.75">
      <c r="A15" s="411" t="s">
        <v>881</v>
      </c>
      <c r="B15" s="412" t="str">
        <f>B337</f>
        <v>SANACIJA OBSTOJEČE FASADE</v>
      </c>
      <c r="C15" s="79"/>
      <c r="D15" s="777">
        <f>F366</f>
        <v>0</v>
      </c>
      <c r="E15" s="778"/>
      <c r="F15" s="778"/>
    </row>
    <row r="16" spans="1:6" ht="12.75">
      <c r="A16" s="351"/>
      <c r="B16" s="403" t="s">
        <v>882</v>
      </c>
      <c r="C16" s="378"/>
      <c r="D16" s="774">
        <f>SUM(D4:D15)</f>
        <v>0</v>
      </c>
      <c r="E16" s="771"/>
      <c r="F16" s="771"/>
    </row>
    <row r="17" spans="1:6" ht="14.25">
      <c r="A17" s="402"/>
      <c r="B17" s="195"/>
      <c r="C17" s="196"/>
      <c r="D17" s="447"/>
      <c r="E17" s="1"/>
      <c r="F17" s="1"/>
    </row>
    <row r="19" spans="1:6" ht="15" customHeight="1">
      <c r="A19" s="779" t="s">
        <v>739</v>
      </c>
      <c r="B19" s="779"/>
      <c r="C19" s="780" t="s">
        <v>743</v>
      </c>
      <c r="D19" s="780"/>
      <c r="E19" s="780"/>
      <c r="F19" s="780"/>
    </row>
    <row r="20" spans="1:6" ht="12.75">
      <c r="A20" s="420" t="s">
        <v>19</v>
      </c>
      <c r="B20" s="421" t="s">
        <v>20</v>
      </c>
      <c r="C20" s="422" t="s">
        <v>87</v>
      </c>
      <c r="D20" s="423" t="s">
        <v>21</v>
      </c>
      <c r="E20" s="424" t="s">
        <v>88</v>
      </c>
      <c r="F20" s="425" t="s">
        <v>22</v>
      </c>
    </row>
    <row r="21" spans="1:6" ht="12.75">
      <c r="A21" s="200"/>
      <c r="B21" s="199"/>
      <c r="C21" s="316"/>
      <c r="D21" s="330"/>
      <c r="E21" s="198"/>
      <c r="F21" s="384"/>
    </row>
    <row r="22" spans="1:6" ht="15">
      <c r="A22" s="204" t="s">
        <v>744</v>
      </c>
      <c r="B22" s="203" t="s">
        <v>745</v>
      </c>
      <c r="C22" s="317"/>
      <c r="D22" s="331"/>
      <c r="E22" s="197"/>
      <c r="F22" s="385"/>
    </row>
    <row r="23" spans="1:6" ht="15">
      <c r="A23" s="202"/>
      <c r="B23" s="202"/>
      <c r="C23" s="318"/>
      <c r="D23" s="318"/>
      <c r="E23" s="201"/>
      <c r="F23" s="201"/>
    </row>
    <row r="24" spans="1:6" ht="51">
      <c r="A24" s="310" t="s">
        <v>746</v>
      </c>
      <c r="B24" s="590" t="s">
        <v>1101</v>
      </c>
      <c r="C24" s="62" t="s">
        <v>37</v>
      </c>
      <c r="D24" s="64">
        <v>285</v>
      </c>
      <c r="E24" s="608"/>
      <c r="F24" s="40">
        <f aca="true" t="shared" si="0" ref="F24:F37">+E24*D24</f>
        <v>0</v>
      </c>
    </row>
    <row r="25" spans="1:6" ht="25.5">
      <c r="A25" s="311" t="s">
        <v>747</v>
      </c>
      <c r="B25" s="116" t="s">
        <v>1100</v>
      </c>
      <c r="C25" s="319" t="s">
        <v>37</v>
      </c>
      <c r="D25" s="332">
        <v>250</v>
      </c>
      <c r="E25" s="681"/>
      <c r="F25" s="52">
        <f t="shared" si="0"/>
        <v>0</v>
      </c>
    </row>
    <row r="26" spans="1:6" ht="38.25">
      <c r="A26" s="310" t="s">
        <v>748</v>
      </c>
      <c r="B26" s="34" t="s">
        <v>782</v>
      </c>
      <c r="C26" s="62" t="s">
        <v>37</v>
      </c>
      <c r="D26" s="64">
        <v>285</v>
      </c>
      <c r="E26" s="608"/>
      <c r="F26" s="40">
        <f t="shared" si="0"/>
        <v>0</v>
      </c>
    </row>
    <row r="27" spans="1:6" ht="51">
      <c r="A27" s="311" t="s">
        <v>749</v>
      </c>
      <c r="B27" s="116" t="s">
        <v>781</v>
      </c>
      <c r="C27" s="319" t="s">
        <v>219</v>
      </c>
      <c r="D27" s="332">
        <v>48.6</v>
      </c>
      <c r="E27" s="52"/>
      <c r="F27" s="52">
        <f t="shared" si="0"/>
        <v>0</v>
      </c>
    </row>
    <row r="28" spans="1:6" ht="51">
      <c r="A28" s="310" t="s">
        <v>750</v>
      </c>
      <c r="B28" s="34" t="s">
        <v>780</v>
      </c>
      <c r="C28" s="62" t="s">
        <v>219</v>
      </c>
      <c r="D28" s="64">
        <v>48.6</v>
      </c>
      <c r="E28" s="40"/>
      <c r="F28" s="40">
        <f t="shared" si="0"/>
        <v>0</v>
      </c>
    </row>
    <row r="29" spans="1:6" ht="63.75">
      <c r="A29" s="311" t="s">
        <v>751</v>
      </c>
      <c r="B29" s="601" t="s">
        <v>779</v>
      </c>
      <c r="C29" s="682" t="s">
        <v>74</v>
      </c>
      <c r="D29" s="683">
        <v>1</v>
      </c>
      <c r="E29" s="681"/>
      <c r="F29" s="52">
        <f t="shared" si="0"/>
        <v>0</v>
      </c>
    </row>
    <row r="30" spans="1:6" ht="102">
      <c r="A30" s="310" t="s">
        <v>752</v>
      </c>
      <c r="B30" s="590" t="s">
        <v>778</v>
      </c>
      <c r="C30" s="600" t="s">
        <v>37</v>
      </c>
      <c r="D30" s="607">
        <v>285</v>
      </c>
      <c r="E30" s="593"/>
      <c r="F30" s="40">
        <f t="shared" si="0"/>
        <v>0</v>
      </c>
    </row>
    <row r="31" spans="1:6" ht="63.75">
      <c r="A31" s="310" t="s">
        <v>753</v>
      </c>
      <c r="B31" s="590" t="s">
        <v>777</v>
      </c>
      <c r="C31" s="600" t="s">
        <v>100</v>
      </c>
      <c r="D31" s="598">
        <v>44.8</v>
      </c>
      <c r="E31" s="608"/>
      <c r="F31" s="40">
        <f t="shared" si="0"/>
        <v>0</v>
      </c>
    </row>
    <row r="32" spans="1:6" ht="51">
      <c r="A32" s="310" t="s">
        <v>754</v>
      </c>
      <c r="B32" s="590" t="s">
        <v>776</v>
      </c>
      <c r="C32" s="62" t="s">
        <v>100</v>
      </c>
      <c r="D32" s="64">
        <v>20.2</v>
      </c>
      <c r="E32" s="40"/>
      <c r="F32" s="40">
        <f t="shared" si="0"/>
        <v>0</v>
      </c>
    </row>
    <row r="33" spans="1:6" ht="38.25">
      <c r="A33" s="321" t="s">
        <v>755</v>
      </c>
      <c r="B33" s="322" t="s">
        <v>775</v>
      </c>
      <c r="C33" s="323" t="s">
        <v>74</v>
      </c>
      <c r="D33" s="333">
        <v>2</v>
      </c>
      <c r="E33" s="47"/>
      <c r="F33" s="47">
        <f t="shared" si="0"/>
        <v>0</v>
      </c>
    </row>
    <row r="34" spans="1:6" ht="38.25">
      <c r="A34" s="310" t="s">
        <v>756</v>
      </c>
      <c r="B34" s="34" t="s">
        <v>774</v>
      </c>
      <c r="C34" s="62" t="s">
        <v>74</v>
      </c>
      <c r="D34" s="64">
        <v>2</v>
      </c>
      <c r="E34" s="40"/>
      <c r="F34" s="40">
        <f t="shared" si="0"/>
        <v>0</v>
      </c>
    </row>
    <row r="35" spans="1:6" ht="51">
      <c r="A35" s="311" t="s">
        <v>757</v>
      </c>
      <c r="B35" s="601" t="s">
        <v>773</v>
      </c>
      <c r="C35" s="682" t="s">
        <v>74</v>
      </c>
      <c r="D35" s="683">
        <v>2</v>
      </c>
      <c r="E35" s="681"/>
      <c r="F35" s="52">
        <f t="shared" si="0"/>
        <v>0</v>
      </c>
    </row>
    <row r="36" spans="1:6" ht="38.25">
      <c r="A36" s="310" t="s">
        <v>758</v>
      </c>
      <c r="B36" s="590" t="s">
        <v>772</v>
      </c>
      <c r="C36" s="600" t="s">
        <v>100</v>
      </c>
      <c r="D36" s="598">
        <v>22.5</v>
      </c>
      <c r="E36" s="608"/>
      <c r="F36" s="40">
        <f t="shared" si="0"/>
        <v>0</v>
      </c>
    </row>
    <row r="37" spans="1:6" ht="51">
      <c r="A37" s="310" t="s">
        <v>759</v>
      </c>
      <c r="B37" s="590" t="s">
        <v>771</v>
      </c>
      <c r="C37" s="600" t="s">
        <v>100</v>
      </c>
      <c r="D37" s="598">
        <v>53.2</v>
      </c>
      <c r="E37" s="608"/>
      <c r="F37" s="40">
        <f t="shared" si="0"/>
        <v>0</v>
      </c>
    </row>
    <row r="38" spans="1:6" ht="12.75">
      <c r="A38" s="311"/>
      <c r="B38" s="684" t="s">
        <v>770</v>
      </c>
      <c r="C38" s="682"/>
      <c r="D38" s="683"/>
      <c r="E38" s="681"/>
      <c r="F38" s="52"/>
    </row>
    <row r="39" spans="1:6" ht="76.5">
      <c r="A39" s="310" t="s">
        <v>760</v>
      </c>
      <c r="B39" s="590" t="s">
        <v>769</v>
      </c>
      <c r="C39" s="600" t="s">
        <v>37</v>
      </c>
      <c r="D39" s="598">
        <v>47.3</v>
      </c>
      <c r="E39" s="608"/>
      <c r="F39" s="40">
        <f>D39*E39</f>
        <v>0</v>
      </c>
    </row>
    <row r="40" spans="1:6" ht="51">
      <c r="A40" s="311" t="s">
        <v>761</v>
      </c>
      <c r="B40" s="116" t="s">
        <v>768</v>
      </c>
      <c r="C40" s="319" t="s">
        <v>100</v>
      </c>
      <c r="D40" s="332">
        <v>29.6</v>
      </c>
      <c r="E40" s="52"/>
      <c r="F40" s="52">
        <f>D40*E40</f>
        <v>0</v>
      </c>
    </row>
    <row r="41" spans="1:6" ht="38.25">
      <c r="A41" s="310" t="s">
        <v>762</v>
      </c>
      <c r="B41" s="34" t="s">
        <v>767</v>
      </c>
      <c r="C41" s="62" t="s">
        <v>100</v>
      </c>
      <c r="D41" s="64">
        <v>31.2</v>
      </c>
      <c r="E41" s="40"/>
      <c r="F41" s="40">
        <f>D41*E41</f>
        <v>0</v>
      </c>
    </row>
    <row r="42" spans="1:6" ht="38.25">
      <c r="A42" s="312" t="s">
        <v>763</v>
      </c>
      <c r="B42" s="116" t="s">
        <v>766</v>
      </c>
      <c r="C42" s="65" t="s">
        <v>74</v>
      </c>
      <c r="D42" s="75">
        <v>2</v>
      </c>
      <c r="E42" s="313"/>
      <c r="F42" s="52">
        <f>D42*E42</f>
        <v>0</v>
      </c>
    </row>
    <row r="43" spans="1:6" ht="38.25">
      <c r="A43" s="310" t="s">
        <v>764</v>
      </c>
      <c r="B43" s="34" t="s">
        <v>765</v>
      </c>
      <c r="C43" s="66" t="s">
        <v>100</v>
      </c>
      <c r="D43" s="334">
        <v>22</v>
      </c>
      <c r="E43" s="40"/>
      <c r="F43" s="40">
        <f>D43*E43</f>
        <v>0</v>
      </c>
    </row>
    <row r="44" spans="1:6" ht="12.75">
      <c r="A44" s="134"/>
      <c r="B44" s="101" t="s">
        <v>1374</v>
      </c>
      <c r="C44" s="320"/>
      <c r="D44" s="335"/>
      <c r="E44" s="315" t="s">
        <v>31</v>
      </c>
      <c r="F44" s="314">
        <f>SUM(F24:F43)</f>
        <v>0</v>
      </c>
    </row>
    <row r="45" spans="1:6" ht="12.75">
      <c r="A45" s="134"/>
      <c r="B45" s="101"/>
      <c r="C45" s="320"/>
      <c r="D45" s="335"/>
      <c r="E45" s="315"/>
      <c r="F45" s="314"/>
    </row>
    <row r="46" spans="1:7" ht="12.75">
      <c r="A46" s="30" t="s">
        <v>783</v>
      </c>
      <c r="B46" s="324" t="s">
        <v>784</v>
      </c>
      <c r="C46" s="337"/>
      <c r="D46" s="336"/>
      <c r="E46" s="205"/>
      <c r="F46" s="327"/>
      <c r="G46" s="325"/>
    </row>
    <row r="47" spans="1:7" ht="12.75">
      <c r="A47" s="30"/>
      <c r="B47" s="309"/>
      <c r="C47" s="337"/>
      <c r="D47" s="336"/>
      <c r="E47" s="205"/>
      <c r="F47" s="327"/>
      <c r="G47" s="325"/>
    </row>
    <row r="48" spans="1:7" ht="25.5">
      <c r="A48" s="36" t="s">
        <v>785</v>
      </c>
      <c r="B48" s="34" t="s">
        <v>875</v>
      </c>
      <c r="C48" s="66" t="s">
        <v>74</v>
      </c>
      <c r="D48" s="63">
        <v>1</v>
      </c>
      <c r="E48" s="40"/>
      <c r="F48" s="40">
        <f>D48*E48</f>
        <v>0</v>
      </c>
      <c r="G48" s="325"/>
    </row>
    <row r="49" spans="1:7" ht="51">
      <c r="A49" s="328" t="s">
        <v>786</v>
      </c>
      <c r="B49" s="685" t="s">
        <v>874</v>
      </c>
      <c r="C49" s="686" t="s">
        <v>74</v>
      </c>
      <c r="D49" s="687">
        <v>1</v>
      </c>
      <c r="E49" s="681"/>
      <c r="F49" s="52">
        <f>D49*E49</f>
        <v>0</v>
      </c>
      <c r="G49" s="325"/>
    </row>
    <row r="50" spans="1:7" ht="63.75">
      <c r="A50" s="36" t="s">
        <v>787</v>
      </c>
      <c r="B50" s="590" t="s">
        <v>873</v>
      </c>
      <c r="C50" s="606" t="s">
        <v>74</v>
      </c>
      <c r="D50" s="592">
        <v>1</v>
      </c>
      <c r="E50" s="608"/>
      <c r="F50" s="40">
        <f>D50*E50</f>
        <v>0</v>
      </c>
      <c r="G50" s="325"/>
    </row>
    <row r="51" spans="1:7" ht="76.5">
      <c r="A51" s="311" t="s">
        <v>788</v>
      </c>
      <c r="B51" s="601" t="s">
        <v>872</v>
      </c>
      <c r="C51" s="682" t="s">
        <v>100</v>
      </c>
      <c r="D51" s="683">
        <v>67.75</v>
      </c>
      <c r="E51" s="681"/>
      <c r="F51" s="52">
        <f>+E51*D51</f>
        <v>0</v>
      </c>
      <c r="G51" s="325"/>
    </row>
    <row r="52" spans="1:7" ht="25.5">
      <c r="A52" s="310" t="s">
        <v>789</v>
      </c>
      <c r="B52" s="590" t="s">
        <v>870</v>
      </c>
      <c r="C52" s="600" t="s">
        <v>100</v>
      </c>
      <c r="D52" s="598">
        <v>22.4</v>
      </c>
      <c r="E52" s="608"/>
      <c r="F52" s="40">
        <f>+E52*D52</f>
        <v>0</v>
      </c>
      <c r="G52" s="325"/>
    </row>
    <row r="53" spans="1:7" ht="63.75">
      <c r="A53" s="36" t="s">
        <v>790</v>
      </c>
      <c r="B53" s="590" t="s">
        <v>871</v>
      </c>
      <c r="C53" s="606" t="s">
        <v>74</v>
      </c>
      <c r="D53" s="592">
        <v>1</v>
      </c>
      <c r="E53" s="608"/>
      <c r="F53" s="40">
        <f>D53*E53</f>
        <v>0</v>
      </c>
      <c r="G53" s="325"/>
    </row>
    <row r="54" spans="1:7" ht="12.75">
      <c r="A54" s="312"/>
      <c r="B54" s="101" t="str">
        <f>B46</f>
        <v>KLJUČAVNIČARSKA DELA</v>
      </c>
      <c r="C54" s="320"/>
      <c r="D54" s="335"/>
      <c r="E54" s="315" t="s">
        <v>31</v>
      </c>
      <c r="F54" s="314">
        <f>SUM(F48:F52)</f>
        <v>0</v>
      </c>
      <c r="G54" s="325"/>
    </row>
    <row r="55" spans="1:256" ht="12.75">
      <c r="A55" s="338"/>
      <c r="B55" s="339"/>
      <c r="C55" s="370"/>
      <c r="D55" s="377"/>
      <c r="E55" s="348"/>
      <c r="F55" s="348"/>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2.75">
      <c r="A56" s="338"/>
      <c r="B56" s="339"/>
      <c r="C56" s="370"/>
      <c r="D56" s="377"/>
      <c r="E56" s="348"/>
      <c r="F56" s="348"/>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2.75">
      <c r="A57" s="30" t="s">
        <v>791</v>
      </c>
      <c r="B57" s="781" t="s">
        <v>792</v>
      </c>
      <c r="C57" s="782"/>
      <c r="D57" s="782"/>
      <c r="E57" s="782"/>
      <c r="F57" s="782"/>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5.75">
      <c r="A58" s="340"/>
      <c r="B58" s="342"/>
      <c r="C58" s="320"/>
      <c r="D58" s="335"/>
      <c r="E58" s="329"/>
      <c r="F58" s="329"/>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6" s="343" customFormat="1" ht="140.25">
      <c r="A59" s="395" t="s">
        <v>793</v>
      </c>
      <c r="B59" s="664" t="s">
        <v>876</v>
      </c>
      <c r="C59" s="688" t="s">
        <v>37</v>
      </c>
      <c r="D59" s="635">
        <v>265.7</v>
      </c>
      <c r="E59" s="640"/>
      <c r="F59" s="390">
        <f aca="true" t="shared" si="1" ref="F59:F67">E59*D59</f>
        <v>0</v>
      </c>
    </row>
    <row r="60" spans="1:6" ht="153">
      <c r="A60" s="344" t="s">
        <v>794</v>
      </c>
      <c r="B60" s="674" t="s">
        <v>877</v>
      </c>
      <c r="C60" s="689" t="s">
        <v>37</v>
      </c>
      <c r="D60" s="690">
        <v>360.87</v>
      </c>
      <c r="E60" s="669"/>
      <c r="F60" s="399">
        <f t="shared" si="1"/>
        <v>0</v>
      </c>
    </row>
    <row r="61" spans="1:6" ht="153">
      <c r="A61" s="395" t="s">
        <v>795</v>
      </c>
      <c r="B61" s="664" t="s">
        <v>878</v>
      </c>
      <c r="C61" s="66" t="s">
        <v>37</v>
      </c>
      <c r="D61" s="63">
        <v>19.2</v>
      </c>
      <c r="E61" s="40"/>
      <c r="F61" s="390">
        <f t="shared" si="1"/>
        <v>0</v>
      </c>
    </row>
    <row r="62" spans="1:6" ht="153">
      <c r="A62" s="395" t="s">
        <v>796</v>
      </c>
      <c r="B62" s="671" t="s">
        <v>931</v>
      </c>
      <c r="C62" s="389" t="s">
        <v>37</v>
      </c>
      <c r="D62" s="80">
        <v>14.28</v>
      </c>
      <c r="E62" s="390"/>
      <c r="F62" s="390">
        <f t="shared" si="1"/>
        <v>0</v>
      </c>
    </row>
    <row r="63" spans="1:6" ht="153">
      <c r="A63" s="344" t="s">
        <v>797</v>
      </c>
      <c r="B63" s="675" t="s">
        <v>932</v>
      </c>
      <c r="C63" s="398" t="s">
        <v>37</v>
      </c>
      <c r="D63" s="381">
        <v>103.39</v>
      </c>
      <c r="E63" s="399"/>
      <c r="F63" s="399">
        <f t="shared" si="1"/>
        <v>0</v>
      </c>
    </row>
    <row r="64" spans="1:6" ht="204">
      <c r="A64" s="395" t="s">
        <v>798</v>
      </c>
      <c r="B64" s="671" t="s">
        <v>1004</v>
      </c>
      <c r="C64" s="389" t="s">
        <v>37</v>
      </c>
      <c r="D64" s="80">
        <v>5.7</v>
      </c>
      <c r="E64" s="390"/>
      <c r="F64" s="390">
        <f t="shared" si="1"/>
        <v>0</v>
      </c>
    </row>
    <row r="65" spans="1:6" ht="165.75">
      <c r="A65" s="395" t="s">
        <v>798</v>
      </c>
      <c r="B65" s="671" t="s">
        <v>937</v>
      </c>
      <c r="C65" s="389" t="s">
        <v>37</v>
      </c>
      <c r="D65" s="80">
        <v>21.43</v>
      </c>
      <c r="E65" s="390"/>
      <c r="F65" s="390">
        <f t="shared" si="1"/>
        <v>0</v>
      </c>
    </row>
    <row r="66" spans="1:6" ht="191.25">
      <c r="A66" s="344" t="s">
        <v>799</v>
      </c>
      <c r="B66" s="675" t="s">
        <v>936</v>
      </c>
      <c r="C66" s="689" t="s">
        <v>37</v>
      </c>
      <c r="D66" s="690">
        <v>91.63</v>
      </c>
      <c r="E66" s="669"/>
      <c r="F66" s="399">
        <f t="shared" si="1"/>
        <v>0</v>
      </c>
    </row>
    <row r="67" spans="1:6" ht="51">
      <c r="A67" s="395" t="s">
        <v>800</v>
      </c>
      <c r="B67" s="671" t="s">
        <v>935</v>
      </c>
      <c r="C67" s="688" t="s">
        <v>24</v>
      </c>
      <c r="D67" s="635">
        <v>1</v>
      </c>
      <c r="E67" s="640"/>
      <c r="F67" s="390">
        <f t="shared" si="1"/>
        <v>0</v>
      </c>
    </row>
    <row r="68" spans="1:6" ht="51">
      <c r="A68" s="395" t="s">
        <v>801</v>
      </c>
      <c r="B68" s="671" t="s">
        <v>934</v>
      </c>
      <c r="C68" s="688" t="s">
        <v>37</v>
      </c>
      <c r="D68" s="635">
        <v>108</v>
      </c>
      <c r="E68" s="640"/>
      <c r="F68" s="390">
        <f>D68*E68</f>
        <v>0</v>
      </c>
    </row>
    <row r="69" spans="1:6" ht="76.5">
      <c r="A69" s="395" t="s">
        <v>802</v>
      </c>
      <c r="B69" s="671" t="s">
        <v>933</v>
      </c>
      <c r="C69" s="688" t="s">
        <v>37</v>
      </c>
      <c r="D69" s="635">
        <v>21.9</v>
      </c>
      <c r="E69" s="640"/>
      <c r="F69" s="390">
        <f>D69*E69</f>
        <v>0</v>
      </c>
    </row>
    <row r="70" spans="1:6" ht="12.75">
      <c r="A70" s="360"/>
      <c r="B70" s="691" t="str">
        <f>B57</f>
        <v>MAVČNOKARTONSKA DELA IN MONTAŽNI STROPOVI</v>
      </c>
      <c r="C70" s="692"/>
      <c r="D70" s="690"/>
      <c r="E70" s="693" t="s">
        <v>31</v>
      </c>
      <c r="F70" s="401">
        <f>SUM(F59:F69)</f>
        <v>0</v>
      </c>
    </row>
    <row r="71" spans="1:256" ht="12.75">
      <c r="A71" s="207"/>
      <c r="B71" s="694"/>
      <c r="C71" s="695"/>
      <c r="D71" s="696"/>
      <c r="E71" s="697"/>
      <c r="F71" s="327"/>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2.75">
      <c r="A72" s="30" t="s">
        <v>803</v>
      </c>
      <c r="B72" s="698" t="s">
        <v>804</v>
      </c>
      <c r="C72" s="699"/>
      <c r="D72" s="700"/>
      <c r="E72" s="701"/>
      <c r="F72" s="386"/>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6" s="346" customFormat="1" ht="12.75">
      <c r="A73" s="312"/>
      <c r="B73" s="684"/>
      <c r="C73" s="702"/>
      <c r="D73" s="703"/>
      <c r="E73" s="704"/>
      <c r="F73" s="329"/>
    </row>
    <row r="74" spans="1:6" ht="102">
      <c r="A74" s="36" t="s">
        <v>805</v>
      </c>
      <c r="B74" s="590" t="s">
        <v>938</v>
      </c>
      <c r="C74" s="606" t="s">
        <v>37</v>
      </c>
      <c r="D74" s="592">
        <v>24</v>
      </c>
      <c r="E74" s="593"/>
      <c r="F74" s="40">
        <f>+D74*E74</f>
        <v>0</v>
      </c>
    </row>
    <row r="75" spans="1:6" ht="12.75">
      <c r="A75" s="312"/>
      <c r="B75" s="101" t="str">
        <f>B72</f>
        <v>KERAMIČARSKA DELA</v>
      </c>
      <c r="C75" s="65"/>
      <c r="D75" s="335"/>
      <c r="E75" s="387" t="s">
        <v>31</v>
      </c>
      <c r="F75" s="314">
        <f>SUM(F74:F74)</f>
        <v>0</v>
      </c>
    </row>
    <row r="76" spans="1:6" ht="12.75">
      <c r="A76" s="338"/>
      <c r="B76" s="339"/>
      <c r="C76" s="370"/>
      <c r="D76" s="377"/>
      <c r="E76" s="347"/>
      <c r="F76" s="348"/>
    </row>
    <row r="77" spans="1:6" ht="12.75">
      <c r="A77" s="349" t="s">
        <v>806</v>
      </c>
      <c r="B77" s="350" t="s">
        <v>807</v>
      </c>
      <c r="C77" s="372"/>
      <c r="D77" s="378"/>
      <c r="E77" s="351"/>
      <c r="F77" s="352"/>
    </row>
    <row r="78" spans="1:6" ht="12.75">
      <c r="A78" s="349"/>
      <c r="B78" s="341"/>
      <c r="C78" s="372"/>
      <c r="D78" s="378"/>
      <c r="E78" s="351"/>
      <c r="F78" s="352"/>
    </row>
    <row r="79" spans="1:6" ht="140.25">
      <c r="A79" s="705" t="s">
        <v>808</v>
      </c>
      <c r="B79" s="671" t="s">
        <v>866</v>
      </c>
      <c r="C79" s="688" t="s">
        <v>37</v>
      </c>
      <c r="D79" s="635">
        <v>723.11</v>
      </c>
      <c r="E79" s="640"/>
      <c r="F79" s="640">
        <f>+D79*E79</f>
        <v>0</v>
      </c>
    </row>
    <row r="80" spans="1:6" ht="51">
      <c r="A80" s="706" t="s">
        <v>809</v>
      </c>
      <c r="B80" s="677" t="s">
        <v>1099</v>
      </c>
      <c r="C80" s="707" t="s">
        <v>100</v>
      </c>
      <c r="D80" s="708">
        <v>393.3</v>
      </c>
      <c r="E80" s="678"/>
      <c r="F80" s="678">
        <f>+D80*E80</f>
        <v>0</v>
      </c>
    </row>
    <row r="81" spans="1:6" ht="51">
      <c r="A81" s="631" t="s">
        <v>1098</v>
      </c>
      <c r="B81" s="590" t="s">
        <v>1097</v>
      </c>
      <c r="C81" s="606" t="s">
        <v>37</v>
      </c>
      <c r="D81" s="592">
        <v>723.11</v>
      </c>
      <c r="E81" s="608"/>
      <c r="F81" s="608">
        <f>+E81*D81</f>
        <v>0</v>
      </c>
    </row>
    <row r="82" spans="1:6" ht="12.75">
      <c r="A82" s="353"/>
      <c r="B82" s="345" t="str">
        <f>B77</f>
        <v>TLAKARSKA DELA</v>
      </c>
      <c r="C82" s="371"/>
      <c r="D82" s="379"/>
      <c r="E82" s="355" t="s">
        <v>31</v>
      </c>
      <c r="F82" s="354">
        <f>SUM(F79:F81)</f>
        <v>0</v>
      </c>
    </row>
    <row r="83" spans="1:256" ht="12.75">
      <c r="A83" s="207"/>
      <c r="B83" s="206"/>
      <c r="C83" s="337"/>
      <c r="D83" s="336"/>
      <c r="E83" s="327"/>
      <c r="F83" s="327"/>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12.75">
      <c r="A84" s="30" t="s">
        <v>810</v>
      </c>
      <c r="B84" s="324" t="s">
        <v>811</v>
      </c>
      <c r="C84" s="320"/>
      <c r="D84" s="75"/>
      <c r="E84" s="329"/>
      <c r="F84" s="329"/>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12.75">
      <c r="A85" s="356"/>
      <c r="B85" s="326"/>
      <c r="C85" s="320"/>
      <c r="D85" s="75"/>
      <c r="E85" s="329"/>
      <c r="F85" s="329"/>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12.75">
      <c r="A86" s="31" t="s">
        <v>812</v>
      </c>
      <c r="B86" s="35" t="s">
        <v>813</v>
      </c>
      <c r="C86" s="59"/>
      <c r="D86" s="81"/>
      <c r="E86" s="437"/>
      <c r="F86" s="437"/>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12.75">
      <c r="A87" s="312"/>
      <c r="B87" s="116" t="s">
        <v>814</v>
      </c>
      <c r="C87" s="320"/>
      <c r="D87" s="75"/>
      <c r="E87" s="329"/>
      <c r="F87" s="329"/>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267.75">
      <c r="A88" s="438"/>
      <c r="B88" s="439" t="s">
        <v>941</v>
      </c>
      <c r="C88" s="440" t="s">
        <v>39</v>
      </c>
      <c r="D88" s="441">
        <v>6</v>
      </c>
      <c r="E88" s="655"/>
      <c r="F88" s="47">
        <f>+E88*D88</f>
        <v>0</v>
      </c>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12.75">
      <c r="A89" s="312" t="s">
        <v>815</v>
      </c>
      <c r="B89" s="101" t="s">
        <v>816</v>
      </c>
      <c r="C89" s="373"/>
      <c r="D89" s="75"/>
      <c r="E89" s="52"/>
      <c r="F89" s="52"/>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38.25">
      <c r="A90" s="108"/>
      <c r="B90" s="116" t="s">
        <v>817</v>
      </c>
      <c r="C90" s="373"/>
      <c r="D90" s="75"/>
      <c r="E90" s="52"/>
      <c r="F90" s="52"/>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267.75">
      <c r="A91" s="438"/>
      <c r="B91" s="439" t="s">
        <v>940</v>
      </c>
      <c r="C91" s="440" t="s">
        <v>39</v>
      </c>
      <c r="D91" s="441">
        <v>9</v>
      </c>
      <c r="E91" s="655"/>
      <c r="F91" s="47">
        <f>+E91*D91</f>
        <v>0</v>
      </c>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12.75">
      <c r="A92" s="312" t="s">
        <v>815</v>
      </c>
      <c r="B92" s="101" t="s">
        <v>818</v>
      </c>
      <c r="C92" s="373"/>
      <c r="D92" s="75"/>
      <c r="E92" s="52"/>
      <c r="F92" s="5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12.75">
      <c r="A93" s="108"/>
      <c r="B93" s="116" t="s">
        <v>819</v>
      </c>
      <c r="C93" s="373"/>
      <c r="D93" s="75"/>
      <c r="E93" s="52"/>
      <c r="F93" s="52"/>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306">
      <c r="A94" s="108"/>
      <c r="B94" s="101" t="s">
        <v>939</v>
      </c>
      <c r="C94" s="65" t="s">
        <v>39</v>
      </c>
      <c r="D94" s="75">
        <v>2</v>
      </c>
      <c r="E94" s="681"/>
      <c r="F94" s="52">
        <f>+E94*D94</f>
        <v>0</v>
      </c>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6" ht="12.75">
      <c r="A95" s="466"/>
      <c r="B95" s="35" t="str">
        <f>B84</f>
        <v>NOTRANJE STAVBNO POHIŠTVO</v>
      </c>
      <c r="C95" s="59"/>
      <c r="D95" s="81"/>
      <c r="E95" s="467" t="s">
        <v>31</v>
      </c>
      <c r="F95" s="42">
        <f>SUM(F88:F94)</f>
        <v>0</v>
      </c>
    </row>
    <row r="96" spans="1:6" ht="12.75">
      <c r="A96" s="426"/>
      <c r="B96" s="101"/>
      <c r="C96" s="320"/>
      <c r="D96" s="75"/>
      <c r="E96" s="387"/>
      <c r="F96" s="329"/>
    </row>
    <row r="97" spans="1:6" ht="12.75">
      <c r="A97" s="427"/>
      <c r="B97" s="428"/>
      <c r="C97" s="443"/>
      <c r="D97" s="448"/>
      <c r="E97" s="429"/>
      <c r="F97" s="430"/>
    </row>
    <row r="98" spans="1:6" ht="12.75">
      <c r="A98" s="30" t="s">
        <v>880</v>
      </c>
      <c r="B98" s="324" t="s">
        <v>883</v>
      </c>
      <c r="C98" s="443"/>
      <c r="D98" s="448"/>
      <c r="E98" s="429"/>
      <c r="F98" s="430"/>
    </row>
    <row r="99" spans="1:6" ht="12.75">
      <c r="A99" s="438"/>
      <c r="B99" s="442"/>
      <c r="C99" s="444"/>
      <c r="D99" s="444"/>
      <c r="E99" s="438"/>
      <c r="F99" s="438"/>
    </row>
    <row r="100" spans="1:6" ht="12.75">
      <c r="A100" s="312" t="s">
        <v>884</v>
      </c>
      <c r="B100" s="431" t="s">
        <v>885</v>
      </c>
      <c r="C100" s="445"/>
      <c r="D100" s="449"/>
      <c r="E100" s="432"/>
      <c r="F100" s="432"/>
    </row>
    <row r="101" spans="1:6" ht="12.75">
      <c r="A101" s="312"/>
      <c r="B101" s="431" t="s">
        <v>886</v>
      </c>
      <c r="C101" s="445"/>
      <c r="D101" s="449"/>
      <c r="E101" s="463"/>
      <c r="F101" s="463"/>
    </row>
    <row r="102" spans="1:6" ht="114.75">
      <c r="A102" s="393"/>
      <c r="B102" s="709" t="s">
        <v>1096</v>
      </c>
      <c r="C102" s="446"/>
      <c r="D102" s="449"/>
      <c r="E102" s="463"/>
      <c r="F102" s="463"/>
    </row>
    <row r="103" spans="1:6" ht="12.75">
      <c r="A103" s="393"/>
      <c r="B103" s="601" t="s">
        <v>1040</v>
      </c>
      <c r="C103" s="445"/>
      <c r="D103" s="449"/>
      <c r="E103" s="463"/>
      <c r="F103" s="463"/>
    </row>
    <row r="104" spans="1:6" ht="12.75">
      <c r="A104" s="393"/>
      <c r="B104" s="710" t="s">
        <v>1027</v>
      </c>
      <c r="C104" s="445"/>
      <c r="D104" s="449"/>
      <c r="E104" s="463"/>
      <c r="F104" s="463"/>
    </row>
    <row r="105" spans="1:6" ht="38.25">
      <c r="A105" s="393"/>
      <c r="B105" s="710" t="s">
        <v>1039</v>
      </c>
      <c r="C105" s="445"/>
      <c r="D105" s="449"/>
      <c r="E105" s="463"/>
      <c r="F105" s="463"/>
    </row>
    <row r="106" spans="1:6" ht="51">
      <c r="A106" s="393"/>
      <c r="B106" s="709" t="s">
        <v>1038</v>
      </c>
      <c r="C106" s="445"/>
      <c r="D106" s="449"/>
      <c r="E106" s="463"/>
      <c r="F106" s="463"/>
    </row>
    <row r="107" spans="1:6" ht="12.75">
      <c r="A107" s="393"/>
      <c r="B107" s="367" t="s">
        <v>1095</v>
      </c>
      <c r="C107" s="445"/>
      <c r="D107" s="449"/>
      <c r="E107" s="463"/>
      <c r="F107" s="463"/>
    </row>
    <row r="108" spans="1:6" ht="25.5">
      <c r="A108" s="393"/>
      <c r="B108" s="709" t="s">
        <v>1377</v>
      </c>
      <c r="C108" s="711"/>
      <c r="D108" s="712"/>
      <c r="E108" s="713"/>
      <c r="F108" s="463"/>
    </row>
    <row r="109" spans="1:6" ht="76.5">
      <c r="A109" s="393"/>
      <c r="B109" s="709" t="s">
        <v>1094</v>
      </c>
      <c r="C109" s="711" t="s">
        <v>39</v>
      </c>
      <c r="D109" s="712">
        <v>2</v>
      </c>
      <c r="E109" s="713"/>
      <c r="F109" s="463">
        <f>E109*D109</f>
        <v>0</v>
      </c>
    </row>
    <row r="110" spans="1:6" ht="12.75">
      <c r="A110" s="393"/>
      <c r="B110" s="367"/>
      <c r="C110" s="445"/>
      <c r="D110" s="449"/>
      <c r="E110" s="463"/>
      <c r="F110" s="463"/>
    </row>
    <row r="111" spans="1:6" ht="12.75">
      <c r="A111" s="31" t="s">
        <v>887</v>
      </c>
      <c r="B111" s="461" t="s">
        <v>888</v>
      </c>
      <c r="C111" s="73"/>
      <c r="D111" s="462"/>
      <c r="E111" s="464"/>
      <c r="F111" s="464"/>
    </row>
    <row r="112" spans="1:6" ht="12.75">
      <c r="A112" s="312"/>
      <c r="B112" s="431" t="s">
        <v>886</v>
      </c>
      <c r="C112" s="445"/>
      <c r="D112" s="449"/>
      <c r="E112" s="463"/>
      <c r="F112" s="463"/>
    </row>
    <row r="113" spans="1:6" ht="84" customHeight="1">
      <c r="A113" s="393"/>
      <c r="B113" s="709" t="s">
        <v>1093</v>
      </c>
      <c r="C113" s="446"/>
      <c r="D113" s="449"/>
      <c r="E113" s="463"/>
      <c r="F113" s="463"/>
    </row>
    <row r="114" spans="1:6" ht="12.75">
      <c r="A114" s="393"/>
      <c r="B114" s="116" t="s">
        <v>1040</v>
      </c>
      <c r="C114" s="445"/>
      <c r="D114" s="449"/>
      <c r="E114" s="463"/>
      <c r="F114" s="463"/>
    </row>
    <row r="115" spans="1:6" ht="12.75">
      <c r="A115" s="393"/>
      <c r="B115" s="433" t="s">
        <v>1027</v>
      </c>
      <c r="C115" s="445"/>
      <c r="D115" s="449"/>
      <c r="E115" s="463"/>
      <c r="F115" s="463"/>
    </row>
    <row r="116" spans="1:6" ht="38.25">
      <c r="A116" s="393"/>
      <c r="B116" s="710" t="s">
        <v>1039</v>
      </c>
      <c r="C116" s="711"/>
      <c r="D116" s="712"/>
      <c r="E116" s="713"/>
      <c r="F116" s="463"/>
    </row>
    <row r="117" spans="1:6" ht="51">
      <c r="A117" s="393"/>
      <c r="B117" s="709" t="s">
        <v>1092</v>
      </c>
      <c r="C117" s="711"/>
      <c r="D117" s="712"/>
      <c r="E117" s="713"/>
      <c r="F117" s="463"/>
    </row>
    <row r="118" spans="1:6" ht="12.75">
      <c r="A118" s="393"/>
      <c r="B118" s="709" t="s">
        <v>1088</v>
      </c>
      <c r="C118" s="711"/>
      <c r="D118" s="712"/>
      <c r="E118" s="713"/>
      <c r="F118" s="463"/>
    </row>
    <row r="119" spans="1:6" ht="25.5">
      <c r="A119" s="393"/>
      <c r="B119" s="709" t="s">
        <v>1378</v>
      </c>
      <c r="C119" s="711"/>
      <c r="D119" s="712"/>
      <c r="E119" s="713"/>
      <c r="F119" s="463"/>
    </row>
    <row r="120" spans="1:6" ht="76.5">
      <c r="A120" s="393"/>
      <c r="B120" s="709" t="s">
        <v>1091</v>
      </c>
      <c r="C120" s="711" t="s">
        <v>39</v>
      </c>
      <c r="D120" s="712">
        <v>2</v>
      </c>
      <c r="E120" s="713"/>
      <c r="F120" s="463">
        <f>E120*D120</f>
        <v>0</v>
      </c>
    </row>
    <row r="121" spans="1:6" ht="12.75">
      <c r="A121" s="393"/>
      <c r="B121" s="367"/>
      <c r="C121" s="445"/>
      <c r="D121" s="449"/>
      <c r="E121" s="463"/>
      <c r="F121" s="463"/>
    </row>
    <row r="122" spans="1:6" ht="12.75">
      <c r="A122" s="31" t="s">
        <v>889</v>
      </c>
      <c r="B122" s="461" t="s">
        <v>890</v>
      </c>
      <c r="C122" s="73"/>
      <c r="D122" s="462"/>
      <c r="E122" s="464"/>
      <c r="F122" s="464"/>
    </row>
    <row r="123" spans="1:6" ht="12.75">
      <c r="A123" s="312"/>
      <c r="B123" s="431" t="s">
        <v>886</v>
      </c>
      <c r="C123" s="445"/>
      <c r="D123" s="449"/>
      <c r="E123" s="463"/>
      <c r="F123" s="463"/>
    </row>
    <row r="124" spans="1:6" ht="127.5">
      <c r="A124" s="393"/>
      <c r="B124" s="709" t="s">
        <v>1090</v>
      </c>
      <c r="C124" s="446"/>
      <c r="D124" s="449"/>
      <c r="E124" s="463"/>
      <c r="F124" s="463"/>
    </row>
    <row r="125" spans="1:6" ht="12.75">
      <c r="A125" s="393"/>
      <c r="B125" s="601" t="s">
        <v>1089</v>
      </c>
      <c r="C125" s="445"/>
      <c r="D125" s="449"/>
      <c r="E125" s="463"/>
      <c r="F125" s="463"/>
    </row>
    <row r="126" spans="1:6" ht="12.75">
      <c r="A126" s="393"/>
      <c r="B126" s="710" t="s">
        <v>1027</v>
      </c>
      <c r="C126" s="445"/>
      <c r="D126" s="449"/>
      <c r="E126" s="463"/>
      <c r="F126" s="463"/>
    </row>
    <row r="127" spans="1:6" ht="38.25">
      <c r="A127" s="393"/>
      <c r="B127" s="710" t="s">
        <v>1039</v>
      </c>
      <c r="C127" s="445"/>
      <c r="D127" s="449"/>
      <c r="E127" s="463"/>
      <c r="F127" s="463"/>
    </row>
    <row r="128" spans="1:6" ht="51">
      <c r="A128" s="393"/>
      <c r="B128" s="709" t="s">
        <v>1084</v>
      </c>
      <c r="C128" s="445"/>
      <c r="D128" s="449"/>
      <c r="E128" s="463"/>
      <c r="F128" s="463"/>
    </row>
    <row r="129" spans="1:6" ht="12.75">
      <c r="A129" s="393"/>
      <c r="B129" s="367" t="s">
        <v>1088</v>
      </c>
      <c r="C129" s="445"/>
      <c r="D129" s="449"/>
      <c r="E129" s="463"/>
      <c r="F129" s="463"/>
    </row>
    <row r="130" spans="1:6" ht="25.5">
      <c r="A130" s="393"/>
      <c r="B130" s="709" t="s">
        <v>1378</v>
      </c>
      <c r="C130" s="711"/>
      <c r="D130" s="712"/>
      <c r="E130" s="713"/>
      <c r="F130" s="463"/>
    </row>
    <row r="131" spans="1:6" ht="89.25">
      <c r="A131" s="393"/>
      <c r="B131" s="709" t="s">
        <v>1087</v>
      </c>
      <c r="C131" s="711" t="s">
        <v>39</v>
      </c>
      <c r="D131" s="712">
        <v>2</v>
      </c>
      <c r="E131" s="713"/>
      <c r="F131" s="463">
        <f>E131*D131</f>
        <v>0</v>
      </c>
    </row>
    <row r="132" spans="1:6" ht="12.75">
      <c r="A132" s="393"/>
      <c r="B132" s="367"/>
      <c r="C132" s="445"/>
      <c r="D132" s="449"/>
      <c r="E132" s="463"/>
      <c r="F132" s="463"/>
    </row>
    <row r="133" spans="1:6" ht="12.75">
      <c r="A133" s="31" t="s">
        <v>891</v>
      </c>
      <c r="B133" s="461" t="s">
        <v>892</v>
      </c>
      <c r="C133" s="73"/>
      <c r="D133" s="462"/>
      <c r="E133" s="464"/>
      <c r="F133" s="464"/>
    </row>
    <row r="134" spans="1:6" ht="12.75">
      <c r="A134" s="312"/>
      <c r="B134" s="431" t="s">
        <v>893</v>
      </c>
      <c r="C134" s="445"/>
      <c r="D134" s="449"/>
      <c r="E134" s="463"/>
      <c r="F134" s="463"/>
    </row>
    <row r="135" spans="1:6" ht="127.5">
      <c r="A135" s="393"/>
      <c r="B135" s="709" t="s">
        <v>1086</v>
      </c>
      <c r="C135" s="446"/>
      <c r="D135" s="449"/>
      <c r="E135" s="463"/>
      <c r="F135" s="463"/>
    </row>
    <row r="136" spans="1:6" ht="12.75">
      <c r="A136" s="393"/>
      <c r="B136" s="601" t="s">
        <v>1040</v>
      </c>
      <c r="C136" s="445"/>
      <c r="D136" s="449"/>
      <c r="E136" s="463"/>
      <c r="F136" s="463"/>
    </row>
    <row r="137" spans="1:6" ht="12.75">
      <c r="A137" s="393"/>
      <c r="B137" s="710" t="s">
        <v>1027</v>
      </c>
      <c r="C137" s="445"/>
      <c r="D137" s="449"/>
      <c r="E137" s="463"/>
      <c r="F137" s="463"/>
    </row>
    <row r="138" spans="1:6" ht="38.25">
      <c r="A138" s="393"/>
      <c r="B138" s="710" t="s">
        <v>1085</v>
      </c>
      <c r="C138" s="445"/>
      <c r="D138" s="449"/>
      <c r="E138" s="463"/>
      <c r="F138" s="463"/>
    </row>
    <row r="139" spans="1:6" ht="51">
      <c r="A139" s="393"/>
      <c r="B139" s="709" t="s">
        <v>1084</v>
      </c>
      <c r="C139" s="445"/>
      <c r="D139" s="449"/>
      <c r="E139" s="463"/>
      <c r="F139" s="463"/>
    </row>
    <row r="140" spans="1:6" ht="38.25">
      <c r="A140" s="393"/>
      <c r="B140" s="709" t="s">
        <v>1047</v>
      </c>
      <c r="C140" s="445"/>
      <c r="D140" s="449"/>
      <c r="E140" s="463"/>
      <c r="F140" s="463"/>
    </row>
    <row r="141" spans="1:6" ht="25.5">
      <c r="A141" s="393"/>
      <c r="B141" s="709" t="s">
        <v>1378</v>
      </c>
      <c r="C141" s="711"/>
      <c r="D141" s="712"/>
      <c r="E141" s="713"/>
      <c r="F141" s="463"/>
    </row>
    <row r="142" spans="1:6" ht="89.25">
      <c r="A142" s="393"/>
      <c r="B142" s="709" t="s">
        <v>1083</v>
      </c>
      <c r="C142" s="711" t="s">
        <v>39</v>
      </c>
      <c r="D142" s="712">
        <v>2</v>
      </c>
      <c r="E142" s="713"/>
      <c r="F142" s="463">
        <f>E142*D142</f>
        <v>0</v>
      </c>
    </row>
    <row r="143" spans="1:6" ht="12.75">
      <c r="A143" s="393"/>
      <c r="B143" s="367"/>
      <c r="C143" s="445"/>
      <c r="D143" s="449"/>
      <c r="E143" s="463"/>
      <c r="F143" s="463"/>
    </row>
    <row r="144" spans="1:6" ht="12.75">
      <c r="A144" s="31" t="s">
        <v>894</v>
      </c>
      <c r="B144" s="461" t="s">
        <v>895</v>
      </c>
      <c r="C144" s="73"/>
      <c r="D144" s="462"/>
      <c r="E144" s="464"/>
      <c r="F144" s="464"/>
    </row>
    <row r="145" spans="1:6" ht="12.75">
      <c r="A145" s="312"/>
      <c r="B145" s="431" t="s">
        <v>886</v>
      </c>
      <c r="C145" s="445"/>
      <c r="D145" s="449"/>
      <c r="E145" s="463"/>
      <c r="F145" s="463"/>
    </row>
    <row r="146" spans="1:6" ht="89.25">
      <c r="A146" s="393"/>
      <c r="B146" s="709" t="s">
        <v>1082</v>
      </c>
      <c r="C146" s="714"/>
      <c r="D146" s="712"/>
      <c r="E146" s="713"/>
      <c r="F146" s="463"/>
    </row>
    <row r="147" spans="1:6" ht="12.75">
      <c r="A147" s="393"/>
      <c r="B147" s="601" t="s">
        <v>1040</v>
      </c>
      <c r="C147" s="711"/>
      <c r="D147" s="712"/>
      <c r="E147" s="713"/>
      <c r="F147" s="463"/>
    </row>
    <row r="148" spans="1:6" ht="12.75">
      <c r="A148" s="393"/>
      <c r="B148" s="710" t="s">
        <v>1027</v>
      </c>
      <c r="C148" s="711"/>
      <c r="D148" s="712"/>
      <c r="E148" s="713"/>
      <c r="F148" s="463"/>
    </row>
    <row r="149" spans="1:6" ht="38.25">
      <c r="A149" s="393"/>
      <c r="B149" s="710" t="s">
        <v>1039</v>
      </c>
      <c r="C149" s="711"/>
      <c r="D149" s="712"/>
      <c r="E149" s="713"/>
      <c r="F149" s="463"/>
    </row>
    <row r="150" spans="1:6" ht="51">
      <c r="A150" s="393"/>
      <c r="B150" s="709" t="s">
        <v>1081</v>
      </c>
      <c r="C150" s="711"/>
      <c r="D150" s="712"/>
      <c r="E150" s="713"/>
      <c r="F150" s="463"/>
    </row>
    <row r="151" spans="1:6" ht="63.75">
      <c r="A151" s="393"/>
      <c r="B151" s="709" t="s">
        <v>1075</v>
      </c>
      <c r="C151" s="711"/>
      <c r="D151" s="712"/>
      <c r="E151" s="713"/>
      <c r="F151" s="463"/>
    </row>
    <row r="152" spans="1:6" ht="25.5">
      <c r="A152" s="393"/>
      <c r="B152" s="709" t="s">
        <v>1378</v>
      </c>
      <c r="C152" s="711"/>
      <c r="D152" s="712"/>
      <c r="E152" s="713"/>
      <c r="F152" s="463"/>
    </row>
    <row r="153" spans="1:6" ht="76.5">
      <c r="A153" s="393"/>
      <c r="B153" s="709" t="s">
        <v>1080</v>
      </c>
      <c r="C153" s="711" t="s">
        <v>39</v>
      </c>
      <c r="D153" s="712">
        <v>2</v>
      </c>
      <c r="E153" s="713"/>
      <c r="F153" s="463">
        <f>E153*D153</f>
        <v>0</v>
      </c>
    </row>
    <row r="154" spans="1:6" ht="12.75">
      <c r="A154" s="393"/>
      <c r="B154" s="367"/>
      <c r="C154" s="445"/>
      <c r="D154" s="449"/>
      <c r="E154" s="463"/>
      <c r="F154" s="463"/>
    </row>
    <row r="155" spans="1:6" ht="12.75">
      <c r="A155" s="31" t="s">
        <v>896</v>
      </c>
      <c r="B155" s="461" t="s">
        <v>897</v>
      </c>
      <c r="C155" s="73"/>
      <c r="D155" s="462"/>
      <c r="E155" s="464"/>
      <c r="F155" s="464"/>
    </row>
    <row r="156" spans="1:6" ht="12.75">
      <c r="A156" s="312"/>
      <c r="B156" s="431" t="s">
        <v>898</v>
      </c>
      <c r="C156" s="445"/>
      <c r="D156" s="449"/>
      <c r="E156" s="463"/>
      <c r="F156" s="463"/>
    </row>
    <row r="157" spans="1:6" ht="114.75">
      <c r="A157" s="393"/>
      <c r="B157" s="709" t="s">
        <v>1079</v>
      </c>
      <c r="C157" s="446"/>
      <c r="D157" s="449"/>
      <c r="E157" s="463"/>
      <c r="F157" s="463"/>
    </row>
    <row r="158" spans="1:6" ht="12.75">
      <c r="A158" s="393"/>
      <c r="B158" s="601" t="s">
        <v>1040</v>
      </c>
      <c r="C158" s="445"/>
      <c r="D158" s="449"/>
      <c r="E158" s="463"/>
      <c r="F158" s="463"/>
    </row>
    <row r="159" spans="1:6" ht="12.75">
      <c r="A159" s="393"/>
      <c r="B159" s="710" t="s">
        <v>1027</v>
      </c>
      <c r="C159" s="445"/>
      <c r="D159" s="449"/>
      <c r="E159" s="463"/>
      <c r="F159" s="463"/>
    </row>
    <row r="160" spans="1:6" ht="38.25">
      <c r="A160" s="393"/>
      <c r="B160" s="710" t="s">
        <v>1039</v>
      </c>
      <c r="C160" s="445"/>
      <c r="D160" s="449"/>
      <c r="E160" s="463"/>
      <c r="F160" s="463"/>
    </row>
    <row r="161" spans="1:6" ht="51">
      <c r="A161" s="393"/>
      <c r="B161" s="709" t="s">
        <v>1078</v>
      </c>
      <c r="C161" s="445"/>
      <c r="D161" s="449"/>
      <c r="E161" s="463"/>
      <c r="F161" s="463"/>
    </row>
    <row r="162" spans="1:6" ht="63.75">
      <c r="A162" s="393"/>
      <c r="B162" s="709" t="s">
        <v>1037</v>
      </c>
      <c r="C162" s="711"/>
      <c r="D162" s="712"/>
      <c r="E162" s="713"/>
      <c r="F162" s="463"/>
    </row>
    <row r="163" spans="1:6" ht="25.5">
      <c r="A163" s="393"/>
      <c r="B163" s="709" t="s">
        <v>1378</v>
      </c>
      <c r="C163" s="711"/>
      <c r="D163" s="712"/>
      <c r="E163" s="713"/>
      <c r="F163" s="463"/>
    </row>
    <row r="164" spans="1:6" ht="76.5">
      <c r="A164" s="393"/>
      <c r="B164" s="709" t="s">
        <v>1042</v>
      </c>
      <c r="C164" s="711" t="s">
        <v>39</v>
      </c>
      <c r="D164" s="712">
        <v>2</v>
      </c>
      <c r="E164" s="713"/>
      <c r="F164" s="463">
        <f>E164*D164</f>
        <v>0</v>
      </c>
    </row>
    <row r="165" spans="1:6" ht="12.75">
      <c r="A165" s="393"/>
      <c r="B165" s="367"/>
      <c r="C165" s="445"/>
      <c r="D165" s="449"/>
      <c r="E165" s="463"/>
      <c r="F165" s="463"/>
    </row>
    <row r="166" spans="1:6" ht="12.75">
      <c r="A166" s="31" t="s">
        <v>899</v>
      </c>
      <c r="B166" s="461" t="s">
        <v>900</v>
      </c>
      <c r="C166" s="73"/>
      <c r="D166" s="462"/>
      <c r="E166" s="464"/>
      <c r="F166" s="464"/>
    </row>
    <row r="167" spans="1:6" ht="12.75">
      <c r="A167" s="312"/>
      <c r="B167" s="431" t="s">
        <v>898</v>
      </c>
      <c r="C167" s="445"/>
      <c r="D167" s="449"/>
      <c r="E167" s="463"/>
      <c r="F167" s="463"/>
    </row>
    <row r="168" spans="1:6" ht="114.75">
      <c r="A168" s="393"/>
      <c r="B168" s="709" t="s">
        <v>1077</v>
      </c>
      <c r="C168" s="446"/>
      <c r="D168" s="449"/>
      <c r="E168" s="463"/>
      <c r="F168" s="463"/>
    </row>
    <row r="169" spans="1:6" ht="12.75">
      <c r="A169" s="393"/>
      <c r="B169" s="601" t="s">
        <v>1040</v>
      </c>
      <c r="C169" s="445"/>
      <c r="D169" s="449"/>
      <c r="E169" s="463"/>
      <c r="F169" s="463"/>
    </row>
    <row r="170" spans="1:6" ht="12.75">
      <c r="A170" s="393"/>
      <c r="B170" s="710" t="s">
        <v>1027</v>
      </c>
      <c r="C170" s="445"/>
      <c r="D170" s="449"/>
      <c r="E170" s="463"/>
      <c r="F170" s="463"/>
    </row>
    <row r="171" spans="1:6" ht="38.25">
      <c r="A171" s="393"/>
      <c r="B171" s="710" t="s">
        <v>1039</v>
      </c>
      <c r="C171" s="445"/>
      <c r="D171" s="449"/>
      <c r="E171" s="463"/>
      <c r="F171" s="463"/>
    </row>
    <row r="172" spans="1:6" ht="51">
      <c r="A172" s="393"/>
      <c r="B172" s="709" t="s">
        <v>1076</v>
      </c>
      <c r="C172" s="445"/>
      <c r="D172" s="449"/>
      <c r="E172" s="463"/>
      <c r="F172" s="463"/>
    </row>
    <row r="173" spans="1:6" ht="63.75">
      <c r="A173" s="393"/>
      <c r="B173" s="709" t="s">
        <v>1075</v>
      </c>
      <c r="C173" s="445"/>
      <c r="D173" s="449"/>
      <c r="E173" s="463"/>
      <c r="F173" s="463"/>
    </row>
    <row r="174" spans="1:6" ht="25.5">
      <c r="A174" s="393"/>
      <c r="B174" s="709" t="s">
        <v>1378</v>
      </c>
      <c r="C174" s="445"/>
      <c r="D174" s="449"/>
      <c r="E174" s="463"/>
      <c r="F174" s="463"/>
    </row>
    <row r="175" spans="1:6" ht="89.25">
      <c r="A175" s="393"/>
      <c r="B175" s="709" t="s">
        <v>1074</v>
      </c>
      <c r="C175" s="711" t="s">
        <v>39</v>
      </c>
      <c r="D175" s="712">
        <v>2</v>
      </c>
      <c r="E175" s="713"/>
      <c r="F175" s="463">
        <f>E175*D175</f>
        <v>0</v>
      </c>
    </row>
    <row r="176" spans="1:6" ht="12.75">
      <c r="A176" s="393"/>
      <c r="B176" s="367"/>
      <c r="C176" s="445"/>
      <c r="D176" s="449"/>
      <c r="E176" s="463"/>
      <c r="F176" s="463"/>
    </row>
    <row r="177" spans="1:6" ht="12.75">
      <c r="A177" s="31" t="s">
        <v>899</v>
      </c>
      <c r="B177" s="461" t="s">
        <v>901</v>
      </c>
      <c r="C177" s="73"/>
      <c r="D177" s="462"/>
      <c r="E177" s="464"/>
      <c r="F177" s="464"/>
    </row>
    <row r="178" spans="1:6" ht="12.75">
      <c r="A178" s="312"/>
      <c r="B178" s="431" t="s">
        <v>902</v>
      </c>
      <c r="C178" s="445"/>
      <c r="D178" s="449"/>
      <c r="E178" s="463"/>
      <c r="F178" s="463"/>
    </row>
    <row r="179" spans="1:6" ht="63.75">
      <c r="A179" s="434"/>
      <c r="B179" s="709" t="s">
        <v>1073</v>
      </c>
      <c r="C179" s="446"/>
      <c r="D179" s="449"/>
      <c r="E179" s="463"/>
      <c r="F179" s="463"/>
    </row>
    <row r="180" spans="1:6" ht="12.75">
      <c r="A180" s="393"/>
      <c r="B180" s="601" t="s">
        <v>1068</v>
      </c>
      <c r="C180" s="445"/>
      <c r="D180" s="449"/>
      <c r="E180" s="463"/>
      <c r="F180" s="463"/>
    </row>
    <row r="181" spans="1:6" ht="12.75">
      <c r="A181" s="393"/>
      <c r="B181" s="710" t="s">
        <v>1027</v>
      </c>
      <c r="C181" s="445"/>
      <c r="D181" s="449"/>
      <c r="E181" s="463"/>
      <c r="F181" s="463"/>
    </row>
    <row r="182" spans="1:6" ht="63.75">
      <c r="A182" s="393"/>
      <c r="B182" s="710" t="s">
        <v>1067</v>
      </c>
      <c r="C182" s="445"/>
      <c r="D182" s="449"/>
      <c r="E182" s="463"/>
      <c r="F182" s="463"/>
    </row>
    <row r="183" spans="1:6" ht="140.25">
      <c r="A183" s="393"/>
      <c r="B183" s="709" t="s">
        <v>1072</v>
      </c>
      <c r="C183" s="445"/>
      <c r="D183" s="449"/>
      <c r="E183" s="463"/>
      <c r="F183" s="463"/>
    </row>
    <row r="184" spans="1:6" ht="12.75">
      <c r="A184" s="393"/>
      <c r="B184" s="709" t="s">
        <v>1071</v>
      </c>
      <c r="C184" s="711"/>
      <c r="D184" s="712"/>
      <c r="E184" s="713"/>
      <c r="F184" s="463"/>
    </row>
    <row r="185" spans="1:6" ht="12.75">
      <c r="A185" s="393"/>
      <c r="B185" s="709" t="s">
        <v>1024</v>
      </c>
      <c r="C185" s="711"/>
      <c r="D185" s="712"/>
      <c r="E185" s="713"/>
      <c r="F185" s="463"/>
    </row>
    <row r="186" spans="1:6" ht="76.5">
      <c r="A186" s="393"/>
      <c r="B186" s="709" t="s">
        <v>1070</v>
      </c>
      <c r="C186" s="711" t="s">
        <v>39</v>
      </c>
      <c r="D186" s="712">
        <v>1</v>
      </c>
      <c r="E186" s="713"/>
      <c r="F186" s="463">
        <f>E186*D186</f>
        <v>0</v>
      </c>
    </row>
    <row r="187" spans="1:6" ht="12.75">
      <c r="A187" s="393"/>
      <c r="B187" s="367"/>
      <c r="C187" s="445"/>
      <c r="D187" s="449"/>
      <c r="E187" s="463"/>
      <c r="F187" s="463"/>
    </row>
    <row r="188" spans="1:6" ht="12.75">
      <c r="A188" s="31" t="s">
        <v>903</v>
      </c>
      <c r="B188" s="461" t="s">
        <v>904</v>
      </c>
      <c r="C188" s="73"/>
      <c r="D188" s="462"/>
      <c r="E188" s="464"/>
      <c r="F188" s="464"/>
    </row>
    <row r="189" spans="1:6" ht="12.75">
      <c r="A189" s="312"/>
      <c r="B189" s="431" t="s">
        <v>905</v>
      </c>
      <c r="C189" s="445"/>
      <c r="D189" s="449"/>
      <c r="E189" s="463"/>
      <c r="F189" s="463"/>
    </row>
    <row r="190" spans="1:6" ht="51">
      <c r="A190" s="393"/>
      <c r="B190" s="709" t="s">
        <v>1069</v>
      </c>
      <c r="C190" s="446"/>
      <c r="D190" s="449"/>
      <c r="E190" s="463"/>
      <c r="F190" s="463"/>
    </row>
    <row r="191" spans="1:6" ht="12.75">
      <c r="A191" s="393"/>
      <c r="B191" s="601" t="s">
        <v>1068</v>
      </c>
      <c r="C191" s="445"/>
      <c r="D191" s="449"/>
      <c r="E191" s="463"/>
      <c r="F191" s="463"/>
    </row>
    <row r="192" spans="1:6" ht="12.75">
      <c r="A192" s="393"/>
      <c r="B192" s="710" t="s">
        <v>1027</v>
      </c>
      <c r="C192" s="445"/>
      <c r="D192" s="449"/>
      <c r="E192" s="463"/>
      <c r="F192" s="463"/>
    </row>
    <row r="193" spans="1:6" ht="63.75">
      <c r="A193" s="393"/>
      <c r="B193" s="710" t="s">
        <v>1067</v>
      </c>
      <c r="C193" s="445"/>
      <c r="D193" s="449"/>
      <c r="E193" s="463"/>
      <c r="F193" s="463"/>
    </row>
    <row r="194" spans="1:6" ht="89.25">
      <c r="A194" s="393"/>
      <c r="B194" s="709" t="s">
        <v>1066</v>
      </c>
      <c r="C194" s="445"/>
      <c r="D194" s="449"/>
      <c r="E194" s="463"/>
      <c r="F194" s="463"/>
    </row>
    <row r="195" spans="1:6" ht="12.75">
      <c r="A195" s="393"/>
      <c r="B195" s="709" t="s">
        <v>1065</v>
      </c>
      <c r="C195" s="445"/>
      <c r="D195" s="449"/>
      <c r="E195" s="463"/>
      <c r="F195" s="463"/>
    </row>
    <row r="196" spans="1:6" ht="12.75">
      <c r="A196" s="393"/>
      <c r="B196" s="367" t="s">
        <v>1024</v>
      </c>
      <c r="C196" s="445"/>
      <c r="D196" s="449"/>
      <c r="E196" s="463"/>
      <c r="F196" s="463"/>
    </row>
    <row r="197" spans="1:6" ht="89.25">
      <c r="A197" s="393"/>
      <c r="B197" s="709" t="s">
        <v>1064</v>
      </c>
      <c r="C197" s="711" t="s">
        <v>39</v>
      </c>
      <c r="D197" s="712">
        <v>1</v>
      </c>
      <c r="E197" s="713"/>
      <c r="F197" s="463">
        <f>E197*D197</f>
        <v>0</v>
      </c>
    </row>
    <row r="198" spans="1:6" ht="12.75">
      <c r="A198" s="393"/>
      <c r="B198" s="367"/>
      <c r="C198" s="445"/>
      <c r="D198" s="449"/>
      <c r="E198" s="463"/>
      <c r="F198" s="463"/>
    </row>
    <row r="199" spans="1:6" ht="12.75">
      <c r="A199" s="31" t="s">
        <v>906</v>
      </c>
      <c r="B199" s="461" t="s">
        <v>907</v>
      </c>
      <c r="C199" s="73"/>
      <c r="D199" s="462"/>
      <c r="E199" s="464"/>
      <c r="F199" s="464"/>
    </row>
    <row r="200" spans="1:6" ht="12.75">
      <c r="A200" s="312"/>
      <c r="B200" s="431" t="s">
        <v>908</v>
      </c>
      <c r="C200" s="445"/>
      <c r="D200" s="449"/>
      <c r="E200" s="463"/>
      <c r="F200" s="463"/>
    </row>
    <row r="201" spans="1:6" ht="165.75">
      <c r="A201" s="393"/>
      <c r="B201" s="709" t="s">
        <v>1063</v>
      </c>
      <c r="C201" s="446"/>
      <c r="D201" s="449"/>
      <c r="E201" s="463"/>
      <c r="F201" s="463"/>
    </row>
    <row r="202" spans="1:6" ht="12.75">
      <c r="A202" s="393"/>
      <c r="B202" s="601" t="s">
        <v>1056</v>
      </c>
      <c r="C202" s="445"/>
      <c r="D202" s="449"/>
      <c r="E202" s="463"/>
      <c r="F202" s="463"/>
    </row>
    <row r="203" spans="1:6" ht="12.75">
      <c r="A203" s="393"/>
      <c r="B203" s="710" t="s">
        <v>1027</v>
      </c>
      <c r="C203" s="445"/>
      <c r="D203" s="449"/>
      <c r="E203" s="463"/>
      <c r="F203" s="463"/>
    </row>
    <row r="204" spans="1:6" ht="51">
      <c r="A204" s="393"/>
      <c r="B204" s="710" t="s">
        <v>1062</v>
      </c>
      <c r="C204" s="445"/>
      <c r="D204" s="449"/>
      <c r="E204" s="463"/>
      <c r="F204" s="463"/>
    </row>
    <row r="205" spans="1:6" ht="51">
      <c r="A205" s="393"/>
      <c r="B205" s="709" t="s">
        <v>1061</v>
      </c>
      <c r="C205" s="445"/>
      <c r="D205" s="449"/>
      <c r="E205" s="463"/>
      <c r="F205" s="463"/>
    </row>
    <row r="206" spans="1:6" ht="63.75">
      <c r="A206" s="393"/>
      <c r="B206" s="709" t="s">
        <v>1060</v>
      </c>
      <c r="C206" s="445"/>
      <c r="D206" s="449"/>
      <c r="E206" s="463"/>
      <c r="F206" s="463"/>
    </row>
    <row r="207" spans="1:6" ht="38.25">
      <c r="A207" s="393"/>
      <c r="B207" s="709" t="s">
        <v>1047</v>
      </c>
      <c r="C207" s="445"/>
      <c r="D207" s="449"/>
      <c r="E207" s="463"/>
      <c r="F207" s="463"/>
    </row>
    <row r="208" spans="1:6" ht="12.75">
      <c r="A208" s="393"/>
      <c r="B208" s="709" t="s">
        <v>1059</v>
      </c>
      <c r="C208" s="445"/>
      <c r="D208" s="449"/>
      <c r="E208" s="463"/>
      <c r="F208" s="463"/>
    </row>
    <row r="209" spans="1:6" ht="25.5">
      <c r="A209" s="393"/>
      <c r="B209" s="709" t="s">
        <v>1378</v>
      </c>
      <c r="C209" s="445"/>
      <c r="D209" s="449"/>
      <c r="E209" s="463"/>
      <c r="F209" s="463"/>
    </row>
    <row r="210" spans="1:6" ht="89.25">
      <c r="A210" s="393"/>
      <c r="B210" s="709" t="s">
        <v>1058</v>
      </c>
      <c r="C210" s="711" t="s">
        <v>39</v>
      </c>
      <c r="D210" s="712">
        <v>1</v>
      </c>
      <c r="E210" s="713"/>
      <c r="F210" s="463">
        <f>E210*D210</f>
        <v>0</v>
      </c>
    </row>
    <row r="211" spans="1:6" ht="12.75">
      <c r="A211" s="393"/>
      <c r="B211" s="367"/>
      <c r="C211" s="445"/>
      <c r="D211" s="449"/>
      <c r="E211" s="463"/>
      <c r="F211" s="463"/>
    </row>
    <row r="212" spans="1:6" ht="12.75">
      <c r="A212" s="31" t="s">
        <v>909</v>
      </c>
      <c r="B212" s="461" t="s">
        <v>910</v>
      </c>
      <c r="C212" s="73"/>
      <c r="D212" s="462"/>
      <c r="E212" s="464"/>
      <c r="F212" s="464"/>
    </row>
    <row r="213" spans="1:6" ht="12.75">
      <c r="A213" s="312"/>
      <c r="B213" s="431" t="s">
        <v>911</v>
      </c>
      <c r="C213" s="445"/>
      <c r="D213" s="449"/>
      <c r="E213" s="463"/>
      <c r="F213" s="463"/>
    </row>
    <row r="214" spans="1:6" ht="153">
      <c r="A214" s="393"/>
      <c r="B214" s="709" t="s">
        <v>1057</v>
      </c>
      <c r="C214" s="446"/>
      <c r="D214" s="449"/>
      <c r="E214" s="463"/>
      <c r="F214" s="463"/>
    </row>
    <row r="215" spans="1:6" ht="12.75">
      <c r="A215" s="393"/>
      <c r="B215" s="601" t="s">
        <v>1056</v>
      </c>
      <c r="C215" s="445"/>
      <c r="D215" s="449"/>
      <c r="E215" s="463"/>
      <c r="F215" s="463"/>
    </row>
    <row r="216" spans="1:6" ht="12.75">
      <c r="A216" s="393"/>
      <c r="B216" s="710" t="s">
        <v>1027</v>
      </c>
      <c r="C216" s="445"/>
      <c r="D216" s="449"/>
      <c r="E216" s="463"/>
      <c r="F216" s="463"/>
    </row>
    <row r="217" spans="1:6" ht="51">
      <c r="A217" s="393"/>
      <c r="B217" s="710" t="s">
        <v>1055</v>
      </c>
      <c r="C217" s="445"/>
      <c r="D217" s="449"/>
      <c r="E217" s="463"/>
      <c r="F217" s="463"/>
    </row>
    <row r="218" spans="1:6" ht="51">
      <c r="A218" s="393"/>
      <c r="B218" s="709" t="s">
        <v>1054</v>
      </c>
      <c r="C218" s="445"/>
      <c r="D218" s="449"/>
      <c r="E218" s="463"/>
      <c r="F218" s="463"/>
    </row>
    <row r="219" spans="1:6" ht="63.75">
      <c r="A219" s="393"/>
      <c r="B219" s="367" t="s">
        <v>1053</v>
      </c>
      <c r="C219" s="445"/>
      <c r="D219" s="449"/>
      <c r="E219" s="463"/>
      <c r="F219" s="463"/>
    </row>
    <row r="220" spans="1:6" ht="38.25">
      <c r="A220" s="393"/>
      <c r="B220" s="709" t="s">
        <v>1047</v>
      </c>
      <c r="C220" s="711"/>
      <c r="D220" s="712"/>
      <c r="E220" s="713"/>
      <c r="F220" s="463"/>
    </row>
    <row r="221" spans="1:6" ht="25.5">
      <c r="A221" s="393"/>
      <c r="B221" s="709" t="s">
        <v>1378</v>
      </c>
      <c r="C221" s="711"/>
      <c r="D221" s="712"/>
      <c r="E221" s="713"/>
      <c r="F221" s="463"/>
    </row>
    <row r="222" spans="1:6" ht="89.25">
      <c r="A222" s="393"/>
      <c r="B222" s="709" t="s">
        <v>1052</v>
      </c>
      <c r="C222" s="711" t="s">
        <v>39</v>
      </c>
      <c r="D222" s="712">
        <v>1</v>
      </c>
      <c r="E222" s="713"/>
      <c r="F222" s="463">
        <f>E222*D222</f>
        <v>0</v>
      </c>
    </row>
    <row r="223" spans="1:6" ht="12.75">
      <c r="A223" s="393"/>
      <c r="B223" s="367"/>
      <c r="C223" s="445"/>
      <c r="D223" s="449"/>
      <c r="E223" s="463"/>
      <c r="F223" s="463"/>
    </row>
    <row r="224" spans="1:6" ht="12.75">
      <c r="A224" s="31" t="s">
        <v>912</v>
      </c>
      <c r="B224" s="461" t="s">
        <v>913</v>
      </c>
      <c r="C224" s="73"/>
      <c r="D224" s="462"/>
      <c r="E224" s="464"/>
      <c r="F224" s="464"/>
    </row>
    <row r="225" spans="1:6" ht="12.75">
      <c r="A225" s="312"/>
      <c r="B225" s="431" t="s">
        <v>914</v>
      </c>
      <c r="C225" s="445"/>
      <c r="D225" s="449"/>
      <c r="E225" s="463"/>
      <c r="F225" s="463"/>
    </row>
    <row r="226" spans="1:6" ht="76.5">
      <c r="A226" s="393"/>
      <c r="B226" s="709" t="s">
        <v>1051</v>
      </c>
      <c r="C226" s="446"/>
      <c r="D226" s="449"/>
      <c r="E226" s="463"/>
      <c r="F226" s="463"/>
    </row>
    <row r="227" spans="1:6" ht="12.75">
      <c r="A227" s="393"/>
      <c r="B227" s="601" t="s">
        <v>1050</v>
      </c>
      <c r="C227" s="445"/>
      <c r="D227" s="449"/>
      <c r="E227" s="463"/>
      <c r="F227" s="463"/>
    </row>
    <row r="228" spans="1:6" ht="12.75">
      <c r="A228" s="393"/>
      <c r="B228" s="710" t="s">
        <v>1027</v>
      </c>
      <c r="C228" s="445"/>
      <c r="D228" s="449"/>
      <c r="E228" s="463"/>
      <c r="F228" s="463"/>
    </row>
    <row r="229" spans="1:6" ht="38.25">
      <c r="A229" s="393"/>
      <c r="B229" s="710" t="s">
        <v>1049</v>
      </c>
      <c r="C229" s="445"/>
      <c r="D229" s="449"/>
      <c r="E229" s="463"/>
      <c r="F229" s="463"/>
    </row>
    <row r="230" spans="1:6" ht="51">
      <c r="A230" s="393"/>
      <c r="B230" s="709" t="s">
        <v>1048</v>
      </c>
      <c r="C230" s="445"/>
      <c r="D230" s="449"/>
      <c r="E230" s="463"/>
      <c r="F230" s="463"/>
    </row>
    <row r="231" spans="1:6" ht="38.25">
      <c r="A231" s="393"/>
      <c r="B231" s="709" t="s">
        <v>1047</v>
      </c>
      <c r="C231" s="445"/>
      <c r="D231" s="449"/>
      <c r="E231" s="463"/>
      <c r="F231" s="463"/>
    </row>
    <row r="232" spans="1:6" ht="25.5">
      <c r="A232" s="393"/>
      <c r="B232" s="709" t="s">
        <v>1379</v>
      </c>
      <c r="C232" s="445"/>
      <c r="D232" s="449"/>
      <c r="E232" s="463"/>
      <c r="F232" s="463"/>
    </row>
    <row r="233" spans="1:6" ht="76.5">
      <c r="A233" s="393"/>
      <c r="B233" s="709" t="s">
        <v>1046</v>
      </c>
      <c r="C233" s="711" t="s">
        <v>39</v>
      </c>
      <c r="D233" s="712">
        <v>1</v>
      </c>
      <c r="E233" s="713"/>
      <c r="F233" s="463">
        <f>E233*D233</f>
        <v>0</v>
      </c>
    </row>
    <row r="234" spans="1:6" ht="12.75">
      <c r="A234" s="393"/>
      <c r="B234" s="367"/>
      <c r="C234" s="445"/>
      <c r="D234" s="449"/>
      <c r="E234" s="463"/>
      <c r="F234" s="463"/>
    </row>
    <row r="235" spans="1:6" ht="12.75">
      <c r="A235" s="31" t="s">
        <v>915</v>
      </c>
      <c r="B235" s="461" t="s">
        <v>916</v>
      </c>
      <c r="C235" s="73"/>
      <c r="D235" s="462"/>
      <c r="E235" s="464"/>
      <c r="F235" s="464"/>
    </row>
    <row r="236" spans="1:6" ht="12.75">
      <c r="A236" s="312"/>
      <c r="B236" s="431" t="s">
        <v>898</v>
      </c>
      <c r="C236" s="445"/>
      <c r="D236" s="449"/>
      <c r="E236" s="463"/>
      <c r="F236" s="463"/>
    </row>
    <row r="237" spans="1:6" ht="63.75">
      <c r="A237" s="393"/>
      <c r="B237" s="709" t="s">
        <v>1045</v>
      </c>
      <c r="C237" s="714"/>
      <c r="D237" s="712"/>
      <c r="E237" s="713"/>
      <c r="F237" s="463"/>
    </row>
    <row r="238" spans="1:6" ht="12.75">
      <c r="A238" s="393"/>
      <c r="B238" s="601" t="s">
        <v>1040</v>
      </c>
      <c r="C238" s="711"/>
      <c r="D238" s="712"/>
      <c r="E238" s="713"/>
      <c r="F238" s="463"/>
    </row>
    <row r="239" spans="1:6" ht="12.75">
      <c r="A239" s="393"/>
      <c r="B239" s="710" t="s">
        <v>1027</v>
      </c>
      <c r="C239" s="711"/>
      <c r="D239" s="712"/>
      <c r="E239" s="713"/>
      <c r="F239" s="463"/>
    </row>
    <row r="240" spans="1:6" ht="38.25">
      <c r="A240" s="393"/>
      <c r="B240" s="710" t="s">
        <v>1039</v>
      </c>
      <c r="C240" s="711"/>
      <c r="D240" s="712"/>
      <c r="E240" s="713"/>
      <c r="F240" s="463"/>
    </row>
    <row r="241" spans="1:6" ht="51">
      <c r="A241" s="393"/>
      <c r="B241" s="709" t="s">
        <v>1044</v>
      </c>
      <c r="C241" s="711"/>
      <c r="D241" s="712"/>
      <c r="E241" s="713"/>
      <c r="F241" s="463"/>
    </row>
    <row r="242" spans="1:6" ht="63.75">
      <c r="A242" s="393"/>
      <c r="B242" s="709" t="s">
        <v>1043</v>
      </c>
      <c r="C242" s="711"/>
      <c r="D242" s="712"/>
      <c r="E242" s="713"/>
      <c r="F242" s="463"/>
    </row>
    <row r="243" spans="1:6" ht="25.5">
      <c r="A243" s="393"/>
      <c r="B243" s="709" t="s">
        <v>1378</v>
      </c>
      <c r="C243" s="711"/>
      <c r="D243" s="712"/>
      <c r="E243" s="713"/>
      <c r="F243" s="463"/>
    </row>
    <row r="244" spans="1:6" ht="76.5">
      <c r="A244" s="393"/>
      <c r="B244" s="709" t="s">
        <v>1042</v>
      </c>
      <c r="C244" s="711" t="s">
        <v>39</v>
      </c>
      <c r="D244" s="712">
        <v>1</v>
      </c>
      <c r="E244" s="713"/>
      <c r="F244" s="463">
        <f>E244*D244</f>
        <v>0</v>
      </c>
    </row>
    <row r="245" spans="1:6" ht="12.75">
      <c r="A245" s="393"/>
      <c r="B245" s="367"/>
      <c r="C245" s="445"/>
      <c r="D245" s="449"/>
      <c r="E245" s="463"/>
      <c r="F245" s="463"/>
    </row>
    <row r="246" spans="1:6" ht="12.75">
      <c r="A246" s="31" t="s">
        <v>917</v>
      </c>
      <c r="B246" s="461" t="s">
        <v>918</v>
      </c>
      <c r="C246" s="73"/>
      <c r="D246" s="462"/>
      <c r="E246" s="464"/>
      <c r="F246" s="464"/>
    </row>
    <row r="247" spans="1:6" ht="12.75">
      <c r="A247" s="312"/>
      <c r="B247" s="431" t="s">
        <v>898</v>
      </c>
      <c r="C247" s="445"/>
      <c r="D247" s="449"/>
      <c r="E247" s="463"/>
      <c r="F247" s="463"/>
    </row>
    <row r="248" spans="1:6" ht="102">
      <c r="A248" s="393"/>
      <c r="B248" s="709" t="s">
        <v>1041</v>
      </c>
      <c r="C248" s="446"/>
      <c r="D248" s="449"/>
      <c r="E248" s="463"/>
      <c r="F248" s="463"/>
    </row>
    <row r="249" spans="1:6" ht="12.75">
      <c r="A249" s="393"/>
      <c r="B249" s="601" t="s">
        <v>1040</v>
      </c>
      <c r="C249" s="445"/>
      <c r="D249" s="449"/>
      <c r="E249" s="463"/>
      <c r="F249" s="463"/>
    </row>
    <row r="250" spans="1:6" ht="12.75">
      <c r="A250" s="393"/>
      <c r="B250" s="710" t="s">
        <v>1027</v>
      </c>
      <c r="C250" s="445"/>
      <c r="D250" s="449"/>
      <c r="E250" s="463"/>
      <c r="F250" s="463"/>
    </row>
    <row r="251" spans="1:6" ht="38.25">
      <c r="A251" s="393"/>
      <c r="B251" s="710" t="s">
        <v>1039</v>
      </c>
      <c r="C251" s="445"/>
      <c r="D251" s="449"/>
      <c r="E251" s="463"/>
      <c r="F251" s="463"/>
    </row>
    <row r="252" spans="1:6" ht="51">
      <c r="A252" s="393"/>
      <c r="B252" s="709" t="s">
        <v>1038</v>
      </c>
      <c r="C252" s="445"/>
      <c r="D252" s="449"/>
      <c r="E252" s="463"/>
      <c r="F252" s="463"/>
    </row>
    <row r="253" spans="1:6" ht="63.75">
      <c r="A253" s="393"/>
      <c r="B253" s="709" t="s">
        <v>1037</v>
      </c>
      <c r="C253" s="445"/>
      <c r="D253" s="449"/>
      <c r="E253" s="463"/>
      <c r="F253" s="463"/>
    </row>
    <row r="254" spans="1:6" ht="25.5">
      <c r="A254" s="393"/>
      <c r="B254" s="709" t="s">
        <v>1378</v>
      </c>
      <c r="C254" s="711"/>
      <c r="D254" s="712"/>
      <c r="E254" s="713"/>
      <c r="F254" s="463"/>
    </row>
    <row r="255" spans="1:6" ht="89.25">
      <c r="A255" s="393"/>
      <c r="B255" s="709" t="s">
        <v>1036</v>
      </c>
      <c r="C255" s="711" t="s">
        <v>39</v>
      </c>
      <c r="D255" s="712">
        <v>1</v>
      </c>
      <c r="E255" s="713"/>
      <c r="F255" s="463">
        <f>E255*D255</f>
        <v>0</v>
      </c>
    </row>
    <row r="256" spans="1:6" ht="12.75">
      <c r="A256" s="393"/>
      <c r="B256" s="367"/>
      <c r="C256" s="445"/>
      <c r="D256" s="449"/>
      <c r="E256" s="463"/>
      <c r="F256" s="463"/>
    </row>
    <row r="257" spans="1:6" ht="12.75">
      <c r="A257" s="31" t="s">
        <v>919</v>
      </c>
      <c r="B257" s="461" t="s">
        <v>920</v>
      </c>
      <c r="C257" s="73"/>
      <c r="D257" s="462"/>
      <c r="E257" s="464"/>
      <c r="F257" s="464"/>
    </row>
    <row r="258" spans="1:6" ht="12.75">
      <c r="A258" s="312"/>
      <c r="B258" s="431" t="s">
        <v>921</v>
      </c>
      <c r="C258" s="445"/>
      <c r="D258" s="449"/>
      <c r="E258" s="463"/>
      <c r="F258" s="463"/>
    </row>
    <row r="259" spans="1:6" ht="89.25">
      <c r="A259" s="393"/>
      <c r="B259" s="709" t="s">
        <v>1035</v>
      </c>
      <c r="C259" s="714"/>
      <c r="D259" s="712"/>
      <c r="E259" s="713"/>
      <c r="F259" s="463"/>
    </row>
    <row r="260" spans="1:6" ht="12.75">
      <c r="A260" s="393"/>
      <c r="B260" s="601" t="s">
        <v>1034</v>
      </c>
      <c r="C260" s="711"/>
      <c r="D260" s="712"/>
      <c r="E260" s="713"/>
      <c r="F260" s="463"/>
    </row>
    <row r="261" spans="1:6" ht="12.75">
      <c r="A261" s="393"/>
      <c r="B261" s="710" t="s">
        <v>1027</v>
      </c>
      <c r="C261" s="711"/>
      <c r="D261" s="712"/>
      <c r="E261" s="713"/>
      <c r="F261" s="463"/>
    </row>
    <row r="262" spans="1:6" ht="12.75">
      <c r="A262" s="393"/>
      <c r="B262" s="710" t="s">
        <v>1033</v>
      </c>
      <c r="C262" s="711"/>
      <c r="D262" s="712"/>
      <c r="E262" s="713"/>
      <c r="F262" s="463"/>
    </row>
    <row r="263" spans="1:6" ht="38.25">
      <c r="A263" s="393"/>
      <c r="B263" s="709" t="s">
        <v>1032</v>
      </c>
      <c r="C263" s="711"/>
      <c r="D263" s="712"/>
      <c r="E263" s="713"/>
      <c r="F263" s="463"/>
    </row>
    <row r="264" spans="1:6" ht="25.5">
      <c r="A264" s="393"/>
      <c r="B264" s="709" t="s">
        <v>1030</v>
      </c>
      <c r="C264" s="711"/>
      <c r="D264" s="712"/>
      <c r="E264" s="713"/>
      <c r="F264" s="463"/>
    </row>
    <row r="265" spans="1:6" ht="12.75">
      <c r="A265" s="393"/>
      <c r="B265" s="709" t="s">
        <v>1024</v>
      </c>
      <c r="C265" s="711"/>
      <c r="D265" s="712"/>
      <c r="E265" s="713"/>
      <c r="F265" s="463"/>
    </row>
    <row r="266" spans="1:6" ht="25.5">
      <c r="A266" s="393"/>
      <c r="B266" s="709" t="s">
        <v>1022</v>
      </c>
      <c r="C266" s="711"/>
      <c r="D266" s="712"/>
      <c r="E266" s="713"/>
      <c r="F266" s="463"/>
    </row>
    <row r="267" spans="1:6" ht="12.75">
      <c r="A267" s="393"/>
      <c r="B267" s="709" t="s">
        <v>1021</v>
      </c>
      <c r="C267" s="711"/>
      <c r="D267" s="712"/>
      <c r="E267" s="713"/>
      <c r="F267" s="463"/>
    </row>
    <row r="268" spans="1:6" ht="38.25">
      <c r="A268" s="393"/>
      <c r="B268" s="709" t="s">
        <v>1020</v>
      </c>
      <c r="C268" s="711" t="s">
        <v>39</v>
      </c>
      <c r="D268" s="712">
        <v>1</v>
      </c>
      <c r="E268" s="713"/>
      <c r="F268" s="463">
        <f>E268*D268</f>
        <v>0</v>
      </c>
    </row>
    <row r="269" spans="1:6" ht="12.75">
      <c r="A269" s="393"/>
      <c r="B269" s="367"/>
      <c r="C269" s="445"/>
      <c r="D269" s="449"/>
      <c r="E269" s="463"/>
      <c r="F269" s="463"/>
    </row>
    <row r="270" spans="1:6" ht="12.75">
      <c r="A270" s="31" t="s">
        <v>922</v>
      </c>
      <c r="B270" s="461" t="s">
        <v>923</v>
      </c>
      <c r="C270" s="73"/>
      <c r="D270" s="462"/>
      <c r="E270" s="464"/>
      <c r="F270" s="464"/>
    </row>
    <row r="271" spans="1:6" ht="12.75">
      <c r="A271" s="393"/>
      <c r="B271" s="431" t="s">
        <v>924</v>
      </c>
      <c r="C271" s="445"/>
      <c r="D271" s="449"/>
      <c r="E271" s="463"/>
      <c r="F271" s="463"/>
    </row>
    <row r="272" spans="1:6" ht="102">
      <c r="A272" s="393"/>
      <c r="B272" s="709" t="s">
        <v>1031</v>
      </c>
      <c r="C272" s="446"/>
      <c r="D272" s="449"/>
      <c r="E272" s="463"/>
      <c r="F272" s="463"/>
    </row>
    <row r="273" spans="1:6" ht="12.75">
      <c r="A273" s="393"/>
      <c r="B273" s="601" t="s">
        <v>1028</v>
      </c>
      <c r="C273" s="445"/>
      <c r="D273" s="449"/>
      <c r="E273" s="463"/>
      <c r="F273" s="463"/>
    </row>
    <row r="274" spans="1:6" ht="12.75">
      <c r="A274" s="393"/>
      <c r="B274" s="710" t="s">
        <v>1027</v>
      </c>
      <c r="C274" s="445"/>
      <c r="D274" s="449"/>
      <c r="E274" s="463"/>
      <c r="F274" s="463"/>
    </row>
    <row r="275" spans="1:6" ht="12.75">
      <c r="A275" s="393"/>
      <c r="B275" s="710" t="s">
        <v>1026</v>
      </c>
      <c r="C275" s="445"/>
      <c r="D275" s="449"/>
      <c r="E275" s="463"/>
      <c r="F275" s="463"/>
    </row>
    <row r="276" spans="1:6" ht="38.25">
      <c r="A276" s="393"/>
      <c r="B276" s="709" t="s">
        <v>1025</v>
      </c>
      <c r="C276" s="445"/>
      <c r="D276" s="449"/>
      <c r="E276" s="463"/>
      <c r="F276" s="463"/>
    </row>
    <row r="277" spans="1:6" ht="25.5">
      <c r="A277" s="393"/>
      <c r="B277" s="709" t="s">
        <v>1030</v>
      </c>
      <c r="C277" s="445"/>
      <c r="D277" s="449"/>
      <c r="E277" s="463"/>
      <c r="F277" s="463"/>
    </row>
    <row r="278" spans="1:6" ht="12.75">
      <c r="A278" s="393"/>
      <c r="B278" s="367" t="s">
        <v>1024</v>
      </c>
      <c r="C278" s="445"/>
      <c r="D278" s="449"/>
      <c r="E278" s="463"/>
      <c r="F278" s="463"/>
    </row>
    <row r="279" spans="1:6" ht="25.5">
      <c r="A279" s="393"/>
      <c r="B279" s="709" t="s">
        <v>1022</v>
      </c>
      <c r="C279" s="711"/>
      <c r="D279" s="712"/>
      <c r="E279" s="713"/>
      <c r="F279" s="463"/>
    </row>
    <row r="280" spans="1:6" ht="12.75">
      <c r="A280" s="393"/>
      <c r="B280" s="709" t="s">
        <v>1021</v>
      </c>
      <c r="C280" s="711"/>
      <c r="D280" s="712"/>
      <c r="E280" s="713"/>
      <c r="F280" s="463"/>
    </row>
    <row r="281" spans="1:6" ht="38.25">
      <c r="A281" s="393"/>
      <c r="B281" s="709" t="s">
        <v>1020</v>
      </c>
      <c r="C281" s="711" t="s">
        <v>39</v>
      </c>
      <c r="D281" s="712">
        <v>1</v>
      </c>
      <c r="E281" s="713"/>
      <c r="F281" s="463">
        <f>E281*D281</f>
        <v>0</v>
      </c>
    </row>
    <row r="282" spans="1:6" ht="12.75">
      <c r="A282" s="393"/>
      <c r="B282" s="367"/>
      <c r="C282" s="445"/>
      <c r="D282" s="449"/>
      <c r="E282" s="463"/>
      <c r="F282" s="463"/>
    </row>
    <row r="283" spans="1:6" ht="12.75">
      <c r="A283" s="31" t="s">
        <v>925</v>
      </c>
      <c r="B283" s="461" t="s">
        <v>926</v>
      </c>
      <c r="C283" s="73"/>
      <c r="D283" s="462"/>
      <c r="E283" s="464"/>
      <c r="F283" s="464"/>
    </row>
    <row r="284" spans="1:6" ht="12.75">
      <c r="A284" s="393"/>
      <c r="B284" s="431" t="s">
        <v>927</v>
      </c>
      <c r="C284" s="445"/>
      <c r="D284" s="449"/>
      <c r="E284" s="463"/>
      <c r="F284" s="463"/>
    </row>
    <row r="285" spans="1:6" ht="102">
      <c r="A285" s="393"/>
      <c r="B285" s="709" t="s">
        <v>1029</v>
      </c>
      <c r="C285" s="446"/>
      <c r="D285" s="449"/>
      <c r="E285" s="463"/>
      <c r="F285" s="463"/>
    </row>
    <row r="286" spans="1:6" ht="12.75">
      <c r="A286" s="393"/>
      <c r="B286" s="601" t="s">
        <v>1028</v>
      </c>
      <c r="C286" s="445"/>
      <c r="D286" s="449"/>
      <c r="E286" s="463"/>
      <c r="F286" s="463"/>
    </row>
    <row r="287" spans="1:6" ht="12.75">
      <c r="A287" s="393"/>
      <c r="B287" s="710" t="s">
        <v>1027</v>
      </c>
      <c r="C287" s="445"/>
      <c r="D287" s="449"/>
      <c r="E287" s="463"/>
      <c r="F287" s="463"/>
    </row>
    <row r="288" spans="1:6" ht="12.75">
      <c r="A288" s="393"/>
      <c r="B288" s="710" t="s">
        <v>1026</v>
      </c>
      <c r="C288" s="445"/>
      <c r="D288" s="449"/>
      <c r="E288" s="463"/>
      <c r="F288" s="463"/>
    </row>
    <row r="289" spans="1:6" ht="38.25">
      <c r="A289" s="393"/>
      <c r="B289" s="709" t="s">
        <v>1025</v>
      </c>
      <c r="C289" s="445"/>
      <c r="D289" s="449"/>
      <c r="E289" s="463"/>
      <c r="F289" s="463"/>
    </row>
    <row r="290" spans="1:6" ht="25.5">
      <c r="A290" s="393"/>
      <c r="B290" s="709" t="s">
        <v>1023</v>
      </c>
      <c r="C290" s="445"/>
      <c r="D290" s="449"/>
      <c r="E290" s="463"/>
      <c r="F290" s="463"/>
    </row>
    <row r="291" spans="1:6" ht="12.75">
      <c r="A291" s="393"/>
      <c r="B291" s="709" t="s">
        <v>1024</v>
      </c>
      <c r="C291" s="445"/>
      <c r="D291" s="449"/>
      <c r="E291" s="463"/>
      <c r="F291" s="463"/>
    </row>
    <row r="292" spans="1:6" ht="25.5">
      <c r="A292" s="393"/>
      <c r="B292" s="709" t="s">
        <v>1022</v>
      </c>
      <c r="C292" s="445"/>
      <c r="D292" s="449"/>
      <c r="E292" s="463"/>
      <c r="F292" s="463"/>
    </row>
    <row r="293" spans="1:6" ht="12.75">
      <c r="A293" s="393"/>
      <c r="B293" s="709" t="s">
        <v>1021</v>
      </c>
      <c r="C293" s="711"/>
      <c r="D293" s="712"/>
      <c r="E293" s="713"/>
      <c r="F293" s="463"/>
    </row>
    <row r="294" spans="1:6" ht="38.25">
      <c r="A294" s="393"/>
      <c r="B294" s="709" t="s">
        <v>1020</v>
      </c>
      <c r="C294" s="711" t="s">
        <v>39</v>
      </c>
      <c r="D294" s="712">
        <v>2</v>
      </c>
      <c r="E294" s="713"/>
      <c r="F294" s="463">
        <f>E294*D294</f>
        <v>0</v>
      </c>
    </row>
    <row r="295" spans="1:6" ht="12.75">
      <c r="A295" s="393"/>
      <c r="B295" s="367"/>
      <c r="C295" s="445"/>
      <c r="D295" s="449"/>
      <c r="E295" s="463"/>
      <c r="F295" s="463"/>
    </row>
    <row r="296" spans="1:6" ht="12.75">
      <c r="A296" s="31" t="s">
        <v>928</v>
      </c>
      <c r="B296" s="461" t="s">
        <v>929</v>
      </c>
      <c r="C296" s="73"/>
      <c r="D296" s="462"/>
      <c r="E296" s="464"/>
      <c r="F296" s="464"/>
    </row>
    <row r="297" spans="1:6" ht="12.75">
      <c r="A297" s="393"/>
      <c r="B297" s="431" t="s">
        <v>930</v>
      </c>
      <c r="C297" s="445"/>
      <c r="D297" s="449"/>
      <c r="E297" s="463"/>
      <c r="F297" s="463"/>
    </row>
    <row r="298" spans="1:6" ht="38.25">
      <c r="A298" s="393"/>
      <c r="B298" s="709" t="s">
        <v>1015</v>
      </c>
      <c r="C298" s="714"/>
      <c r="D298" s="712"/>
      <c r="E298" s="713"/>
      <c r="F298" s="463"/>
    </row>
    <row r="299" spans="1:6" ht="12.75">
      <c r="A299" s="393"/>
      <c r="B299" s="601" t="s">
        <v>1016</v>
      </c>
      <c r="C299" s="711"/>
      <c r="D299" s="712"/>
      <c r="E299" s="713"/>
      <c r="F299" s="463"/>
    </row>
    <row r="300" spans="1:6" ht="25.5">
      <c r="A300" s="393"/>
      <c r="B300" s="710" t="s">
        <v>1017</v>
      </c>
      <c r="C300" s="711"/>
      <c r="D300" s="712"/>
      <c r="E300" s="713"/>
      <c r="F300" s="463"/>
    </row>
    <row r="301" spans="1:6" ht="25.5">
      <c r="A301" s="393"/>
      <c r="B301" s="710" t="s">
        <v>1014</v>
      </c>
      <c r="C301" s="711"/>
      <c r="D301" s="712"/>
      <c r="E301" s="713"/>
      <c r="F301" s="463"/>
    </row>
    <row r="302" spans="1:6" ht="12.75">
      <c r="A302" s="393"/>
      <c r="B302" s="710" t="s">
        <v>1018</v>
      </c>
      <c r="C302" s="711"/>
      <c r="D302" s="712"/>
      <c r="E302" s="713"/>
      <c r="F302" s="463"/>
    </row>
    <row r="303" spans="1:6" ht="25.5">
      <c r="A303" s="393"/>
      <c r="B303" s="709" t="s">
        <v>1019</v>
      </c>
      <c r="C303" s="711" t="s">
        <v>39</v>
      </c>
      <c r="D303" s="712">
        <v>6</v>
      </c>
      <c r="E303" s="713"/>
      <c r="F303" s="463">
        <f>E303*D303</f>
        <v>0</v>
      </c>
    </row>
    <row r="304" spans="1:6" ht="12.75">
      <c r="A304" s="458"/>
      <c r="B304" s="35" t="s">
        <v>883</v>
      </c>
      <c r="C304" s="455"/>
      <c r="D304" s="455"/>
      <c r="E304" s="459" t="s">
        <v>31</v>
      </c>
      <c r="F304" s="465">
        <f>SUM(F100:F303)</f>
        <v>0</v>
      </c>
    </row>
    <row r="305" spans="1:6" ht="12.75">
      <c r="A305" s="435"/>
      <c r="B305" s="26"/>
      <c r="E305" s="26"/>
      <c r="F305" s="1"/>
    </row>
    <row r="306" spans="1:6" ht="12.75">
      <c r="A306" s="30" t="s">
        <v>820</v>
      </c>
      <c r="B306" s="324" t="s">
        <v>821</v>
      </c>
      <c r="C306" s="320"/>
      <c r="D306" s="75"/>
      <c r="E306" s="329"/>
      <c r="F306" s="329"/>
    </row>
    <row r="307" spans="1:6" ht="12.75">
      <c r="A307" s="356"/>
      <c r="B307" s="324"/>
      <c r="C307" s="320"/>
      <c r="D307" s="75"/>
      <c r="E307" s="329"/>
      <c r="F307" s="329"/>
    </row>
    <row r="308" spans="1:6" ht="204">
      <c r="A308" s="36" t="s">
        <v>822</v>
      </c>
      <c r="B308" s="590" t="s">
        <v>1255</v>
      </c>
      <c r="C308" s="606" t="s">
        <v>37</v>
      </c>
      <c r="D308" s="592">
        <v>489.06</v>
      </c>
      <c r="E308" s="608"/>
      <c r="F308" s="40">
        <f>+E308*D308</f>
        <v>0</v>
      </c>
    </row>
    <row r="309" spans="1:6" ht="102">
      <c r="A309" s="36" t="s">
        <v>823</v>
      </c>
      <c r="B309" s="590" t="s">
        <v>1009</v>
      </c>
      <c r="C309" s="606" t="s">
        <v>37</v>
      </c>
      <c r="D309" s="592">
        <v>19.68</v>
      </c>
      <c r="E309" s="608"/>
      <c r="F309" s="40">
        <f>+E309*D309</f>
        <v>0</v>
      </c>
    </row>
    <row r="310" spans="1:6" ht="140.25">
      <c r="A310" s="36" t="s">
        <v>824</v>
      </c>
      <c r="B310" s="715" t="s">
        <v>1010</v>
      </c>
      <c r="C310" s="606" t="s">
        <v>37</v>
      </c>
      <c r="D310" s="592">
        <v>89.2</v>
      </c>
      <c r="E310" s="608"/>
      <c r="F310" s="40">
        <f>+E310*D310</f>
        <v>0</v>
      </c>
    </row>
    <row r="311" spans="1:6" ht="63.75">
      <c r="A311" s="36" t="s">
        <v>825</v>
      </c>
      <c r="B311" s="715" t="s">
        <v>1011</v>
      </c>
      <c r="C311" s="606" t="s">
        <v>37</v>
      </c>
      <c r="D311" s="592">
        <v>37.4</v>
      </c>
      <c r="E311" s="608"/>
      <c r="F311" s="40">
        <f>D311*E311</f>
        <v>0</v>
      </c>
    </row>
    <row r="312" spans="1:6" ht="12.75">
      <c r="A312" s="426"/>
      <c r="B312" s="101" t="str">
        <f>B306</f>
        <v>FASADERSKA DELA</v>
      </c>
      <c r="C312" s="320"/>
      <c r="D312" s="75"/>
      <c r="E312" s="387" t="s">
        <v>31</v>
      </c>
      <c r="F312" s="314">
        <f>SUM(F308:F311)</f>
        <v>0</v>
      </c>
    </row>
    <row r="313" spans="1:256" ht="12.75">
      <c r="A313" s="338"/>
      <c r="B313" s="339"/>
      <c r="C313" s="370"/>
      <c r="D313" s="377"/>
      <c r="E313" s="348"/>
      <c r="F313" s="348"/>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row>
    <row r="314" spans="1:6" s="3" customFormat="1" ht="12.75">
      <c r="A314" s="349" t="s">
        <v>826</v>
      </c>
      <c r="B314" s="350" t="s">
        <v>827</v>
      </c>
      <c r="C314" s="374"/>
      <c r="D314" s="380"/>
      <c r="E314" s="357"/>
      <c r="F314" s="357"/>
    </row>
    <row r="315" spans="1:6" ht="12.75">
      <c r="A315" s="349"/>
      <c r="B315" s="350"/>
      <c r="C315" s="375"/>
      <c r="D315" s="380"/>
      <c r="E315" s="357"/>
      <c r="F315" s="357"/>
    </row>
    <row r="316" spans="1:6" ht="51">
      <c r="A316" s="395" t="s">
        <v>828</v>
      </c>
      <c r="B316" s="664" t="s">
        <v>1375</v>
      </c>
      <c r="C316" s="688" t="s">
        <v>37</v>
      </c>
      <c r="D316" s="635">
        <v>302.21</v>
      </c>
      <c r="E316" s="640"/>
      <c r="F316" s="666">
        <f>+D316*E316</f>
        <v>0</v>
      </c>
    </row>
    <row r="317" spans="1:6" ht="38.25">
      <c r="A317" s="716" t="s">
        <v>829</v>
      </c>
      <c r="B317" s="674" t="s">
        <v>1013</v>
      </c>
      <c r="C317" s="689" t="s">
        <v>37</v>
      </c>
      <c r="D317" s="690">
        <v>989.33</v>
      </c>
      <c r="E317" s="669"/>
      <c r="F317" s="670">
        <f>+D317*E317</f>
        <v>0</v>
      </c>
    </row>
    <row r="318" spans="1:6" ht="51">
      <c r="A318" s="717" t="s">
        <v>830</v>
      </c>
      <c r="B318" s="664" t="s">
        <v>1002</v>
      </c>
      <c r="C318" s="688" t="s">
        <v>37</v>
      </c>
      <c r="D318" s="635">
        <v>64.4</v>
      </c>
      <c r="E318" s="640"/>
      <c r="F318" s="453">
        <f>+D318*E318</f>
        <v>0</v>
      </c>
    </row>
    <row r="319" spans="1:6" ht="51">
      <c r="A319" s="716" t="s">
        <v>831</v>
      </c>
      <c r="B319" s="674" t="s">
        <v>1003</v>
      </c>
      <c r="C319" s="689" t="s">
        <v>37</v>
      </c>
      <c r="D319" s="690">
        <v>96.98</v>
      </c>
      <c r="E319" s="669"/>
      <c r="F319" s="454">
        <f>+D319*E319</f>
        <v>0</v>
      </c>
    </row>
    <row r="320" spans="1:6" ht="12.75">
      <c r="A320" s="571"/>
      <c r="B320" s="32" t="str">
        <f>B314</f>
        <v>SLIKOPLESKARKA DELA</v>
      </c>
      <c r="C320" s="572"/>
      <c r="D320" s="573"/>
      <c r="E320" s="42" t="s">
        <v>31</v>
      </c>
      <c r="F320" s="574">
        <f>SUM(F316:F319)</f>
        <v>0</v>
      </c>
    </row>
    <row r="321" spans="1:256" ht="12.75">
      <c r="A321" s="338"/>
      <c r="B321" s="339"/>
      <c r="C321" s="370"/>
      <c r="D321" s="377"/>
      <c r="E321" s="348"/>
      <c r="F321" s="348"/>
      <c r="G321" s="358"/>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row>
    <row r="322" spans="1:7" s="3" customFormat="1" ht="12.75">
      <c r="A322" s="349" t="s">
        <v>832</v>
      </c>
      <c r="B322" s="350" t="s">
        <v>1376</v>
      </c>
      <c r="C322" s="374"/>
      <c r="D322" s="380"/>
      <c r="E322" s="357"/>
      <c r="F322" s="357"/>
      <c r="G322" s="358"/>
    </row>
    <row r="323" spans="1:8" ht="12.75">
      <c r="A323" s="360"/>
      <c r="B323" s="326"/>
      <c r="C323" s="372"/>
      <c r="D323" s="381"/>
      <c r="E323" s="352"/>
      <c r="F323" s="352"/>
      <c r="G323" s="361"/>
      <c r="H323" s="359"/>
    </row>
    <row r="324" spans="1:8" ht="102">
      <c r="A324" s="395" t="s">
        <v>833</v>
      </c>
      <c r="B324" s="664" t="s">
        <v>869</v>
      </c>
      <c r="C324" s="688" t="s">
        <v>37</v>
      </c>
      <c r="D324" s="635">
        <v>127</v>
      </c>
      <c r="E324" s="640"/>
      <c r="F324" s="390">
        <f>D324*E324</f>
        <v>0</v>
      </c>
      <c r="G324" s="361"/>
      <c r="H324" s="359"/>
    </row>
    <row r="325" spans="1:8" ht="94.5" customHeight="1">
      <c r="A325" s="344" t="s">
        <v>834</v>
      </c>
      <c r="B325" s="674" t="s">
        <v>1001</v>
      </c>
      <c r="C325" s="689" t="s">
        <v>76</v>
      </c>
      <c r="D325" s="690">
        <v>1</v>
      </c>
      <c r="E325" s="669"/>
      <c r="F325" s="399">
        <f>D325*E325:E325</f>
        <v>0</v>
      </c>
      <c r="G325" s="361"/>
      <c r="H325" s="359"/>
    </row>
    <row r="326" spans="1:8" ht="114.75">
      <c r="A326" s="395" t="s">
        <v>835</v>
      </c>
      <c r="B326" s="664" t="s">
        <v>868</v>
      </c>
      <c r="C326" s="688" t="s">
        <v>76</v>
      </c>
      <c r="D326" s="635">
        <v>1</v>
      </c>
      <c r="E326" s="640"/>
      <c r="F326" s="390">
        <f>D326*E326</f>
        <v>0</v>
      </c>
      <c r="G326" s="362"/>
      <c r="H326" s="359"/>
    </row>
    <row r="327" spans="1:8" ht="38.25">
      <c r="A327" s="344" t="s">
        <v>836</v>
      </c>
      <c r="B327" s="674" t="s">
        <v>867</v>
      </c>
      <c r="C327" s="689" t="s">
        <v>24</v>
      </c>
      <c r="D327" s="690">
        <v>1</v>
      </c>
      <c r="E327" s="669"/>
      <c r="F327" s="399">
        <f>D327*E327</f>
        <v>0</v>
      </c>
      <c r="G327" s="362"/>
      <c r="H327" s="359"/>
    </row>
    <row r="328" spans="1:6" ht="12.75">
      <c r="A328" s="395"/>
      <c r="B328" s="396" t="s">
        <v>1376</v>
      </c>
      <c r="C328" s="397"/>
      <c r="D328" s="80"/>
      <c r="E328" s="460" t="s">
        <v>31</v>
      </c>
      <c r="F328" s="400">
        <f>SUM(F324:F327)</f>
        <v>0</v>
      </c>
    </row>
    <row r="329" spans="1:6" ht="12.75">
      <c r="A329" s="207"/>
      <c r="B329" s="206"/>
      <c r="C329" s="337"/>
      <c r="D329" s="336"/>
      <c r="E329" s="205"/>
      <c r="F329" s="327"/>
    </row>
    <row r="330" spans="1:6" ht="12.75">
      <c r="A330" s="207"/>
      <c r="B330" s="206"/>
      <c r="C330" s="337"/>
      <c r="D330" s="336"/>
      <c r="E330" s="205"/>
      <c r="F330" s="327"/>
    </row>
    <row r="331" spans="1:6" ht="12.75">
      <c r="A331" s="30" t="s">
        <v>837</v>
      </c>
      <c r="B331" s="324" t="s">
        <v>838</v>
      </c>
      <c r="C331" s="376"/>
      <c r="D331" s="382"/>
      <c r="E331" s="388"/>
      <c r="F331" s="388"/>
    </row>
    <row r="332" spans="1:6" ht="12.75">
      <c r="A332" s="30"/>
      <c r="B332" s="326"/>
      <c r="C332" s="376"/>
      <c r="D332" s="382"/>
      <c r="E332" s="388"/>
      <c r="F332" s="388"/>
    </row>
    <row r="333" spans="1:6" ht="63.75">
      <c r="A333" s="36" t="s">
        <v>839</v>
      </c>
      <c r="B333" s="590" t="s">
        <v>999</v>
      </c>
      <c r="C333" s="606" t="s">
        <v>100</v>
      </c>
      <c r="D333" s="592">
        <v>67.75</v>
      </c>
      <c r="E333" s="608"/>
      <c r="F333" s="38">
        <f>+D333*E333</f>
        <v>0</v>
      </c>
    </row>
    <row r="334" spans="1:6" ht="49.5" customHeight="1">
      <c r="A334" s="36" t="s">
        <v>840</v>
      </c>
      <c r="B334" s="590" t="s">
        <v>1000</v>
      </c>
      <c r="C334" s="606" t="s">
        <v>37</v>
      </c>
      <c r="D334" s="592">
        <v>75</v>
      </c>
      <c r="E334" s="608"/>
      <c r="F334" s="38">
        <f>+D334*E334</f>
        <v>0</v>
      </c>
    </row>
    <row r="335" spans="1:6" ht="12.75">
      <c r="A335" s="102"/>
      <c r="B335" s="101" t="str">
        <f>B331</f>
        <v>KAMNOSEŠKA  DELA</v>
      </c>
      <c r="C335" s="320"/>
      <c r="D335" s="75"/>
      <c r="E335" s="315" t="s">
        <v>31</v>
      </c>
      <c r="F335" s="392">
        <f>SUM(F333:F334)</f>
        <v>0</v>
      </c>
    </row>
    <row r="336" spans="1:6" ht="12.75">
      <c r="A336" s="102"/>
      <c r="B336" s="101"/>
      <c r="C336" s="320"/>
      <c r="D336" s="75"/>
      <c r="E336" s="315"/>
      <c r="F336" s="391"/>
    </row>
    <row r="337" spans="1:6" ht="12.75">
      <c r="A337" s="30" t="s">
        <v>841</v>
      </c>
      <c r="B337" s="324" t="s">
        <v>842</v>
      </c>
      <c r="C337" s="376"/>
      <c r="D337" s="383"/>
      <c r="E337" s="394"/>
      <c r="F337" s="394"/>
    </row>
    <row r="338" spans="1:6" ht="12.75">
      <c r="A338" s="30"/>
      <c r="B338" s="324"/>
      <c r="C338" s="376"/>
      <c r="D338" s="383"/>
      <c r="E338" s="394"/>
      <c r="F338" s="394"/>
    </row>
    <row r="339" spans="1:6" ht="12.75">
      <c r="A339" s="167"/>
      <c r="B339" s="346" t="s">
        <v>843</v>
      </c>
      <c r="C339" s="376"/>
      <c r="D339" s="383"/>
      <c r="E339" s="394"/>
      <c r="F339" s="394"/>
    </row>
    <row r="340" spans="1:6" ht="76.5">
      <c r="A340" s="36" t="s">
        <v>844</v>
      </c>
      <c r="B340" s="590" t="s">
        <v>998</v>
      </c>
      <c r="C340" s="606" t="s">
        <v>37</v>
      </c>
      <c r="D340" s="718">
        <v>420</v>
      </c>
      <c r="E340" s="608"/>
      <c r="F340" s="38">
        <f>+D340*E340</f>
        <v>0</v>
      </c>
    </row>
    <row r="341" spans="1:6" ht="89.25">
      <c r="A341" s="36" t="s">
        <v>845</v>
      </c>
      <c r="B341" s="590" t="s">
        <v>1008</v>
      </c>
      <c r="C341" s="606" t="s">
        <v>100</v>
      </c>
      <c r="D341" s="718">
        <v>257</v>
      </c>
      <c r="E341" s="608"/>
      <c r="F341" s="38">
        <f aca="true" t="shared" si="2" ref="F341:F351">D341*E341</f>
        <v>0</v>
      </c>
    </row>
    <row r="342" spans="1:6" ht="38.25">
      <c r="A342" s="311" t="s">
        <v>846</v>
      </c>
      <c r="B342" s="719" t="s">
        <v>997</v>
      </c>
      <c r="C342" s="686" t="s">
        <v>100</v>
      </c>
      <c r="D342" s="720">
        <v>257</v>
      </c>
      <c r="E342" s="681"/>
      <c r="F342" s="457">
        <f t="shared" si="2"/>
        <v>0</v>
      </c>
    </row>
    <row r="343" spans="1:6" ht="153">
      <c r="A343" s="310" t="s">
        <v>847</v>
      </c>
      <c r="B343" s="715" t="s">
        <v>1007</v>
      </c>
      <c r="C343" s="606" t="s">
        <v>100</v>
      </c>
      <c r="D343" s="718">
        <v>104</v>
      </c>
      <c r="E343" s="608"/>
      <c r="F343" s="38">
        <f t="shared" si="2"/>
        <v>0</v>
      </c>
    </row>
    <row r="344" spans="1:6" ht="229.5">
      <c r="A344" s="311" t="s">
        <v>848</v>
      </c>
      <c r="B344" s="709" t="s">
        <v>1254</v>
      </c>
      <c r="C344" s="686" t="s">
        <v>37</v>
      </c>
      <c r="D344" s="720">
        <v>420</v>
      </c>
      <c r="E344" s="681"/>
      <c r="F344" s="457">
        <f t="shared" si="2"/>
        <v>0</v>
      </c>
    </row>
    <row r="345" spans="1:6" ht="153">
      <c r="A345" s="310" t="s">
        <v>849</v>
      </c>
      <c r="B345" s="715" t="s">
        <v>996</v>
      </c>
      <c r="C345" s="606" t="s">
        <v>100</v>
      </c>
      <c r="D345" s="334">
        <v>60</v>
      </c>
      <c r="E345" s="40"/>
      <c r="F345" s="38">
        <f t="shared" si="2"/>
        <v>0</v>
      </c>
    </row>
    <row r="346" spans="1:6" ht="51">
      <c r="A346" s="311" t="s">
        <v>850</v>
      </c>
      <c r="B346" s="601" t="s">
        <v>995</v>
      </c>
      <c r="C346" s="686" t="s">
        <v>100</v>
      </c>
      <c r="D346" s="720">
        <v>20</v>
      </c>
      <c r="E346" s="681"/>
      <c r="F346" s="681">
        <f t="shared" si="2"/>
        <v>0</v>
      </c>
    </row>
    <row r="347" spans="1:6" ht="89.25">
      <c r="A347" s="310" t="s">
        <v>851</v>
      </c>
      <c r="B347" s="715" t="s">
        <v>994</v>
      </c>
      <c r="C347" s="606" t="s">
        <v>100</v>
      </c>
      <c r="D347" s="718">
        <v>20</v>
      </c>
      <c r="E347" s="608"/>
      <c r="F347" s="608">
        <f t="shared" si="2"/>
        <v>0</v>
      </c>
    </row>
    <row r="348" spans="1:6" ht="63.75">
      <c r="A348" s="311" t="s">
        <v>852</v>
      </c>
      <c r="B348" s="709" t="s">
        <v>955</v>
      </c>
      <c r="C348" s="686" t="s">
        <v>37</v>
      </c>
      <c r="D348" s="720">
        <v>691.4</v>
      </c>
      <c r="E348" s="681"/>
      <c r="F348" s="681">
        <f t="shared" si="2"/>
        <v>0</v>
      </c>
    </row>
    <row r="349" spans="1:6" ht="38.25">
      <c r="A349" s="721" t="s">
        <v>853</v>
      </c>
      <c r="B349" s="715" t="s">
        <v>1006</v>
      </c>
      <c r="C349" s="606" t="s">
        <v>76</v>
      </c>
      <c r="D349" s="718">
        <v>1</v>
      </c>
      <c r="E349" s="608"/>
      <c r="F349" s="608">
        <f t="shared" si="2"/>
        <v>0</v>
      </c>
    </row>
    <row r="350" spans="1:6" ht="12.75">
      <c r="A350" s="311" t="s">
        <v>854</v>
      </c>
      <c r="B350" s="709" t="s">
        <v>855</v>
      </c>
      <c r="C350" s="686" t="s">
        <v>37</v>
      </c>
      <c r="D350" s="720">
        <v>300</v>
      </c>
      <c r="E350" s="681"/>
      <c r="F350" s="681">
        <f t="shared" si="2"/>
        <v>0</v>
      </c>
    </row>
    <row r="351" spans="1:6" ht="25.5">
      <c r="A351" s="452" t="s">
        <v>856</v>
      </c>
      <c r="B351" s="715" t="s">
        <v>857</v>
      </c>
      <c r="C351" s="606" t="s">
        <v>100</v>
      </c>
      <c r="D351" s="718">
        <v>257</v>
      </c>
      <c r="E351" s="608"/>
      <c r="F351" s="608">
        <f t="shared" si="2"/>
        <v>0</v>
      </c>
    </row>
    <row r="352" spans="1:6" ht="12.75">
      <c r="A352" s="451"/>
      <c r="B352" s="722" t="s">
        <v>858</v>
      </c>
      <c r="C352" s="723"/>
      <c r="D352" s="724"/>
      <c r="E352" s="725"/>
      <c r="F352" s="725"/>
    </row>
    <row r="353" spans="1:6" ht="25.5">
      <c r="A353" s="310" t="s">
        <v>859</v>
      </c>
      <c r="B353" s="715" t="s">
        <v>954</v>
      </c>
      <c r="C353" s="606" t="s">
        <v>100</v>
      </c>
      <c r="D353" s="718">
        <v>60</v>
      </c>
      <c r="E353" s="608"/>
      <c r="F353" s="608">
        <f aca="true" t="shared" si="3" ref="F353:F358">D353*E353</f>
        <v>0</v>
      </c>
    </row>
    <row r="354" spans="1:6" ht="51">
      <c r="A354" s="368" t="s">
        <v>860</v>
      </c>
      <c r="B354" s="709" t="s">
        <v>953</v>
      </c>
      <c r="C354" s="726" t="s">
        <v>100</v>
      </c>
      <c r="D354" s="727">
        <v>22</v>
      </c>
      <c r="E354" s="728"/>
      <c r="F354" s="728">
        <f t="shared" si="3"/>
        <v>0</v>
      </c>
    </row>
    <row r="355" spans="1:6" s="167" customFormat="1" ht="38.25">
      <c r="A355" s="310" t="s">
        <v>861</v>
      </c>
      <c r="B355" s="715" t="s">
        <v>952</v>
      </c>
      <c r="C355" s="606" t="s">
        <v>74</v>
      </c>
      <c r="D355" s="718">
        <v>2</v>
      </c>
      <c r="E355" s="608"/>
      <c r="F355" s="608">
        <f t="shared" si="3"/>
        <v>0</v>
      </c>
    </row>
    <row r="356" spans="1:6" ht="38.25">
      <c r="A356" s="369" t="s">
        <v>862</v>
      </c>
      <c r="B356" s="729" t="s">
        <v>951</v>
      </c>
      <c r="C356" s="726" t="s">
        <v>74</v>
      </c>
      <c r="D356" s="727">
        <v>2</v>
      </c>
      <c r="E356" s="728"/>
      <c r="F356" s="728">
        <f t="shared" si="3"/>
        <v>0</v>
      </c>
    </row>
    <row r="357" spans="1:6" ht="89.25">
      <c r="A357" s="450" t="s">
        <v>863</v>
      </c>
      <c r="B357" s="715" t="s">
        <v>950</v>
      </c>
      <c r="C357" s="606" t="s">
        <v>100</v>
      </c>
      <c r="D357" s="718">
        <v>60</v>
      </c>
      <c r="E357" s="608"/>
      <c r="F357" s="608">
        <f t="shared" si="3"/>
        <v>0</v>
      </c>
    </row>
    <row r="358" spans="1:6" s="366" customFormat="1" ht="38.25">
      <c r="A358" s="730" t="s">
        <v>864</v>
      </c>
      <c r="B358" s="729" t="s">
        <v>949</v>
      </c>
      <c r="C358" s="726" t="s">
        <v>100</v>
      </c>
      <c r="D358" s="727">
        <v>60</v>
      </c>
      <c r="E358" s="728"/>
      <c r="F358" s="728">
        <f t="shared" si="3"/>
        <v>0</v>
      </c>
    </row>
    <row r="359" spans="1:6" s="366" customFormat="1" ht="127.5">
      <c r="A359" s="721" t="s">
        <v>865</v>
      </c>
      <c r="B359" s="590" t="s">
        <v>948</v>
      </c>
      <c r="C359" s="600" t="s">
        <v>74</v>
      </c>
      <c r="D359" s="598">
        <v>1</v>
      </c>
      <c r="E359" s="608"/>
      <c r="F359" s="608">
        <f>+E359*D359</f>
        <v>0</v>
      </c>
    </row>
    <row r="360" spans="1:6" s="366" customFormat="1" ht="60">
      <c r="A360" s="731" t="s">
        <v>942</v>
      </c>
      <c r="B360" s="732" t="s">
        <v>943</v>
      </c>
      <c r="C360" s="733"/>
      <c r="D360" s="734"/>
      <c r="E360" s="735"/>
      <c r="F360" s="735"/>
    </row>
    <row r="361" spans="1:6" s="366" customFormat="1" ht="14.25" customHeight="1">
      <c r="A361" s="731"/>
      <c r="B361" s="732" t="s">
        <v>944</v>
      </c>
      <c r="C361" s="733" t="s">
        <v>74</v>
      </c>
      <c r="D361" s="734">
        <v>4</v>
      </c>
      <c r="E361" s="735"/>
      <c r="F361" s="735">
        <f>D361*E361</f>
        <v>0</v>
      </c>
    </row>
    <row r="362" spans="1:6" s="366" customFormat="1" ht="14.25" customHeight="1">
      <c r="A362" s="731"/>
      <c r="B362" s="732" t="s">
        <v>945</v>
      </c>
      <c r="C362" s="733" t="s">
        <v>74</v>
      </c>
      <c r="D362" s="734">
        <v>4</v>
      </c>
      <c r="E362" s="735"/>
      <c r="F362" s="735">
        <f>D362*E362</f>
        <v>0</v>
      </c>
    </row>
    <row r="363" spans="1:6" s="366" customFormat="1" ht="14.25" customHeight="1">
      <c r="A363" s="731"/>
      <c r="B363" s="732" t="s">
        <v>946</v>
      </c>
      <c r="C363" s="733" t="s">
        <v>74</v>
      </c>
      <c r="D363" s="734">
        <v>1</v>
      </c>
      <c r="E363" s="735"/>
      <c r="F363" s="735">
        <f>D363*E363</f>
        <v>0</v>
      </c>
    </row>
    <row r="364" spans="1:6" s="366" customFormat="1" ht="15.75">
      <c r="A364" s="736"/>
      <c r="B364" s="737" t="s">
        <v>947</v>
      </c>
      <c r="C364" s="738" t="s">
        <v>74</v>
      </c>
      <c r="D364" s="739">
        <v>2</v>
      </c>
      <c r="E364" s="740"/>
      <c r="F364" s="740">
        <f>D364*E364</f>
        <v>0</v>
      </c>
    </row>
    <row r="365" spans="1:256" ht="38.25">
      <c r="A365" s="631" t="s">
        <v>993</v>
      </c>
      <c r="B365" s="590" t="s">
        <v>1005</v>
      </c>
      <c r="C365" s="600" t="s">
        <v>39</v>
      </c>
      <c r="D365" s="598">
        <v>1</v>
      </c>
      <c r="E365" s="593"/>
      <c r="F365" s="593">
        <f>D365*E365</f>
        <v>0</v>
      </c>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1:6" ht="12.75">
      <c r="A366" s="475"/>
      <c r="B366" s="741" t="s">
        <v>1012</v>
      </c>
      <c r="C366" s="726"/>
      <c r="D366" s="726"/>
      <c r="E366" s="742" t="s">
        <v>31</v>
      </c>
      <c r="F366" s="742">
        <f>SUM(F340:F365)</f>
        <v>0</v>
      </c>
    </row>
  </sheetData>
  <sheetProtection/>
  <mergeCells count="16">
    <mergeCell ref="A19:B19"/>
    <mergeCell ref="C19:F19"/>
    <mergeCell ref="B57:F57"/>
    <mergeCell ref="D4:F4"/>
    <mergeCell ref="D5:F5"/>
    <mergeCell ref="D6:F6"/>
    <mergeCell ref="D7:F7"/>
    <mergeCell ref="D8:F8"/>
    <mergeCell ref="D9:F9"/>
    <mergeCell ref="D10:F10"/>
    <mergeCell ref="D16:F16"/>
    <mergeCell ref="D11:F11"/>
    <mergeCell ref="D12:F12"/>
    <mergeCell ref="D13:F13"/>
    <mergeCell ref="D14:F14"/>
    <mergeCell ref="D15:F15"/>
  </mergeCells>
  <printOptions/>
  <pageMargins left="0.7" right="0.7" top="0.75" bottom="0.75" header="0.3" footer="0.3"/>
  <pageSetup horizontalDpi="600" verticalDpi="600" orientation="portrait" paperSize="9" r:id="rId1"/>
  <rowBreaks count="4" manualBreakCount="4">
    <brk id="83" max="255" man="1"/>
    <brk id="97" max="255" man="1"/>
    <brk id="305" max="255" man="1"/>
    <brk id="336" max="255" man="1"/>
  </rowBreaks>
</worksheet>
</file>

<file path=xl/worksheets/sheet4.xml><?xml version="1.0" encoding="utf-8"?>
<worksheet xmlns="http://schemas.openxmlformats.org/spreadsheetml/2006/main" xmlns:r="http://schemas.openxmlformats.org/officeDocument/2006/relationships">
  <dimension ref="A1:CD848"/>
  <sheetViews>
    <sheetView view="pageBreakPreview" zoomScaleSheetLayoutView="100" zoomScalePageLayoutView="0" workbookViewId="0" topLeftCell="A1">
      <selection activeCell="J31" sqref="J31"/>
    </sheetView>
  </sheetViews>
  <sheetFormatPr defaultColWidth="7.875" defaultRowHeight="12.75"/>
  <cols>
    <col min="1" max="1" width="4.75390625" style="122" customWidth="1"/>
    <col min="2" max="2" width="48.00390625" style="122" customWidth="1"/>
    <col min="3" max="3" width="8.875" style="129" customWidth="1"/>
    <col min="4" max="4" width="7.125" style="129" customWidth="1"/>
    <col min="5" max="5" width="8.75390625" style="124" customWidth="1"/>
    <col min="6" max="6" width="11.75390625" style="124" customWidth="1"/>
    <col min="7" max="16384" width="7.875" style="126" customWidth="1"/>
  </cols>
  <sheetData>
    <row r="1" spans="1:57" ht="12.75">
      <c r="A1" s="121"/>
      <c r="B1" s="121"/>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row>
    <row r="2" spans="1:57" ht="12.75">
      <c r="A2" s="121"/>
      <c r="B2" s="121" t="s">
        <v>1380</v>
      </c>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row>
    <row r="3" spans="1:57" ht="12.75">
      <c r="A3" s="127"/>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row>
    <row r="4" spans="1:57" ht="12.75">
      <c r="A4" s="127"/>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row>
    <row r="5" spans="2:82" ht="12.75">
      <c r="B5" s="146" t="s">
        <v>356</v>
      </c>
      <c r="C5" s="171"/>
      <c r="D5" s="171"/>
      <c r="E5" s="150"/>
      <c r="F5" s="150"/>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row>
    <row r="6" spans="5:82" ht="12.75">
      <c r="E6" s="150"/>
      <c r="F6" s="150"/>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row>
    <row r="7" spans="2:82" ht="12.75">
      <c r="B7" s="122" t="s">
        <v>188</v>
      </c>
      <c r="E7" s="150"/>
      <c r="F7" s="150"/>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row>
    <row r="8" spans="2:82" ht="12.75">
      <c r="B8" s="121" t="s">
        <v>257</v>
      </c>
      <c r="E8" s="150"/>
      <c r="F8" s="848">
        <f>F91</f>
        <v>0</v>
      </c>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row>
    <row r="9" spans="5:82" ht="12.75">
      <c r="E9" s="150"/>
      <c r="F9" s="848"/>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row>
    <row r="10" spans="2:82" ht="12.75">
      <c r="B10" s="121" t="s">
        <v>258</v>
      </c>
      <c r="E10" s="150"/>
      <c r="F10" s="848">
        <f>F144</f>
        <v>0</v>
      </c>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row>
    <row r="11" spans="2:82" ht="12.75">
      <c r="B11" s="122" t="s">
        <v>188</v>
      </c>
      <c r="E11" s="150"/>
      <c r="F11" s="848"/>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row>
    <row r="12" spans="2:82" ht="12.75">
      <c r="B12" s="121" t="s">
        <v>259</v>
      </c>
      <c r="E12" s="150"/>
      <c r="F12" s="848">
        <f>F192</f>
        <v>0</v>
      </c>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row>
    <row r="13" spans="2:82" ht="12.75">
      <c r="B13" s="122" t="s">
        <v>188</v>
      </c>
      <c r="E13" s="150"/>
      <c r="F13" s="848"/>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row>
    <row r="14" spans="2:82" ht="12.75">
      <c r="B14" s="121" t="s">
        <v>260</v>
      </c>
      <c r="E14" s="150"/>
      <c r="F14" s="848">
        <f>F242</f>
        <v>0</v>
      </c>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row>
    <row r="15" spans="5:82" ht="12.75">
      <c r="E15" s="150"/>
      <c r="F15" s="848"/>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row>
    <row r="16" spans="2:82" ht="12.75">
      <c r="B16" s="121" t="s">
        <v>261</v>
      </c>
      <c r="E16" s="150"/>
      <c r="F16" s="848">
        <f>F272</f>
        <v>0</v>
      </c>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row>
    <row r="17" spans="5:82" ht="12.75">
      <c r="E17" s="150"/>
      <c r="F17" s="848"/>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row>
    <row r="18" spans="2:82" ht="12.75">
      <c r="B18" s="137" t="s">
        <v>262</v>
      </c>
      <c r="C18" s="171"/>
      <c r="D18" s="171"/>
      <c r="E18" s="156"/>
      <c r="F18" s="138">
        <f>F290</f>
        <v>0</v>
      </c>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row>
    <row r="19" spans="2:82" ht="12.75">
      <c r="B19" s="137"/>
      <c r="C19" s="171"/>
      <c r="D19" s="171"/>
      <c r="E19" s="156"/>
      <c r="F19" s="138"/>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c r="CD19" s="125"/>
    </row>
    <row r="20" spans="2:82" ht="12.75">
      <c r="B20" s="147" t="s">
        <v>263</v>
      </c>
      <c r="C20" s="168"/>
      <c r="D20" s="168"/>
      <c r="E20" s="154"/>
      <c r="F20" s="849">
        <f>F299</f>
        <v>0</v>
      </c>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row>
    <row r="21" spans="2:82" ht="12.75">
      <c r="B21" s="137"/>
      <c r="C21" s="171"/>
      <c r="D21" s="171"/>
      <c r="E21" s="156"/>
      <c r="F21" s="138"/>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5"/>
      <c r="CB21" s="125"/>
      <c r="CC21" s="125"/>
      <c r="CD21" s="125"/>
    </row>
    <row r="22" spans="2:82" ht="13.5" thickBot="1">
      <c r="B22" s="148" t="s">
        <v>357</v>
      </c>
      <c r="C22" s="174"/>
      <c r="D22" s="174"/>
      <c r="E22" s="166"/>
      <c r="F22" s="850">
        <f>SUM(F8:F20)</f>
        <v>0</v>
      </c>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c r="BZ22" s="125"/>
      <c r="CA22" s="125"/>
      <c r="CB22" s="125"/>
      <c r="CC22" s="125"/>
      <c r="CD22" s="125"/>
    </row>
    <row r="23" spans="2:82" ht="13.5" thickTop="1">
      <c r="B23" s="137"/>
      <c r="C23" s="171"/>
      <c r="D23" s="171"/>
      <c r="E23" s="156"/>
      <c r="F23" s="157"/>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c r="CD23" s="125"/>
    </row>
    <row r="24" spans="2:82" ht="12.75">
      <c r="B24" s="137"/>
      <c r="C24" s="171"/>
      <c r="D24" s="171"/>
      <c r="E24" s="156"/>
      <c r="F24" s="157"/>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c r="CD24" s="125"/>
    </row>
    <row r="25" spans="1:57" ht="12.75">
      <c r="A25" s="127"/>
      <c r="B25" s="149" t="s">
        <v>154</v>
      </c>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row>
    <row r="26" spans="2:57" ht="12.75">
      <c r="B26" s="149" t="s">
        <v>182</v>
      </c>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row>
    <row r="27" spans="7:57" ht="12.7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125"/>
    </row>
    <row r="28" spans="7:57" ht="12.7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row>
    <row r="29" spans="1:57" ht="12.75">
      <c r="A29" s="121" t="s">
        <v>183</v>
      </c>
      <c r="B29" s="121"/>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row>
    <row r="30" spans="2:57" ht="12.75">
      <c r="B30" s="121"/>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row>
    <row r="31" spans="1:57" ht="12.75">
      <c r="A31" s="129" t="s">
        <v>184</v>
      </c>
      <c r="B31" s="128" t="s">
        <v>264</v>
      </c>
      <c r="C31" s="129" t="s">
        <v>39</v>
      </c>
      <c r="D31" s="129">
        <v>1</v>
      </c>
      <c r="E31" s="150"/>
      <c r="F31" s="150">
        <f>D31*E31</f>
        <v>0</v>
      </c>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row>
    <row r="32" spans="2:57" ht="12.75">
      <c r="B32" s="121"/>
      <c r="E32" s="150"/>
      <c r="F32" s="151"/>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row>
    <row r="33" spans="1:57" ht="12.75">
      <c r="A33" s="129" t="s">
        <v>185</v>
      </c>
      <c r="B33" s="122" t="s">
        <v>186</v>
      </c>
      <c r="E33" s="152"/>
      <c r="F33" s="152"/>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row>
    <row r="34" spans="2:57" ht="12.75">
      <c r="B34" s="122" t="s">
        <v>265</v>
      </c>
      <c r="E34" s="152"/>
      <c r="F34" s="152"/>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row>
    <row r="35" spans="2:57" ht="12.75">
      <c r="B35" s="122" t="s">
        <v>187</v>
      </c>
      <c r="E35" s="152"/>
      <c r="F35" s="152"/>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row>
    <row r="36" spans="1:57" ht="12.75">
      <c r="A36" s="122" t="s">
        <v>188</v>
      </c>
      <c r="B36" s="131" t="s">
        <v>267</v>
      </c>
      <c r="C36" s="168" t="s">
        <v>24</v>
      </c>
      <c r="D36" s="168">
        <v>1</v>
      </c>
      <c r="E36" s="150"/>
      <c r="F36" s="150">
        <f>D36*E36</f>
        <v>0</v>
      </c>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row>
    <row r="37" spans="5:57" ht="12.75">
      <c r="E37" s="150"/>
      <c r="F37" s="150"/>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row>
    <row r="38" spans="1:57" ht="12.75">
      <c r="A38" s="129" t="s">
        <v>190</v>
      </c>
      <c r="B38" s="122" t="s">
        <v>266</v>
      </c>
      <c r="E38" s="152"/>
      <c r="F38" s="152"/>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row>
    <row r="39" spans="2:57" ht="12.75">
      <c r="B39" s="122" t="s">
        <v>265</v>
      </c>
      <c r="E39" s="152"/>
      <c r="F39" s="152"/>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row>
    <row r="40" spans="2:57" ht="12.75">
      <c r="B40" s="122" t="s">
        <v>187</v>
      </c>
      <c r="E40" s="152"/>
      <c r="F40" s="152"/>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row>
    <row r="41" spans="1:57" ht="12.75">
      <c r="A41" s="122" t="s">
        <v>188</v>
      </c>
      <c r="B41" s="131" t="s">
        <v>267</v>
      </c>
      <c r="C41" s="168" t="s">
        <v>24</v>
      </c>
      <c r="D41" s="168">
        <v>1</v>
      </c>
      <c r="E41" s="150"/>
      <c r="F41" s="150">
        <f>D41*E41</f>
        <v>0</v>
      </c>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row>
    <row r="42" spans="5:57" ht="12.75">
      <c r="E42" s="150"/>
      <c r="F42" s="150"/>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row>
    <row r="43" spans="1:57" ht="12.75">
      <c r="A43" s="129" t="s">
        <v>191</v>
      </c>
      <c r="B43" s="122" t="s">
        <v>268</v>
      </c>
      <c r="E43" s="152"/>
      <c r="F43" s="152"/>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row>
    <row r="44" spans="2:57" ht="12.75">
      <c r="B44" s="122" t="s">
        <v>265</v>
      </c>
      <c r="E44" s="152"/>
      <c r="F44" s="152"/>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row>
    <row r="45" spans="2:57" ht="12.75">
      <c r="B45" s="122" t="s">
        <v>187</v>
      </c>
      <c r="E45" s="152"/>
      <c r="F45" s="152"/>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row>
    <row r="46" spans="1:57" ht="12.75">
      <c r="A46" s="122" t="s">
        <v>188</v>
      </c>
      <c r="B46" s="131" t="s">
        <v>189</v>
      </c>
      <c r="C46" s="168" t="s">
        <v>24</v>
      </c>
      <c r="D46" s="168">
        <v>1</v>
      </c>
      <c r="E46" s="150"/>
      <c r="F46" s="150">
        <f>D46*E46</f>
        <v>0</v>
      </c>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row>
    <row r="47" spans="5:57" ht="12.75">
      <c r="E47" s="150"/>
      <c r="F47" s="150"/>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row>
    <row r="48" spans="1:57" ht="12.75">
      <c r="A48" s="129" t="s">
        <v>192</v>
      </c>
      <c r="B48" s="122" t="s">
        <v>193</v>
      </c>
      <c r="E48" s="150"/>
      <c r="F48" s="150"/>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row>
    <row r="49" spans="2:57" ht="12.75">
      <c r="B49" s="122" t="s">
        <v>269</v>
      </c>
      <c r="D49" s="129">
        <v>1</v>
      </c>
      <c r="E49" s="150"/>
      <c r="F49" s="150"/>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row>
    <row r="50" spans="1:57" ht="12.75">
      <c r="A50" s="123" t="s">
        <v>110</v>
      </c>
      <c r="B50" s="122" t="s">
        <v>194</v>
      </c>
      <c r="C50" s="129" t="s">
        <v>39</v>
      </c>
      <c r="D50" s="129">
        <v>1</v>
      </c>
      <c r="E50" s="150"/>
      <c r="F50" s="150"/>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row>
    <row r="51" spans="1:57" ht="12.75">
      <c r="A51" s="123" t="s">
        <v>110</v>
      </c>
      <c r="B51" s="122" t="s">
        <v>195</v>
      </c>
      <c r="C51" s="129" t="s">
        <v>39</v>
      </c>
      <c r="D51" s="129">
        <v>1</v>
      </c>
      <c r="E51" s="150"/>
      <c r="F51" s="150"/>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row>
    <row r="52" spans="1:57" ht="12.75">
      <c r="A52" s="123" t="s">
        <v>110</v>
      </c>
      <c r="B52" s="122" t="s">
        <v>196</v>
      </c>
      <c r="C52" s="129" t="s">
        <v>39</v>
      </c>
      <c r="D52" s="129">
        <v>1</v>
      </c>
      <c r="E52" s="153"/>
      <c r="F52" s="150"/>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row>
    <row r="53" spans="1:57" ht="12.75">
      <c r="A53" s="123" t="s">
        <v>110</v>
      </c>
      <c r="B53" s="122" t="s">
        <v>197</v>
      </c>
      <c r="C53" s="129" t="s">
        <v>39</v>
      </c>
      <c r="D53" s="129">
        <v>6</v>
      </c>
      <c r="E53" s="150"/>
      <c r="F53" s="150"/>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row>
    <row r="54" spans="1:57" ht="12.75">
      <c r="A54" s="123" t="s">
        <v>110</v>
      </c>
      <c r="B54" s="122" t="s">
        <v>198</v>
      </c>
      <c r="C54" s="129" t="s">
        <v>39</v>
      </c>
      <c r="D54" s="129">
        <v>3</v>
      </c>
      <c r="E54" s="150"/>
      <c r="F54" s="150"/>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row>
    <row r="55" spans="1:57" ht="12.75">
      <c r="A55" s="123" t="s">
        <v>110</v>
      </c>
      <c r="B55" s="122" t="s">
        <v>199</v>
      </c>
      <c r="C55" s="129" t="s">
        <v>39</v>
      </c>
      <c r="D55" s="129">
        <v>1</v>
      </c>
      <c r="E55" s="150"/>
      <c r="F55" s="150"/>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row>
    <row r="56" spans="1:57" ht="12.75">
      <c r="A56" s="123" t="s">
        <v>110</v>
      </c>
      <c r="B56" s="122" t="s">
        <v>200</v>
      </c>
      <c r="C56" s="129" t="s">
        <v>39</v>
      </c>
      <c r="D56" s="129">
        <v>12</v>
      </c>
      <c r="E56" s="150"/>
      <c r="F56" s="150"/>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row>
    <row r="57" spans="1:57" ht="12.75">
      <c r="A57" s="123" t="s">
        <v>110</v>
      </c>
      <c r="B57" s="122" t="s">
        <v>201</v>
      </c>
      <c r="C57" s="129" t="s">
        <v>202</v>
      </c>
      <c r="D57" s="129">
        <v>1</v>
      </c>
      <c r="E57" s="150"/>
      <c r="F57" s="150"/>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row>
    <row r="58" spans="1:57" ht="12.75">
      <c r="A58" s="123" t="s">
        <v>110</v>
      </c>
      <c r="B58" s="122" t="s">
        <v>203</v>
      </c>
      <c r="C58" s="129" t="s">
        <v>202</v>
      </c>
      <c r="D58" s="129">
        <v>1</v>
      </c>
      <c r="E58" s="150"/>
      <c r="F58" s="150"/>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row>
    <row r="59" spans="1:57" ht="12.75">
      <c r="A59" s="123" t="s">
        <v>110</v>
      </c>
      <c r="B59" s="122" t="s">
        <v>270</v>
      </c>
      <c r="E59" s="150"/>
      <c r="F59" s="150"/>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row>
    <row r="60" spans="2:57" ht="12.75">
      <c r="B60" s="132" t="s">
        <v>204</v>
      </c>
      <c r="E60" s="150"/>
      <c r="F60" s="150"/>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25"/>
    </row>
    <row r="61" spans="1:57" ht="12.75">
      <c r="A61" s="122" t="s">
        <v>188</v>
      </c>
      <c r="B61" s="131" t="s">
        <v>271</v>
      </c>
      <c r="C61" s="168" t="s">
        <v>24</v>
      </c>
      <c r="D61" s="168">
        <v>1</v>
      </c>
      <c r="E61" s="150"/>
      <c r="F61" s="150">
        <f>D61*E61</f>
        <v>0</v>
      </c>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125"/>
      <c r="AZ61" s="125"/>
      <c r="BA61" s="125"/>
      <c r="BB61" s="125"/>
      <c r="BC61" s="125"/>
      <c r="BD61" s="125"/>
      <c r="BE61" s="125"/>
    </row>
    <row r="62" spans="5:57" ht="12.75">
      <c r="E62" s="150"/>
      <c r="F62" s="150"/>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5"/>
      <c r="AZ62" s="125"/>
      <c r="BA62" s="125"/>
      <c r="BB62" s="125"/>
      <c r="BC62" s="125"/>
      <c r="BD62" s="125"/>
      <c r="BE62" s="125"/>
    </row>
    <row r="63" spans="1:57" ht="12.75">
      <c r="A63" s="129" t="s">
        <v>205</v>
      </c>
      <c r="B63" s="122" t="s">
        <v>206</v>
      </c>
      <c r="E63" s="150"/>
      <c r="F63" s="150"/>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row>
    <row r="64" spans="2:57" ht="12.75">
      <c r="B64" s="122" t="s">
        <v>269</v>
      </c>
      <c r="D64" s="129">
        <v>1</v>
      </c>
      <c r="E64" s="150"/>
      <c r="F64" s="150"/>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125"/>
      <c r="BA64" s="125"/>
      <c r="BB64" s="125"/>
      <c r="BC64" s="125"/>
      <c r="BD64" s="125"/>
      <c r="BE64" s="125"/>
    </row>
    <row r="65" spans="1:57" ht="12.75">
      <c r="A65" s="123" t="s">
        <v>110</v>
      </c>
      <c r="B65" s="122" t="s">
        <v>194</v>
      </c>
      <c r="C65" s="129" t="s">
        <v>39</v>
      </c>
      <c r="D65" s="129">
        <v>1</v>
      </c>
      <c r="E65" s="150"/>
      <c r="F65" s="150"/>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c r="BC65" s="125"/>
      <c r="BD65" s="125"/>
      <c r="BE65" s="125"/>
    </row>
    <row r="66" spans="1:57" ht="12.75">
      <c r="A66" s="123" t="s">
        <v>110</v>
      </c>
      <c r="B66" s="122" t="s">
        <v>195</v>
      </c>
      <c r="C66" s="129" t="s">
        <v>39</v>
      </c>
      <c r="D66" s="129">
        <v>1</v>
      </c>
      <c r="E66" s="150"/>
      <c r="F66" s="150"/>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125"/>
      <c r="AZ66" s="125"/>
      <c r="BA66" s="125"/>
      <c r="BB66" s="125"/>
      <c r="BC66" s="125"/>
      <c r="BD66" s="125"/>
      <c r="BE66" s="125"/>
    </row>
    <row r="67" spans="1:57" ht="12.75">
      <c r="A67" s="123" t="s">
        <v>110</v>
      </c>
      <c r="B67" s="122" t="s">
        <v>196</v>
      </c>
      <c r="C67" s="129" t="s">
        <v>39</v>
      </c>
      <c r="D67" s="129">
        <v>1</v>
      </c>
      <c r="E67" s="150"/>
      <c r="F67" s="150"/>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5"/>
      <c r="AZ67" s="125"/>
      <c r="BA67" s="125"/>
      <c r="BB67" s="125"/>
      <c r="BC67" s="125"/>
      <c r="BD67" s="125"/>
      <c r="BE67" s="125"/>
    </row>
    <row r="68" spans="1:57" ht="12.75">
      <c r="A68" s="123" t="s">
        <v>110</v>
      </c>
      <c r="B68" s="122" t="s">
        <v>197</v>
      </c>
      <c r="C68" s="129" t="s">
        <v>39</v>
      </c>
      <c r="D68" s="129">
        <v>9</v>
      </c>
      <c r="E68" s="150"/>
      <c r="F68" s="150"/>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P68" s="125"/>
      <c r="AQ68" s="125"/>
      <c r="AR68" s="125"/>
      <c r="AS68" s="125"/>
      <c r="AT68" s="125"/>
      <c r="AU68" s="125"/>
      <c r="AV68" s="125"/>
      <c r="AW68" s="125"/>
      <c r="AX68" s="125"/>
      <c r="AY68" s="125"/>
      <c r="AZ68" s="125"/>
      <c r="BA68" s="125"/>
      <c r="BB68" s="125"/>
      <c r="BC68" s="125"/>
      <c r="BD68" s="125"/>
      <c r="BE68" s="125"/>
    </row>
    <row r="69" spans="1:57" ht="12.75">
      <c r="A69" s="123" t="s">
        <v>110</v>
      </c>
      <c r="B69" s="122" t="s">
        <v>198</v>
      </c>
      <c r="C69" s="129" t="s">
        <v>39</v>
      </c>
      <c r="D69" s="129">
        <v>3</v>
      </c>
      <c r="E69" s="150"/>
      <c r="F69" s="150"/>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125"/>
      <c r="AZ69" s="125"/>
      <c r="BA69" s="125"/>
      <c r="BB69" s="125"/>
      <c r="BC69" s="125"/>
      <c r="BD69" s="125"/>
      <c r="BE69" s="125"/>
    </row>
    <row r="70" spans="1:57" ht="12.75">
      <c r="A70" s="123" t="s">
        <v>110</v>
      </c>
      <c r="B70" s="122" t="s">
        <v>200</v>
      </c>
      <c r="C70" s="129" t="s">
        <v>39</v>
      </c>
      <c r="D70" s="129">
        <v>12</v>
      </c>
      <c r="E70" s="150"/>
      <c r="F70" s="150"/>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125"/>
      <c r="BC70" s="125"/>
      <c r="BD70" s="125"/>
      <c r="BE70" s="125"/>
    </row>
    <row r="71" spans="1:57" ht="12.75">
      <c r="A71" s="123" t="s">
        <v>110</v>
      </c>
      <c r="B71" s="122" t="s">
        <v>201</v>
      </c>
      <c r="C71" s="129" t="s">
        <v>202</v>
      </c>
      <c r="D71" s="129">
        <v>1</v>
      </c>
      <c r="E71" s="150"/>
      <c r="F71" s="150"/>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125"/>
      <c r="AZ71" s="125"/>
      <c r="BA71" s="125"/>
      <c r="BB71" s="125"/>
      <c r="BC71" s="125"/>
      <c r="BD71" s="125"/>
      <c r="BE71" s="125"/>
    </row>
    <row r="72" spans="1:57" ht="12.75">
      <c r="A72" s="123" t="s">
        <v>110</v>
      </c>
      <c r="B72" s="122" t="s">
        <v>203</v>
      </c>
      <c r="C72" s="129" t="s">
        <v>202</v>
      </c>
      <c r="D72" s="129">
        <v>1</v>
      </c>
      <c r="E72" s="150"/>
      <c r="F72" s="150"/>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125"/>
      <c r="AZ72" s="125"/>
      <c r="BA72" s="125"/>
      <c r="BB72" s="125"/>
      <c r="BC72" s="125"/>
      <c r="BD72" s="125"/>
      <c r="BE72" s="125"/>
    </row>
    <row r="73" spans="1:57" ht="12.75">
      <c r="A73" s="123" t="s">
        <v>110</v>
      </c>
      <c r="B73" s="122" t="s">
        <v>270</v>
      </c>
      <c r="E73" s="150"/>
      <c r="F73" s="150"/>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25"/>
    </row>
    <row r="74" spans="2:57" ht="12.75">
      <c r="B74" s="132" t="s">
        <v>204</v>
      </c>
      <c r="E74" s="150"/>
      <c r="F74" s="150"/>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125"/>
      <c r="BA74" s="125"/>
      <c r="BB74" s="125"/>
      <c r="BC74" s="125"/>
      <c r="BD74" s="125"/>
      <c r="BE74" s="125"/>
    </row>
    <row r="75" spans="1:57" ht="12.75">
      <c r="A75" s="122" t="s">
        <v>188</v>
      </c>
      <c r="B75" s="131" t="s">
        <v>271</v>
      </c>
      <c r="C75" s="168" t="s">
        <v>24</v>
      </c>
      <c r="D75" s="168">
        <v>1</v>
      </c>
      <c r="E75" s="150"/>
      <c r="F75" s="150">
        <f>D75*E75</f>
        <v>0</v>
      </c>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125"/>
      <c r="AZ75" s="125"/>
      <c r="BA75" s="125"/>
      <c r="BB75" s="125"/>
      <c r="BC75" s="125"/>
      <c r="BD75" s="125"/>
      <c r="BE75" s="125"/>
    </row>
    <row r="76" spans="5:57" ht="12.75">
      <c r="E76" s="150"/>
      <c r="F76" s="150"/>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25"/>
      <c r="BA76" s="125"/>
      <c r="BB76" s="125"/>
      <c r="BC76" s="125"/>
      <c r="BD76" s="125"/>
      <c r="BE76" s="125"/>
    </row>
    <row r="77" spans="1:57" ht="12.75">
      <c r="A77" s="129" t="s">
        <v>207</v>
      </c>
      <c r="B77" s="122" t="s">
        <v>208</v>
      </c>
      <c r="E77" s="150"/>
      <c r="F77" s="150"/>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125"/>
      <c r="AZ77" s="125"/>
      <c r="BA77" s="125"/>
      <c r="BB77" s="125"/>
      <c r="BC77" s="125"/>
      <c r="BD77" s="125"/>
      <c r="BE77" s="125"/>
    </row>
    <row r="78" spans="2:57" ht="12.75">
      <c r="B78" s="122" t="s">
        <v>269</v>
      </c>
      <c r="D78" s="129">
        <v>1</v>
      </c>
      <c r="E78" s="150"/>
      <c r="F78" s="150"/>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25"/>
      <c r="BA78" s="125"/>
      <c r="BB78" s="125"/>
      <c r="BC78" s="125"/>
      <c r="BD78" s="125"/>
      <c r="BE78" s="125"/>
    </row>
    <row r="79" spans="1:57" ht="12.75">
      <c r="A79" s="122" t="s">
        <v>110</v>
      </c>
      <c r="B79" s="122" t="s">
        <v>194</v>
      </c>
      <c r="C79" s="129" t="s">
        <v>39</v>
      </c>
      <c r="D79" s="129">
        <v>1</v>
      </c>
      <c r="E79" s="150"/>
      <c r="F79" s="150"/>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P79" s="125"/>
      <c r="AQ79" s="125"/>
      <c r="AR79" s="125"/>
      <c r="AS79" s="125"/>
      <c r="AT79" s="125"/>
      <c r="AU79" s="125"/>
      <c r="AV79" s="125"/>
      <c r="AW79" s="125"/>
      <c r="AX79" s="125"/>
      <c r="AY79" s="125"/>
      <c r="AZ79" s="125"/>
      <c r="BA79" s="125"/>
      <c r="BB79" s="125"/>
      <c r="BC79" s="125"/>
      <c r="BD79" s="125"/>
      <c r="BE79" s="125"/>
    </row>
    <row r="80" spans="1:57" ht="12.75">
      <c r="A80" s="122" t="s">
        <v>110</v>
      </c>
      <c r="B80" s="122" t="s">
        <v>195</v>
      </c>
      <c r="C80" s="129" t="s">
        <v>39</v>
      </c>
      <c r="D80" s="129">
        <v>1</v>
      </c>
      <c r="E80" s="150"/>
      <c r="F80" s="150"/>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row>
    <row r="81" spans="1:57" ht="12.75">
      <c r="A81" s="122" t="s">
        <v>110</v>
      </c>
      <c r="B81" s="122" t="s">
        <v>196</v>
      </c>
      <c r="C81" s="129" t="s">
        <v>39</v>
      </c>
      <c r="D81" s="129">
        <v>1</v>
      </c>
      <c r="E81" s="150"/>
      <c r="F81" s="150"/>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row>
    <row r="82" spans="1:57" ht="12.75">
      <c r="A82" s="122" t="s">
        <v>110</v>
      </c>
      <c r="B82" s="122" t="s">
        <v>197</v>
      </c>
      <c r="C82" s="129" t="s">
        <v>39</v>
      </c>
      <c r="D82" s="129">
        <v>9</v>
      </c>
      <c r="E82" s="150"/>
      <c r="F82" s="150"/>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row>
    <row r="83" spans="1:57" ht="12.75">
      <c r="A83" s="122" t="s">
        <v>110</v>
      </c>
      <c r="B83" s="122" t="s">
        <v>198</v>
      </c>
      <c r="C83" s="129" t="s">
        <v>39</v>
      </c>
      <c r="D83" s="129">
        <v>3</v>
      </c>
      <c r="E83" s="150"/>
      <c r="F83" s="150"/>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row>
    <row r="84" spans="1:57" ht="12.75">
      <c r="A84" s="122" t="s">
        <v>110</v>
      </c>
      <c r="B84" s="122" t="s">
        <v>200</v>
      </c>
      <c r="C84" s="129" t="s">
        <v>39</v>
      </c>
      <c r="D84" s="129">
        <v>12</v>
      </c>
      <c r="E84" s="150"/>
      <c r="F84" s="150"/>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5"/>
      <c r="AX84" s="125"/>
      <c r="AY84" s="125"/>
      <c r="AZ84" s="125"/>
      <c r="BA84" s="125"/>
      <c r="BB84" s="125"/>
      <c r="BC84" s="125"/>
      <c r="BD84" s="125"/>
      <c r="BE84" s="125"/>
    </row>
    <row r="85" spans="1:57" ht="12.75">
      <c r="A85" s="122" t="s">
        <v>110</v>
      </c>
      <c r="B85" s="122" t="s">
        <v>201</v>
      </c>
      <c r="C85" s="129" t="s">
        <v>202</v>
      </c>
      <c r="D85" s="129">
        <v>1</v>
      </c>
      <c r="E85" s="150"/>
      <c r="F85" s="150"/>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125"/>
      <c r="AW85" s="125"/>
      <c r="AX85" s="125"/>
      <c r="AY85" s="125"/>
      <c r="AZ85" s="125"/>
      <c r="BA85" s="125"/>
      <c r="BB85" s="125"/>
      <c r="BC85" s="125"/>
      <c r="BD85" s="125"/>
      <c r="BE85" s="125"/>
    </row>
    <row r="86" spans="1:57" ht="12.75">
      <c r="A86" s="122" t="s">
        <v>110</v>
      </c>
      <c r="B86" s="122" t="s">
        <v>203</v>
      </c>
      <c r="C86" s="129" t="s">
        <v>202</v>
      </c>
      <c r="D86" s="129">
        <v>1</v>
      </c>
      <c r="E86" s="150"/>
      <c r="F86" s="150"/>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c r="AZ86" s="125"/>
      <c r="BA86" s="125"/>
      <c r="BB86" s="125"/>
      <c r="BC86" s="125"/>
      <c r="BD86" s="125"/>
      <c r="BE86" s="125"/>
    </row>
    <row r="87" spans="1:57" ht="12.75">
      <c r="A87" s="122" t="s">
        <v>110</v>
      </c>
      <c r="B87" s="122" t="s">
        <v>270</v>
      </c>
      <c r="E87" s="150"/>
      <c r="F87" s="150"/>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125"/>
      <c r="AW87" s="125"/>
      <c r="AX87" s="125"/>
      <c r="AY87" s="125"/>
      <c r="AZ87" s="125"/>
      <c r="BA87" s="125"/>
      <c r="BB87" s="125"/>
      <c r="BC87" s="125"/>
      <c r="BD87" s="125"/>
      <c r="BE87" s="125"/>
    </row>
    <row r="88" spans="2:57" ht="12.75">
      <c r="B88" s="132" t="s">
        <v>204</v>
      </c>
      <c r="E88" s="150"/>
      <c r="F88" s="150"/>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P88" s="125"/>
      <c r="AQ88" s="125"/>
      <c r="AR88" s="125"/>
      <c r="AS88" s="125"/>
      <c r="AT88" s="125"/>
      <c r="AU88" s="125"/>
      <c r="AV88" s="125"/>
      <c r="AW88" s="125"/>
      <c r="AX88" s="125"/>
      <c r="AY88" s="125"/>
      <c r="AZ88" s="125"/>
      <c r="BA88" s="125"/>
      <c r="BB88" s="125"/>
      <c r="BC88" s="125"/>
      <c r="BD88" s="125"/>
      <c r="BE88" s="125"/>
    </row>
    <row r="89" spans="1:57" ht="12.75">
      <c r="A89" s="122" t="s">
        <v>188</v>
      </c>
      <c r="B89" s="131" t="s">
        <v>271</v>
      </c>
      <c r="C89" s="168" t="s">
        <v>24</v>
      </c>
      <c r="D89" s="168">
        <v>1</v>
      </c>
      <c r="E89" s="154"/>
      <c r="F89" s="154">
        <f>D89*E89</f>
        <v>0</v>
      </c>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125"/>
      <c r="BA89" s="125"/>
      <c r="BB89" s="125"/>
      <c r="BC89" s="125"/>
      <c r="BD89" s="125"/>
      <c r="BE89" s="125"/>
    </row>
    <row r="90" spans="5:57" ht="12.75">
      <c r="E90" s="150"/>
      <c r="F90" s="150"/>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5"/>
      <c r="AW90" s="125"/>
      <c r="AX90" s="125"/>
      <c r="AY90" s="125"/>
      <c r="AZ90" s="125"/>
      <c r="BA90" s="125"/>
      <c r="BB90" s="125"/>
      <c r="BC90" s="125"/>
      <c r="BD90" s="125"/>
      <c r="BE90" s="125"/>
    </row>
    <row r="91" spans="2:57" ht="12.75">
      <c r="B91" s="121" t="s">
        <v>209</v>
      </c>
      <c r="C91" s="169"/>
      <c r="D91" s="169"/>
      <c r="E91" s="155"/>
      <c r="F91" s="155">
        <f>SUM(F32:F90)</f>
        <v>0</v>
      </c>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125"/>
      <c r="BA91" s="125"/>
      <c r="BB91" s="125"/>
      <c r="BC91" s="125"/>
      <c r="BD91" s="125"/>
      <c r="BE91" s="125"/>
    </row>
    <row r="92" spans="2:57" ht="12.75">
      <c r="B92" s="121"/>
      <c r="C92" s="169"/>
      <c r="D92" s="169"/>
      <c r="E92" s="155"/>
      <c r="F92" s="15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5"/>
      <c r="AW92" s="125"/>
      <c r="AX92" s="125"/>
      <c r="AY92" s="125"/>
      <c r="AZ92" s="125"/>
      <c r="BA92" s="125"/>
      <c r="BB92" s="125"/>
      <c r="BC92" s="125"/>
      <c r="BD92" s="125"/>
      <c r="BE92" s="125"/>
    </row>
    <row r="93" spans="2:57" ht="12.75">
      <c r="B93" s="121"/>
      <c r="C93" s="169"/>
      <c r="D93" s="169"/>
      <c r="E93" s="155"/>
      <c r="F93" s="15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c r="AX93" s="125"/>
      <c r="AY93" s="125"/>
      <c r="AZ93" s="125"/>
      <c r="BA93" s="125"/>
      <c r="BB93" s="125"/>
      <c r="BC93" s="125"/>
      <c r="BD93" s="125"/>
      <c r="BE93" s="125"/>
    </row>
    <row r="94" spans="1:57" ht="12.75">
      <c r="A94" s="121" t="s">
        <v>210</v>
      </c>
      <c r="B94" s="121"/>
      <c r="E94" s="150"/>
      <c r="F94" s="150"/>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125"/>
      <c r="AZ94" s="125"/>
      <c r="BA94" s="125"/>
      <c r="BB94" s="125"/>
      <c r="BC94" s="125"/>
      <c r="BD94" s="125"/>
      <c r="BE94" s="125"/>
    </row>
    <row r="95" spans="1:57" ht="12.75">
      <c r="A95" s="121"/>
      <c r="B95" s="121"/>
      <c r="E95" s="150"/>
      <c r="F95" s="150"/>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125"/>
      <c r="AY95" s="125"/>
      <c r="AZ95" s="125"/>
      <c r="BA95" s="125"/>
      <c r="BB95" s="125"/>
      <c r="BC95" s="125"/>
      <c r="BD95" s="125"/>
      <c r="BE95" s="125"/>
    </row>
    <row r="96" spans="1:57" ht="12.75">
      <c r="A96" s="122" t="s">
        <v>188</v>
      </c>
      <c r="B96" s="149" t="s">
        <v>273</v>
      </c>
      <c r="E96" s="150"/>
      <c r="F96" s="150"/>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c r="AX96" s="125"/>
      <c r="AY96" s="125"/>
      <c r="AZ96" s="125"/>
      <c r="BA96" s="125"/>
      <c r="BB96" s="125"/>
      <c r="BC96" s="125"/>
      <c r="BD96" s="125"/>
      <c r="BE96" s="125"/>
    </row>
    <row r="97" spans="1:57" ht="12.75">
      <c r="A97" s="122" t="s">
        <v>188</v>
      </c>
      <c r="B97" s="149" t="s">
        <v>272</v>
      </c>
      <c r="E97" s="150"/>
      <c r="F97" s="150"/>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125"/>
      <c r="AZ97" s="125"/>
      <c r="BA97" s="125"/>
      <c r="BB97" s="125"/>
      <c r="BC97" s="125"/>
      <c r="BD97" s="125"/>
      <c r="BE97" s="125"/>
    </row>
    <row r="98" spans="5:57" ht="12.75">
      <c r="E98" s="150"/>
      <c r="F98" s="150"/>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5"/>
      <c r="AW98" s="125"/>
      <c r="AX98" s="125"/>
      <c r="AY98" s="125"/>
      <c r="AZ98" s="125"/>
      <c r="BA98" s="125"/>
      <c r="BB98" s="125"/>
      <c r="BC98" s="125"/>
      <c r="BD98" s="125"/>
      <c r="BE98" s="125"/>
    </row>
    <row r="99" spans="1:57" ht="12.75">
      <c r="A99" s="177" t="s">
        <v>184</v>
      </c>
      <c r="B99" s="122" t="s">
        <v>333</v>
      </c>
      <c r="E99" s="150"/>
      <c r="F99" s="150"/>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5"/>
      <c r="AW99" s="125"/>
      <c r="AX99" s="125"/>
      <c r="AY99" s="125"/>
      <c r="AZ99" s="125"/>
      <c r="BA99" s="125"/>
      <c r="BB99" s="125"/>
      <c r="BC99" s="125"/>
      <c r="BD99" s="125"/>
      <c r="BE99" s="125"/>
    </row>
    <row r="100" spans="1:57" ht="12.75">
      <c r="A100" s="177"/>
      <c r="B100" s="122" t="s">
        <v>211</v>
      </c>
      <c r="C100" s="129" t="s">
        <v>39</v>
      </c>
      <c r="D100" s="129">
        <v>65</v>
      </c>
      <c r="E100" s="150"/>
      <c r="F100" s="150">
        <f>D100*E100</f>
        <v>0</v>
      </c>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5"/>
      <c r="AZ100" s="125"/>
      <c r="BA100" s="125"/>
      <c r="BB100" s="125"/>
      <c r="BC100" s="125"/>
      <c r="BD100" s="125"/>
      <c r="BE100" s="125"/>
    </row>
    <row r="101" spans="1:57" ht="12.75">
      <c r="A101" s="177"/>
      <c r="E101" s="150"/>
      <c r="F101" s="150"/>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125"/>
      <c r="AW101" s="125"/>
      <c r="AX101" s="125"/>
      <c r="AY101" s="125"/>
      <c r="AZ101" s="125"/>
      <c r="BA101" s="125"/>
      <c r="BB101" s="125"/>
      <c r="BC101" s="125"/>
      <c r="BD101" s="125"/>
      <c r="BE101" s="125"/>
    </row>
    <row r="102" spans="1:57" ht="12.75">
      <c r="A102" s="177" t="s">
        <v>212</v>
      </c>
      <c r="B102" s="122" t="s">
        <v>334</v>
      </c>
      <c r="E102" s="150"/>
      <c r="F102" s="150"/>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c r="AR102" s="125"/>
      <c r="AS102" s="125"/>
      <c r="AT102" s="125"/>
      <c r="AU102" s="125"/>
      <c r="AV102" s="125"/>
      <c r="AW102" s="125"/>
      <c r="AX102" s="125"/>
      <c r="AY102" s="125"/>
      <c r="AZ102" s="125"/>
      <c r="BA102" s="125"/>
      <c r="BB102" s="125"/>
      <c r="BC102" s="125"/>
      <c r="BD102" s="125"/>
      <c r="BE102" s="125"/>
    </row>
    <row r="103" spans="1:57" ht="12.75">
      <c r="A103" s="177"/>
      <c r="B103" s="133" t="s">
        <v>335</v>
      </c>
      <c r="C103" s="129" t="s">
        <v>39</v>
      </c>
      <c r="D103" s="129">
        <v>14</v>
      </c>
      <c r="E103" s="150"/>
      <c r="F103" s="150">
        <f>D103*E103</f>
        <v>0</v>
      </c>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c r="AR103" s="125"/>
      <c r="AS103" s="125"/>
      <c r="AT103" s="125"/>
      <c r="AU103" s="125"/>
      <c r="AV103" s="125"/>
      <c r="AW103" s="125"/>
      <c r="AX103" s="125"/>
      <c r="AY103" s="125"/>
      <c r="AZ103" s="125"/>
      <c r="BA103" s="125"/>
      <c r="BB103" s="125"/>
      <c r="BC103" s="125"/>
      <c r="BD103" s="125"/>
      <c r="BE103" s="125"/>
    </row>
    <row r="104" spans="1:57" ht="12.75">
      <c r="A104" s="177"/>
      <c r="E104" s="150"/>
      <c r="F104" s="150"/>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c r="AR104" s="125"/>
      <c r="AS104" s="125"/>
      <c r="AT104" s="125"/>
      <c r="AU104" s="125"/>
      <c r="AV104" s="125"/>
      <c r="AW104" s="125"/>
      <c r="AX104" s="125"/>
      <c r="AY104" s="125"/>
      <c r="AZ104" s="125"/>
      <c r="BA104" s="125"/>
      <c r="BB104" s="125"/>
      <c r="BC104" s="125"/>
      <c r="BD104" s="125"/>
      <c r="BE104" s="125"/>
    </row>
    <row r="105" spans="1:57" ht="12.75">
      <c r="A105" s="177" t="s">
        <v>185</v>
      </c>
      <c r="B105" s="122" t="s">
        <v>213</v>
      </c>
      <c r="E105" s="150"/>
      <c r="F105" s="150"/>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5"/>
      <c r="AW105" s="125"/>
      <c r="AX105" s="125"/>
      <c r="AY105" s="125"/>
      <c r="AZ105" s="125"/>
      <c r="BA105" s="125"/>
      <c r="BB105" s="125"/>
      <c r="BC105" s="125"/>
      <c r="BD105" s="125"/>
      <c r="BE105" s="125"/>
    </row>
    <row r="106" spans="1:57" ht="12.75">
      <c r="A106" s="177"/>
      <c r="B106" s="133" t="s">
        <v>336</v>
      </c>
      <c r="C106" s="129" t="s">
        <v>39</v>
      </c>
      <c r="D106" s="129">
        <v>20</v>
      </c>
      <c r="E106" s="150"/>
      <c r="F106" s="150">
        <f>D106*E106</f>
        <v>0</v>
      </c>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125"/>
      <c r="AW106" s="125"/>
      <c r="AX106" s="125"/>
      <c r="AY106" s="125"/>
      <c r="AZ106" s="125"/>
      <c r="BA106" s="125"/>
      <c r="BB106" s="125"/>
      <c r="BC106" s="125"/>
      <c r="BD106" s="125"/>
      <c r="BE106" s="125"/>
    </row>
    <row r="107" spans="1:57" ht="12.75">
      <c r="A107" s="177"/>
      <c r="E107" s="150"/>
      <c r="F107" s="150"/>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c r="AR107" s="125"/>
      <c r="AS107" s="125"/>
      <c r="AT107" s="125"/>
      <c r="AU107" s="125"/>
      <c r="AV107" s="125"/>
      <c r="AW107" s="125"/>
      <c r="AX107" s="125"/>
      <c r="AY107" s="125"/>
      <c r="AZ107" s="125"/>
      <c r="BA107" s="125"/>
      <c r="BB107" s="125"/>
      <c r="BC107" s="125"/>
      <c r="BD107" s="125"/>
      <c r="BE107" s="125"/>
    </row>
    <row r="108" spans="1:57" ht="12.75">
      <c r="A108" s="177" t="s">
        <v>214</v>
      </c>
      <c r="B108" s="122" t="s">
        <v>213</v>
      </c>
      <c r="E108" s="150"/>
      <c r="F108" s="150"/>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5"/>
      <c r="AW108" s="125"/>
      <c r="AX108" s="125"/>
      <c r="AY108" s="125"/>
      <c r="AZ108" s="125"/>
      <c r="BA108" s="125"/>
      <c r="BB108" s="125"/>
      <c r="BC108" s="125"/>
      <c r="BD108" s="125"/>
      <c r="BE108" s="125"/>
    </row>
    <row r="109" spans="1:57" ht="12.75">
      <c r="A109" s="177"/>
      <c r="B109" s="133" t="s">
        <v>337</v>
      </c>
      <c r="C109" s="129" t="s">
        <v>39</v>
      </c>
      <c r="D109" s="129">
        <v>6</v>
      </c>
      <c r="E109" s="150"/>
      <c r="F109" s="150">
        <f>D109*E109</f>
        <v>0</v>
      </c>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c r="AR109" s="125"/>
      <c r="AS109" s="125"/>
      <c r="AT109" s="125"/>
      <c r="AU109" s="125"/>
      <c r="AV109" s="125"/>
      <c r="AW109" s="125"/>
      <c r="AX109" s="125"/>
      <c r="AY109" s="125"/>
      <c r="AZ109" s="125"/>
      <c r="BA109" s="125"/>
      <c r="BB109" s="125"/>
      <c r="BC109" s="125"/>
      <c r="BD109" s="125"/>
      <c r="BE109" s="125"/>
    </row>
    <row r="110" spans="1:57" ht="12.75">
      <c r="A110" s="177"/>
      <c r="E110" s="150"/>
      <c r="F110" s="150"/>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c r="AR110" s="125"/>
      <c r="AS110" s="125"/>
      <c r="AT110" s="125"/>
      <c r="AU110" s="125"/>
      <c r="AV110" s="125"/>
      <c r="AW110" s="125"/>
      <c r="AX110" s="125"/>
      <c r="AY110" s="125"/>
      <c r="AZ110" s="125"/>
      <c r="BA110" s="125"/>
      <c r="BB110" s="125"/>
      <c r="BC110" s="125"/>
      <c r="BD110" s="125"/>
      <c r="BE110" s="125"/>
    </row>
    <row r="111" spans="1:57" ht="12.75">
      <c r="A111" s="177">
        <v>3</v>
      </c>
      <c r="B111" s="122" t="s">
        <v>215</v>
      </c>
      <c r="E111" s="150"/>
      <c r="F111" s="150"/>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c r="AR111" s="125"/>
      <c r="AS111" s="125"/>
      <c r="AT111" s="125"/>
      <c r="AU111" s="125"/>
      <c r="AV111" s="125"/>
      <c r="AW111" s="125"/>
      <c r="AX111" s="125"/>
      <c r="AY111" s="125"/>
      <c r="AZ111" s="125"/>
      <c r="BA111" s="125"/>
      <c r="BB111" s="125"/>
      <c r="BC111" s="125"/>
      <c r="BD111" s="125"/>
      <c r="BE111" s="125"/>
    </row>
    <row r="112" spans="1:57" ht="12.75">
      <c r="A112" s="177"/>
      <c r="B112" s="122" t="s">
        <v>338</v>
      </c>
      <c r="C112" s="129" t="s">
        <v>39</v>
      </c>
      <c r="D112" s="129">
        <v>4</v>
      </c>
      <c r="E112" s="150"/>
      <c r="F112" s="150">
        <f>D112*E112</f>
        <v>0</v>
      </c>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5"/>
      <c r="AZ112" s="125"/>
      <c r="BA112" s="125"/>
      <c r="BB112" s="125"/>
      <c r="BC112" s="125"/>
      <c r="BD112" s="125"/>
      <c r="BE112" s="125"/>
    </row>
    <row r="113" spans="1:57" ht="12.75">
      <c r="A113" s="177"/>
      <c r="E113" s="150"/>
      <c r="F113" s="150"/>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25"/>
      <c r="AS113" s="125"/>
      <c r="AT113" s="125"/>
      <c r="AU113" s="125"/>
      <c r="AV113" s="125"/>
      <c r="AW113" s="125"/>
      <c r="AX113" s="125"/>
      <c r="AY113" s="125"/>
      <c r="AZ113" s="125"/>
      <c r="BA113" s="125"/>
      <c r="BB113" s="125"/>
      <c r="BC113" s="125"/>
      <c r="BD113" s="125"/>
      <c r="BE113" s="125"/>
    </row>
    <row r="114" spans="1:57" ht="12.75">
      <c r="A114" s="177" t="s">
        <v>191</v>
      </c>
      <c r="B114" s="122" t="s">
        <v>216</v>
      </c>
      <c r="E114" s="150"/>
      <c r="F114" s="150"/>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5"/>
      <c r="AY114" s="125"/>
      <c r="AZ114" s="125"/>
      <c r="BA114" s="125"/>
      <c r="BB114" s="125"/>
      <c r="BC114" s="125"/>
      <c r="BD114" s="125"/>
      <c r="BE114" s="125"/>
    </row>
    <row r="115" spans="1:57" ht="12.75">
      <c r="A115" s="177"/>
      <c r="B115" s="122" t="s">
        <v>338</v>
      </c>
      <c r="C115" s="129" t="s">
        <v>39</v>
      </c>
      <c r="D115" s="129">
        <v>4</v>
      </c>
      <c r="E115" s="150"/>
      <c r="F115" s="150">
        <f>D115*E115</f>
        <v>0</v>
      </c>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5"/>
      <c r="AW115" s="125"/>
      <c r="AX115" s="125"/>
      <c r="AY115" s="125"/>
      <c r="AZ115" s="125"/>
      <c r="BA115" s="125"/>
      <c r="BB115" s="125"/>
      <c r="BC115" s="125"/>
      <c r="BD115" s="125"/>
      <c r="BE115" s="125"/>
    </row>
    <row r="116" spans="1:57" ht="12.75">
      <c r="A116" s="177"/>
      <c r="E116" s="150"/>
      <c r="F116" s="150"/>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125"/>
      <c r="BA116" s="125"/>
      <c r="BB116" s="125"/>
      <c r="BC116" s="125"/>
      <c r="BD116" s="125"/>
      <c r="BE116" s="125"/>
    </row>
    <row r="117" spans="1:57" ht="12.75">
      <c r="A117" s="177" t="s">
        <v>192</v>
      </c>
      <c r="B117" s="122" t="s">
        <v>339</v>
      </c>
      <c r="C117" s="129" t="s">
        <v>39</v>
      </c>
      <c r="D117" s="129">
        <v>2</v>
      </c>
      <c r="E117" s="150"/>
      <c r="F117" s="150">
        <f>D117*E117</f>
        <v>0</v>
      </c>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125"/>
      <c r="AV117" s="125"/>
      <c r="AW117" s="125"/>
      <c r="AX117" s="125"/>
      <c r="AY117" s="125"/>
      <c r="AZ117" s="125"/>
      <c r="BA117" s="125"/>
      <c r="BB117" s="125"/>
      <c r="BC117" s="125"/>
      <c r="BD117" s="125"/>
      <c r="BE117" s="125"/>
    </row>
    <row r="118" spans="1:57" ht="12.75">
      <c r="A118" s="177"/>
      <c r="E118" s="150"/>
      <c r="F118" s="150"/>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125"/>
      <c r="AV118" s="125"/>
      <c r="AW118" s="125"/>
      <c r="AX118" s="125"/>
      <c r="AY118" s="125"/>
      <c r="AZ118" s="125"/>
      <c r="BA118" s="125"/>
      <c r="BB118" s="125"/>
      <c r="BC118" s="125"/>
      <c r="BD118" s="125"/>
      <c r="BE118" s="125"/>
    </row>
    <row r="119" spans="1:57" ht="12.75">
      <c r="A119" s="177" t="s">
        <v>205</v>
      </c>
      <c r="B119" s="122" t="s">
        <v>217</v>
      </c>
      <c r="E119" s="150"/>
      <c r="F119" s="150"/>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25"/>
      <c r="AV119" s="125"/>
      <c r="AW119" s="125"/>
      <c r="AX119" s="125"/>
      <c r="AY119" s="125"/>
      <c r="AZ119" s="125"/>
      <c r="BA119" s="125"/>
      <c r="BB119" s="125"/>
      <c r="BC119" s="125"/>
      <c r="BD119" s="125"/>
      <c r="BE119" s="125"/>
    </row>
    <row r="120" spans="1:57" ht="12.75">
      <c r="A120" s="177"/>
      <c r="B120" s="122" t="s">
        <v>218</v>
      </c>
      <c r="C120" s="129" t="s">
        <v>219</v>
      </c>
      <c r="D120" s="129">
        <v>880</v>
      </c>
      <c r="E120" s="150"/>
      <c r="F120" s="150">
        <f>D120*E120</f>
        <v>0</v>
      </c>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c r="AR120" s="125"/>
      <c r="AS120" s="125"/>
      <c r="AT120" s="125"/>
      <c r="AU120" s="125"/>
      <c r="AV120" s="125"/>
      <c r="AW120" s="125"/>
      <c r="AX120" s="125"/>
      <c r="AY120" s="125"/>
      <c r="AZ120" s="125"/>
      <c r="BA120" s="125"/>
      <c r="BB120" s="125"/>
      <c r="BC120" s="125"/>
      <c r="BD120" s="125"/>
      <c r="BE120" s="125"/>
    </row>
    <row r="121" spans="1:57" ht="12.75">
      <c r="A121" s="177"/>
      <c r="B121" s="122" t="s">
        <v>220</v>
      </c>
      <c r="C121" s="129" t="s">
        <v>219</v>
      </c>
      <c r="D121" s="129">
        <v>150</v>
      </c>
      <c r="E121" s="150"/>
      <c r="F121" s="150">
        <f>D121*E121</f>
        <v>0</v>
      </c>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5"/>
      <c r="AW121" s="125"/>
      <c r="AX121" s="125"/>
      <c r="AY121" s="125"/>
      <c r="AZ121" s="125"/>
      <c r="BA121" s="125"/>
      <c r="BB121" s="125"/>
      <c r="BC121" s="125"/>
      <c r="BD121" s="125"/>
      <c r="BE121" s="125"/>
    </row>
    <row r="122" spans="1:57" ht="12.75">
      <c r="A122" s="177"/>
      <c r="B122" s="122" t="s">
        <v>221</v>
      </c>
      <c r="C122" s="129" t="s">
        <v>219</v>
      </c>
      <c r="D122" s="129">
        <v>240</v>
      </c>
      <c r="E122" s="150"/>
      <c r="F122" s="150">
        <f>D122*E122</f>
        <v>0</v>
      </c>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125"/>
      <c r="BA122" s="125"/>
      <c r="BB122" s="125"/>
      <c r="BC122" s="125"/>
      <c r="BD122" s="125"/>
      <c r="BE122" s="125"/>
    </row>
    <row r="123" spans="1:57" ht="12.75">
      <c r="A123" s="177"/>
      <c r="E123" s="150"/>
      <c r="F123" s="150"/>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c r="AR123" s="125"/>
      <c r="AS123" s="125"/>
      <c r="AT123" s="125"/>
      <c r="AU123" s="125"/>
      <c r="AV123" s="125"/>
      <c r="AW123" s="125"/>
      <c r="AX123" s="125"/>
      <c r="AY123" s="125"/>
      <c r="AZ123" s="125"/>
      <c r="BA123" s="125"/>
      <c r="BB123" s="125"/>
      <c r="BC123" s="125"/>
      <c r="BD123" s="125"/>
      <c r="BE123" s="125"/>
    </row>
    <row r="124" spans="1:57" ht="12.75">
      <c r="A124" s="177" t="s">
        <v>207</v>
      </c>
      <c r="B124" s="122" t="s">
        <v>340</v>
      </c>
      <c r="C124" s="129" t="s">
        <v>219</v>
      </c>
      <c r="D124" s="129">
        <v>250</v>
      </c>
      <c r="E124" s="474"/>
      <c r="F124" s="150">
        <f>D124*E124</f>
        <v>0</v>
      </c>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c r="AR124" s="125"/>
      <c r="AS124" s="125"/>
      <c r="AT124" s="125"/>
      <c r="AU124" s="125"/>
      <c r="AV124" s="125"/>
      <c r="AW124" s="125"/>
      <c r="AX124" s="125"/>
      <c r="AY124" s="125"/>
      <c r="AZ124" s="125"/>
      <c r="BA124" s="125"/>
      <c r="BB124" s="125"/>
      <c r="BC124" s="125"/>
      <c r="BD124" s="125"/>
      <c r="BE124" s="125"/>
    </row>
    <row r="125" spans="1:57" ht="12.75">
      <c r="A125" s="177"/>
      <c r="E125" s="150"/>
      <c r="F125" s="150"/>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c r="AR125" s="125"/>
      <c r="AS125" s="125"/>
      <c r="AT125" s="125"/>
      <c r="AU125" s="125"/>
      <c r="AV125" s="125"/>
      <c r="AW125" s="125"/>
      <c r="AX125" s="125"/>
      <c r="AY125" s="125"/>
      <c r="AZ125" s="125"/>
      <c r="BA125" s="125"/>
      <c r="BB125" s="125"/>
      <c r="BC125" s="125"/>
      <c r="BD125" s="125"/>
      <c r="BE125" s="125"/>
    </row>
    <row r="126" spans="1:57" ht="12.75">
      <c r="A126" s="177" t="s">
        <v>222</v>
      </c>
      <c r="B126" s="122" t="s">
        <v>341</v>
      </c>
      <c r="C126" s="129" t="s">
        <v>39</v>
      </c>
      <c r="D126" s="129">
        <v>9</v>
      </c>
      <c r="E126" s="150"/>
      <c r="F126" s="150">
        <f>D126*E126</f>
        <v>0</v>
      </c>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5"/>
      <c r="AW126" s="125"/>
      <c r="AX126" s="125"/>
      <c r="AY126" s="125"/>
      <c r="AZ126" s="125"/>
      <c r="BA126" s="125"/>
      <c r="BB126" s="125"/>
      <c r="BC126" s="125"/>
      <c r="BD126" s="125"/>
      <c r="BE126" s="125"/>
    </row>
    <row r="127" spans="1:57" ht="12.75">
      <c r="A127" s="177"/>
      <c r="E127" s="150"/>
      <c r="F127" s="150"/>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125"/>
      <c r="BA127" s="125"/>
      <c r="BB127" s="125"/>
      <c r="BC127" s="125"/>
      <c r="BD127" s="125"/>
      <c r="BE127" s="125"/>
    </row>
    <row r="128" spans="1:57" ht="25.5">
      <c r="A128" s="177" t="s">
        <v>223</v>
      </c>
      <c r="B128" s="183" t="s">
        <v>346</v>
      </c>
      <c r="C128" s="129" t="s">
        <v>39</v>
      </c>
      <c r="D128" s="129">
        <v>26</v>
      </c>
      <c r="E128" s="150"/>
      <c r="F128" s="150">
        <f>D128*E128</f>
        <v>0</v>
      </c>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5"/>
      <c r="AW128" s="125"/>
      <c r="AX128" s="125"/>
      <c r="AY128" s="125"/>
      <c r="AZ128" s="125"/>
      <c r="BA128" s="125"/>
      <c r="BB128" s="125"/>
      <c r="BC128" s="125"/>
      <c r="BD128" s="125"/>
      <c r="BE128" s="125"/>
    </row>
    <row r="129" spans="1:57" ht="12.75">
      <c r="A129" s="177"/>
      <c r="B129" s="122" t="s">
        <v>188</v>
      </c>
      <c r="E129" s="150"/>
      <c r="F129" s="150"/>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c r="AR129" s="125"/>
      <c r="AS129" s="125"/>
      <c r="AT129" s="125"/>
      <c r="AU129" s="125"/>
      <c r="AV129" s="125"/>
      <c r="AW129" s="125"/>
      <c r="AX129" s="125"/>
      <c r="AY129" s="125"/>
      <c r="AZ129" s="125"/>
      <c r="BA129" s="125"/>
      <c r="BB129" s="125"/>
      <c r="BC129" s="125"/>
      <c r="BD129" s="125"/>
      <c r="BE129" s="125"/>
    </row>
    <row r="130" spans="1:57" ht="25.5">
      <c r="A130" s="177" t="s">
        <v>224</v>
      </c>
      <c r="B130" s="183" t="s">
        <v>347</v>
      </c>
      <c r="C130" s="129" t="s">
        <v>39</v>
      </c>
      <c r="D130" s="129">
        <v>6</v>
      </c>
      <c r="E130" s="150"/>
      <c r="F130" s="150">
        <f>D130*E130</f>
        <v>0</v>
      </c>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c r="AT130" s="125"/>
      <c r="AU130" s="125"/>
      <c r="AV130" s="125"/>
      <c r="AW130" s="125"/>
      <c r="AX130" s="125"/>
      <c r="AY130" s="125"/>
      <c r="AZ130" s="125"/>
      <c r="BA130" s="125"/>
      <c r="BB130" s="125"/>
      <c r="BC130" s="125"/>
      <c r="BD130" s="125"/>
      <c r="BE130" s="125"/>
    </row>
    <row r="131" spans="1:57" ht="12.75">
      <c r="A131" s="177"/>
      <c r="E131" s="150"/>
      <c r="F131" s="150"/>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c r="AT131" s="125"/>
      <c r="AU131" s="125"/>
      <c r="AV131" s="125"/>
      <c r="AW131" s="125"/>
      <c r="AX131" s="125"/>
      <c r="AY131" s="125"/>
      <c r="AZ131" s="125"/>
      <c r="BA131" s="125"/>
      <c r="BB131" s="125"/>
      <c r="BC131" s="125"/>
      <c r="BD131" s="125"/>
      <c r="BE131" s="125"/>
    </row>
    <row r="132" spans="1:57" ht="12.75">
      <c r="A132" s="177" t="s">
        <v>225</v>
      </c>
      <c r="B132" s="122" t="s">
        <v>342</v>
      </c>
      <c r="C132" s="129" t="s">
        <v>39</v>
      </c>
      <c r="D132" s="129">
        <v>22</v>
      </c>
      <c r="E132" s="150"/>
      <c r="F132" s="150">
        <f>D132*E132</f>
        <v>0</v>
      </c>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5"/>
      <c r="AW132" s="125"/>
      <c r="AX132" s="125"/>
      <c r="AY132" s="125"/>
      <c r="AZ132" s="125"/>
      <c r="BA132" s="125"/>
      <c r="BB132" s="125"/>
      <c r="BC132" s="125"/>
      <c r="BD132" s="125"/>
      <c r="BE132" s="125"/>
    </row>
    <row r="133" spans="1:57" ht="12.75">
      <c r="A133" s="177"/>
      <c r="E133" s="150"/>
      <c r="F133" s="150"/>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125"/>
      <c r="AV133" s="125"/>
      <c r="AW133" s="125"/>
      <c r="AX133" s="125"/>
      <c r="AY133" s="125"/>
      <c r="AZ133" s="125"/>
      <c r="BA133" s="125"/>
      <c r="BB133" s="125"/>
      <c r="BC133" s="125"/>
      <c r="BD133" s="125"/>
      <c r="BE133" s="125"/>
    </row>
    <row r="134" spans="1:57" ht="12.75">
      <c r="A134" s="177" t="s">
        <v>226</v>
      </c>
      <c r="B134" s="122" t="s">
        <v>343</v>
      </c>
      <c r="C134" s="129" t="s">
        <v>219</v>
      </c>
      <c r="D134" s="129">
        <v>280</v>
      </c>
      <c r="E134" s="150"/>
      <c r="F134" s="150">
        <f>D134*E134</f>
        <v>0</v>
      </c>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125"/>
      <c r="BA134" s="125"/>
      <c r="BB134" s="125"/>
      <c r="BC134" s="125"/>
      <c r="BD134" s="125"/>
      <c r="BE134" s="125"/>
    </row>
    <row r="135" spans="1:57" ht="12.75">
      <c r="A135" s="177"/>
      <c r="E135" s="150"/>
      <c r="F135" s="150"/>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5"/>
      <c r="AY135" s="125"/>
      <c r="AZ135" s="125"/>
      <c r="BA135" s="125"/>
      <c r="BB135" s="125"/>
      <c r="BC135" s="125"/>
      <c r="BD135" s="125"/>
      <c r="BE135" s="125"/>
    </row>
    <row r="136" spans="1:57" ht="12.75">
      <c r="A136" s="177" t="s">
        <v>227</v>
      </c>
      <c r="B136" s="122" t="s">
        <v>344</v>
      </c>
      <c r="C136" s="129" t="s">
        <v>219</v>
      </c>
      <c r="D136" s="129">
        <v>220</v>
      </c>
      <c r="E136" s="150"/>
      <c r="F136" s="150">
        <f>D136*E136</f>
        <v>0</v>
      </c>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5"/>
      <c r="AY136" s="125"/>
      <c r="AZ136" s="125"/>
      <c r="BA136" s="125"/>
      <c r="BB136" s="125"/>
      <c r="BC136" s="125"/>
      <c r="BD136" s="125"/>
      <c r="BE136" s="125"/>
    </row>
    <row r="137" spans="1:57" ht="12.75">
      <c r="A137" s="177"/>
      <c r="E137" s="150"/>
      <c r="F137" s="150"/>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5"/>
      <c r="AT137" s="125"/>
      <c r="AU137" s="125"/>
      <c r="AV137" s="125"/>
      <c r="AW137" s="125"/>
      <c r="AX137" s="125"/>
      <c r="AY137" s="125"/>
      <c r="AZ137" s="125"/>
      <c r="BA137" s="125"/>
      <c r="BB137" s="125"/>
      <c r="BC137" s="125"/>
      <c r="BD137" s="125"/>
      <c r="BE137" s="125"/>
    </row>
    <row r="138" spans="1:57" ht="12.75">
      <c r="A138" s="177" t="s">
        <v>228</v>
      </c>
      <c r="B138" s="122" t="s">
        <v>345</v>
      </c>
      <c r="C138" s="129" t="s">
        <v>39</v>
      </c>
      <c r="D138" s="129">
        <v>28</v>
      </c>
      <c r="E138" s="150"/>
      <c r="F138" s="150">
        <f>D138*E138</f>
        <v>0</v>
      </c>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5"/>
      <c r="AW138" s="125"/>
      <c r="AX138" s="125"/>
      <c r="AY138" s="125"/>
      <c r="AZ138" s="125"/>
      <c r="BA138" s="125"/>
      <c r="BB138" s="125"/>
      <c r="BC138" s="125"/>
      <c r="BD138" s="125"/>
      <c r="BE138" s="125"/>
    </row>
    <row r="139" spans="1:57" ht="12.75">
      <c r="A139" s="177"/>
      <c r="E139" s="150"/>
      <c r="F139" s="150"/>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125"/>
      <c r="AV139" s="125"/>
      <c r="AW139" s="125"/>
      <c r="AX139" s="125"/>
      <c r="AY139" s="125"/>
      <c r="AZ139" s="125"/>
      <c r="BA139" s="125"/>
      <c r="BB139" s="125"/>
      <c r="BC139" s="125"/>
      <c r="BD139" s="125"/>
      <c r="BE139" s="125"/>
    </row>
    <row r="140" spans="1:57" ht="12.75">
      <c r="A140" s="177" t="s">
        <v>229</v>
      </c>
      <c r="B140" s="122" t="s">
        <v>230</v>
      </c>
      <c r="E140" s="150"/>
      <c r="F140" s="150"/>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125"/>
      <c r="AV140" s="125"/>
      <c r="AW140" s="125"/>
      <c r="AX140" s="125"/>
      <c r="AY140" s="125"/>
      <c r="AZ140" s="125"/>
      <c r="BA140" s="125"/>
      <c r="BB140" s="125"/>
      <c r="BC140" s="125"/>
      <c r="BD140" s="125"/>
      <c r="BE140" s="125"/>
    </row>
    <row r="141" spans="1:57" ht="12.75">
      <c r="A141" s="177"/>
      <c r="E141" s="150"/>
      <c r="F141" s="150"/>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5"/>
      <c r="AW141" s="125"/>
      <c r="AX141" s="125"/>
      <c r="AY141" s="125"/>
      <c r="AZ141" s="125"/>
      <c r="BA141" s="125"/>
      <c r="BB141" s="125"/>
      <c r="BC141" s="125"/>
      <c r="BD141" s="125"/>
      <c r="BE141" s="125"/>
    </row>
    <row r="142" spans="1:57" ht="12.75">
      <c r="A142" s="177" t="s">
        <v>231</v>
      </c>
      <c r="B142" s="122" t="s">
        <v>332</v>
      </c>
      <c r="D142" s="172">
        <v>0.03</v>
      </c>
      <c r="E142" s="156"/>
      <c r="F142" s="152">
        <f>SUM(F96:F141)*D142</f>
        <v>0</v>
      </c>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c r="AR142" s="125"/>
      <c r="AS142" s="125"/>
      <c r="AT142" s="125"/>
      <c r="AU142" s="125"/>
      <c r="AV142" s="125"/>
      <c r="AW142" s="125"/>
      <c r="AX142" s="125"/>
      <c r="AY142" s="125"/>
      <c r="AZ142" s="125"/>
      <c r="BA142" s="125"/>
      <c r="BB142" s="125"/>
      <c r="BC142" s="125"/>
      <c r="BD142" s="125"/>
      <c r="BE142" s="125"/>
    </row>
    <row r="143" spans="1:57" ht="12.75">
      <c r="A143" s="177"/>
      <c r="B143" s="136" t="s">
        <v>188</v>
      </c>
      <c r="C143" s="170" t="s">
        <v>188</v>
      </c>
      <c r="D143" s="168"/>
      <c r="E143" s="154"/>
      <c r="F143" s="154"/>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125"/>
      <c r="AV143" s="125"/>
      <c r="AW143" s="125"/>
      <c r="AX143" s="125"/>
      <c r="AY143" s="125"/>
      <c r="AZ143" s="125"/>
      <c r="BA143" s="125"/>
      <c r="BB143" s="125"/>
      <c r="BC143" s="125"/>
      <c r="BD143" s="125"/>
      <c r="BE143" s="125"/>
    </row>
    <row r="144" spans="2:57" ht="12.75">
      <c r="B144" s="137" t="s">
        <v>232</v>
      </c>
      <c r="C144" s="171"/>
      <c r="D144" s="171"/>
      <c r="E144" s="156"/>
      <c r="F144" s="157">
        <f>SUM(F94:F143)</f>
        <v>0</v>
      </c>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c r="AT144" s="125"/>
      <c r="AU144" s="125"/>
      <c r="AV144" s="125"/>
      <c r="AW144" s="125"/>
      <c r="AX144" s="125"/>
      <c r="AY144" s="125"/>
      <c r="AZ144" s="125"/>
      <c r="BA144" s="125"/>
      <c r="BB144" s="125"/>
      <c r="BC144" s="125"/>
      <c r="BD144" s="125"/>
      <c r="BE144" s="125"/>
    </row>
    <row r="145" spans="2:57" ht="12.75">
      <c r="B145" s="122" t="s">
        <v>188</v>
      </c>
      <c r="E145" s="150"/>
      <c r="F145" s="150"/>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c r="AR145" s="125"/>
      <c r="AS145" s="125"/>
      <c r="AT145" s="125"/>
      <c r="AU145" s="125"/>
      <c r="AV145" s="125"/>
      <c r="AW145" s="125"/>
      <c r="AX145" s="125"/>
      <c r="AY145" s="125"/>
      <c r="AZ145" s="125"/>
      <c r="BA145" s="125"/>
      <c r="BB145" s="125"/>
      <c r="BC145" s="125"/>
      <c r="BD145" s="125"/>
      <c r="BE145" s="125"/>
    </row>
    <row r="146" spans="1:57" ht="12.75">
      <c r="A146" s="121" t="s">
        <v>233</v>
      </c>
      <c r="B146" s="121"/>
      <c r="E146" s="150"/>
      <c r="F146" s="150"/>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c r="AR146" s="125"/>
      <c r="AS146" s="125"/>
      <c r="AT146" s="125"/>
      <c r="AU146" s="125"/>
      <c r="AV146" s="125"/>
      <c r="AW146" s="125"/>
      <c r="AX146" s="125"/>
      <c r="AY146" s="125"/>
      <c r="AZ146" s="125"/>
      <c r="BA146" s="125"/>
      <c r="BB146" s="125"/>
      <c r="BC146" s="125"/>
      <c r="BD146" s="125"/>
      <c r="BE146" s="125"/>
    </row>
    <row r="147" spans="5:57" ht="12.75">
      <c r="E147" s="150"/>
      <c r="F147" s="150"/>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c r="AR147" s="125"/>
      <c r="AS147" s="125"/>
      <c r="AT147" s="125"/>
      <c r="AU147" s="125"/>
      <c r="AV147" s="125"/>
      <c r="AW147" s="125"/>
      <c r="AX147" s="125"/>
      <c r="AY147" s="125"/>
      <c r="AZ147" s="125"/>
      <c r="BA147" s="125"/>
      <c r="BB147" s="125"/>
      <c r="BC147" s="125"/>
      <c r="BD147" s="125"/>
      <c r="BE147" s="125"/>
    </row>
    <row r="148" spans="1:57" ht="12.75">
      <c r="A148" s="177" t="s">
        <v>184</v>
      </c>
      <c r="B148" s="122" t="s">
        <v>234</v>
      </c>
      <c r="E148" s="150"/>
      <c r="F148" s="150"/>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c r="AR148" s="125"/>
      <c r="AS148" s="125"/>
      <c r="AT148" s="125"/>
      <c r="AU148" s="125"/>
      <c r="AV148" s="125"/>
      <c r="AW148" s="125"/>
      <c r="AX148" s="125"/>
      <c r="AY148" s="125"/>
      <c r="AZ148" s="125"/>
      <c r="BA148" s="125"/>
      <c r="BB148" s="125"/>
      <c r="BC148" s="125"/>
      <c r="BD148" s="125"/>
      <c r="BE148" s="125"/>
    </row>
    <row r="149" spans="1:57" ht="15.75">
      <c r="A149" s="177"/>
      <c r="B149" s="122" t="s">
        <v>349</v>
      </c>
      <c r="C149" s="129" t="s">
        <v>219</v>
      </c>
      <c r="D149" s="129">
        <v>120</v>
      </c>
      <c r="E149" s="150"/>
      <c r="F149" s="150">
        <f aca="true" t="shared" si="0" ref="F149:F155">D149*E149</f>
        <v>0</v>
      </c>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5"/>
      <c r="AW149" s="125"/>
      <c r="AX149" s="125"/>
      <c r="AY149" s="125"/>
      <c r="AZ149" s="125"/>
      <c r="BA149" s="125"/>
      <c r="BB149" s="125"/>
      <c r="BC149" s="125"/>
      <c r="BD149" s="125"/>
      <c r="BE149" s="125"/>
    </row>
    <row r="150" spans="1:57" ht="15.75">
      <c r="A150" s="177"/>
      <c r="B150" s="122" t="s">
        <v>348</v>
      </c>
      <c r="C150" s="129" t="s">
        <v>219</v>
      </c>
      <c r="D150" s="129">
        <v>100</v>
      </c>
      <c r="E150" s="150"/>
      <c r="F150" s="150">
        <f t="shared" si="0"/>
        <v>0</v>
      </c>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c r="AR150" s="125"/>
      <c r="AS150" s="125"/>
      <c r="AT150" s="125"/>
      <c r="AU150" s="125"/>
      <c r="AV150" s="125"/>
      <c r="AW150" s="125"/>
      <c r="AX150" s="125"/>
      <c r="AY150" s="125"/>
      <c r="AZ150" s="125"/>
      <c r="BA150" s="125"/>
      <c r="BB150" s="125"/>
      <c r="BC150" s="125"/>
      <c r="BD150" s="125"/>
      <c r="BE150" s="125"/>
    </row>
    <row r="151" spans="1:57" ht="15.75">
      <c r="A151" s="177"/>
      <c r="B151" s="122" t="s">
        <v>350</v>
      </c>
      <c r="C151" s="129" t="s">
        <v>219</v>
      </c>
      <c r="D151" s="129">
        <v>100</v>
      </c>
      <c r="E151" s="150"/>
      <c r="F151" s="150">
        <f t="shared" si="0"/>
        <v>0</v>
      </c>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c r="AR151" s="125"/>
      <c r="AS151" s="125"/>
      <c r="AT151" s="125"/>
      <c r="AU151" s="125"/>
      <c r="AV151" s="125"/>
      <c r="AW151" s="125"/>
      <c r="AX151" s="125"/>
      <c r="AY151" s="125"/>
      <c r="AZ151" s="125"/>
      <c r="BA151" s="125"/>
      <c r="BB151" s="125"/>
      <c r="BC151" s="125"/>
      <c r="BD151" s="125"/>
      <c r="BE151" s="125"/>
    </row>
    <row r="152" spans="1:57" ht="15.75">
      <c r="A152" s="177"/>
      <c r="B152" s="122" t="s">
        <v>351</v>
      </c>
      <c r="C152" s="129" t="s">
        <v>219</v>
      </c>
      <c r="D152" s="129">
        <v>200</v>
      </c>
      <c r="E152" s="150"/>
      <c r="F152" s="150">
        <f t="shared" si="0"/>
        <v>0</v>
      </c>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c r="AR152" s="125"/>
      <c r="AS152" s="125"/>
      <c r="AT152" s="125"/>
      <c r="AU152" s="125"/>
      <c r="AV152" s="125"/>
      <c r="AW152" s="125"/>
      <c r="AX152" s="125"/>
      <c r="AY152" s="125"/>
      <c r="AZ152" s="125"/>
      <c r="BA152" s="125"/>
      <c r="BB152" s="125"/>
      <c r="BC152" s="125"/>
      <c r="BD152" s="125"/>
      <c r="BE152" s="125"/>
    </row>
    <row r="153" spans="1:57" ht="15.75">
      <c r="A153" s="177"/>
      <c r="B153" s="122" t="s">
        <v>352</v>
      </c>
      <c r="C153" s="129" t="s">
        <v>219</v>
      </c>
      <c r="D153" s="129">
        <v>100</v>
      </c>
      <c r="E153" s="474"/>
      <c r="F153" s="150">
        <f t="shared" si="0"/>
        <v>0</v>
      </c>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5"/>
      <c r="AW153" s="125"/>
      <c r="AX153" s="125"/>
      <c r="AY153" s="125"/>
      <c r="AZ153" s="125"/>
      <c r="BA153" s="125"/>
      <c r="BB153" s="125"/>
      <c r="BC153" s="125"/>
      <c r="BD153" s="125"/>
      <c r="BE153" s="125"/>
    </row>
    <row r="154" spans="1:57" ht="15.75">
      <c r="A154" s="177"/>
      <c r="B154" s="122" t="s">
        <v>353</v>
      </c>
      <c r="C154" s="129" t="s">
        <v>219</v>
      </c>
      <c r="D154" s="129">
        <v>150</v>
      </c>
      <c r="E154" s="474"/>
      <c r="F154" s="150">
        <f t="shared" si="0"/>
        <v>0</v>
      </c>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5"/>
      <c r="AW154" s="125"/>
      <c r="AX154" s="125"/>
      <c r="AY154" s="125"/>
      <c r="AZ154" s="125"/>
      <c r="BA154" s="125"/>
      <c r="BB154" s="125"/>
      <c r="BC154" s="125"/>
      <c r="BD154" s="125"/>
      <c r="BE154" s="125"/>
    </row>
    <row r="155" spans="1:57" ht="15.75">
      <c r="A155" s="177"/>
      <c r="B155" s="122" t="s">
        <v>354</v>
      </c>
      <c r="C155" s="129" t="s">
        <v>219</v>
      </c>
      <c r="D155" s="129">
        <v>500</v>
      </c>
      <c r="E155" s="474"/>
      <c r="F155" s="150">
        <f t="shared" si="0"/>
        <v>0</v>
      </c>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c r="AT155" s="125"/>
      <c r="AU155" s="125"/>
      <c r="AV155" s="125"/>
      <c r="AW155" s="125"/>
      <c r="AX155" s="125"/>
      <c r="AY155" s="125"/>
      <c r="AZ155" s="125"/>
      <c r="BA155" s="125"/>
      <c r="BB155" s="125"/>
      <c r="BC155" s="125"/>
      <c r="BD155" s="125"/>
      <c r="BE155" s="125"/>
    </row>
    <row r="156" spans="1:57" ht="12.75">
      <c r="A156" s="177"/>
      <c r="E156" s="474"/>
      <c r="F156" s="150"/>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125"/>
      <c r="AV156" s="125"/>
      <c r="AW156" s="125"/>
      <c r="AX156" s="125"/>
      <c r="AY156" s="125"/>
      <c r="AZ156" s="125"/>
      <c r="BA156" s="125"/>
      <c r="BB156" s="125"/>
      <c r="BC156" s="125"/>
      <c r="BD156" s="125"/>
      <c r="BE156" s="125"/>
    </row>
    <row r="157" spans="1:57" ht="12.75">
      <c r="A157" s="177" t="s">
        <v>185</v>
      </c>
      <c r="B157" s="743" t="s">
        <v>317</v>
      </c>
      <c r="C157" s="129" t="s">
        <v>39</v>
      </c>
      <c r="D157" s="129">
        <v>44</v>
      </c>
      <c r="E157" s="474"/>
      <c r="F157" s="150">
        <f>D157*E157</f>
        <v>0</v>
      </c>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c r="AR157" s="125"/>
      <c r="AS157" s="125"/>
      <c r="AT157" s="125"/>
      <c r="AU157" s="125"/>
      <c r="AV157" s="125"/>
      <c r="AW157" s="125"/>
      <c r="AX157" s="125"/>
      <c r="AY157" s="125"/>
      <c r="AZ157" s="125"/>
      <c r="BA157" s="125"/>
      <c r="BB157" s="125"/>
      <c r="BC157" s="125"/>
      <c r="BD157" s="125"/>
      <c r="BE157" s="125"/>
    </row>
    <row r="158" spans="1:57" ht="12.75">
      <c r="A158" s="177"/>
      <c r="E158" s="150"/>
      <c r="F158" s="150"/>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c r="AR158" s="125"/>
      <c r="AS158" s="125"/>
      <c r="AT158" s="125"/>
      <c r="AU158" s="125"/>
      <c r="AV158" s="125"/>
      <c r="AW158" s="125"/>
      <c r="AX158" s="125"/>
      <c r="AY158" s="125"/>
      <c r="AZ158" s="125"/>
      <c r="BA158" s="125"/>
      <c r="BB158" s="125"/>
      <c r="BC158" s="125"/>
      <c r="BD158" s="125"/>
      <c r="BE158" s="125"/>
    </row>
    <row r="159" spans="1:57" ht="25.5">
      <c r="A159" s="177" t="s">
        <v>190</v>
      </c>
      <c r="B159" s="183" t="s">
        <v>318</v>
      </c>
      <c r="C159" s="129" t="s">
        <v>39</v>
      </c>
      <c r="D159" s="129">
        <v>8</v>
      </c>
      <c r="E159" s="150"/>
      <c r="F159" s="150">
        <f>D159*E159</f>
        <v>0</v>
      </c>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c r="AR159" s="125"/>
      <c r="AS159" s="125"/>
      <c r="AT159" s="125"/>
      <c r="AU159" s="125"/>
      <c r="AV159" s="125"/>
      <c r="AW159" s="125"/>
      <c r="AX159" s="125"/>
      <c r="AY159" s="125"/>
      <c r="AZ159" s="125"/>
      <c r="BA159" s="125"/>
      <c r="BB159" s="125"/>
      <c r="BC159" s="125"/>
      <c r="BD159" s="125"/>
      <c r="BE159" s="125"/>
    </row>
    <row r="160" spans="1:57" ht="12.75">
      <c r="A160" s="177"/>
      <c r="E160" s="150"/>
      <c r="F160" s="150"/>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c r="AR160" s="125"/>
      <c r="AS160" s="125"/>
      <c r="AT160" s="125"/>
      <c r="AU160" s="125"/>
      <c r="AV160" s="125"/>
      <c r="AW160" s="125"/>
      <c r="AX160" s="125"/>
      <c r="AY160" s="125"/>
      <c r="AZ160" s="125"/>
      <c r="BA160" s="125"/>
      <c r="BB160" s="125"/>
      <c r="BC160" s="125"/>
      <c r="BD160" s="125"/>
      <c r="BE160" s="125"/>
    </row>
    <row r="161" spans="1:57" ht="12.75">
      <c r="A161" s="177" t="s">
        <v>191</v>
      </c>
      <c r="B161" s="743" t="s">
        <v>320</v>
      </c>
      <c r="C161" s="473" t="s">
        <v>39</v>
      </c>
      <c r="D161" s="473">
        <v>2</v>
      </c>
      <c r="E161" s="474"/>
      <c r="F161" s="150">
        <f>D161*E161</f>
        <v>0</v>
      </c>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c r="AR161" s="125"/>
      <c r="AS161" s="125"/>
      <c r="AT161" s="125"/>
      <c r="AU161" s="125"/>
      <c r="AV161" s="125"/>
      <c r="AW161" s="125"/>
      <c r="AX161" s="125"/>
      <c r="AY161" s="125"/>
      <c r="AZ161" s="125"/>
      <c r="BA161" s="125"/>
      <c r="BB161" s="125"/>
      <c r="BC161" s="125"/>
      <c r="BD161" s="125"/>
      <c r="BE161" s="125"/>
    </row>
    <row r="162" spans="1:57" ht="12.75">
      <c r="A162" s="177"/>
      <c r="B162" s="743"/>
      <c r="C162" s="473"/>
      <c r="D162" s="473"/>
      <c r="E162" s="474"/>
      <c r="F162" s="150"/>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c r="AR162" s="125"/>
      <c r="AS162" s="125"/>
      <c r="AT162" s="125"/>
      <c r="AU162" s="125"/>
      <c r="AV162" s="125"/>
      <c r="AW162" s="125"/>
      <c r="AX162" s="125"/>
      <c r="AY162" s="125"/>
      <c r="AZ162" s="125"/>
      <c r="BA162" s="125"/>
      <c r="BB162" s="125"/>
      <c r="BC162" s="125"/>
      <c r="BD162" s="125"/>
      <c r="BE162" s="125"/>
    </row>
    <row r="163" spans="1:57" ht="12.75">
      <c r="A163" s="177" t="s">
        <v>192</v>
      </c>
      <c r="B163" s="743" t="s">
        <v>319</v>
      </c>
      <c r="C163" s="473" t="s">
        <v>219</v>
      </c>
      <c r="D163" s="473">
        <v>42</v>
      </c>
      <c r="E163" s="474"/>
      <c r="F163" s="150">
        <f>D163*E163</f>
        <v>0</v>
      </c>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c r="AR163" s="125"/>
      <c r="AS163" s="125"/>
      <c r="AT163" s="125"/>
      <c r="AU163" s="125"/>
      <c r="AV163" s="125"/>
      <c r="AW163" s="125"/>
      <c r="AX163" s="125"/>
      <c r="AY163" s="125"/>
      <c r="AZ163" s="125"/>
      <c r="BA163" s="125"/>
      <c r="BB163" s="125"/>
      <c r="BC163" s="125"/>
      <c r="BD163" s="125"/>
      <c r="BE163" s="125"/>
    </row>
    <row r="164" spans="1:57" ht="12.75">
      <c r="A164" s="177"/>
      <c r="B164" s="743"/>
      <c r="C164" s="473"/>
      <c r="D164" s="473"/>
      <c r="E164" s="474"/>
      <c r="F164" s="150"/>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c r="AR164" s="125"/>
      <c r="AS164" s="125"/>
      <c r="AT164" s="125"/>
      <c r="AU164" s="125"/>
      <c r="AV164" s="125"/>
      <c r="AW164" s="125"/>
      <c r="AX164" s="125"/>
      <c r="AY164" s="125"/>
      <c r="AZ164" s="125"/>
      <c r="BA164" s="125"/>
      <c r="BB164" s="125"/>
      <c r="BC164" s="125"/>
      <c r="BD164" s="125"/>
      <c r="BE164" s="125"/>
    </row>
    <row r="165" spans="1:57" ht="25.5">
      <c r="A165" s="177" t="s">
        <v>205</v>
      </c>
      <c r="B165" s="744" t="s">
        <v>321</v>
      </c>
      <c r="C165" s="473" t="s">
        <v>39</v>
      </c>
      <c r="D165" s="473">
        <v>12</v>
      </c>
      <c r="E165" s="474"/>
      <c r="F165" s="150">
        <f>D165*E165</f>
        <v>0</v>
      </c>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c r="AR165" s="125"/>
      <c r="AS165" s="125"/>
      <c r="AT165" s="125"/>
      <c r="AU165" s="125"/>
      <c r="AV165" s="125"/>
      <c r="AW165" s="125"/>
      <c r="AX165" s="125"/>
      <c r="AY165" s="125"/>
      <c r="AZ165" s="125"/>
      <c r="BA165" s="125"/>
      <c r="BB165" s="125"/>
      <c r="BC165" s="125"/>
      <c r="BD165" s="125"/>
      <c r="BE165" s="125"/>
    </row>
    <row r="166" spans="1:57" ht="12.75">
      <c r="A166" s="177"/>
      <c r="B166" s="743"/>
      <c r="C166" s="473"/>
      <c r="D166" s="473"/>
      <c r="E166" s="474"/>
      <c r="F166" s="150"/>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c r="AR166" s="125"/>
      <c r="AS166" s="125"/>
      <c r="AT166" s="125"/>
      <c r="AU166" s="125"/>
      <c r="AV166" s="125"/>
      <c r="AW166" s="125"/>
      <c r="AX166" s="125"/>
      <c r="AY166" s="125"/>
      <c r="AZ166" s="125"/>
      <c r="BA166" s="125"/>
      <c r="BB166" s="125"/>
      <c r="BC166" s="125"/>
      <c r="BD166" s="125"/>
      <c r="BE166" s="125"/>
    </row>
    <row r="167" spans="1:57" ht="25.5">
      <c r="A167" s="177" t="s">
        <v>207</v>
      </c>
      <c r="B167" s="744" t="s">
        <v>322</v>
      </c>
      <c r="C167" s="473" t="s">
        <v>39</v>
      </c>
      <c r="D167" s="473">
        <v>4</v>
      </c>
      <c r="E167" s="474"/>
      <c r="F167" s="150">
        <f>D167*E167</f>
        <v>0</v>
      </c>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c r="AR167" s="125"/>
      <c r="AS167" s="125"/>
      <c r="AT167" s="125"/>
      <c r="AU167" s="125"/>
      <c r="AV167" s="125"/>
      <c r="AW167" s="125"/>
      <c r="AX167" s="125"/>
      <c r="AY167" s="125"/>
      <c r="AZ167" s="125"/>
      <c r="BA167" s="125"/>
      <c r="BB167" s="125"/>
      <c r="BC167" s="125"/>
      <c r="BD167" s="125"/>
      <c r="BE167" s="125"/>
    </row>
    <row r="168" spans="1:57" ht="12.75">
      <c r="A168" s="177"/>
      <c r="B168" s="743"/>
      <c r="C168" s="473"/>
      <c r="D168" s="473"/>
      <c r="E168" s="474"/>
      <c r="F168" s="150"/>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c r="AR168" s="125"/>
      <c r="AS168" s="125"/>
      <c r="AT168" s="125"/>
      <c r="AU168" s="125"/>
      <c r="AV168" s="125"/>
      <c r="AW168" s="125"/>
      <c r="AX168" s="125"/>
      <c r="AY168" s="125"/>
      <c r="AZ168" s="125"/>
      <c r="BA168" s="125"/>
      <c r="BB168" s="125"/>
      <c r="BC168" s="125"/>
      <c r="BD168" s="125"/>
      <c r="BE168" s="125"/>
    </row>
    <row r="169" spans="1:57" ht="12.75">
      <c r="A169" s="177" t="s">
        <v>222</v>
      </c>
      <c r="B169" s="743" t="s">
        <v>323</v>
      </c>
      <c r="C169" s="473" t="s">
        <v>39</v>
      </c>
      <c r="D169" s="473">
        <v>19</v>
      </c>
      <c r="E169" s="474"/>
      <c r="F169" s="150">
        <f>D169*E169</f>
        <v>0</v>
      </c>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c r="AR169" s="125"/>
      <c r="AS169" s="125"/>
      <c r="AT169" s="125"/>
      <c r="AU169" s="125"/>
      <c r="AV169" s="125"/>
      <c r="AW169" s="125"/>
      <c r="AX169" s="125"/>
      <c r="AY169" s="125"/>
      <c r="AZ169" s="125"/>
      <c r="BA169" s="125"/>
      <c r="BB169" s="125"/>
      <c r="BC169" s="125"/>
      <c r="BD169" s="125"/>
      <c r="BE169" s="125"/>
    </row>
    <row r="170" spans="1:57" ht="12.75">
      <c r="A170" s="177"/>
      <c r="B170" s="743"/>
      <c r="C170" s="473"/>
      <c r="D170" s="473"/>
      <c r="E170" s="474"/>
      <c r="F170" s="150"/>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c r="AR170" s="125"/>
      <c r="AS170" s="125"/>
      <c r="AT170" s="125"/>
      <c r="AU170" s="125"/>
      <c r="AV170" s="125"/>
      <c r="AW170" s="125"/>
      <c r="AX170" s="125"/>
      <c r="AY170" s="125"/>
      <c r="AZ170" s="125"/>
      <c r="BA170" s="125"/>
      <c r="BB170" s="125"/>
      <c r="BC170" s="125"/>
      <c r="BD170" s="125"/>
      <c r="BE170" s="125"/>
    </row>
    <row r="171" spans="1:57" ht="12.75">
      <c r="A171" s="177" t="s">
        <v>235</v>
      </c>
      <c r="B171" s="743" t="s">
        <v>324</v>
      </c>
      <c r="C171" s="473" t="s">
        <v>219</v>
      </c>
      <c r="D171" s="473">
        <v>20</v>
      </c>
      <c r="E171" s="474"/>
      <c r="F171" s="150">
        <f>D171*E171</f>
        <v>0</v>
      </c>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c r="AR171" s="125"/>
      <c r="AS171" s="125"/>
      <c r="AT171" s="125"/>
      <c r="AU171" s="125"/>
      <c r="AV171" s="125"/>
      <c r="AW171" s="125"/>
      <c r="AX171" s="125"/>
      <c r="AY171" s="125"/>
      <c r="AZ171" s="125"/>
      <c r="BA171" s="125"/>
      <c r="BB171" s="125"/>
      <c r="BC171" s="125"/>
      <c r="BD171" s="125"/>
      <c r="BE171" s="125"/>
    </row>
    <row r="172" spans="1:57" ht="12.75">
      <c r="A172" s="177"/>
      <c r="B172" s="743"/>
      <c r="C172" s="473"/>
      <c r="D172" s="473"/>
      <c r="E172" s="474"/>
      <c r="F172" s="152"/>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c r="AR172" s="125"/>
      <c r="AS172" s="125"/>
      <c r="AT172" s="125"/>
      <c r="AU172" s="125"/>
      <c r="AV172" s="125"/>
      <c r="AW172" s="125"/>
      <c r="AX172" s="125"/>
      <c r="AY172" s="125"/>
      <c r="AZ172" s="125"/>
      <c r="BA172" s="125"/>
      <c r="BB172" s="125"/>
      <c r="BC172" s="125"/>
      <c r="BD172" s="125"/>
      <c r="BE172" s="125"/>
    </row>
    <row r="173" spans="1:57" ht="12.75">
      <c r="A173" s="177" t="s">
        <v>223</v>
      </c>
      <c r="B173" s="743" t="s">
        <v>325</v>
      </c>
      <c r="C173" s="473" t="s">
        <v>219</v>
      </c>
      <c r="D173" s="473">
        <v>60</v>
      </c>
      <c r="E173" s="474"/>
      <c r="F173" s="150">
        <f>D173*E173</f>
        <v>0</v>
      </c>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c r="AR173" s="125"/>
      <c r="AS173" s="125"/>
      <c r="AT173" s="125"/>
      <c r="AU173" s="125"/>
      <c r="AV173" s="125"/>
      <c r="AW173" s="125"/>
      <c r="AX173" s="125"/>
      <c r="AY173" s="125"/>
      <c r="AZ173" s="125"/>
      <c r="BA173" s="125"/>
      <c r="BB173" s="125"/>
      <c r="BC173" s="125"/>
      <c r="BD173" s="125"/>
      <c r="BE173" s="125"/>
    </row>
    <row r="174" spans="1:57" ht="12.75">
      <c r="A174" s="177"/>
      <c r="B174" s="743"/>
      <c r="C174" s="473"/>
      <c r="D174" s="473"/>
      <c r="E174" s="474"/>
      <c r="F174" s="152"/>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c r="AR174" s="125"/>
      <c r="AS174" s="125"/>
      <c r="AT174" s="125"/>
      <c r="AU174" s="125"/>
      <c r="AV174" s="125"/>
      <c r="AW174" s="125"/>
      <c r="AX174" s="125"/>
      <c r="AY174" s="125"/>
      <c r="AZ174" s="125"/>
      <c r="BA174" s="125"/>
      <c r="BB174" s="125"/>
      <c r="BC174" s="125"/>
      <c r="BD174" s="125"/>
      <c r="BE174" s="125"/>
    </row>
    <row r="175" spans="1:57" ht="12.75">
      <c r="A175" s="177" t="s">
        <v>224</v>
      </c>
      <c r="B175" s="743" t="s">
        <v>326</v>
      </c>
      <c r="C175" s="473" t="s">
        <v>219</v>
      </c>
      <c r="D175" s="473">
        <v>30</v>
      </c>
      <c r="E175" s="474"/>
      <c r="F175" s="150">
        <f>D175*E175</f>
        <v>0</v>
      </c>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c r="AR175" s="125"/>
      <c r="AS175" s="125"/>
      <c r="AT175" s="125"/>
      <c r="AU175" s="125"/>
      <c r="AV175" s="125"/>
      <c r="AW175" s="125"/>
      <c r="AX175" s="125"/>
      <c r="AY175" s="125"/>
      <c r="AZ175" s="125"/>
      <c r="BA175" s="125"/>
      <c r="BB175" s="125"/>
      <c r="BC175" s="125"/>
      <c r="BD175" s="125"/>
      <c r="BE175" s="125"/>
    </row>
    <row r="176" spans="1:57" ht="12.75">
      <c r="A176" s="177"/>
      <c r="E176" s="150"/>
      <c r="F176" s="152"/>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c r="AR176" s="125"/>
      <c r="AS176" s="125"/>
      <c r="AT176" s="125"/>
      <c r="AU176" s="125"/>
      <c r="AV176" s="125"/>
      <c r="AW176" s="125"/>
      <c r="AX176" s="125"/>
      <c r="AY176" s="125"/>
      <c r="AZ176" s="125"/>
      <c r="BA176" s="125"/>
      <c r="BB176" s="125"/>
      <c r="BC176" s="125"/>
      <c r="BD176" s="125"/>
      <c r="BE176" s="125"/>
    </row>
    <row r="177" spans="1:57" ht="12.75">
      <c r="A177" s="177" t="s">
        <v>225</v>
      </c>
      <c r="B177" s="122" t="s">
        <v>327</v>
      </c>
      <c r="C177" s="129" t="s">
        <v>219</v>
      </c>
      <c r="D177" s="129">
        <v>140</v>
      </c>
      <c r="E177" s="150"/>
      <c r="F177" s="150">
        <f>D177*E177</f>
        <v>0</v>
      </c>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c r="AR177" s="125"/>
      <c r="AS177" s="125"/>
      <c r="AT177" s="125"/>
      <c r="AU177" s="125"/>
      <c r="AV177" s="125"/>
      <c r="AW177" s="125"/>
      <c r="AX177" s="125"/>
      <c r="AY177" s="125"/>
      <c r="AZ177" s="125"/>
      <c r="BA177" s="125"/>
      <c r="BB177" s="125"/>
      <c r="BC177" s="125"/>
      <c r="BD177" s="125"/>
      <c r="BE177" s="125"/>
    </row>
    <row r="178" spans="1:57" ht="12.75">
      <c r="A178" s="177"/>
      <c r="E178" s="150"/>
      <c r="F178" s="152"/>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c r="AR178" s="125"/>
      <c r="AS178" s="125"/>
      <c r="AT178" s="125"/>
      <c r="AU178" s="125"/>
      <c r="AV178" s="125"/>
      <c r="AW178" s="125"/>
      <c r="AX178" s="125"/>
      <c r="AY178" s="125"/>
      <c r="AZ178" s="125"/>
      <c r="BA178" s="125"/>
      <c r="BB178" s="125"/>
      <c r="BC178" s="125"/>
      <c r="BD178" s="125"/>
      <c r="BE178" s="125"/>
    </row>
    <row r="179" spans="1:57" ht="12.75">
      <c r="A179" s="177" t="s">
        <v>226</v>
      </c>
      <c r="B179" s="122" t="s">
        <v>328</v>
      </c>
      <c r="C179" s="129" t="s">
        <v>39</v>
      </c>
      <c r="D179" s="129">
        <v>3</v>
      </c>
      <c r="E179" s="150"/>
      <c r="F179" s="150">
        <f>D179*E179</f>
        <v>0</v>
      </c>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c r="AR179" s="125"/>
      <c r="AS179" s="125"/>
      <c r="AT179" s="125"/>
      <c r="AU179" s="125"/>
      <c r="AV179" s="125"/>
      <c r="AW179" s="125"/>
      <c r="AX179" s="125"/>
      <c r="AY179" s="125"/>
      <c r="AZ179" s="125"/>
      <c r="BA179" s="125"/>
      <c r="BB179" s="125"/>
      <c r="BC179" s="125"/>
      <c r="BD179" s="125"/>
      <c r="BE179" s="125"/>
    </row>
    <row r="180" spans="1:57" ht="12.75">
      <c r="A180" s="177"/>
      <c r="E180" s="150"/>
      <c r="F180" s="152"/>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c r="AR180" s="125"/>
      <c r="AS180" s="125"/>
      <c r="AT180" s="125"/>
      <c r="AU180" s="125"/>
      <c r="AV180" s="125"/>
      <c r="AW180" s="125"/>
      <c r="AX180" s="125"/>
      <c r="AY180" s="125"/>
      <c r="AZ180" s="125"/>
      <c r="BA180" s="125"/>
      <c r="BB180" s="125"/>
      <c r="BC180" s="125"/>
      <c r="BD180" s="125"/>
      <c r="BE180" s="125"/>
    </row>
    <row r="181" spans="1:57" ht="12.75">
      <c r="A181" s="177" t="s">
        <v>227</v>
      </c>
      <c r="B181" s="122" t="s">
        <v>236</v>
      </c>
      <c r="C181" s="129" t="s">
        <v>39</v>
      </c>
      <c r="D181" s="129">
        <v>4</v>
      </c>
      <c r="E181" s="150"/>
      <c r="F181" s="150">
        <f>D181*E181</f>
        <v>0</v>
      </c>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c r="AR181" s="125"/>
      <c r="AS181" s="125"/>
      <c r="AT181" s="125"/>
      <c r="AU181" s="125"/>
      <c r="AV181" s="125"/>
      <c r="AW181" s="125"/>
      <c r="AX181" s="125"/>
      <c r="AY181" s="125"/>
      <c r="AZ181" s="125"/>
      <c r="BA181" s="125"/>
      <c r="BB181" s="125"/>
      <c r="BC181" s="125"/>
      <c r="BD181" s="125"/>
      <c r="BE181" s="125"/>
    </row>
    <row r="182" spans="1:57" ht="12.75">
      <c r="A182" s="177"/>
      <c r="E182" s="150"/>
      <c r="F182" s="152"/>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c r="AR182" s="125"/>
      <c r="AS182" s="125"/>
      <c r="AT182" s="125"/>
      <c r="AU182" s="125"/>
      <c r="AV182" s="125"/>
      <c r="AW182" s="125"/>
      <c r="AX182" s="125"/>
      <c r="AY182" s="125"/>
      <c r="AZ182" s="125"/>
      <c r="BA182" s="125"/>
      <c r="BB182" s="125"/>
      <c r="BC182" s="125"/>
      <c r="BD182" s="125"/>
      <c r="BE182" s="125"/>
    </row>
    <row r="183" spans="1:57" ht="12.75">
      <c r="A183" s="177" t="s">
        <v>228</v>
      </c>
      <c r="B183" s="122" t="s">
        <v>237</v>
      </c>
      <c r="C183" s="129" t="s">
        <v>39</v>
      </c>
      <c r="D183" s="129">
        <v>4</v>
      </c>
      <c r="E183" s="474"/>
      <c r="F183" s="150">
        <f>D183*E183</f>
        <v>0</v>
      </c>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c r="AR183" s="125"/>
      <c r="AS183" s="125"/>
      <c r="AT183" s="125"/>
      <c r="AU183" s="125"/>
      <c r="AV183" s="125"/>
      <c r="AW183" s="125"/>
      <c r="AX183" s="125"/>
      <c r="AY183" s="125"/>
      <c r="AZ183" s="125"/>
      <c r="BA183" s="125"/>
      <c r="BB183" s="125"/>
      <c r="BC183" s="125"/>
      <c r="BD183" s="125"/>
      <c r="BE183" s="125"/>
    </row>
    <row r="184" spans="1:57" ht="12.75">
      <c r="A184" s="177"/>
      <c r="E184" s="150"/>
      <c r="F184" s="152"/>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c r="AR184" s="125"/>
      <c r="AS184" s="125"/>
      <c r="AT184" s="125"/>
      <c r="AU184" s="125"/>
      <c r="AV184" s="125"/>
      <c r="AW184" s="125"/>
      <c r="AX184" s="125"/>
      <c r="AY184" s="125"/>
      <c r="AZ184" s="125"/>
      <c r="BA184" s="125"/>
      <c r="BB184" s="125"/>
      <c r="BC184" s="125"/>
      <c r="BD184" s="125"/>
      <c r="BE184" s="125"/>
    </row>
    <row r="185" spans="1:57" ht="38.25">
      <c r="A185" s="177"/>
      <c r="B185" s="183" t="s">
        <v>329</v>
      </c>
      <c r="E185" s="150"/>
      <c r="F185" s="152"/>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c r="AR185" s="125"/>
      <c r="AS185" s="125"/>
      <c r="AT185" s="125"/>
      <c r="AU185" s="125"/>
      <c r="AV185" s="125"/>
      <c r="AW185" s="125"/>
      <c r="AX185" s="125"/>
      <c r="AY185" s="125"/>
      <c r="AZ185" s="125"/>
      <c r="BA185" s="125"/>
      <c r="BB185" s="125"/>
      <c r="BC185" s="125"/>
      <c r="BD185" s="125"/>
      <c r="BE185" s="125"/>
    </row>
    <row r="186" spans="1:57" ht="12.75">
      <c r="A186" s="177"/>
      <c r="E186" s="150"/>
      <c r="F186" s="152"/>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c r="AR186" s="125"/>
      <c r="AS186" s="125"/>
      <c r="AT186" s="125"/>
      <c r="AU186" s="125"/>
      <c r="AV186" s="125"/>
      <c r="AW186" s="125"/>
      <c r="AX186" s="125"/>
      <c r="AY186" s="125"/>
      <c r="AZ186" s="125"/>
      <c r="BA186" s="125"/>
      <c r="BB186" s="125"/>
      <c r="BC186" s="125"/>
      <c r="BD186" s="125"/>
      <c r="BE186" s="125"/>
    </row>
    <row r="187" spans="1:57" ht="12.75">
      <c r="A187" s="177" t="s">
        <v>229</v>
      </c>
      <c r="B187" s="122" t="s">
        <v>330</v>
      </c>
      <c r="D187" s="178">
        <v>0.03</v>
      </c>
      <c r="E187" s="156"/>
      <c r="F187" s="158">
        <f>SUM(F149:F186)*3%</f>
        <v>0</v>
      </c>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5"/>
      <c r="AY187" s="125"/>
      <c r="AZ187" s="125"/>
      <c r="BA187" s="125"/>
      <c r="BB187" s="125"/>
      <c r="BC187" s="125"/>
      <c r="BD187" s="125"/>
      <c r="BE187" s="125"/>
    </row>
    <row r="188" spans="1:57" ht="12.75">
      <c r="A188" s="177"/>
      <c r="D188" s="172"/>
      <c r="E188" s="150"/>
      <c r="F188" s="152"/>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25"/>
      <c r="AY188" s="125"/>
      <c r="AZ188" s="125"/>
      <c r="BA188" s="125"/>
      <c r="BB188" s="125"/>
      <c r="BC188" s="125"/>
      <c r="BD188" s="125"/>
      <c r="BE188" s="125"/>
    </row>
    <row r="189" spans="1:57" ht="12.75">
      <c r="A189" s="177" t="s">
        <v>231</v>
      </c>
      <c r="B189" s="140" t="s">
        <v>331</v>
      </c>
      <c r="C189" s="172"/>
      <c r="D189" s="172">
        <v>0.05</v>
      </c>
      <c r="E189" s="156"/>
      <c r="F189" s="152">
        <f>SUM(F149:F188)*5%</f>
        <v>0</v>
      </c>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25"/>
      <c r="AY189" s="125"/>
      <c r="AZ189" s="125"/>
      <c r="BA189" s="125"/>
      <c r="BB189" s="125"/>
      <c r="BC189" s="125"/>
      <c r="BD189" s="125"/>
      <c r="BE189" s="125"/>
    </row>
    <row r="190" spans="1:57" ht="12.75">
      <c r="A190" s="177"/>
      <c r="B190" s="140"/>
      <c r="C190" s="172"/>
      <c r="D190" s="172"/>
      <c r="E190" s="150"/>
      <c r="F190" s="152"/>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c r="AR190" s="125"/>
      <c r="AS190" s="125"/>
      <c r="AT190" s="125"/>
      <c r="AU190" s="125"/>
      <c r="AV190" s="125"/>
      <c r="AW190" s="125"/>
      <c r="AX190" s="125"/>
      <c r="AY190" s="125"/>
      <c r="AZ190" s="125"/>
      <c r="BA190" s="125"/>
      <c r="BB190" s="125"/>
      <c r="BC190" s="125"/>
      <c r="BD190" s="125"/>
      <c r="BE190" s="125"/>
    </row>
    <row r="191" spans="1:57" ht="25.5">
      <c r="A191" s="193" t="s">
        <v>238</v>
      </c>
      <c r="B191" s="745" t="s">
        <v>316</v>
      </c>
      <c r="C191" s="189"/>
      <c r="D191" s="190">
        <v>0.05</v>
      </c>
      <c r="E191" s="191"/>
      <c r="F191" s="192">
        <f>SUM(F149:F190)*5%</f>
        <v>0</v>
      </c>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c r="AR191" s="125"/>
      <c r="AS191" s="125"/>
      <c r="AT191" s="125"/>
      <c r="AU191" s="125"/>
      <c r="AV191" s="125"/>
      <c r="AW191" s="125"/>
      <c r="AX191" s="125"/>
      <c r="AY191" s="125"/>
      <c r="AZ191" s="125"/>
      <c r="BA191" s="125"/>
      <c r="BB191" s="125"/>
      <c r="BC191" s="125"/>
      <c r="BD191" s="125"/>
      <c r="BE191" s="125"/>
    </row>
    <row r="192" spans="2:57" ht="12.75">
      <c r="B192" s="121" t="s">
        <v>239</v>
      </c>
      <c r="E192" s="150"/>
      <c r="F192" s="155">
        <f>SUM(F149:F191)</f>
        <v>0</v>
      </c>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c r="AR192" s="125"/>
      <c r="AS192" s="125"/>
      <c r="AT192" s="125"/>
      <c r="AU192" s="125"/>
      <c r="AV192" s="125"/>
      <c r="AW192" s="125"/>
      <c r="AX192" s="125"/>
      <c r="AY192" s="125"/>
      <c r="AZ192" s="125"/>
      <c r="BA192" s="125"/>
      <c r="BB192" s="125"/>
      <c r="BC192" s="125"/>
      <c r="BD192" s="125"/>
      <c r="BE192" s="125"/>
    </row>
    <row r="193" spans="5:57" ht="12.75">
      <c r="E193" s="150"/>
      <c r="F193" s="150"/>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c r="AR193" s="125"/>
      <c r="AS193" s="125"/>
      <c r="AT193" s="125"/>
      <c r="AU193" s="125"/>
      <c r="AV193" s="125"/>
      <c r="AW193" s="125"/>
      <c r="AX193" s="125"/>
      <c r="AY193" s="125"/>
      <c r="AZ193" s="125"/>
      <c r="BA193" s="125"/>
      <c r="BB193" s="125"/>
      <c r="BC193" s="125"/>
      <c r="BD193" s="125"/>
      <c r="BE193" s="125"/>
    </row>
    <row r="194" spans="1:57" ht="12.75">
      <c r="A194" s="121" t="s">
        <v>240</v>
      </c>
      <c r="B194" s="121"/>
      <c r="E194" s="150"/>
      <c r="F194" s="150"/>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c r="AR194" s="125"/>
      <c r="AS194" s="125"/>
      <c r="AT194" s="125"/>
      <c r="AU194" s="125"/>
      <c r="AV194" s="125"/>
      <c r="AW194" s="125"/>
      <c r="AX194" s="125"/>
      <c r="AY194" s="125"/>
      <c r="AZ194" s="125"/>
      <c r="BA194" s="125"/>
      <c r="BB194" s="125"/>
      <c r="BC194" s="125"/>
      <c r="BD194" s="125"/>
      <c r="BE194" s="125"/>
    </row>
    <row r="195" spans="2:57" ht="12.75">
      <c r="B195" s="127" t="s">
        <v>241</v>
      </c>
      <c r="E195" s="150"/>
      <c r="F195" s="150"/>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c r="AR195" s="125"/>
      <c r="AS195" s="125"/>
      <c r="AT195" s="125"/>
      <c r="AU195" s="125"/>
      <c r="AV195" s="125"/>
      <c r="AW195" s="125"/>
      <c r="AX195" s="125"/>
      <c r="AY195" s="125"/>
      <c r="AZ195" s="125"/>
      <c r="BA195" s="125"/>
      <c r="BB195" s="125"/>
      <c r="BC195" s="125"/>
      <c r="BD195" s="125"/>
      <c r="BE195" s="125"/>
    </row>
    <row r="196" spans="2:57" ht="12.75">
      <c r="B196" s="133"/>
      <c r="E196" s="150"/>
      <c r="F196" s="152"/>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c r="AR196" s="125"/>
      <c r="AS196" s="125"/>
      <c r="AT196" s="125"/>
      <c r="AU196" s="125"/>
      <c r="AV196" s="125"/>
      <c r="AW196" s="125"/>
      <c r="AX196" s="125"/>
      <c r="AY196" s="125"/>
      <c r="AZ196" s="125"/>
      <c r="BA196" s="125"/>
      <c r="BB196" s="125"/>
      <c r="BC196" s="125"/>
      <c r="BD196" s="125"/>
      <c r="BE196" s="125"/>
    </row>
    <row r="197" spans="1:57" ht="12.75">
      <c r="A197" s="122" t="s">
        <v>184</v>
      </c>
      <c r="B197" s="133" t="s">
        <v>310</v>
      </c>
      <c r="C197" s="129" t="s">
        <v>39</v>
      </c>
      <c r="D197" s="129">
        <v>12</v>
      </c>
      <c r="E197" s="474"/>
      <c r="F197" s="150">
        <f>D197*E197</f>
        <v>0</v>
      </c>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c r="AR197" s="125"/>
      <c r="AS197" s="125"/>
      <c r="AT197" s="125"/>
      <c r="AU197" s="125"/>
      <c r="AV197" s="125"/>
      <c r="AW197" s="125"/>
      <c r="AX197" s="125"/>
      <c r="AY197" s="125"/>
      <c r="AZ197" s="125"/>
      <c r="BA197" s="125"/>
      <c r="BB197" s="125"/>
      <c r="BC197" s="125"/>
      <c r="BD197" s="125"/>
      <c r="BE197" s="125"/>
    </row>
    <row r="198" spans="2:57" ht="12.75">
      <c r="B198" s="133"/>
      <c r="E198" s="474"/>
      <c r="F198" s="152"/>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c r="AR198" s="125"/>
      <c r="AS198" s="125"/>
      <c r="AT198" s="125"/>
      <c r="AU198" s="125"/>
      <c r="AV198" s="125"/>
      <c r="AW198" s="125"/>
      <c r="AX198" s="125"/>
      <c r="AY198" s="125"/>
      <c r="AZ198" s="125"/>
      <c r="BA198" s="125"/>
      <c r="BB198" s="125"/>
      <c r="BC198" s="125"/>
      <c r="BD198" s="125"/>
      <c r="BE198" s="125"/>
    </row>
    <row r="199" spans="1:57" ht="12.75">
      <c r="A199" s="122" t="s">
        <v>185</v>
      </c>
      <c r="B199" s="133" t="s">
        <v>311</v>
      </c>
      <c r="C199" s="129" t="s">
        <v>219</v>
      </c>
      <c r="D199" s="129">
        <v>450</v>
      </c>
      <c r="E199" s="474"/>
      <c r="F199" s="150">
        <f>D199*E199</f>
        <v>0</v>
      </c>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c r="AR199" s="125"/>
      <c r="AS199" s="125"/>
      <c r="AT199" s="125"/>
      <c r="AU199" s="125"/>
      <c r="AV199" s="125"/>
      <c r="AW199" s="125"/>
      <c r="AX199" s="125"/>
      <c r="AY199" s="125"/>
      <c r="AZ199" s="125"/>
      <c r="BA199" s="125"/>
      <c r="BB199" s="125"/>
      <c r="BC199" s="125"/>
      <c r="BD199" s="125"/>
      <c r="BE199" s="125"/>
    </row>
    <row r="200" spans="2:57" ht="12.75">
      <c r="B200" s="133"/>
      <c r="E200" s="474"/>
      <c r="F200" s="152"/>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c r="AR200" s="125"/>
      <c r="AS200" s="125"/>
      <c r="AT200" s="125"/>
      <c r="AU200" s="125"/>
      <c r="AV200" s="125"/>
      <c r="AW200" s="125"/>
      <c r="AX200" s="125"/>
      <c r="AY200" s="125"/>
      <c r="AZ200" s="125"/>
      <c r="BA200" s="125"/>
      <c r="BB200" s="125"/>
      <c r="BC200" s="125"/>
      <c r="BD200" s="125"/>
      <c r="BE200" s="125"/>
    </row>
    <row r="201" spans="1:57" ht="12.75">
      <c r="A201" s="122" t="s">
        <v>190</v>
      </c>
      <c r="B201" s="133" t="s">
        <v>355</v>
      </c>
      <c r="C201" s="129" t="s">
        <v>219</v>
      </c>
      <c r="D201" s="129">
        <v>380</v>
      </c>
      <c r="E201" s="474"/>
      <c r="F201" s="150">
        <f>D201*E201</f>
        <v>0</v>
      </c>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c r="AR201" s="125"/>
      <c r="AS201" s="125"/>
      <c r="AT201" s="125"/>
      <c r="AU201" s="125"/>
      <c r="AV201" s="125"/>
      <c r="AW201" s="125"/>
      <c r="AX201" s="125"/>
      <c r="AY201" s="125"/>
      <c r="AZ201" s="125"/>
      <c r="BA201" s="125"/>
      <c r="BB201" s="125"/>
      <c r="BC201" s="125"/>
      <c r="BD201" s="125"/>
      <c r="BE201" s="125"/>
    </row>
    <row r="202" spans="2:57" ht="12.75">
      <c r="B202" s="133"/>
      <c r="E202" s="474"/>
      <c r="F202" s="152"/>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c r="AR202" s="125"/>
      <c r="AS202" s="125"/>
      <c r="AT202" s="125"/>
      <c r="AU202" s="125"/>
      <c r="AV202" s="125"/>
      <c r="AW202" s="125"/>
      <c r="AX202" s="125"/>
      <c r="AY202" s="125"/>
      <c r="AZ202" s="125"/>
      <c r="BA202" s="125"/>
      <c r="BB202" s="125"/>
      <c r="BC202" s="125"/>
      <c r="BD202" s="125"/>
      <c r="BE202" s="125"/>
    </row>
    <row r="203" spans="1:57" ht="12.75">
      <c r="A203" s="122" t="s">
        <v>191</v>
      </c>
      <c r="B203" s="122" t="s">
        <v>312</v>
      </c>
      <c r="C203" s="129" t="s">
        <v>219</v>
      </c>
      <c r="D203" s="129">
        <v>60</v>
      </c>
      <c r="E203" s="474"/>
      <c r="F203" s="150">
        <f>D203*E203</f>
        <v>0</v>
      </c>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c r="AR203" s="125"/>
      <c r="AS203" s="125"/>
      <c r="AT203" s="125"/>
      <c r="AU203" s="125"/>
      <c r="AV203" s="125"/>
      <c r="AW203" s="125"/>
      <c r="AX203" s="125"/>
      <c r="AY203" s="125"/>
      <c r="AZ203" s="125"/>
      <c r="BA203" s="125"/>
      <c r="BB203" s="125"/>
      <c r="BC203" s="125"/>
      <c r="BD203" s="125"/>
      <c r="BE203" s="125"/>
    </row>
    <row r="204" spans="5:57" ht="12.75">
      <c r="E204" s="150"/>
      <c r="F204" s="152"/>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c r="AR204" s="125"/>
      <c r="AS204" s="125"/>
      <c r="AT204" s="125"/>
      <c r="AU204" s="125"/>
      <c r="AV204" s="125"/>
      <c r="AW204" s="125"/>
      <c r="AX204" s="125"/>
      <c r="AY204" s="125"/>
      <c r="AZ204" s="125"/>
      <c r="BA204" s="125"/>
      <c r="BB204" s="125"/>
      <c r="BC204" s="125"/>
      <c r="BD204" s="125"/>
      <c r="BE204" s="125"/>
    </row>
    <row r="205" spans="1:57" ht="12.75">
      <c r="A205" s="122" t="s">
        <v>192</v>
      </c>
      <c r="B205" s="133" t="s">
        <v>313</v>
      </c>
      <c r="C205" s="129" t="s">
        <v>219</v>
      </c>
      <c r="D205" s="129">
        <v>160</v>
      </c>
      <c r="E205" s="150"/>
      <c r="F205" s="150">
        <f>D205*E205</f>
        <v>0</v>
      </c>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c r="AR205" s="125"/>
      <c r="AS205" s="125"/>
      <c r="AT205" s="125"/>
      <c r="AU205" s="125"/>
      <c r="AV205" s="125"/>
      <c r="AW205" s="125"/>
      <c r="AX205" s="125"/>
      <c r="AY205" s="125"/>
      <c r="AZ205" s="125"/>
      <c r="BA205" s="125"/>
      <c r="BB205" s="125"/>
      <c r="BC205" s="125"/>
      <c r="BD205" s="125"/>
      <c r="BE205" s="125"/>
    </row>
    <row r="206" spans="2:57" ht="12.75">
      <c r="B206" s="133"/>
      <c r="E206" s="150"/>
      <c r="F206" s="152"/>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c r="AR206" s="125"/>
      <c r="AS206" s="125"/>
      <c r="AT206" s="125"/>
      <c r="AU206" s="125"/>
      <c r="AV206" s="125"/>
      <c r="AW206" s="125"/>
      <c r="AX206" s="125"/>
      <c r="AY206" s="125"/>
      <c r="AZ206" s="125"/>
      <c r="BA206" s="125"/>
      <c r="BB206" s="125"/>
      <c r="BC206" s="125"/>
      <c r="BD206" s="125"/>
      <c r="BE206" s="125"/>
    </row>
    <row r="207" spans="1:57" ht="12.75">
      <c r="A207" s="122" t="s">
        <v>205</v>
      </c>
      <c r="B207" s="746" t="s">
        <v>315</v>
      </c>
      <c r="C207" s="129" t="s">
        <v>39</v>
      </c>
      <c r="D207" s="129">
        <v>12</v>
      </c>
      <c r="E207" s="150"/>
      <c r="F207" s="150">
        <f>D207*E207</f>
        <v>0</v>
      </c>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c r="AR207" s="125"/>
      <c r="AS207" s="125"/>
      <c r="AT207" s="125"/>
      <c r="AU207" s="125"/>
      <c r="AV207" s="125"/>
      <c r="AW207" s="125"/>
      <c r="AX207" s="125"/>
      <c r="AY207" s="125"/>
      <c r="AZ207" s="125"/>
      <c r="BA207" s="125"/>
      <c r="BB207" s="125"/>
      <c r="BC207" s="125"/>
      <c r="BD207" s="125"/>
      <c r="BE207" s="125"/>
    </row>
    <row r="208" spans="2:57" ht="12.75">
      <c r="B208" s="746"/>
      <c r="E208" s="150"/>
      <c r="F208" s="152"/>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c r="AR208" s="125"/>
      <c r="AS208" s="125"/>
      <c r="AT208" s="125"/>
      <c r="AU208" s="125"/>
      <c r="AV208" s="125"/>
      <c r="AW208" s="125"/>
      <c r="AX208" s="125"/>
      <c r="AY208" s="125"/>
      <c r="AZ208" s="125"/>
      <c r="BA208" s="125"/>
      <c r="BB208" s="125"/>
      <c r="BC208" s="125"/>
      <c r="BD208" s="125"/>
      <c r="BE208" s="125"/>
    </row>
    <row r="209" spans="1:57" ht="12.75">
      <c r="A209" s="122" t="s">
        <v>207</v>
      </c>
      <c r="B209" s="746" t="s">
        <v>314</v>
      </c>
      <c r="C209" s="129" t="s">
        <v>39</v>
      </c>
      <c r="D209" s="129">
        <v>1</v>
      </c>
      <c r="E209" s="150"/>
      <c r="F209" s="150">
        <f>D209*E209</f>
        <v>0</v>
      </c>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c r="AR209" s="125"/>
      <c r="AS209" s="125"/>
      <c r="AT209" s="125"/>
      <c r="AU209" s="125"/>
      <c r="AV209" s="125"/>
      <c r="AW209" s="125"/>
      <c r="AX209" s="125"/>
      <c r="AY209" s="125"/>
      <c r="AZ209" s="125"/>
      <c r="BA209" s="125"/>
      <c r="BB209" s="125"/>
      <c r="BC209" s="125"/>
      <c r="BD209" s="125"/>
      <c r="BE209" s="125"/>
    </row>
    <row r="210" spans="2:57" ht="12.75">
      <c r="B210" s="746"/>
      <c r="E210" s="150"/>
      <c r="F210" s="150"/>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5"/>
      <c r="AY210" s="125"/>
      <c r="AZ210" s="125"/>
      <c r="BA210" s="125"/>
      <c r="BB210" s="125"/>
      <c r="BC210" s="125"/>
      <c r="BD210" s="125"/>
      <c r="BE210" s="125"/>
    </row>
    <row r="211" spans="2:57" ht="38.25">
      <c r="B211" s="747" t="s">
        <v>309</v>
      </c>
      <c r="C211" s="141" t="s">
        <v>39</v>
      </c>
      <c r="D211" s="141">
        <v>1</v>
      </c>
      <c r="E211" s="153"/>
      <c r="F211" s="150">
        <f>D211*E211</f>
        <v>0</v>
      </c>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c r="AR211" s="125"/>
      <c r="AS211" s="125"/>
      <c r="AT211" s="125"/>
      <c r="AU211" s="125"/>
      <c r="AV211" s="125"/>
      <c r="AW211" s="125"/>
      <c r="AX211" s="125"/>
      <c r="AY211" s="125"/>
      <c r="AZ211" s="125"/>
      <c r="BA211" s="125"/>
      <c r="BB211" s="125"/>
      <c r="BC211" s="125"/>
      <c r="BD211" s="125"/>
      <c r="BE211" s="125"/>
    </row>
    <row r="212" spans="2:57" ht="12.75">
      <c r="B212" s="127"/>
      <c r="E212" s="150"/>
      <c r="F212" s="150"/>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c r="AR212" s="125"/>
      <c r="AS212" s="125"/>
      <c r="AT212" s="125"/>
      <c r="AU212" s="125"/>
      <c r="AV212" s="125"/>
      <c r="AW212" s="125"/>
      <c r="AX212" s="125"/>
      <c r="AY212" s="125"/>
      <c r="AZ212" s="125"/>
      <c r="BA212" s="125"/>
      <c r="BB212" s="125"/>
      <c r="BC212" s="125"/>
      <c r="BD212" s="125"/>
      <c r="BE212" s="125"/>
    </row>
    <row r="213" spans="2:57" ht="12.75">
      <c r="B213" s="127" t="s">
        <v>242</v>
      </c>
      <c r="E213" s="150"/>
      <c r="F213" s="150"/>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c r="AR213" s="125"/>
      <c r="AS213" s="125"/>
      <c r="AT213" s="125"/>
      <c r="AU213" s="125"/>
      <c r="AV213" s="125"/>
      <c r="AW213" s="125"/>
      <c r="AX213" s="125"/>
      <c r="AY213" s="125"/>
      <c r="AZ213" s="125"/>
      <c r="BA213" s="125"/>
      <c r="BB213" s="125"/>
      <c r="BC213" s="125"/>
      <c r="BD213" s="125"/>
      <c r="BE213" s="125"/>
    </row>
    <row r="214" spans="1:57" ht="25.5">
      <c r="A214" s="177" t="s">
        <v>184</v>
      </c>
      <c r="B214" s="183" t="s">
        <v>296</v>
      </c>
      <c r="C214" s="129" t="s">
        <v>39</v>
      </c>
      <c r="D214" s="129">
        <v>21</v>
      </c>
      <c r="E214" s="150"/>
      <c r="F214" s="150">
        <f aca="true" t="shared" si="1" ref="F214:F219">D214*E214</f>
        <v>0</v>
      </c>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c r="AR214" s="125"/>
      <c r="AS214" s="125"/>
      <c r="AT214" s="125"/>
      <c r="AU214" s="125"/>
      <c r="AV214" s="125"/>
      <c r="AW214" s="125"/>
      <c r="AX214" s="125"/>
      <c r="AY214" s="125"/>
      <c r="AZ214" s="125"/>
      <c r="BA214" s="125"/>
      <c r="BB214" s="125"/>
      <c r="BC214" s="125"/>
      <c r="BD214" s="125"/>
      <c r="BE214" s="125"/>
    </row>
    <row r="215" spans="1:57" ht="12.75">
      <c r="A215" s="177" t="s">
        <v>185</v>
      </c>
      <c r="B215" s="133" t="s">
        <v>297</v>
      </c>
      <c r="C215" s="129" t="s">
        <v>39</v>
      </c>
      <c r="D215" s="129">
        <v>7</v>
      </c>
      <c r="E215" s="150"/>
      <c r="F215" s="150">
        <f t="shared" si="1"/>
        <v>0</v>
      </c>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c r="AR215" s="125"/>
      <c r="AS215" s="125"/>
      <c r="AT215" s="125"/>
      <c r="AU215" s="125"/>
      <c r="AV215" s="125"/>
      <c r="AW215" s="125"/>
      <c r="AX215" s="125"/>
      <c r="AY215" s="125"/>
      <c r="AZ215" s="125"/>
      <c r="BA215" s="125"/>
      <c r="BB215" s="125"/>
      <c r="BC215" s="125"/>
      <c r="BD215" s="125"/>
      <c r="BE215" s="125"/>
    </row>
    <row r="216" spans="1:57" ht="12.75">
      <c r="A216" s="177" t="s">
        <v>190</v>
      </c>
      <c r="B216" s="133" t="s">
        <v>298</v>
      </c>
      <c r="C216" s="129" t="s">
        <v>39</v>
      </c>
      <c r="D216" s="129">
        <v>4</v>
      </c>
      <c r="E216" s="150"/>
      <c r="F216" s="150">
        <f t="shared" si="1"/>
        <v>0</v>
      </c>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5"/>
      <c r="BE216" s="125"/>
    </row>
    <row r="217" spans="1:57" ht="12.75">
      <c r="A217" s="177" t="s">
        <v>191</v>
      </c>
      <c r="B217" s="133" t="s">
        <v>299</v>
      </c>
      <c r="C217" s="129" t="s">
        <v>39</v>
      </c>
      <c r="D217" s="129">
        <v>1</v>
      </c>
      <c r="E217" s="150"/>
      <c r="F217" s="150">
        <f t="shared" si="1"/>
        <v>0</v>
      </c>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c r="AR217" s="125"/>
      <c r="AS217" s="125"/>
      <c r="AT217" s="125"/>
      <c r="AU217" s="125"/>
      <c r="AV217" s="125"/>
      <c r="AW217" s="125"/>
      <c r="AX217" s="125"/>
      <c r="AY217" s="125"/>
      <c r="AZ217" s="125"/>
      <c r="BA217" s="125"/>
      <c r="BB217" s="125"/>
      <c r="BC217" s="125"/>
      <c r="BD217" s="125"/>
      <c r="BE217" s="125"/>
    </row>
    <row r="218" spans="1:57" ht="12.75">
      <c r="A218" s="177" t="s">
        <v>192</v>
      </c>
      <c r="B218" s="133" t="s">
        <v>300</v>
      </c>
      <c r="C218" s="129" t="s">
        <v>39</v>
      </c>
      <c r="D218" s="129">
        <v>1</v>
      </c>
      <c r="E218" s="150"/>
      <c r="F218" s="150">
        <f t="shared" si="1"/>
        <v>0</v>
      </c>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c r="AR218" s="125"/>
      <c r="AS218" s="125"/>
      <c r="AT218" s="125"/>
      <c r="AU218" s="125"/>
      <c r="AV218" s="125"/>
      <c r="AW218" s="125"/>
      <c r="AX218" s="125"/>
      <c r="AY218" s="125"/>
      <c r="AZ218" s="125"/>
      <c r="BA218" s="125"/>
      <c r="BB218" s="125"/>
      <c r="BC218" s="125"/>
      <c r="BD218" s="125"/>
      <c r="BE218" s="125"/>
    </row>
    <row r="219" spans="1:57" ht="12.75">
      <c r="A219" s="177" t="s">
        <v>205</v>
      </c>
      <c r="B219" s="122" t="s">
        <v>301</v>
      </c>
      <c r="C219" s="129" t="s">
        <v>39</v>
      </c>
      <c r="D219" s="129">
        <v>1</v>
      </c>
      <c r="E219" s="150"/>
      <c r="F219" s="150">
        <f t="shared" si="1"/>
        <v>0</v>
      </c>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c r="AR219" s="125"/>
      <c r="AS219" s="125"/>
      <c r="AT219" s="125"/>
      <c r="AU219" s="125"/>
      <c r="AV219" s="125"/>
      <c r="AW219" s="125"/>
      <c r="AX219" s="125"/>
      <c r="AY219" s="125"/>
      <c r="AZ219" s="125"/>
      <c r="BA219" s="125"/>
      <c r="BB219" s="125"/>
      <c r="BC219" s="125"/>
      <c r="BD219" s="125"/>
      <c r="BE219" s="125"/>
    </row>
    <row r="220" spans="1:57" ht="12.75">
      <c r="A220" s="177" t="s">
        <v>207</v>
      </c>
      <c r="B220" s="122" t="s">
        <v>302</v>
      </c>
      <c r="C220" s="129" t="s">
        <v>39</v>
      </c>
      <c r="D220" s="129">
        <v>1</v>
      </c>
      <c r="E220" s="150"/>
      <c r="F220" s="150"/>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c r="AR220" s="125"/>
      <c r="AS220" s="125"/>
      <c r="AT220" s="125"/>
      <c r="AU220" s="125"/>
      <c r="AV220" s="125"/>
      <c r="AW220" s="125"/>
      <c r="AX220" s="125"/>
      <c r="AY220" s="125"/>
      <c r="AZ220" s="125"/>
      <c r="BA220" s="125"/>
      <c r="BB220" s="125"/>
      <c r="BC220" s="125"/>
      <c r="BD220" s="125"/>
      <c r="BE220" s="125"/>
    </row>
    <row r="221" spans="1:57" ht="25.5">
      <c r="A221" s="177" t="s">
        <v>222</v>
      </c>
      <c r="B221" s="142" t="s">
        <v>303</v>
      </c>
      <c r="C221" s="129" t="s">
        <v>39</v>
      </c>
      <c r="D221" s="129">
        <v>7</v>
      </c>
      <c r="E221" s="150"/>
      <c r="F221" s="150">
        <f aca="true" t="shared" si="2" ref="F221:F226">D221*E221</f>
        <v>0</v>
      </c>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c r="AR221" s="125"/>
      <c r="AS221" s="125"/>
      <c r="AT221" s="125"/>
      <c r="AU221" s="125"/>
      <c r="AV221" s="125"/>
      <c r="AW221" s="125"/>
      <c r="AX221" s="125"/>
      <c r="AY221" s="125"/>
      <c r="AZ221" s="125"/>
      <c r="BA221" s="125"/>
      <c r="BB221" s="125"/>
      <c r="BC221" s="125"/>
      <c r="BD221" s="125"/>
      <c r="BE221" s="125"/>
    </row>
    <row r="222" spans="1:57" ht="25.5">
      <c r="A222" s="177" t="s">
        <v>235</v>
      </c>
      <c r="B222" s="142" t="s">
        <v>304</v>
      </c>
      <c r="C222" s="129" t="s">
        <v>39</v>
      </c>
      <c r="D222" s="129">
        <v>21</v>
      </c>
      <c r="E222" s="150"/>
      <c r="F222" s="150">
        <f t="shared" si="2"/>
        <v>0</v>
      </c>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c r="AR222" s="125"/>
      <c r="AS222" s="125"/>
      <c r="AT222" s="125"/>
      <c r="AU222" s="125"/>
      <c r="AV222" s="125"/>
      <c r="AW222" s="125"/>
      <c r="AX222" s="125"/>
      <c r="AY222" s="125"/>
      <c r="AZ222" s="125"/>
      <c r="BA222" s="125"/>
      <c r="BB222" s="125"/>
      <c r="BC222" s="125"/>
      <c r="BD222" s="125"/>
      <c r="BE222" s="125"/>
    </row>
    <row r="223" spans="1:57" ht="12.75">
      <c r="A223" s="177" t="s">
        <v>223</v>
      </c>
      <c r="B223" s="133" t="s">
        <v>305</v>
      </c>
      <c r="C223" s="129" t="s">
        <v>219</v>
      </c>
      <c r="D223" s="129">
        <v>280</v>
      </c>
      <c r="E223" s="150"/>
      <c r="F223" s="150">
        <f t="shared" si="2"/>
        <v>0</v>
      </c>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c r="AR223" s="125"/>
      <c r="AS223" s="125"/>
      <c r="AT223" s="125"/>
      <c r="AU223" s="125"/>
      <c r="AV223" s="125"/>
      <c r="AW223" s="125"/>
      <c r="AX223" s="125"/>
      <c r="AY223" s="125"/>
      <c r="AZ223" s="125"/>
      <c r="BA223" s="125"/>
      <c r="BB223" s="125"/>
      <c r="BC223" s="125"/>
      <c r="BD223" s="125"/>
      <c r="BE223" s="125"/>
    </row>
    <row r="224" spans="1:57" ht="12.75">
      <c r="A224" s="177" t="s">
        <v>224</v>
      </c>
      <c r="B224" s="133" t="s">
        <v>306</v>
      </c>
      <c r="C224" s="473" t="s">
        <v>219</v>
      </c>
      <c r="D224" s="129">
        <v>60</v>
      </c>
      <c r="E224" s="150"/>
      <c r="F224" s="150">
        <f t="shared" si="2"/>
        <v>0</v>
      </c>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c r="AR224" s="125"/>
      <c r="AS224" s="125"/>
      <c r="AT224" s="125"/>
      <c r="AU224" s="125"/>
      <c r="AV224" s="125"/>
      <c r="AW224" s="125"/>
      <c r="AX224" s="125"/>
      <c r="AY224" s="125"/>
      <c r="AZ224" s="125"/>
      <c r="BA224" s="125"/>
      <c r="BB224" s="125"/>
      <c r="BC224" s="125"/>
      <c r="BD224" s="125"/>
      <c r="BE224" s="125"/>
    </row>
    <row r="225" spans="1:57" ht="12.75">
      <c r="A225" s="177" t="s">
        <v>225</v>
      </c>
      <c r="B225" s="122" t="s">
        <v>307</v>
      </c>
      <c r="C225" s="473" t="s">
        <v>39</v>
      </c>
      <c r="D225" s="129">
        <v>1</v>
      </c>
      <c r="E225" s="150"/>
      <c r="F225" s="150">
        <f t="shared" si="2"/>
        <v>0</v>
      </c>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c r="AR225" s="125"/>
      <c r="AS225" s="125"/>
      <c r="AT225" s="125"/>
      <c r="AU225" s="125"/>
      <c r="AV225" s="125"/>
      <c r="AW225" s="125"/>
      <c r="AX225" s="125"/>
      <c r="AY225" s="125"/>
      <c r="AZ225" s="125"/>
      <c r="BA225" s="125"/>
      <c r="BB225" s="125"/>
      <c r="BC225" s="125"/>
      <c r="BD225" s="125"/>
      <c r="BE225" s="125"/>
    </row>
    <row r="226" spans="1:57" ht="63.75">
      <c r="A226" s="177" t="s">
        <v>226</v>
      </c>
      <c r="B226" s="142" t="s">
        <v>308</v>
      </c>
      <c r="C226" s="473" t="s">
        <v>24</v>
      </c>
      <c r="D226" s="129">
        <v>1</v>
      </c>
      <c r="E226" s="150"/>
      <c r="F226" s="150">
        <f t="shared" si="2"/>
        <v>0</v>
      </c>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c r="AR226" s="125"/>
      <c r="AS226" s="125"/>
      <c r="AT226" s="125"/>
      <c r="AU226" s="125"/>
      <c r="AV226" s="125"/>
      <c r="AW226" s="125"/>
      <c r="AX226" s="125"/>
      <c r="AY226" s="125"/>
      <c r="AZ226" s="125"/>
      <c r="BA226" s="125"/>
      <c r="BB226" s="125"/>
      <c r="BC226" s="125"/>
      <c r="BD226" s="125"/>
      <c r="BE226" s="125"/>
    </row>
    <row r="227" spans="1:57" ht="12.75">
      <c r="A227" s="177"/>
      <c r="B227" s="133"/>
      <c r="E227" s="150"/>
      <c r="F227" s="152"/>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c r="AR227" s="125"/>
      <c r="AS227" s="125"/>
      <c r="AT227" s="125"/>
      <c r="AU227" s="125"/>
      <c r="AV227" s="125"/>
      <c r="AW227" s="125"/>
      <c r="AX227" s="125"/>
      <c r="AY227" s="125"/>
      <c r="AZ227" s="125"/>
      <c r="BA227" s="125"/>
      <c r="BB227" s="125"/>
      <c r="BC227" s="125"/>
      <c r="BD227" s="125"/>
      <c r="BE227" s="125"/>
    </row>
    <row r="228" spans="1:57" ht="12.75">
      <c r="A228" s="177" t="s">
        <v>227</v>
      </c>
      <c r="B228" s="133" t="s">
        <v>243</v>
      </c>
      <c r="C228" s="185"/>
      <c r="D228" s="178">
        <v>0.05</v>
      </c>
      <c r="E228" s="156"/>
      <c r="F228" s="158">
        <f>SUM(F215:F227)*5%</f>
        <v>0</v>
      </c>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c r="AR228" s="125"/>
      <c r="AS228" s="125"/>
      <c r="AT228" s="125"/>
      <c r="AU228" s="125"/>
      <c r="AV228" s="125"/>
      <c r="AW228" s="125"/>
      <c r="AX228" s="125"/>
      <c r="AY228" s="125"/>
      <c r="AZ228" s="125"/>
      <c r="BA228" s="125"/>
      <c r="BB228" s="125"/>
      <c r="BC228" s="125"/>
      <c r="BD228" s="125"/>
      <c r="BE228" s="125"/>
    </row>
    <row r="229" spans="1:57" ht="12.75">
      <c r="A229" s="177"/>
      <c r="B229" s="133"/>
      <c r="C229" s="186"/>
      <c r="D229" s="187"/>
      <c r="E229" s="188"/>
      <c r="F229" s="157"/>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c r="AR229" s="125"/>
      <c r="AS229" s="125"/>
      <c r="AT229" s="125"/>
      <c r="AU229" s="125"/>
      <c r="AV229" s="125"/>
      <c r="AW229" s="125"/>
      <c r="AX229" s="125"/>
      <c r="AY229" s="125"/>
      <c r="AZ229" s="125"/>
      <c r="BA229" s="125"/>
      <c r="BB229" s="125"/>
      <c r="BC229" s="125"/>
      <c r="BD229" s="125"/>
      <c r="BE229" s="125"/>
    </row>
    <row r="230" spans="1:57" ht="12.75">
      <c r="A230" s="177"/>
      <c r="B230" s="127" t="s">
        <v>244</v>
      </c>
      <c r="C230" s="171"/>
      <c r="D230" s="179"/>
      <c r="E230" s="150"/>
      <c r="F230" s="150"/>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c r="AR230" s="125"/>
      <c r="AS230" s="125"/>
      <c r="AT230" s="125"/>
      <c r="AU230" s="125"/>
      <c r="AV230" s="125"/>
      <c r="AW230" s="125"/>
      <c r="AX230" s="125"/>
      <c r="AY230" s="125"/>
      <c r="AZ230" s="125"/>
      <c r="BA230" s="125"/>
      <c r="BB230" s="125"/>
      <c r="BC230" s="125"/>
      <c r="BD230" s="125"/>
      <c r="BE230" s="125"/>
    </row>
    <row r="231" spans="1:57" ht="12.75">
      <c r="A231" s="177"/>
      <c r="B231" s="127"/>
      <c r="C231" s="171"/>
      <c r="D231" s="179"/>
      <c r="E231" s="150"/>
      <c r="F231" s="150"/>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c r="AR231" s="125"/>
      <c r="AS231" s="125"/>
      <c r="AT231" s="125"/>
      <c r="AU231" s="125"/>
      <c r="AV231" s="125"/>
      <c r="AW231" s="125"/>
      <c r="AX231" s="125"/>
      <c r="AY231" s="125"/>
      <c r="AZ231" s="125"/>
      <c r="BA231" s="125"/>
      <c r="BB231" s="125"/>
      <c r="BC231" s="125"/>
      <c r="BD231" s="125"/>
      <c r="BE231" s="125"/>
    </row>
    <row r="232" spans="1:57" ht="25.5">
      <c r="A232" s="177" t="s">
        <v>245</v>
      </c>
      <c r="B232" s="747" t="s">
        <v>294</v>
      </c>
      <c r="C232" s="473" t="s">
        <v>39</v>
      </c>
      <c r="D232" s="129">
        <v>12</v>
      </c>
      <c r="E232" s="150"/>
      <c r="F232" s="150">
        <f>D232*E232</f>
        <v>0</v>
      </c>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c r="AR232" s="125"/>
      <c r="AS232" s="125"/>
      <c r="AT232" s="125"/>
      <c r="AU232" s="125"/>
      <c r="AV232" s="125"/>
      <c r="AW232" s="125"/>
      <c r="AX232" s="125"/>
      <c r="AY232" s="125"/>
      <c r="AZ232" s="125"/>
      <c r="BA232" s="125"/>
      <c r="BB232" s="125"/>
      <c r="BC232" s="125"/>
      <c r="BD232" s="125"/>
      <c r="BE232" s="125"/>
    </row>
    <row r="233" spans="1:57" ht="12.75">
      <c r="A233" s="143"/>
      <c r="B233" s="748"/>
      <c r="C233" s="473"/>
      <c r="E233" s="150"/>
      <c r="F233" s="152"/>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c r="AR233" s="125"/>
      <c r="AS233" s="125"/>
      <c r="AT233" s="125"/>
      <c r="AU233" s="125"/>
      <c r="AV233" s="125"/>
      <c r="AW233" s="125"/>
      <c r="AX233" s="125"/>
      <c r="AY233" s="125"/>
      <c r="AZ233" s="125"/>
      <c r="BA233" s="125"/>
      <c r="BB233" s="125"/>
      <c r="BC233" s="125"/>
      <c r="BD233" s="125"/>
      <c r="BE233" s="125"/>
    </row>
    <row r="234" spans="1:57" ht="12.75">
      <c r="A234" s="143" t="s">
        <v>185</v>
      </c>
      <c r="B234" s="748" t="s">
        <v>292</v>
      </c>
      <c r="C234" s="473" t="s">
        <v>39</v>
      </c>
      <c r="D234" s="129">
        <v>9</v>
      </c>
      <c r="E234" s="150"/>
      <c r="F234" s="150">
        <f>D234*E234</f>
        <v>0</v>
      </c>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c r="AR234" s="125"/>
      <c r="AS234" s="125"/>
      <c r="AT234" s="125"/>
      <c r="AU234" s="125"/>
      <c r="AV234" s="125"/>
      <c r="AW234" s="125"/>
      <c r="AX234" s="125"/>
      <c r="AY234" s="125"/>
      <c r="AZ234" s="125"/>
      <c r="BA234" s="125"/>
      <c r="BB234" s="125"/>
      <c r="BC234" s="125"/>
      <c r="BD234" s="125"/>
      <c r="BE234" s="125"/>
    </row>
    <row r="235" spans="1:57" ht="12.75">
      <c r="A235" s="143"/>
      <c r="B235" s="748"/>
      <c r="C235" s="473"/>
      <c r="E235" s="150"/>
      <c r="F235" s="152"/>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c r="AR235" s="125"/>
      <c r="AS235" s="125"/>
      <c r="AT235" s="125"/>
      <c r="AU235" s="125"/>
      <c r="AV235" s="125"/>
      <c r="AW235" s="125"/>
      <c r="AX235" s="125"/>
      <c r="AY235" s="125"/>
      <c r="AZ235" s="125"/>
      <c r="BA235" s="125"/>
      <c r="BB235" s="125"/>
      <c r="BC235" s="125"/>
      <c r="BD235" s="125"/>
      <c r="BE235" s="125"/>
    </row>
    <row r="236" spans="1:57" ht="38.25">
      <c r="A236" s="471" t="s">
        <v>190</v>
      </c>
      <c r="B236" s="472" t="s">
        <v>295</v>
      </c>
      <c r="C236" s="473" t="s">
        <v>39</v>
      </c>
      <c r="D236" s="473">
        <v>3</v>
      </c>
      <c r="E236" s="474"/>
      <c r="F236" s="474">
        <f>D236*E236</f>
        <v>0</v>
      </c>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c r="AR236" s="125"/>
      <c r="AS236" s="125"/>
      <c r="AT236" s="125"/>
      <c r="AU236" s="125"/>
      <c r="AV236" s="125"/>
      <c r="AW236" s="125"/>
      <c r="AX236" s="125"/>
      <c r="AY236" s="125"/>
      <c r="AZ236" s="125"/>
      <c r="BA236" s="125"/>
      <c r="BB236" s="125"/>
      <c r="BC236" s="125"/>
      <c r="BD236" s="125"/>
      <c r="BE236" s="125"/>
    </row>
    <row r="237" spans="1:57" ht="12.75">
      <c r="A237" s="143"/>
      <c r="B237" s="748"/>
      <c r="C237" s="473"/>
      <c r="E237" s="150"/>
      <c r="F237" s="152"/>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c r="AR237" s="125"/>
      <c r="AS237" s="125"/>
      <c r="AT237" s="125"/>
      <c r="AU237" s="125"/>
      <c r="AV237" s="125"/>
      <c r="AW237" s="125"/>
      <c r="AX237" s="125"/>
      <c r="AY237" s="125"/>
      <c r="AZ237" s="125"/>
      <c r="BA237" s="125"/>
      <c r="BB237" s="125"/>
      <c r="BC237" s="125"/>
      <c r="BD237" s="125"/>
      <c r="BE237" s="125"/>
    </row>
    <row r="238" spans="1:57" ht="15.75">
      <c r="A238" s="143" t="s">
        <v>191</v>
      </c>
      <c r="B238" s="749" t="s">
        <v>246</v>
      </c>
      <c r="C238" s="473" t="s">
        <v>219</v>
      </c>
      <c r="D238" s="129">
        <v>160</v>
      </c>
      <c r="E238" s="150"/>
      <c r="F238" s="150">
        <f>D238*E238</f>
        <v>0</v>
      </c>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c r="AR238" s="125"/>
      <c r="AS238" s="125"/>
      <c r="AT238" s="125"/>
      <c r="AU238" s="125"/>
      <c r="AV238" s="125"/>
      <c r="AW238" s="125"/>
      <c r="AX238" s="125"/>
      <c r="AY238" s="125"/>
      <c r="AZ238" s="125"/>
      <c r="BA238" s="125"/>
      <c r="BB238" s="125"/>
      <c r="BC238" s="125"/>
      <c r="BD238" s="125"/>
      <c r="BE238" s="125"/>
    </row>
    <row r="239" spans="1:57" ht="12.75">
      <c r="A239" s="143"/>
      <c r="B239" s="749"/>
      <c r="C239" s="471"/>
      <c r="D239" s="143"/>
      <c r="E239" s="160"/>
      <c r="F239" s="161"/>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c r="AR239" s="125"/>
      <c r="AS239" s="125"/>
      <c r="AT239" s="125"/>
      <c r="AU239" s="125"/>
      <c r="AV239" s="125"/>
      <c r="AW239" s="125"/>
      <c r="AX239" s="125"/>
      <c r="AY239" s="125"/>
      <c r="AZ239" s="125"/>
      <c r="BA239" s="125"/>
      <c r="BB239" s="125"/>
      <c r="BC239" s="125"/>
      <c r="BD239" s="125"/>
      <c r="BE239" s="125"/>
    </row>
    <row r="240" spans="1:57" ht="12.75">
      <c r="A240" s="176" t="s">
        <v>192</v>
      </c>
      <c r="B240" s="749" t="s">
        <v>293</v>
      </c>
      <c r="C240" s="750" t="s">
        <v>24</v>
      </c>
      <c r="D240" s="171">
        <v>1</v>
      </c>
      <c r="E240" s="150"/>
      <c r="F240" s="150">
        <f>D240*E240</f>
        <v>0</v>
      </c>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c r="AR240" s="125"/>
      <c r="AS240" s="125"/>
      <c r="AT240" s="125"/>
      <c r="AU240" s="125"/>
      <c r="AV240" s="125"/>
      <c r="AW240" s="125"/>
      <c r="AX240" s="125"/>
      <c r="AY240" s="125"/>
      <c r="AZ240" s="125"/>
      <c r="BA240" s="125"/>
      <c r="BB240" s="125"/>
      <c r="BC240" s="125"/>
      <c r="BD240" s="125"/>
      <c r="BE240" s="125"/>
    </row>
    <row r="241" spans="1:57" ht="12.75">
      <c r="A241" s="177"/>
      <c r="B241" s="145"/>
      <c r="C241" s="173"/>
      <c r="D241" s="168"/>
      <c r="E241" s="162"/>
      <c r="F241" s="163"/>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c r="AR241" s="125"/>
      <c r="AS241" s="125"/>
      <c r="AT241" s="125"/>
      <c r="AU241" s="125"/>
      <c r="AV241" s="125"/>
      <c r="AW241" s="125"/>
      <c r="AX241" s="125"/>
      <c r="AY241" s="125"/>
      <c r="AZ241" s="125"/>
      <c r="BA241" s="125"/>
      <c r="BB241" s="125"/>
      <c r="BC241" s="125"/>
      <c r="BD241" s="125"/>
      <c r="BE241" s="125"/>
    </row>
    <row r="242" spans="2:57" ht="12.75">
      <c r="B242" s="137" t="s">
        <v>247</v>
      </c>
      <c r="C242" s="171"/>
      <c r="D242" s="171"/>
      <c r="E242" s="150"/>
      <c r="F242" s="164">
        <f>SUM(F195:F241)</f>
        <v>0</v>
      </c>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c r="AR242" s="125"/>
      <c r="AS242" s="125"/>
      <c r="AT242" s="125"/>
      <c r="AU242" s="125"/>
      <c r="AV242" s="125"/>
      <c r="AW242" s="125"/>
      <c r="AX242" s="125"/>
      <c r="AY242" s="125"/>
      <c r="AZ242" s="125"/>
      <c r="BA242" s="125"/>
      <c r="BB242" s="125"/>
      <c r="BC242" s="125"/>
      <c r="BD242" s="125"/>
      <c r="BE242" s="125"/>
    </row>
    <row r="243" spans="2:57" ht="12.75">
      <c r="B243" s="121"/>
      <c r="E243" s="150"/>
      <c r="F243" s="150"/>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c r="AR243" s="125"/>
      <c r="AS243" s="125"/>
      <c r="AT243" s="125"/>
      <c r="AU243" s="125"/>
      <c r="AV243" s="125"/>
      <c r="AW243" s="125"/>
      <c r="AX243" s="125"/>
      <c r="AY243" s="125"/>
      <c r="AZ243" s="125"/>
      <c r="BA243" s="125"/>
      <c r="BB243" s="125"/>
      <c r="BC243" s="125"/>
      <c r="BD243" s="125"/>
      <c r="BE243" s="125"/>
    </row>
    <row r="244" spans="2:57" ht="12.75">
      <c r="B244" s="121"/>
      <c r="E244" s="150"/>
      <c r="F244" s="150"/>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c r="AR244" s="125"/>
      <c r="AS244" s="125"/>
      <c r="AT244" s="125"/>
      <c r="AU244" s="125"/>
      <c r="AV244" s="125"/>
      <c r="AW244" s="125"/>
      <c r="AX244" s="125"/>
      <c r="AY244" s="125"/>
      <c r="AZ244" s="125"/>
      <c r="BA244" s="125"/>
      <c r="BB244" s="125"/>
      <c r="BC244" s="125"/>
      <c r="BD244" s="125"/>
      <c r="BE244" s="125"/>
    </row>
    <row r="245" spans="1:57" ht="12.75">
      <c r="A245" s="121" t="s">
        <v>248</v>
      </c>
      <c r="E245" s="150"/>
      <c r="F245" s="150"/>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c r="AR245" s="125"/>
      <c r="AS245" s="125"/>
      <c r="AT245" s="125"/>
      <c r="AU245" s="125"/>
      <c r="AV245" s="125"/>
      <c r="AW245" s="125"/>
      <c r="AX245" s="125"/>
      <c r="AY245" s="125"/>
      <c r="AZ245" s="125"/>
      <c r="BA245" s="125"/>
      <c r="BB245" s="125"/>
      <c r="BC245" s="125"/>
      <c r="BD245" s="125"/>
      <c r="BE245" s="125"/>
    </row>
    <row r="246" spans="1:57" ht="12.75">
      <c r="A246" s="121"/>
      <c r="E246" s="150"/>
      <c r="F246" s="150"/>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c r="AR246" s="125"/>
      <c r="AS246" s="125"/>
      <c r="AT246" s="125"/>
      <c r="AU246" s="125"/>
      <c r="AV246" s="125"/>
      <c r="AW246" s="125"/>
      <c r="AX246" s="125"/>
      <c r="AY246" s="125"/>
      <c r="AZ246" s="125"/>
      <c r="BA246" s="125"/>
      <c r="BB246" s="125"/>
      <c r="BC246" s="125"/>
      <c r="BD246" s="125"/>
      <c r="BE246" s="125"/>
    </row>
    <row r="247" spans="1:57" ht="38.25">
      <c r="A247" s="177" t="s">
        <v>184</v>
      </c>
      <c r="B247" s="744" t="s">
        <v>279</v>
      </c>
      <c r="C247" s="473" t="s">
        <v>219</v>
      </c>
      <c r="D247" s="473">
        <v>140</v>
      </c>
      <c r="E247" s="474"/>
      <c r="F247" s="150">
        <f>D247*E247</f>
        <v>0</v>
      </c>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5"/>
      <c r="AY247" s="125"/>
      <c r="AZ247" s="125"/>
      <c r="BA247" s="125"/>
      <c r="BB247" s="125"/>
      <c r="BC247" s="125"/>
      <c r="BD247" s="125"/>
      <c r="BE247" s="125"/>
    </row>
    <row r="248" spans="1:57" ht="12.75">
      <c r="A248" s="177"/>
      <c r="B248" s="743"/>
      <c r="C248" s="473"/>
      <c r="D248" s="473"/>
      <c r="E248" s="474"/>
      <c r="F248" s="152"/>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c r="AR248" s="125"/>
      <c r="AS248" s="125"/>
      <c r="AT248" s="125"/>
      <c r="AU248" s="125"/>
      <c r="AV248" s="125"/>
      <c r="AW248" s="125"/>
      <c r="AX248" s="125"/>
      <c r="AY248" s="125"/>
      <c r="AZ248" s="125"/>
      <c r="BA248" s="125"/>
      <c r="BB248" s="125"/>
      <c r="BC248" s="125"/>
      <c r="BD248" s="125"/>
      <c r="BE248" s="125"/>
    </row>
    <row r="249" spans="1:57" ht="12.75">
      <c r="A249" s="177" t="s">
        <v>185</v>
      </c>
      <c r="B249" s="743" t="s">
        <v>280</v>
      </c>
      <c r="C249" s="473" t="s">
        <v>219</v>
      </c>
      <c r="D249" s="473">
        <v>230</v>
      </c>
      <c r="E249" s="474"/>
      <c r="F249" s="150">
        <f>D249*E249</f>
        <v>0</v>
      </c>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5"/>
      <c r="AY249" s="125"/>
      <c r="AZ249" s="125"/>
      <c r="BA249" s="125"/>
      <c r="BB249" s="125"/>
      <c r="BC249" s="125"/>
      <c r="BD249" s="125"/>
      <c r="BE249" s="125"/>
    </row>
    <row r="250" spans="1:57" ht="12.75">
      <c r="A250" s="177"/>
      <c r="B250" s="743"/>
      <c r="C250" s="473"/>
      <c r="D250" s="473"/>
      <c r="E250" s="474"/>
      <c r="F250" s="152"/>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c r="AR250" s="125"/>
      <c r="AS250" s="125"/>
      <c r="AT250" s="125"/>
      <c r="AU250" s="125"/>
      <c r="AV250" s="125"/>
      <c r="AW250" s="125"/>
      <c r="AX250" s="125"/>
      <c r="AY250" s="125"/>
      <c r="AZ250" s="125"/>
      <c r="BA250" s="125"/>
      <c r="BB250" s="125"/>
      <c r="BC250" s="125"/>
      <c r="BD250" s="125"/>
      <c r="BE250" s="125"/>
    </row>
    <row r="251" spans="1:57" ht="12.75">
      <c r="A251" s="177" t="s">
        <v>190</v>
      </c>
      <c r="B251" s="743" t="s">
        <v>281</v>
      </c>
      <c r="C251" s="473" t="s">
        <v>39</v>
      </c>
      <c r="D251" s="473">
        <v>22</v>
      </c>
      <c r="E251" s="474"/>
      <c r="F251" s="150">
        <f>D251*E251</f>
        <v>0</v>
      </c>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c r="AR251" s="125"/>
      <c r="AS251" s="125"/>
      <c r="AT251" s="125"/>
      <c r="AU251" s="125"/>
      <c r="AV251" s="125"/>
      <c r="AW251" s="125"/>
      <c r="AX251" s="125"/>
      <c r="AY251" s="125"/>
      <c r="AZ251" s="125"/>
      <c r="BA251" s="125"/>
      <c r="BB251" s="125"/>
      <c r="BC251" s="125"/>
      <c r="BD251" s="125"/>
      <c r="BE251" s="125"/>
    </row>
    <row r="252" spans="1:57" ht="12.75">
      <c r="A252" s="177"/>
      <c r="E252" s="150"/>
      <c r="F252" s="152"/>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c r="AR252" s="125"/>
      <c r="AS252" s="125"/>
      <c r="AT252" s="125"/>
      <c r="AU252" s="125"/>
      <c r="AV252" s="125"/>
      <c r="AW252" s="125"/>
      <c r="AX252" s="125"/>
      <c r="AY252" s="125"/>
      <c r="AZ252" s="125"/>
      <c r="BA252" s="125"/>
      <c r="BB252" s="125"/>
      <c r="BC252" s="125"/>
      <c r="BD252" s="125"/>
      <c r="BE252" s="125"/>
    </row>
    <row r="253" spans="1:57" ht="12.75">
      <c r="A253" s="177" t="s">
        <v>192</v>
      </c>
      <c r="B253" s="122" t="s">
        <v>282</v>
      </c>
      <c r="C253" s="129" t="s">
        <v>39</v>
      </c>
      <c r="D253" s="129">
        <v>6</v>
      </c>
      <c r="E253" s="150"/>
      <c r="F253" s="150">
        <f>D253*E253</f>
        <v>0</v>
      </c>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c r="AR253" s="125"/>
      <c r="AS253" s="125"/>
      <c r="AT253" s="125"/>
      <c r="AU253" s="125"/>
      <c r="AV253" s="125"/>
      <c r="AW253" s="125"/>
      <c r="AX253" s="125"/>
      <c r="AY253" s="125"/>
      <c r="AZ253" s="125"/>
      <c r="BA253" s="125"/>
      <c r="BB253" s="125"/>
      <c r="BC253" s="125"/>
      <c r="BD253" s="125"/>
      <c r="BE253" s="125"/>
    </row>
    <row r="254" spans="1:57" ht="12.75">
      <c r="A254" s="177"/>
      <c r="E254" s="150"/>
      <c r="F254" s="152"/>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c r="AR254" s="125"/>
      <c r="AS254" s="125"/>
      <c r="AT254" s="125"/>
      <c r="AU254" s="125"/>
      <c r="AV254" s="125"/>
      <c r="AW254" s="125"/>
      <c r="AX254" s="125"/>
      <c r="AY254" s="125"/>
      <c r="AZ254" s="125"/>
      <c r="BA254" s="125"/>
      <c r="BB254" s="125"/>
      <c r="BC254" s="125"/>
      <c r="BD254" s="125"/>
      <c r="BE254" s="125"/>
    </row>
    <row r="255" spans="1:57" ht="12.75">
      <c r="A255" s="177" t="s">
        <v>192</v>
      </c>
      <c r="B255" s="122" t="s">
        <v>283</v>
      </c>
      <c r="C255" s="129" t="s">
        <v>39</v>
      </c>
      <c r="D255" s="129">
        <v>6</v>
      </c>
      <c r="E255" s="150"/>
      <c r="F255" s="150">
        <f>D255*E255</f>
        <v>0</v>
      </c>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c r="AR255" s="125"/>
      <c r="AS255" s="125"/>
      <c r="AT255" s="125"/>
      <c r="AU255" s="125"/>
      <c r="AV255" s="125"/>
      <c r="AW255" s="125"/>
      <c r="AX255" s="125"/>
      <c r="AY255" s="125"/>
      <c r="AZ255" s="125"/>
      <c r="BA255" s="125"/>
      <c r="BB255" s="125"/>
      <c r="BC255" s="125"/>
      <c r="BD255" s="125"/>
      <c r="BE255" s="125"/>
    </row>
    <row r="256" spans="1:57" ht="12.75">
      <c r="A256" s="177"/>
      <c r="E256" s="150"/>
      <c r="F256" s="152"/>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c r="AR256" s="125"/>
      <c r="AS256" s="125"/>
      <c r="AT256" s="125"/>
      <c r="AU256" s="125"/>
      <c r="AV256" s="125"/>
      <c r="AW256" s="125"/>
      <c r="AX256" s="125"/>
      <c r="AY256" s="125"/>
      <c r="AZ256" s="125"/>
      <c r="BA256" s="125"/>
      <c r="BB256" s="125"/>
      <c r="BC256" s="125"/>
      <c r="BD256" s="125"/>
      <c r="BE256" s="125"/>
    </row>
    <row r="257" spans="1:57" ht="15.75">
      <c r="A257" s="177" t="s">
        <v>205</v>
      </c>
      <c r="B257" s="122" t="s">
        <v>249</v>
      </c>
      <c r="C257" s="129" t="s">
        <v>219</v>
      </c>
      <c r="D257" s="129">
        <v>40</v>
      </c>
      <c r="E257" s="150"/>
      <c r="F257" s="150">
        <f>D257*E257</f>
        <v>0</v>
      </c>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c r="AR257" s="125"/>
      <c r="AS257" s="125"/>
      <c r="AT257" s="125"/>
      <c r="AU257" s="125"/>
      <c r="AV257" s="125"/>
      <c r="AW257" s="125"/>
      <c r="AX257" s="125"/>
      <c r="AY257" s="125"/>
      <c r="AZ257" s="125"/>
      <c r="BA257" s="125"/>
      <c r="BB257" s="125"/>
      <c r="BC257" s="125"/>
      <c r="BD257" s="125"/>
      <c r="BE257" s="125"/>
    </row>
    <row r="258" spans="1:57" ht="12.75">
      <c r="A258" s="177"/>
      <c r="E258" s="150"/>
      <c r="F258" s="152"/>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c r="AR258" s="125"/>
      <c r="AS258" s="125"/>
      <c r="AT258" s="125"/>
      <c r="AU258" s="125"/>
      <c r="AV258" s="125"/>
      <c r="AW258" s="125"/>
      <c r="AX258" s="125"/>
      <c r="AY258" s="125"/>
      <c r="AZ258" s="125"/>
      <c r="BA258" s="125"/>
      <c r="BB258" s="125"/>
      <c r="BC258" s="125"/>
      <c r="BD258" s="125"/>
      <c r="BE258" s="125"/>
    </row>
    <row r="259" spans="1:57" ht="12.75">
      <c r="A259" s="177" t="s">
        <v>207</v>
      </c>
      <c r="B259" s="122" t="s">
        <v>284</v>
      </c>
      <c r="C259" s="129" t="s">
        <v>39</v>
      </c>
      <c r="D259" s="129">
        <v>6</v>
      </c>
      <c r="E259" s="150"/>
      <c r="F259" s="150">
        <f>D259*E259</f>
        <v>0</v>
      </c>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c r="AR259" s="125"/>
      <c r="AS259" s="125"/>
      <c r="AT259" s="125"/>
      <c r="AU259" s="125"/>
      <c r="AV259" s="125"/>
      <c r="AW259" s="125"/>
      <c r="AX259" s="125"/>
      <c r="AY259" s="125"/>
      <c r="AZ259" s="125"/>
      <c r="BA259" s="125"/>
      <c r="BB259" s="125"/>
      <c r="BC259" s="125"/>
      <c r="BD259" s="125"/>
      <c r="BE259" s="125"/>
    </row>
    <row r="260" spans="1:57" ht="12.75">
      <c r="A260" s="177"/>
      <c r="E260" s="150"/>
      <c r="F260" s="152"/>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c r="AR260" s="125"/>
      <c r="AS260" s="125"/>
      <c r="AT260" s="125"/>
      <c r="AU260" s="125"/>
      <c r="AV260" s="125"/>
      <c r="AW260" s="125"/>
      <c r="AX260" s="125"/>
      <c r="AY260" s="125"/>
      <c r="AZ260" s="125"/>
      <c r="BA260" s="125"/>
      <c r="BB260" s="125"/>
      <c r="BC260" s="125"/>
      <c r="BD260" s="125"/>
      <c r="BE260" s="125"/>
    </row>
    <row r="261" spans="1:57" ht="12.75">
      <c r="A261" s="177" t="s">
        <v>222</v>
      </c>
      <c r="B261" s="122" t="s">
        <v>285</v>
      </c>
      <c r="C261" s="129" t="s">
        <v>39</v>
      </c>
      <c r="D261" s="129">
        <v>8</v>
      </c>
      <c r="E261" s="150"/>
      <c r="F261" s="150">
        <f>D261*E261</f>
        <v>0</v>
      </c>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c r="AR261" s="125"/>
      <c r="AS261" s="125"/>
      <c r="AT261" s="125"/>
      <c r="AU261" s="125"/>
      <c r="AV261" s="125"/>
      <c r="AW261" s="125"/>
      <c r="AX261" s="125"/>
      <c r="AY261" s="125"/>
      <c r="AZ261" s="125"/>
      <c r="BA261" s="125"/>
      <c r="BB261" s="125"/>
      <c r="BC261" s="125"/>
      <c r="BD261" s="125"/>
      <c r="BE261" s="125"/>
    </row>
    <row r="262" spans="1:57" ht="12.75">
      <c r="A262" s="177"/>
      <c r="E262" s="150"/>
      <c r="F262" s="152"/>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c r="AR262" s="125"/>
      <c r="AS262" s="125"/>
      <c r="AT262" s="125"/>
      <c r="AU262" s="125"/>
      <c r="AV262" s="125"/>
      <c r="AW262" s="125"/>
      <c r="AX262" s="125"/>
      <c r="AY262" s="125"/>
      <c r="AZ262" s="125"/>
      <c r="BA262" s="125"/>
      <c r="BB262" s="125"/>
      <c r="BC262" s="125"/>
      <c r="BD262" s="125"/>
      <c r="BE262" s="125"/>
    </row>
    <row r="263" spans="1:57" ht="12.75">
      <c r="A263" s="177" t="s">
        <v>235</v>
      </c>
      <c r="B263" s="122" t="s">
        <v>250</v>
      </c>
      <c r="C263" s="129" t="s">
        <v>39</v>
      </c>
      <c r="D263" s="129">
        <v>12</v>
      </c>
      <c r="E263" s="150"/>
      <c r="F263" s="150">
        <f>D263*E263</f>
        <v>0</v>
      </c>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c r="AR263" s="125"/>
      <c r="AS263" s="125"/>
      <c r="AT263" s="125"/>
      <c r="AU263" s="125"/>
      <c r="AV263" s="125"/>
      <c r="AW263" s="125"/>
      <c r="AX263" s="125"/>
      <c r="AY263" s="125"/>
      <c r="AZ263" s="125"/>
      <c r="BA263" s="125"/>
      <c r="BB263" s="125"/>
      <c r="BC263" s="125"/>
      <c r="BD263" s="125"/>
      <c r="BE263" s="125"/>
    </row>
    <row r="264" spans="1:57" ht="12.75">
      <c r="A264" s="177"/>
      <c r="E264" s="150"/>
      <c r="F264" s="152"/>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c r="AR264" s="125"/>
      <c r="AS264" s="125"/>
      <c r="AT264" s="125"/>
      <c r="AU264" s="125"/>
      <c r="AV264" s="125"/>
      <c r="AW264" s="125"/>
      <c r="AX264" s="125"/>
      <c r="AY264" s="125"/>
      <c r="AZ264" s="125"/>
      <c r="BA264" s="125"/>
      <c r="BB264" s="125"/>
      <c r="BC264" s="125"/>
      <c r="BD264" s="125"/>
      <c r="BE264" s="125"/>
    </row>
    <row r="265" spans="1:57" ht="12.75">
      <c r="A265" s="177" t="s">
        <v>223</v>
      </c>
      <c r="B265" s="122" t="s">
        <v>286</v>
      </c>
      <c r="C265" s="129" t="s">
        <v>39</v>
      </c>
      <c r="D265" s="129">
        <v>6</v>
      </c>
      <c r="E265" s="150"/>
      <c r="F265" s="150">
        <f>D265*E265</f>
        <v>0</v>
      </c>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c r="AR265" s="125"/>
      <c r="AS265" s="125"/>
      <c r="AT265" s="125"/>
      <c r="AU265" s="125"/>
      <c r="AV265" s="125"/>
      <c r="AW265" s="125"/>
      <c r="AX265" s="125"/>
      <c r="AY265" s="125"/>
      <c r="AZ265" s="125"/>
      <c r="BA265" s="125"/>
      <c r="BB265" s="125"/>
      <c r="BC265" s="125"/>
      <c r="BD265" s="125"/>
      <c r="BE265" s="125"/>
    </row>
    <row r="266" spans="1:57" ht="12.75">
      <c r="A266" s="177"/>
      <c r="E266" s="150"/>
      <c r="F266" s="152"/>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c r="AR266" s="125"/>
      <c r="AS266" s="125"/>
      <c r="AT266" s="125"/>
      <c r="AU266" s="125"/>
      <c r="AV266" s="125"/>
      <c r="AW266" s="125"/>
      <c r="AX266" s="125"/>
      <c r="AY266" s="125"/>
      <c r="AZ266" s="125"/>
      <c r="BA266" s="125"/>
      <c r="BB266" s="125"/>
      <c r="BC266" s="125"/>
      <c r="BD266" s="125"/>
      <c r="BE266" s="125"/>
    </row>
    <row r="267" spans="1:57" ht="12.75">
      <c r="A267" s="177" t="s">
        <v>224</v>
      </c>
      <c r="B267" s="122" t="s">
        <v>287</v>
      </c>
      <c r="C267" s="129" t="s">
        <v>39</v>
      </c>
      <c r="D267" s="129">
        <v>70</v>
      </c>
      <c r="E267" s="474"/>
      <c r="F267" s="150">
        <f>D267*E267</f>
        <v>0</v>
      </c>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c r="AR267" s="125"/>
      <c r="AS267" s="125"/>
      <c r="AT267" s="125"/>
      <c r="AU267" s="125"/>
      <c r="AV267" s="125"/>
      <c r="AW267" s="125"/>
      <c r="AX267" s="125"/>
      <c r="AY267" s="125"/>
      <c r="AZ267" s="125"/>
      <c r="BA267" s="125"/>
      <c r="BB267" s="125"/>
      <c r="BC267" s="125"/>
      <c r="BD267" s="125"/>
      <c r="BE267" s="125"/>
    </row>
    <row r="268" spans="1:57" ht="12.75">
      <c r="A268" s="177"/>
      <c r="E268" s="150"/>
      <c r="F268" s="152"/>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c r="AR268" s="125"/>
      <c r="AS268" s="125"/>
      <c r="AT268" s="125"/>
      <c r="AU268" s="125"/>
      <c r="AV268" s="125"/>
      <c r="AW268" s="125"/>
      <c r="AX268" s="125"/>
      <c r="AY268" s="125"/>
      <c r="AZ268" s="125"/>
      <c r="BA268" s="125"/>
      <c r="BB268" s="125"/>
      <c r="BC268" s="125"/>
      <c r="BD268" s="125"/>
      <c r="BE268" s="125"/>
    </row>
    <row r="269" spans="1:57" ht="12.75">
      <c r="A269" s="177" t="s">
        <v>225</v>
      </c>
      <c r="B269" s="122" t="s">
        <v>288</v>
      </c>
      <c r="D269" s="172">
        <v>0.05</v>
      </c>
      <c r="E269" s="150"/>
      <c r="F269" s="152">
        <f>SUM(F248:F268)*5%</f>
        <v>0</v>
      </c>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c r="AR269" s="125"/>
      <c r="AS269" s="125"/>
      <c r="AT269" s="125"/>
      <c r="AU269" s="125"/>
      <c r="AV269" s="125"/>
      <c r="AW269" s="125"/>
      <c r="AX269" s="125"/>
      <c r="AY269" s="125"/>
      <c r="AZ269" s="125"/>
      <c r="BA269" s="125"/>
      <c r="BB269" s="125"/>
      <c r="BC269" s="125"/>
      <c r="BD269" s="125"/>
      <c r="BE269" s="125"/>
    </row>
    <row r="270" spans="1:57" ht="12.75">
      <c r="A270" s="177"/>
      <c r="D270" s="172"/>
      <c r="E270" s="150"/>
      <c r="F270" s="152"/>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c r="AR270" s="125"/>
      <c r="AS270" s="125"/>
      <c r="AT270" s="125"/>
      <c r="AU270" s="125"/>
      <c r="AV270" s="125"/>
      <c r="AW270" s="125"/>
      <c r="AX270" s="125"/>
      <c r="AY270" s="125"/>
      <c r="AZ270" s="125"/>
      <c r="BA270" s="125"/>
      <c r="BB270" s="125"/>
      <c r="BC270" s="125"/>
      <c r="BD270" s="125"/>
      <c r="BE270" s="125"/>
    </row>
    <row r="271" spans="1:57" ht="12.75">
      <c r="A271" s="184" t="s">
        <v>226</v>
      </c>
      <c r="B271" s="751" t="s">
        <v>274</v>
      </c>
      <c r="C271" s="189" t="s">
        <v>39</v>
      </c>
      <c r="D271" s="168">
        <v>1</v>
      </c>
      <c r="E271" s="154"/>
      <c r="F271" s="154">
        <f>D271*E271</f>
        <v>0</v>
      </c>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c r="AR271" s="125"/>
      <c r="AS271" s="125"/>
      <c r="AT271" s="125"/>
      <c r="AU271" s="125"/>
      <c r="AV271" s="125"/>
      <c r="AW271" s="125"/>
      <c r="AX271" s="125"/>
      <c r="AY271" s="125"/>
      <c r="AZ271" s="125"/>
      <c r="BA271" s="125"/>
      <c r="BB271" s="125"/>
      <c r="BC271" s="125"/>
      <c r="BD271" s="125"/>
      <c r="BE271" s="125"/>
    </row>
    <row r="272" spans="2:57" ht="12.75">
      <c r="B272" s="121" t="s">
        <v>251</v>
      </c>
      <c r="E272" s="150"/>
      <c r="F272" s="165">
        <f>SUM(F247:F271)</f>
        <v>0</v>
      </c>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c r="AR272" s="125"/>
      <c r="AS272" s="125"/>
      <c r="AT272" s="125"/>
      <c r="AU272" s="125"/>
      <c r="AV272" s="125"/>
      <c r="AW272" s="125"/>
      <c r="AX272" s="125"/>
      <c r="AY272" s="125"/>
      <c r="AZ272" s="125"/>
      <c r="BA272" s="125"/>
      <c r="BB272" s="125"/>
      <c r="BC272" s="125"/>
      <c r="BD272" s="125"/>
      <c r="BE272" s="125"/>
    </row>
    <row r="273" spans="2:57" ht="12.75">
      <c r="B273" s="121"/>
      <c r="E273" s="150"/>
      <c r="F273" s="16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c r="AR273" s="125"/>
      <c r="AS273" s="125"/>
      <c r="AT273" s="125"/>
      <c r="AU273" s="125"/>
      <c r="AV273" s="125"/>
      <c r="AW273" s="125"/>
      <c r="AX273" s="125"/>
      <c r="AY273" s="125"/>
      <c r="AZ273" s="125"/>
      <c r="BA273" s="125"/>
      <c r="BB273" s="125"/>
      <c r="BC273" s="125"/>
      <c r="BD273" s="125"/>
      <c r="BE273" s="125"/>
    </row>
    <row r="274" spans="5:57" ht="12.75">
      <c r="E274" s="150"/>
      <c r="F274" s="152"/>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c r="AR274" s="125"/>
      <c r="AS274" s="125"/>
      <c r="AT274" s="125"/>
      <c r="AU274" s="125"/>
      <c r="AV274" s="125"/>
      <c r="AW274" s="125"/>
      <c r="AX274" s="125"/>
      <c r="AY274" s="125"/>
      <c r="AZ274" s="125"/>
      <c r="BA274" s="125"/>
      <c r="BB274" s="125"/>
      <c r="BC274" s="125"/>
      <c r="BD274" s="125"/>
      <c r="BE274" s="125"/>
    </row>
    <row r="275" spans="1:57" ht="12.75">
      <c r="A275" s="121" t="s">
        <v>252</v>
      </c>
      <c r="B275" s="121"/>
      <c r="E275" s="150"/>
      <c r="F275" s="152"/>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c r="AR275" s="125"/>
      <c r="AS275" s="125"/>
      <c r="AT275" s="125"/>
      <c r="AU275" s="125"/>
      <c r="AV275" s="125"/>
      <c r="AW275" s="125"/>
      <c r="AX275" s="125"/>
      <c r="AY275" s="125"/>
      <c r="AZ275" s="125"/>
      <c r="BA275" s="125"/>
      <c r="BB275" s="125"/>
      <c r="BC275" s="125"/>
      <c r="BD275" s="125"/>
      <c r="BE275" s="125"/>
    </row>
    <row r="276" spans="5:57" ht="12.75">
      <c r="E276" s="150"/>
      <c r="F276" s="152"/>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c r="AR276" s="125"/>
      <c r="AS276" s="125"/>
      <c r="AT276" s="125"/>
      <c r="AU276" s="125"/>
      <c r="AV276" s="125"/>
      <c r="AW276" s="125"/>
      <c r="AX276" s="125"/>
      <c r="AY276" s="125"/>
      <c r="AZ276" s="125"/>
      <c r="BA276" s="125"/>
      <c r="BB276" s="125"/>
      <c r="BC276" s="125"/>
      <c r="BD276" s="125"/>
      <c r="BE276" s="125"/>
    </row>
    <row r="277" spans="1:57" ht="15.75">
      <c r="A277" s="122" t="s">
        <v>184</v>
      </c>
      <c r="B277" s="122" t="s">
        <v>253</v>
      </c>
      <c r="C277" s="129" t="s">
        <v>219</v>
      </c>
      <c r="D277" s="129">
        <v>80</v>
      </c>
      <c r="E277" s="150"/>
      <c r="F277" s="150">
        <f>D277*E277</f>
        <v>0</v>
      </c>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c r="AR277" s="125"/>
      <c r="AS277" s="125"/>
      <c r="AT277" s="125"/>
      <c r="AU277" s="125"/>
      <c r="AV277" s="125"/>
      <c r="AW277" s="125"/>
      <c r="AX277" s="125"/>
      <c r="AY277" s="125"/>
      <c r="AZ277" s="125"/>
      <c r="BA277" s="125"/>
      <c r="BB277" s="125"/>
      <c r="BC277" s="125"/>
      <c r="BD277" s="125"/>
      <c r="BE277" s="125"/>
    </row>
    <row r="278" spans="5:57" ht="12.75">
      <c r="E278" s="150"/>
      <c r="F278" s="152"/>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c r="AR278" s="125"/>
      <c r="AS278" s="125"/>
      <c r="AT278" s="125"/>
      <c r="AU278" s="125"/>
      <c r="AV278" s="125"/>
      <c r="AW278" s="125"/>
      <c r="AX278" s="125"/>
      <c r="AY278" s="125"/>
      <c r="AZ278" s="125"/>
      <c r="BA278" s="125"/>
      <c r="BB278" s="125"/>
      <c r="BC278" s="125"/>
      <c r="BD278" s="125"/>
      <c r="BE278" s="125"/>
    </row>
    <row r="279" spans="1:82" ht="15.75">
      <c r="A279" s="122" t="s">
        <v>185</v>
      </c>
      <c r="B279" s="122" t="s">
        <v>249</v>
      </c>
      <c r="C279" s="129" t="s">
        <v>219</v>
      </c>
      <c r="D279" s="129">
        <v>100</v>
      </c>
      <c r="E279" s="150"/>
      <c r="F279" s="150">
        <f>D279*E279</f>
        <v>0</v>
      </c>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c r="AR279" s="125"/>
      <c r="AS279" s="125"/>
      <c r="AT279" s="125"/>
      <c r="AU279" s="125"/>
      <c r="AV279" s="125"/>
      <c r="AW279" s="125"/>
      <c r="AX279" s="125"/>
      <c r="AY279" s="125"/>
      <c r="AZ279" s="125"/>
      <c r="BA279" s="125"/>
      <c r="BB279" s="125"/>
      <c r="BC279" s="125"/>
      <c r="BD279" s="125"/>
      <c r="BE279" s="125"/>
      <c r="BF279" s="125"/>
      <c r="BG279" s="125"/>
      <c r="BH279" s="125"/>
      <c r="BI279" s="125"/>
      <c r="BJ279" s="125"/>
      <c r="BK279" s="125"/>
      <c r="BL279" s="125"/>
      <c r="BM279" s="125"/>
      <c r="BN279" s="125"/>
      <c r="BO279" s="125"/>
      <c r="BP279" s="125"/>
      <c r="BQ279" s="125"/>
      <c r="BR279" s="125"/>
      <c r="BS279" s="125"/>
      <c r="BT279" s="125"/>
      <c r="BU279" s="125"/>
      <c r="BV279" s="125"/>
      <c r="BW279" s="125"/>
      <c r="BX279" s="125"/>
      <c r="BY279" s="125"/>
      <c r="BZ279" s="125"/>
      <c r="CA279" s="125"/>
      <c r="CB279" s="125"/>
      <c r="CC279" s="125"/>
      <c r="CD279" s="125"/>
    </row>
    <row r="280" spans="5:82" ht="12.75">
      <c r="E280" s="150"/>
      <c r="F280" s="152"/>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c r="AR280" s="125"/>
      <c r="AS280" s="125"/>
      <c r="AT280" s="125"/>
      <c r="AU280" s="125"/>
      <c r="AV280" s="125"/>
      <c r="AW280" s="125"/>
      <c r="AX280" s="125"/>
      <c r="AY280" s="125"/>
      <c r="AZ280" s="125"/>
      <c r="BA280" s="125"/>
      <c r="BB280" s="125"/>
      <c r="BC280" s="125"/>
      <c r="BD280" s="125"/>
      <c r="BE280" s="125"/>
      <c r="BF280" s="125"/>
      <c r="BG280" s="125"/>
      <c r="BH280" s="125"/>
      <c r="BI280" s="125"/>
      <c r="BJ280" s="125"/>
      <c r="BK280" s="125"/>
      <c r="BL280" s="125"/>
      <c r="BM280" s="125"/>
      <c r="BN280" s="125"/>
      <c r="BO280" s="125"/>
      <c r="BP280" s="125"/>
      <c r="BQ280" s="125"/>
      <c r="BR280" s="125"/>
      <c r="BS280" s="125"/>
      <c r="BT280" s="125"/>
      <c r="BU280" s="125"/>
      <c r="BV280" s="125"/>
      <c r="BW280" s="125"/>
      <c r="BX280" s="125"/>
      <c r="BY280" s="125"/>
      <c r="BZ280" s="125"/>
      <c r="CA280" s="125"/>
      <c r="CB280" s="125"/>
      <c r="CC280" s="125"/>
      <c r="CD280" s="125"/>
    </row>
    <row r="281" spans="1:82" ht="12.75">
      <c r="A281" s="122" t="s">
        <v>190</v>
      </c>
      <c r="B281" s="122" t="s">
        <v>289</v>
      </c>
      <c r="C281" s="129" t="s">
        <v>39</v>
      </c>
      <c r="D281" s="129">
        <v>26</v>
      </c>
      <c r="E281" s="150"/>
      <c r="F281" s="150">
        <f>D281*E281</f>
        <v>0</v>
      </c>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c r="AR281" s="125"/>
      <c r="AS281" s="125"/>
      <c r="AT281" s="125"/>
      <c r="AU281" s="125"/>
      <c r="AV281" s="125"/>
      <c r="AW281" s="125"/>
      <c r="AX281" s="125"/>
      <c r="AY281" s="125"/>
      <c r="AZ281" s="125"/>
      <c r="BA281" s="125"/>
      <c r="BB281" s="125"/>
      <c r="BC281" s="125"/>
      <c r="BD281" s="125"/>
      <c r="BE281" s="125"/>
      <c r="BF281" s="125"/>
      <c r="BG281" s="125"/>
      <c r="BH281" s="125"/>
      <c r="BI281" s="125"/>
      <c r="BJ281" s="125"/>
      <c r="BK281" s="125"/>
      <c r="BL281" s="125"/>
      <c r="BM281" s="125"/>
      <c r="BN281" s="125"/>
      <c r="BO281" s="125"/>
      <c r="BP281" s="125"/>
      <c r="BQ281" s="125"/>
      <c r="BR281" s="125"/>
      <c r="BS281" s="125"/>
      <c r="BT281" s="125"/>
      <c r="BU281" s="125"/>
      <c r="BV281" s="125"/>
      <c r="BW281" s="125"/>
      <c r="BX281" s="125"/>
      <c r="BY281" s="125"/>
      <c r="BZ281" s="125"/>
      <c r="CA281" s="125"/>
      <c r="CB281" s="125"/>
      <c r="CC281" s="125"/>
      <c r="CD281" s="125"/>
    </row>
    <row r="282" spans="5:82" ht="12.75">
      <c r="E282" s="150"/>
      <c r="F282" s="152"/>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c r="AR282" s="125"/>
      <c r="AS282" s="125"/>
      <c r="AT282" s="125"/>
      <c r="AU282" s="125"/>
      <c r="AV282" s="125"/>
      <c r="AW282" s="125"/>
      <c r="AX282" s="125"/>
      <c r="AY282" s="125"/>
      <c r="AZ282" s="125"/>
      <c r="BA282" s="125"/>
      <c r="BB282" s="125"/>
      <c r="BC282" s="125"/>
      <c r="BD282" s="125"/>
      <c r="BE282" s="125"/>
      <c r="BF282" s="125"/>
      <c r="BG282" s="125"/>
      <c r="BH282" s="125"/>
      <c r="BI282" s="125"/>
      <c r="BJ282" s="125"/>
      <c r="BK282" s="125"/>
      <c r="BL282" s="125"/>
      <c r="BM282" s="125"/>
      <c r="BN282" s="125"/>
      <c r="BO282" s="125"/>
      <c r="BP282" s="125"/>
      <c r="BQ282" s="125"/>
      <c r="BR282" s="125"/>
      <c r="BS282" s="125"/>
      <c r="BT282" s="125"/>
      <c r="BU282" s="125"/>
      <c r="BV282" s="125"/>
      <c r="BW282" s="125"/>
      <c r="BX282" s="125"/>
      <c r="BY282" s="125"/>
      <c r="BZ282" s="125"/>
      <c r="CA282" s="125"/>
      <c r="CB282" s="125"/>
      <c r="CC282" s="125"/>
      <c r="CD282" s="125"/>
    </row>
    <row r="283" spans="1:82" ht="12.75">
      <c r="A283" s="122" t="s">
        <v>191</v>
      </c>
      <c r="B283" s="122" t="s">
        <v>290</v>
      </c>
      <c r="C283" s="129" t="s">
        <v>202</v>
      </c>
      <c r="D283" s="129">
        <v>8</v>
      </c>
      <c r="E283" s="150"/>
      <c r="F283" s="150">
        <f>D283*E283</f>
        <v>0</v>
      </c>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c r="AR283" s="125"/>
      <c r="AS283" s="125"/>
      <c r="AT283" s="125"/>
      <c r="AU283" s="125"/>
      <c r="AV283" s="125"/>
      <c r="AW283" s="125"/>
      <c r="AX283" s="125"/>
      <c r="AY283" s="125"/>
      <c r="AZ283" s="125"/>
      <c r="BA283" s="125"/>
      <c r="BB283" s="125"/>
      <c r="BC283" s="125"/>
      <c r="BD283" s="125"/>
      <c r="BE283" s="125"/>
      <c r="BF283" s="125"/>
      <c r="BG283" s="125"/>
      <c r="BH283" s="125"/>
      <c r="BI283" s="125"/>
      <c r="BJ283" s="125"/>
      <c r="BK283" s="125"/>
      <c r="BL283" s="125"/>
      <c r="BM283" s="125"/>
      <c r="BN283" s="125"/>
      <c r="BO283" s="125"/>
      <c r="BP283" s="125"/>
      <c r="BQ283" s="125"/>
      <c r="BR283" s="125"/>
      <c r="BS283" s="125"/>
      <c r="BT283" s="125"/>
      <c r="BU283" s="125"/>
      <c r="BV283" s="125"/>
      <c r="BW283" s="125"/>
      <c r="BX283" s="125"/>
      <c r="BY283" s="125"/>
      <c r="BZ283" s="125"/>
      <c r="CA283" s="125"/>
      <c r="CB283" s="125"/>
      <c r="CC283" s="125"/>
      <c r="CD283" s="125"/>
    </row>
    <row r="284" spans="5:82" ht="12.75">
      <c r="E284" s="150"/>
      <c r="F284" s="152"/>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c r="AR284" s="125"/>
      <c r="AS284" s="125"/>
      <c r="AT284" s="125"/>
      <c r="AU284" s="125"/>
      <c r="AV284" s="125"/>
      <c r="AW284" s="125"/>
      <c r="AX284" s="125"/>
      <c r="AY284" s="125"/>
      <c r="AZ284" s="125"/>
      <c r="BA284" s="125"/>
      <c r="BB284" s="125"/>
      <c r="BC284" s="125"/>
      <c r="BD284" s="125"/>
      <c r="BE284" s="125"/>
      <c r="BF284" s="125"/>
      <c r="BG284" s="125"/>
      <c r="BH284" s="125"/>
      <c r="BI284" s="125"/>
      <c r="BJ284" s="125"/>
      <c r="BK284" s="125"/>
      <c r="BL284" s="125"/>
      <c r="BM284" s="125"/>
      <c r="BN284" s="125"/>
      <c r="BO284" s="125"/>
      <c r="BP284" s="125"/>
      <c r="BQ284" s="125"/>
      <c r="BR284" s="125"/>
      <c r="BS284" s="125"/>
      <c r="BT284" s="125"/>
      <c r="BU284" s="125"/>
      <c r="BV284" s="125"/>
      <c r="BW284" s="125"/>
      <c r="BX284" s="125"/>
      <c r="BY284" s="125"/>
      <c r="BZ284" s="125"/>
      <c r="CA284" s="125"/>
      <c r="CB284" s="125"/>
      <c r="CC284" s="125"/>
      <c r="CD284" s="125"/>
    </row>
    <row r="285" spans="1:82" ht="12.75">
      <c r="A285" s="122" t="s">
        <v>192</v>
      </c>
      <c r="B285" s="122" t="s">
        <v>278</v>
      </c>
      <c r="C285" s="129" t="s">
        <v>39</v>
      </c>
      <c r="D285" s="129">
        <v>6</v>
      </c>
      <c r="E285" s="150"/>
      <c r="F285" s="150">
        <f>D285*E285</f>
        <v>0</v>
      </c>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c r="AR285" s="125"/>
      <c r="AS285" s="125"/>
      <c r="AT285" s="125"/>
      <c r="AU285" s="125"/>
      <c r="AV285" s="125"/>
      <c r="AW285" s="125"/>
      <c r="AX285" s="125"/>
      <c r="AY285" s="125"/>
      <c r="AZ285" s="125"/>
      <c r="BA285" s="125"/>
      <c r="BB285" s="125"/>
      <c r="BC285" s="125"/>
      <c r="BD285" s="125"/>
      <c r="BE285" s="125"/>
      <c r="BF285" s="125"/>
      <c r="BG285" s="125"/>
      <c r="BH285" s="125"/>
      <c r="BI285" s="125"/>
      <c r="BJ285" s="125"/>
      <c r="BK285" s="125"/>
      <c r="BL285" s="125"/>
      <c r="BM285" s="125"/>
      <c r="BN285" s="125"/>
      <c r="BO285" s="125"/>
      <c r="BP285" s="125"/>
      <c r="BQ285" s="125"/>
      <c r="BR285" s="125"/>
      <c r="BS285" s="125"/>
      <c r="BT285" s="125"/>
      <c r="BU285" s="125"/>
      <c r="BV285" s="125"/>
      <c r="BW285" s="125"/>
      <c r="BX285" s="125"/>
      <c r="BY285" s="125"/>
      <c r="BZ285" s="125"/>
      <c r="CA285" s="125"/>
      <c r="CB285" s="125"/>
      <c r="CC285" s="125"/>
      <c r="CD285" s="125"/>
    </row>
    <row r="286" spans="5:82" ht="12.75">
      <c r="E286" s="150"/>
      <c r="F286" s="152"/>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c r="AR286" s="125"/>
      <c r="AS286" s="125"/>
      <c r="AT286" s="125"/>
      <c r="AU286" s="125"/>
      <c r="AV286" s="125"/>
      <c r="AW286" s="125"/>
      <c r="AX286" s="125"/>
      <c r="AY286" s="125"/>
      <c r="AZ286" s="125"/>
      <c r="BA286" s="125"/>
      <c r="BB286" s="125"/>
      <c r="BC286" s="125"/>
      <c r="BD286" s="125"/>
      <c r="BE286" s="125"/>
      <c r="BF286" s="125"/>
      <c r="BG286" s="125"/>
      <c r="BH286" s="125"/>
      <c r="BI286" s="125"/>
      <c r="BJ286" s="125"/>
      <c r="BK286" s="125"/>
      <c r="BL286" s="125"/>
      <c r="BM286" s="125"/>
      <c r="BN286" s="125"/>
      <c r="BO286" s="125"/>
      <c r="BP286" s="125"/>
      <c r="BQ286" s="125"/>
      <c r="BR286" s="125"/>
      <c r="BS286" s="125"/>
      <c r="BT286" s="125"/>
      <c r="BU286" s="125"/>
      <c r="BV286" s="125"/>
      <c r="BW286" s="125"/>
      <c r="BX286" s="125"/>
      <c r="BY286" s="125"/>
      <c r="BZ286" s="125"/>
      <c r="CA286" s="125"/>
      <c r="CB286" s="125"/>
      <c r="CC286" s="125"/>
      <c r="CD286" s="125"/>
    </row>
    <row r="287" spans="1:82" ht="12.75">
      <c r="A287" s="132" t="s">
        <v>205</v>
      </c>
      <c r="B287" s="132" t="s">
        <v>291</v>
      </c>
      <c r="C287" s="171" t="s">
        <v>24</v>
      </c>
      <c r="D287" s="752">
        <v>0.05</v>
      </c>
      <c r="E287" s="156"/>
      <c r="F287" s="158">
        <f>SUM(F277:F286)*5%</f>
        <v>0</v>
      </c>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c r="AR287" s="125"/>
      <c r="AS287" s="125"/>
      <c r="AT287" s="125"/>
      <c r="AU287" s="125"/>
      <c r="AV287" s="125"/>
      <c r="AW287" s="125"/>
      <c r="AX287" s="125"/>
      <c r="AY287" s="125"/>
      <c r="AZ287" s="125"/>
      <c r="BA287" s="125"/>
      <c r="BB287" s="125"/>
      <c r="BC287" s="125"/>
      <c r="BD287" s="125"/>
      <c r="BE287" s="125"/>
      <c r="BF287" s="125"/>
      <c r="BG287" s="125"/>
      <c r="BH287" s="125"/>
      <c r="BI287" s="125"/>
      <c r="BJ287" s="125"/>
      <c r="BK287" s="125"/>
      <c r="BL287" s="125"/>
      <c r="BM287" s="125"/>
      <c r="BN287" s="125"/>
      <c r="BO287" s="125"/>
      <c r="BP287" s="125"/>
      <c r="BQ287" s="125"/>
      <c r="BR287" s="125"/>
      <c r="BS287" s="125"/>
      <c r="BT287" s="125"/>
      <c r="BU287" s="125"/>
      <c r="BV287" s="125"/>
      <c r="BW287" s="125"/>
      <c r="BX287" s="125"/>
      <c r="BY287" s="125"/>
      <c r="BZ287" s="125"/>
      <c r="CA287" s="125"/>
      <c r="CB287" s="125"/>
      <c r="CC287" s="125"/>
      <c r="CD287" s="125"/>
    </row>
    <row r="288" spans="1:82" ht="12.75">
      <c r="A288" s="132"/>
      <c r="B288" s="132"/>
      <c r="C288" s="171"/>
      <c r="D288" s="178"/>
      <c r="E288" s="156"/>
      <c r="F288" s="158"/>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c r="AR288" s="125"/>
      <c r="AS288" s="125"/>
      <c r="AT288" s="125"/>
      <c r="AU288" s="125"/>
      <c r="AV288" s="125"/>
      <c r="AW288" s="125"/>
      <c r="AX288" s="125"/>
      <c r="AY288" s="125"/>
      <c r="AZ288" s="125"/>
      <c r="BA288" s="125"/>
      <c r="BB288" s="125"/>
      <c r="BC288" s="125"/>
      <c r="BD288" s="125"/>
      <c r="BE288" s="125"/>
      <c r="BF288" s="125"/>
      <c r="BG288" s="125"/>
      <c r="BH288" s="125"/>
      <c r="BI288" s="125"/>
      <c r="BJ288" s="125"/>
      <c r="BK288" s="125"/>
      <c r="BL288" s="125"/>
      <c r="BM288" s="125"/>
      <c r="BN288" s="125"/>
      <c r="BO288" s="125"/>
      <c r="BP288" s="125"/>
      <c r="BQ288" s="125"/>
      <c r="BR288" s="125"/>
      <c r="BS288" s="125"/>
      <c r="BT288" s="125"/>
      <c r="BU288" s="125"/>
      <c r="BV288" s="125"/>
      <c r="BW288" s="125"/>
      <c r="BX288" s="125"/>
      <c r="BY288" s="125"/>
      <c r="BZ288" s="125"/>
      <c r="CA288" s="125"/>
      <c r="CB288" s="125"/>
      <c r="CC288" s="125"/>
      <c r="CD288" s="125"/>
    </row>
    <row r="289" spans="1:82" ht="12.75">
      <c r="A289" s="132" t="s">
        <v>207</v>
      </c>
      <c r="B289" s="131" t="s">
        <v>275</v>
      </c>
      <c r="C289" s="168" t="s">
        <v>39</v>
      </c>
      <c r="D289" s="168">
        <v>1</v>
      </c>
      <c r="E289" s="154"/>
      <c r="F289" s="154">
        <f>D289*E289</f>
        <v>0</v>
      </c>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c r="AR289" s="125"/>
      <c r="AS289" s="125"/>
      <c r="AT289" s="125"/>
      <c r="AU289" s="125"/>
      <c r="AV289" s="125"/>
      <c r="AW289" s="125"/>
      <c r="AX289" s="125"/>
      <c r="AY289" s="125"/>
      <c r="AZ289" s="125"/>
      <c r="BA289" s="125"/>
      <c r="BB289" s="125"/>
      <c r="BC289" s="125"/>
      <c r="BD289" s="125"/>
      <c r="BE289" s="125"/>
      <c r="BF289" s="125"/>
      <c r="BG289" s="125"/>
      <c r="BH289" s="125"/>
      <c r="BI289" s="125"/>
      <c r="BJ289" s="125"/>
      <c r="BK289" s="125"/>
      <c r="BL289" s="125"/>
      <c r="BM289" s="125"/>
      <c r="BN289" s="125"/>
      <c r="BO289" s="125"/>
      <c r="BP289" s="125"/>
      <c r="BQ289" s="125"/>
      <c r="BR289" s="125"/>
      <c r="BS289" s="125"/>
      <c r="BT289" s="125"/>
      <c r="BU289" s="125"/>
      <c r="BV289" s="125"/>
      <c r="BW289" s="125"/>
      <c r="BX289" s="125"/>
      <c r="BY289" s="125"/>
      <c r="BZ289" s="125"/>
      <c r="CA289" s="125"/>
      <c r="CB289" s="125"/>
      <c r="CC289" s="125"/>
      <c r="CD289" s="125"/>
    </row>
    <row r="290" spans="2:82" ht="12.75">
      <c r="B290" s="121" t="s">
        <v>254</v>
      </c>
      <c r="E290" s="150"/>
      <c r="F290" s="165">
        <f>SUM(F277:F289)</f>
        <v>0</v>
      </c>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c r="AR290" s="125"/>
      <c r="AS290" s="125"/>
      <c r="AT290" s="125"/>
      <c r="AU290" s="125"/>
      <c r="AV290" s="125"/>
      <c r="AW290" s="125"/>
      <c r="AX290" s="125"/>
      <c r="AY290" s="125"/>
      <c r="AZ290" s="125"/>
      <c r="BA290" s="125"/>
      <c r="BB290" s="125"/>
      <c r="BC290" s="125"/>
      <c r="BD290" s="125"/>
      <c r="BE290" s="125"/>
      <c r="BF290" s="125"/>
      <c r="BG290" s="125"/>
      <c r="BH290" s="125"/>
      <c r="BI290" s="125"/>
      <c r="BJ290" s="125"/>
      <c r="BK290" s="125"/>
      <c r="BL290" s="125"/>
      <c r="BM290" s="125"/>
      <c r="BN290" s="125"/>
      <c r="BO290" s="125"/>
      <c r="BP290" s="125"/>
      <c r="BQ290" s="125"/>
      <c r="BR290" s="125"/>
      <c r="BS290" s="125"/>
      <c r="BT290" s="125"/>
      <c r="BU290" s="125"/>
      <c r="BV290" s="125"/>
      <c r="BW290" s="125"/>
      <c r="BX290" s="125"/>
      <c r="BY290" s="125"/>
      <c r="BZ290" s="125"/>
      <c r="CA290" s="125"/>
      <c r="CB290" s="125"/>
      <c r="CC290" s="125"/>
      <c r="CD290" s="125"/>
    </row>
    <row r="291" spans="5:82" ht="12.75" customHeight="1">
      <c r="E291" s="150"/>
      <c r="F291" s="150"/>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c r="AR291" s="125"/>
      <c r="AS291" s="125"/>
      <c r="AT291" s="125"/>
      <c r="AU291" s="125"/>
      <c r="AV291" s="125"/>
      <c r="AW291" s="125"/>
      <c r="AX291" s="125"/>
      <c r="AY291" s="125"/>
      <c r="AZ291" s="125"/>
      <c r="BA291" s="125"/>
      <c r="BB291" s="125"/>
      <c r="BC291" s="125"/>
      <c r="BD291" s="125"/>
      <c r="BE291" s="125"/>
      <c r="BF291" s="125"/>
      <c r="BG291" s="125"/>
      <c r="BH291" s="125"/>
      <c r="BI291" s="125"/>
      <c r="BJ291" s="125"/>
      <c r="BK291" s="125"/>
      <c r="BL291" s="125"/>
      <c r="BM291" s="125"/>
      <c r="BN291" s="125"/>
      <c r="BO291" s="125"/>
      <c r="BP291" s="125"/>
      <c r="BQ291" s="125"/>
      <c r="BR291" s="125"/>
      <c r="BS291" s="125"/>
      <c r="BT291" s="125"/>
      <c r="BU291" s="125"/>
      <c r="BV291" s="125"/>
      <c r="BW291" s="125"/>
      <c r="BX291" s="125"/>
      <c r="BY291" s="125"/>
      <c r="BZ291" s="125"/>
      <c r="CA291" s="125"/>
      <c r="CB291" s="125"/>
      <c r="CC291" s="125"/>
      <c r="CD291" s="125"/>
    </row>
    <row r="292" spans="5:82" ht="12.75">
      <c r="E292" s="150"/>
      <c r="F292" s="150"/>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c r="AR292" s="125"/>
      <c r="AS292" s="125"/>
      <c r="AT292" s="125"/>
      <c r="AU292" s="125"/>
      <c r="AV292" s="125"/>
      <c r="AW292" s="125"/>
      <c r="AX292" s="125"/>
      <c r="AY292" s="125"/>
      <c r="AZ292" s="125"/>
      <c r="BA292" s="125"/>
      <c r="BB292" s="125"/>
      <c r="BC292" s="125"/>
      <c r="BD292" s="125"/>
      <c r="BE292" s="125"/>
      <c r="BF292" s="125"/>
      <c r="BG292" s="125"/>
      <c r="BH292" s="125"/>
      <c r="BI292" s="125"/>
      <c r="BJ292" s="125"/>
      <c r="BK292" s="125"/>
      <c r="BL292" s="125"/>
      <c r="BM292" s="125"/>
      <c r="BN292" s="125"/>
      <c r="BO292" s="125"/>
      <c r="BP292" s="125"/>
      <c r="BQ292" s="125"/>
      <c r="BR292" s="125"/>
      <c r="BS292" s="125"/>
      <c r="BT292" s="125"/>
      <c r="BU292" s="125"/>
      <c r="BV292" s="125"/>
      <c r="BW292" s="125"/>
      <c r="BX292" s="125"/>
      <c r="BY292" s="125"/>
      <c r="BZ292" s="125"/>
      <c r="CA292" s="125"/>
      <c r="CB292" s="125"/>
      <c r="CC292" s="125"/>
      <c r="CD292" s="125"/>
    </row>
    <row r="293" spans="1:82" ht="12.75">
      <c r="A293" s="137" t="s">
        <v>255</v>
      </c>
      <c r="B293" s="137"/>
      <c r="C293" s="171"/>
      <c r="D293" s="171"/>
      <c r="E293" s="150"/>
      <c r="F293" s="150"/>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c r="AR293" s="125"/>
      <c r="AS293" s="125"/>
      <c r="AT293" s="125"/>
      <c r="AU293" s="125"/>
      <c r="AV293" s="125"/>
      <c r="AW293" s="125"/>
      <c r="AX293" s="125"/>
      <c r="AY293" s="125"/>
      <c r="AZ293" s="125"/>
      <c r="BA293" s="125"/>
      <c r="BB293" s="125"/>
      <c r="BC293" s="125"/>
      <c r="BD293" s="125"/>
      <c r="BE293" s="125"/>
      <c r="BF293" s="125"/>
      <c r="BG293" s="125"/>
      <c r="BH293" s="125"/>
      <c r="BI293" s="125"/>
      <c r="BJ293" s="125"/>
      <c r="BK293" s="125"/>
      <c r="BL293" s="125"/>
      <c r="BM293" s="125"/>
      <c r="BN293" s="125"/>
      <c r="BO293" s="125"/>
      <c r="BP293" s="125"/>
      <c r="BQ293" s="125"/>
      <c r="BR293" s="125"/>
      <c r="BS293" s="125"/>
      <c r="BT293" s="125"/>
      <c r="BU293" s="125"/>
      <c r="BV293" s="125"/>
      <c r="BW293" s="125"/>
      <c r="BX293" s="125"/>
      <c r="BY293" s="125"/>
      <c r="BZ293" s="125"/>
      <c r="CA293" s="125"/>
      <c r="CB293" s="125"/>
      <c r="CC293" s="125"/>
      <c r="CD293" s="125"/>
    </row>
    <row r="294" spans="2:82" ht="12.75">
      <c r="B294" s="132"/>
      <c r="C294" s="171"/>
      <c r="D294" s="171"/>
      <c r="E294" s="150"/>
      <c r="F294" s="150"/>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c r="AR294" s="125"/>
      <c r="AS294" s="125"/>
      <c r="AT294" s="125"/>
      <c r="AU294" s="125"/>
      <c r="AV294" s="125"/>
      <c r="AW294" s="125"/>
      <c r="AX294" s="125"/>
      <c r="AY294" s="125"/>
      <c r="AZ294" s="125"/>
      <c r="BA294" s="125"/>
      <c r="BB294" s="125"/>
      <c r="BC294" s="125"/>
      <c r="BD294" s="125"/>
      <c r="BE294" s="125"/>
      <c r="BF294" s="125"/>
      <c r="BG294" s="125"/>
      <c r="BH294" s="125"/>
      <c r="BI294" s="125"/>
      <c r="BJ294" s="125"/>
      <c r="BK294" s="125"/>
      <c r="BL294" s="125"/>
      <c r="BM294" s="125"/>
      <c r="BN294" s="125"/>
      <c r="BO294" s="125"/>
      <c r="BP294" s="125"/>
      <c r="BQ294" s="125"/>
      <c r="BR294" s="125"/>
      <c r="BS294" s="125"/>
      <c r="BT294" s="125"/>
      <c r="BU294" s="125"/>
      <c r="BV294" s="125"/>
      <c r="BW294" s="125"/>
      <c r="BX294" s="125"/>
      <c r="BY294" s="125"/>
      <c r="BZ294" s="125"/>
      <c r="CA294" s="125"/>
      <c r="CB294" s="125"/>
      <c r="CC294" s="125"/>
      <c r="CD294" s="125"/>
    </row>
    <row r="295" spans="1:82" ht="25.5">
      <c r="A295" s="177" t="s">
        <v>184</v>
      </c>
      <c r="B295" s="175" t="s">
        <v>276</v>
      </c>
      <c r="C295" s="171" t="s">
        <v>39</v>
      </c>
      <c r="D295" s="171">
        <v>1</v>
      </c>
      <c r="E295" s="150"/>
      <c r="F295" s="150">
        <f>D295*E295</f>
        <v>0</v>
      </c>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c r="AR295" s="125"/>
      <c r="AS295" s="125"/>
      <c r="AT295" s="125"/>
      <c r="AU295" s="125"/>
      <c r="AV295" s="125"/>
      <c r="AW295" s="125"/>
      <c r="AX295" s="125"/>
      <c r="AY295" s="125"/>
      <c r="AZ295" s="125"/>
      <c r="BA295" s="125"/>
      <c r="BB295" s="125"/>
      <c r="BC295" s="125"/>
      <c r="BD295" s="125"/>
      <c r="BE295" s="125"/>
      <c r="BF295" s="125"/>
      <c r="BG295" s="125"/>
      <c r="BH295" s="125"/>
      <c r="BI295" s="125"/>
      <c r="BJ295" s="125"/>
      <c r="BK295" s="125"/>
      <c r="BL295" s="125"/>
      <c r="BM295" s="125"/>
      <c r="BN295" s="125"/>
      <c r="BO295" s="125"/>
      <c r="BP295" s="125"/>
      <c r="BQ295" s="125"/>
      <c r="BR295" s="125"/>
      <c r="BS295" s="125"/>
      <c r="BT295" s="125"/>
      <c r="BU295" s="125"/>
      <c r="BV295" s="125"/>
      <c r="BW295" s="125"/>
      <c r="BX295" s="125"/>
      <c r="BY295" s="125"/>
      <c r="BZ295" s="125"/>
      <c r="CA295" s="125"/>
      <c r="CB295" s="125"/>
      <c r="CC295" s="125"/>
      <c r="CD295" s="125"/>
    </row>
    <row r="296" spans="1:82" ht="12.75">
      <c r="A296" s="177"/>
      <c r="B296" s="132"/>
      <c r="C296" s="171"/>
      <c r="D296" s="171"/>
      <c r="E296" s="150"/>
      <c r="F296" s="150"/>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c r="AR296" s="125"/>
      <c r="AS296" s="125"/>
      <c r="AT296" s="125"/>
      <c r="AU296" s="125"/>
      <c r="AV296" s="125"/>
      <c r="AW296" s="125"/>
      <c r="AX296" s="125"/>
      <c r="AY296" s="125"/>
      <c r="AZ296" s="125"/>
      <c r="BA296" s="125"/>
      <c r="BB296" s="125"/>
      <c r="BC296" s="125"/>
      <c r="BD296" s="125"/>
      <c r="BE296" s="125"/>
      <c r="BF296" s="125"/>
      <c r="BG296" s="125"/>
      <c r="BH296" s="125"/>
      <c r="BI296" s="125"/>
      <c r="BJ296" s="125"/>
      <c r="BK296" s="125"/>
      <c r="BL296" s="125"/>
      <c r="BM296" s="125"/>
      <c r="BN296" s="125"/>
      <c r="BO296" s="125"/>
      <c r="BP296" s="125"/>
      <c r="BQ296" s="125"/>
      <c r="BR296" s="125"/>
      <c r="BS296" s="125"/>
      <c r="BT296" s="125"/>
      <c r="BU296" s="125"/>
      <c r="BV296" s="125"/>
      <c r="BW296" s="125"/>
      <c r="BX296" s="125"/>
      <c r="BY296" s="125"/>
      <c r="BZ296" s="125"/>
      <c r="CA296" s="125"/>
      <c r="CB296" s="125"/>
      <c r="CC296" s="125"/>
      <c r="CD296" s="125"/>
    </row>
    <row r="297" spans="1:82" ht="25.5" customHeight="1">
      <c r="A297" s="177" t="s">
        <v>185</v>
      </c>
      <c r="B297" s="753" t="s">
        <v>277</v>
      </c>
      <c r="C297" s="171" t="s">
        <v>39</v>
      </c>
      <c r="D297" s="171">
        <v>1</v>
      </c>
      <c r="E297" s="150"/>
      <c r="F297" s="150">
        <f>D297*E297</f>
        <v>0</v>
      </c>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c r="AR297" s="125"/>
      <c r="AS297" s="125"/>
      <c r="AT297" s="125"/>
      <c r="AU297" s="125"/>
      <c r="AV297" s="125"/>
      <c r="AW297" s="125"/>
      <c r="AX297" s="125"/>
      <c r="AY297" s="125"/>
      <c r="AZ297" s="125"/>
      <c r="BA297" s="125"/>
      <c r="BB297" s="125"/>
      <c r="BC297" s="125"/>
      <c r="BD297" s="125"/>
      <c r="BE297" s="125"/>
      <c r="BF297" s="125"/>
      <c r="BG297" s="125"/>
      <c r="BH297" s="125"/>
      <c r="BI297" s="125"/>
      <c r="BJ297" s="125"/>
      <c r="BK297" s="125"/>
      <c r="BL297" s="125"/>
      <c r="BM297" s="125"/>
      <c r="BN297" s="125"/>
      <c r="BO297" s="125"/>
      <c r="BP297" s="125"/>
      <c r="BQ297" s="125"/>
      <c r="BR297" s="125"/>
      <c r="BS297" s="125"/>
      <c r="BT297" s="125"/>
      <c r="BU297" s="125"/>
      <c r="BV297" s="125"/>
      <c r="BW297" s="125"/>
      <c r="BX297" s="125"/>
      <c r="BY297" s="125"/>
      <c r="BZ297" s="125"/>
      <c r="CA297" s="125"/>
      <c r="CB297" s="125"/>
      <c r="CC297" s="125"/>
      <c r="CD297" s="125"/>
    </row>
    <row r="298" spans="1:82" ht="12.75">
      <c r="A298" s="177"/>
      <c r="B298" s="132"/>
      <c r="C298" s="171"/>
      <c r="D298" s="171"/>
      <c r="E298" s="150"/>
      <c r="F298" s="150"/>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c r="AR298" s="125"/>
      <c r="AS298" s="125"/>
      <c r="AT298" s="125"/>
      <c r="AU298" s="125"/>
      <c r="AV298" s="125"/>
      <c r="AW298" s="125"/>
      <c r="AX298" s="125"/>
      <c r="AY298" s="125"/>
      <c r="AZ298" s="125"/>
      <c r="BA298" s="125"/>
      <c r="BB298" s="125"/>
      <c r="BC298" s="125"/>
      <c r="BD298" s="125"/>
      <c r="BE298" s="125"/>
      <c r="BF298" s="125"/>
      <c r="BG298" s="125"/>
      <c r="BH298" s="125"/>
      <c r="BI298" s="125"/>
      <c r="BJ298" s="125"/>
      <c r="BK298" s="125"/>
      <c r="BL298" s="125"/>
      <c r="BM298" s="125"/>
      <c r="BN298" s="125"/>
      <c r="BO298" s="125"/>
      <c r="BP298" s="125"/>
      <c r="BQ298" s="125"/>
      <c r="BR298" s="125"/>
      <c r="BS298" s="125"/>
      <c r="BT298" s="125"/>
      <c r="BU298" s="125"/>
      <c r="BV298" s="125"/>
      <c r="BW298" s="125"/>
      <c r="BX298" s="125"/>
      <c r="BY298" s="125"/>
      <c r="BZ298" s="125"/>
      <c r="CA298" s="125"/>
      <c r="CB298" s="125"/>
      <c r="CC298" s="125"/>
      <c r="CD298" s="125"/>
    </row>
    <row r="299" spans="2:82" ht="12.75">
      <c r="B299" s="180" t="s">
        <v>256</v>
      </c>
      <c r="C299" s="181"/>
      <c r="D299" s="181"/>
      <c r="E299" s="182"/>
      <c r="F299" s="159">
        <f>SUM(F296:F298)</f>
        <v>0</v>
      </c>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c r="AR299" s="125"/>
      <c r="AS299" s="125"/>
      <c r="AT299" s="125"/>
      <c r="AU299" s="125"/>
      <c r="AV299" s="125"/>
      <c r="AW299" s="125"/>
      <c r="AX299" s="125"/>
      <c r="AY299" s="125"/>
      <c r="AZ299" s="125"/>
      <c r="BA299" s="125"/>
      <c r="BB299" s="125"/>
      <c r="BC299" s="125"/>
      <c r="BD299" s="125"/>
      <c r="BE299" s="125"/>
      <c r="BF299" s="125"/>
      <c r="BG299" s="125"/>
      <c r="BH299" s="125"/>
      <c r="BI299" s="125"/>
      <c r="BJ299" s="125"/>
      <c r="BK299" s="125"/>
      <c r="BL299" s="125"/>
      <c r="BM299" s="125"/>
      <c r="BN299" s="125"/>
      <c r="BO299" s="125"/>
      <c r="BP299" s="125"/>
      <c r="BQ299" s="125"/>
      <c r="BR299" s="125"/>
      <c r="BS299" s="125"/>
      <c r="BT299" s="125"/>
      <c r="BU299" s="125"/>
      <c r="BV299" s="125"/>
      <c r="BW299" s="125"/>
      <c r="BX299" s="125"/>
      <c r="BY299" s="125"/>
      <c r="BZ299" s="125"/>
      <c r="CA299" s="125"/>
      <c r="CB299" s="125"/>
      <c r="CC299" s="125"/>
      <c r="CD299" s="125"/>
    </row>
    <row r="300" spans="2:82" ht="12.75">
      <c r="B300" s="132"/>
      <c r="C300" s="171"/>
      <c r="D300" s="171"/>
      <c r="E300" s="150"/>
      <c r="F300" s="150"/>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c r="AR300" s="125"/>
      <c r="AS300" s="125"/>
      <c r="AT300" s="125"/>
      <c r="AU300" s="125"/>
      <c r="AV300" s="125"/>
      <c r="AW300" s="125"/>
      <c r="AX300" s="125"/>
      <c r="AY300" s="125"/>
      <c r="AZ300" s="125"/>
      <c r="BA300" s="125"/>
      <c r="BB300" s="125"/>
      <c r="BC300" s="125"/>
      <c r="BD300" s="125"/>
      <c r="BE300" s="125"/>
      <c r="BF300" s="125"/>
      <c r="BG300" s="125"/>
      <c r="BH300" s="125"/>
      <c r="BI300" s="125"/>
      <c r="BJ300" s="125"/>
      <c r="BK300" s="125"/>
      <c r="BL300" s="125"/>
      <c r="BM300" s="125"/>
      <c r="BN300" s="125"/>
      <c r="BO300" s="125"/>
      <c r="BP300" s="125"/>
      <c r="BQ300" s="125"/>
      <c r="BR300" s="125"/>
      <c r="BS300" s="125"/>
      <c r="BT300" s="125"/>
      <c r="BU300" s="125"/>
      <c r="BV300" s="125"/>
      <c r="BW300" s="125"/>
      <c r="BX300" s="125"/>
      <c r="BY300" s="125"/>
      <c r="BZ300" s="125"/>
      <c r="CA300" s="125"/>
      <c r="CB300" s="125"/>
      <c r="CC300" s="125"/>
      <c r="CD300" s="125"/>
    </row>
    <row r="301" spans="2:82" ht="12.75">
      <c r="B301" s="132"/>
      <c r="C301" s="171"/>
      <c r="D301" s="171"/>
      <c r="E301" s="150"/>
      <c r="F301" s="150"/>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c r="AR301" s="125"/>
      <c r="AS301" s="125"/>
      <c r="AT301" s="125"/>
      <c r="AU301" s="125"/>
      <c r="AV301" s="125"/>
      <c r="AW301" s="125"/>
      <c r="AX301" s="125"/>
      <c r="AY301" s="125"/>
      <c r="AZ301" s="125"/>
      <c r="BA301" s="125"/>
      <c r="BB301" s="125"/>
      <c r="BC301" s="125"/>
      <c r="BD301" s="125"/>
      <c r="BE301" s="125"/>
      <c r="BF301" s="125"/>
      <c r="BG301" s="125"/>
      <c r="BH301" s="125"/>
      <c r="BI301" s="125"/>
      <c r="BJ301" s="125"/>
      <c r="BK301" s="125"/>
      <c r="BL301" s="125"/>
      <c r="BM301" s="125"/>
      <c r="BN301" s="125"/>
      <c r="BO301" s="125"/>
      <c r="BP301" s="125"/>
      <c r="BQ301" s="125"/>
      <c r="BR301" s="125"/>
      <c r="BS301" s="125"/>
      <c r="BT301" s="125"/>
      <c r="BU301" s="125"/>
      <c r="BV301" s="125"/>
      <c r="BW301" s="125"/>
      <c r="BX301" s="125"/>
      <c r="BY301" s="125"/>
      <c r="BZ301" s="125"/>
      <c r="CA301" s="125"/>
      <c r="CB301" s="125"/>
      <c r="CC301" s="125"/>
      <c r="CD301" s="125"/>
    </row>
    <row r="302" spans="2:82" ht="12.75">
      <c r="B302" s="137"/>
      <c r="C302" s="171"/>
      <c r="D302" s="171"/>
      <c r="E302" s="135"/>
      <c r="F302" s="138"/>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c r="AR302" s="125"/>
      <c r="AS302" s="125"/>
      <c r="AT302" s="125"/>
      <c r="AU302" s="125"/>
      <c r="AV302" s="125"/>
      <c r="AW302" s="125"/>
      <c r="AX302" s="125"/>
      <c r="AY302" s="125"/>
      <c r="AZ302" s="125"/>
      <c r="BA302" s="125"/>
      <c r="BB302" s="125"/>
      <c r="BC302" s="125"/>
      <c r="BD302" s="125"/>
      <c r="BE302" s="125"/>
      <c r="BF302" s="125"/>
      <c r="BG302" s="125"/>
      <c r="BH302" s="125"/>
      <c r="BI302" s="125"/>
      <c r="BJ302" s="125"/>
      <c r="BK302" s="125"/>
      <c r="BL302" s="125"/>
      <c r="BM302" s="125"/>
      <c r="BN302" s="125"/>
      <c r="BO302" s="125"/>
      <c r="BP302" s="125"/>
      <c r="BQ302" s="125"/>
      <c r="BR302" s="125"/>
      <c r="BS302" s="125"/>
      <c r="BT302" s="125"/>
      <c r="BU302" s="125"/>
      <c r="BV302" s="125"/>
      <c r="BW302" s="125"/>
      <c r="BX302" s="125"/>
      <c r="BY302" s="125"/>
      <c r="BZ302" s="125"/>
      <c r="CA302" s="125"/>
      <c r="CB302" s="125"/>
      <c r="CC302" s="125"/>
      <c r="CD302" s="125"/>
    </row>
    <row r="303" spans="2:82" ht="12.75">
      <c r="B303" s="126"/>
      <c r="E303" s="130"/>
      <c r="F303" s="130"/>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c r="AR303" s="125"/>
      <c r="AS303" s="125"/>
      <c r="AT303" s="125"/>
      <c r="AU303" s="125"/>
      <c r="AV303" s="125"/>
      <c r="AW303" s="125"/>
      <c r="AX303" s="125"/>
      <c r="AY303" s="125"/>
      <c r="AZ303" s="125"/>
      <c r="BA303" s="125"/>
      <c r="BB303" s="125"/>
      <c r="BC303" s="125"/>
      <c r="BD303" s="125"/>
      <c r="BE303" s="125"/>
      <c r="BF303" s="125"/>
      <c r="BG303" s="125"/>
      <c r="BH303" s="125"/>
      <c r="BI303" s="125"/>
      <c r="BJ303" s="125"/>
      <c r="BK303" s="125"/>
      <c r="BL303" s="125"/>
      <c r="BM303" s="125"/>
      <c r="BN303" s="125"/>
      <c r="BO303" s="125"/>
      <c r="BP303" s="125"/>
      <c r="BQ303" s="125"/>
      <c r="BR303" s="125"/>
      <c r="BS303" s="125"/>
      <c r="BT303" s="125"/>
      <c r="BU303" s="125"/>
      <c r="BV303" s="125"/>
      <c r="BW303" s="125"/>
      <c r="BX303" s="125"/>
      <c r="BY303" s="125"/>
      <c r="BZ303" s="125"/>
      <c r="CA303" s="125"/>
      <c r="CB303" s="125"/>
      <c r="CC303" s="125"/>
      <c r="CD303" s="125"/>
    </row>
    <row r="304" spans="2:82" ht="12.75">
      <c r="B304" s="125"/>
      <c r="C304" s="171"/>
      <c r="D304" s="171"/>
      <c r="E304" s="139"/>
      <c r="F304" s="139"/>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c r="AR304" s="125"/>
      <c r="AS304" s="125"/>
      <c r="AT304" s="125"/>
      <c r="AU304" s="125"/>
      <c r="AV304" s="125"/>
      <c r="AW304" s="125"/>
      <c r="AX304" s="125"/>
      <c r="AY304" s="125"/>
      <c r="AZ304" s="125"/>
      <c r="BA304" s="125"/>
      <c r="BB304" s="125"/>
      <c r="BC304" s="125"/>
      <c r="BD304" s="125"/>
      <c r="BE304" s="125"/>
      <c r="BF304" s="125"/>
      <c r="BG304" s="125"/>
      <c r="BH304" s="125"/>
      <c r="BI304" s="125"/>
      <c r="BJ304" s="125"/>
      <c r="BK304" s="125"/>
      <c r="BL304" s="125"/>
      <c r="BM304" s="125"/>
      <c r="BN304" s="125"/>
      <c r="BO304" s="125"/>
      <c r="BP304" s="125"/>
      <c r="BQ304" s="125"/>
      <c r="BR304" s="125"/>
      <c r="BS304" s="125"/>
      <c r="BT304" s="125"/>
      <c r="BU304" s="125"/>
      <c r="BV304" s="125"/>
      <c r="BW304" s="125"/>
      <c r="BX304" s="125"/>
      <c r="BY304" s="125"/>
      <c r="BZ304" s="125"/>
      <c r="CA304" s="125"/>
      <c r="CB304" s="125"/>
      <c r="CC304" s="125"/>
      <c r="CD304" s="125"/>
    </row>
    <row r="305" spans="2:82" ht="12.75">
      <c r="B305" s="125"/>
      <c r="C305" s="171"/>
      <c r="D305" s="171"/>
      <c r="E305" s="139"/>
      <c r="F305" s="139"/>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c r="AR305" s="125"/>
      <c r="AS305" s="125"/>
      <c r="AT305" s="125"/>
      <c r="AU305" s="125"/>
      <c r="AV305" s="125"/>
      <c r="AW305" s="125"/>
      <c r="AX305" s="125"/>
      <c r="AY305" s="125"/>
      <c r="AZ305" s="125"/>
      <c r="BA305" s="125"/>
      <c r="BB305" s="125"/>
      <c r="BC305" s="125"/>
      <c r="BD305" s="125"/>
      <c r="BE305" s="125"/>
      <c r="BF305" s="125"/>
      <c r="BG305" s="125"/>
      <c r="BH305" s="125"/>
      <c r="BI305" s="125"/>
      <c r="BJ305" s="125"/>
      <c r="BK305" s="125"/>
      <c r="BL305" s="125"/>
      <c r="BM305" s="125"/>
      <c r="BN305" s="125"/>
      <c r="BO305" s="125"/>
      <c r="BP305" s="125"/>
      <c r="BQ305" s="125"/>
      <c r="BR305" s="125"/>
      <c r="BS305" s="125"/>
      <c r="BT305" s="125"/>
      <c r="BU305" s="125"/>
      <c r="BV305" s="125"/>
      <c r="BW305" s="125"/>
      <c r="BX305" s="125"/>
      <c r="BY305" s="125"/>
      <c r="BZ305" s="125"/>
      <c r="CA305" s="125"/>
      <c r="CB305" s="125"/>
      <c r="CC305" s="125"/>
      <c r="CD305" s="125"/>
    </row>
    <row r="306" spans="1:82" ht="12.75">
      <c r="A306" s="127"/>
      <c r="B306" s="125"/>
      <c r="C306" s="171"/>
      <c r="D306" s="171"/>
      <c r="E306" s="139"/>
      <c r="F306" s="139"/>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c r="AR306" s="125"/>
      <c r="AS306" s="125"/>
      <c r="AT306" s="125"/>
      <c r="AU306" s="125"/>
      <c r="AV306" s="125"/>
      <c r="AW306" s="125"/>
      <c r="AX306" s="125"/>
      <c r="AY306" s="125"/>
      <c r="AZ306" s="125"/>
      <c r="BA306" s="125"/>
      <c r="BB306" s="125"/>
      <c r="BC306" s="125"/>
      <c r="BD306" s="125"/>
      <c r="BE306" s="125"/>
      <c r="BF306" s="125"/>
      <c r="BG306" s="125"/>
      <c r="BH306" s="125"/>
      <c r="BI306" s="125"/>
      <c r="BJ306" s="125"/>
      <c r="BK306" s="125"/>
      <c r="BL306" s="125"/>
      <c r="BM306" s="125"/>
      <c r="BN306" s="125"/>
      <c r="BO306" s="125"/>
      <c r="BP306" s="125"/>
      <c r="BQ306" s="125"/>
      <c r="BR306" s="125"/>
      <c r="BS306" s="125"/>
      <c r="BT306" s="125"/>
      <c r="BU306" s="125"/>
      <c r="BV306" s="125"/>
      <c r="BW306" s="125"/>
      <c r="BX306" s="125"/>
      <c r="BY306" s="125"/>
      <c r="BZ306" s="125"/>
      <c r="CA306" s="125"/>
      <c r="CB306" s="125"/>
      <c r="CC306" s="125"/>
      <c r="CD306" s="125"/>
    </row>
    <row r="307" spans="2:82" ht="12.75">
      <c r="B307" s="125"/>
      <c r="C307" s="171"/>
      <c r="D307" s="171"/>
      <c r="E307" s="139"/>
      <c r="F307" s="139"/>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5"/>
      <c r="AY307" s="125"/>
      <c r="AZ307" s="125"/>
      <c r="BA307" s="125"/>
      <c r="BB307" s="125"/>
      <c r="BC307" s="125"/>
      <c r="BD307" s="125"/>
      <c r="BE307" s="125"/>
      <c r="BF307" s="125"/>
      <c r="BG307" s="125"/>
      <c r="BH307" s="125"/>
      <c r="BI307" s="125"/>
      <c r="BJ307" s="125"/>
      <c r="BK307" s="125"/>
      <c r="BL307" s="125"/>
      <c r="BM307" s="125"/>
      <c r="BN307" s="125"/>
      <c r="BO307" s="125"/>
      <c r="BP307" s="125"/>
      <c r="BQ307" s="125"/>
      <c r="BR307" s="125"/>
      <c r="BS307" s="125"/>
      <c r="BT307" s="125"/>
      <c r="BU307" s="125"/>
      <c r="BV307" s="125"/>
      <c r="BW307" s="125"/>
      <c r="BX307" s="125"/>
      <c r="BY307" s="125"/>
      <c r="BZ307" s="125"/>
      <c r="CA307" s="125"/>
      <c r="CB307" s="125"/>
      <c r="CC307" s="125"/>
      <c r="CD307" s="125"/>
    </row>
    <row r="308" spans="2:82" ht="12.75">
      <c r="B308" s="125"/>
      <c r="C308" s="171"/>
      <c r="D308" s="171"/>
      <c r="E308" s="139"/>
      <c r="F308" s="139"/>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c r="AR308" s="125"/>
      <c r="AS308" s="125"/>
      <c r="AT308" s="125"/>
      <c r="AU308" s="125"/>
      <c r="AV308" s="125"/>
      <c r="AW308" s="125"/>
      <c r="AX308" s="125"/>
      <c r="AY308" s="125"/>
      <c r="AZ308" s="125"/>
      <c r="BA308" s="125"/>
      <c r="BB308" s="125"/>
      <c r="BC308" s="125"/>
      <c r="BD308" s="125"/>
      <c r="BE308" s="125"/>
      <c r="BF308" s="125"/>
      <c r="BG308" s="125"/>
      <c r="BH308" s="125"/>
      <c r="BI308" s="125"/>
      <c r="BJ308" s="125"/>
      <c r="BK308" s="125"/>
      <c r="BL308" s="125"/>
      <c r="BM308" s="125"/>
      <c r="BN308" s="125"/>
      <c r="BO308" s="125"/>
      <c r="BP308" s="125"/>
      <c r="BQ308" s="125"/>
      <c r="BR308" s="125"/>
      <c r="BS308" s="125"/>
      <c r="BT308" s="125"/>
      <c r="BU308" s="125"/>
      <c r="BV308" s="125"/>
      <c r="BW308" s="125"/>
      <c r="BX308" s="125"/>
      <c r="BY308" s="125"/>
      <c r="BZ308" s="125"/>
      <c r="CA308" s="125"/>
      <c r="CB308" s="125"/>
      <c r="CC308" s="125"/>
      <c r="CD308" s="125"/>
    </row>
    <row r="309" spans="1:82" ht="12.75">
      <c r="A309" s="121"/>
      <c r="B309" s="125"/>
      <c r="C309" s="171"/>
      <c r="D309" s="171"/>
      <c r="E309" s="139"/>
      <c r="F309" s="139"/>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c r="AR309" s="125"/>
      <c r="AS309" s="125"/>
      <c r="AT309" s="125"/>
      <c r="AU309" s="125"/>
      <c r="AV309" s="125"/>
      <c r="AW309" s="125"/>
      <c r="AX309" s="125"/>
      <c r="AY309" s="125"/>
      <c r="AZ309" s="125"/>
      <c r="BA309" s="125"/>
      <c r="BB309" s="125"/>
      <c r="BC309" s="125"/>
      <c r="BD309" s="125"/>
      <c r="BE309" s="125"/>
      <c r="BF309" s="125"/>
      <c r="BG309" s="125"/>
      <c r="BH309" s="125"/>
      <c r="BI309" s="125"/>
      <c r="BJ309" s="125"/>
      <c r="BK309" s="125"/>
      <c r="BL309" s="125"/>
      <c r="BM309" s="125"/>
      <c r="BN309" s="125"/>
      <c r="BO309" s="125"/>
      <c r="BP309" s="125"/>
      <c r="BQ309" s="125"/>
      <c r="BR309" s="125"/>
      <c r="BS309" s="125"/>
      <c r="BT309" s="125"/>
      <c r="BU309" s="125"/>
      <c r="BV309" s="125"/>
      <c r="BW309" s="125"/>
      <c r="BX309" s="125"/>
      <c r="BY309" s="125"/>
      <c r="BZ309" s="125"/>
      <c r="CA309" s="125"/>
      <c r="CB309" s="125"/>
      <c r="CC309" s="125"/>
      <c r="CD309" s="125"/>
    </row>
    <row r="310" spans="2:15" ht="12.75">
      <c r="B310" s="125"/>
      <c r="C310" s="171"/>
      <c r="D310" s="171"/>
      <c r="E310" s="139"/>
      <c r="F310" s="139"/>
      <c r="G310" s="125"/>
      <c r="H310" s="125"/>
      <c r="I310" s="125"/>
      <c r="J310" s="125"/>
      <c r="K310" s="125"/>
      <c r="L310" s="125"/>
      <c r="M310" s="125"/>
      <c r="N310" s="125"/>
      <c r="O310" s="125"/>
    </row>
    <row r="311" spans="2:15" ht="12.75">
      <c r="B311" s="125"/>
      <c r="C311" s="171"/>
      <c r="D311" s="171"/>
      <c r="E311" s="139"/>
      <c r="F311" s="139"/>
      <c r="G311" s="125"/>
      <c r="H311" s="125"/>
      <c r="I311" s="125"/>
      <c r="J311" s="125"/>
      <c r="K311" s="125"/>
      <c r="L311" s="125"/>
      <c r="M311" s="125"/>
      <c r="N311" s="125"/>
      <c r="O311" s="125"/>
    </row>
    <row r="312" spans="2:15" ht="12.75">
      <c r="B312" s="125"/>
      <c r="C312" s="171"/>
      <c r="D312" s="171"/>
      <c r="E312" s="139"/>
      <c r="F312" s="139"/>
      <c r="G312" s="125"/>
      <c r="H312" s="125"/>
      <c r="I312" s="125"/>
      <c r="J312" s="125"/>
      <c r="K312" s="125"/>
      <c r="L312" s="125"/>
      <c r="M312" s="125"/>
      <c r="N312" s="125"/>
      <c r="O312" s="125"/>
    </row>
    <row r="313" spans="2:15" ht="12.75">
      <c r="B313" s="125"/>
      <c r="C313" s="171"/>
      <c r="D313" s="171"/>
      <c r="E313" s="139"/>
      <c r="F313" s="139"/>
      <c r="G313" s="125"/>
      <c r="H313" s="125"/>
      <c r="I313" s="125"/>
      <c r="J313" s="125"/>
      <c r="K313" s="125"/>
      <c r="L313" s="125"/>
      <c r="M313" s="125"/>
      <c r="N313" s="125"/>
      <c r="O313" s="125"/>
    </row>
    <row r="314" spans="2:15" ht="12.75">
      <c r="B314" s="125"/>
      <c r="C314" s="171"/>
      <c r="D314" s="171"/>
      <c r="E314" s="139"/>
      <c r="F314" s="139"/>
      <c r="G314" s="125"/>
      <c r="H314" s="125"/>
      <c r="I314" s="125"/>
      <c r="J314" s="125"/>
      <c r="K314" s="125"/>
      <c r="L314" s="125"/>
      <c r="M314" s="125"/>
      <c r="N314" s="125"/>
      <c r="O314" s="125"/>
    </row>
    <row r="315" spans="2:15" ht="12.75">
      <c r="B315" s="125"/>
      <c r="C315" s="171"/>
      <c r="D315" s="171"/>
      <c r="E315" s="139"/>
      <c r="F315" s="139"/>
      <c r="G315" s="125"/>
      <c r="H315" s="125"/>
      <c r="I315" s="125"/>
      <c r="J315" s="125"/>
      <c r="K315" s="125"/>
      <c r="L315" s="125"/>
      <c r="M315" s="125"/>
      <c r="N315" s="125"/>
      <c r="O315" s="125"/>
    </row>
    <row r="316" spans="2:15" ht="12.75">
      <c r="B316" s="125"/>
      <c r="C316" s="171"/>
      <c r="D316" s="171"/>
      <c r="E316" s="139"/>
      <c r="F316" s="139"/>
      <c r="G316" s="125"/>
      <c r="H316" s="125"/>
      <c r="I316" s="125"/>
      <c r="J316" s="125"/>
      <c r="K316" s="125"/>
      <c r="L316" s="125"/>
      <c r="M316" s="125"/>
      <c r="N316" s="125"/>
      <c r="O316" s="125"/>
    </row>
    <row r="317" spans="2:15" ht="12.75">
      <c r="B317" s="125"/>
      <c r="C317" s="171"/>
      <c r="D317" s="171"/>
      <c r="E317" s="139"/>
      <c r="F317" s="139"/>
      <c r="G317" s="125"/>
      <c r="H317" s="125"/>
      <c r="I317" s="125"/>
      <c r="J317" s="125"/>
      <c r="K317" s="125"/>
      <c r="L317" s="125"/>
      <c r="M317" s="125"/>
      <c r="N317" s="125"/>
      <c r="O317" s="125"/>
    </row>
    <row r="318" spans="2:15" ht="12.75">
      <c r="B318" s="125"/>
      <c r="C318" s="171"/>
      <c r="D318" s="171"/>
      <c r="E318" s="139"/>
      <c r="F318" s="139"/>
      <c r="G318" s="125"/>
      <c r="H318" s="125"/>
      <c r="I318" s="125"/>
      <c r="J318" s="125"/>
      <c r="K318" s="125"/>
      <c r="L318" s="125"/>
      <c r="M318" s="125"/>
      <c r="N318" s="125"/>
      <c r="O318" s="125"/>
    </row>
    <row r="319" spans="2:15" ht="12.75">
      <c r="B319" s="125"/>
      <c r="C319" s="171"/>
      <c r="D319" s="171"/>
      <c r="E319" s="139"/>
      <c r="F319" s="139"/>
      <c r="G319" s="125"/>
      <c r="H319" s="125"/>
      <c r="I319" s="125"/>
      <c r="J319" s="125"/>
      <c r="K319" s="125"/>
      <c r="L319" s="125"/>
      <c r="M319" s="125"/>
      <c r="N319" s="125"/>
      <c r="O319" s="125"/>
    </row>
    <row r="320" spans="2:15" ht="12.75">
      <c r="B320" s="125"/>
      <c r="C320" s="171"/>
      <c r="D320" s="171"/>
      <c r="E320" s="139"/>
      <c r="F320" s="139"/>
      <c r="G320" s="125"/>
      <c r="H320" s="125"/>
      <c r="I320" s="125"/>
      <c r="J320" s="125"/>
      <c r="K320" s="125"/>
      <c r="L320" s="125"/>
      <c r="M320" s="125"/>
      <c r="N320" s="125"/>
      <c r="O320" s="125"/>
    </row>
    <row r="321" spans="2:15" ht="12.75">
      <c r="B321" s="125"/>
      <c r="C321" s="171"/>
      <c r="D321" s="171"/>
      <c r="E321" s="139"/>
      <c r="F321" s="139"/>
      <c r="G321" s="125"/>
      <c r="H321" s="125"/>
      <c r="I321" s="125"/>
      <c r="J321" s="125"/>
      <c r="K321" s="125"/>
      <c r="L321" s="125"/>
      <c r="M321" s="125"/>
      <c r="N321" s="125"/>
      <c r="O321" s="125"/>
    </row>
    <row r="322" spans="2:15" ht="12.75">
      <c r="B322" s="125"/>
      <c r="C322" s="171"/>
      <c r="D322" s="171"/>
      <c r="E322" s="139"/>
      <c r="F322" s="139"/>
      <c r="G322" s="125"/>
      <c r="H322" s="125"/>
      <c r="I322" s="125"/>
      <c r="J322" s="125"/>
      <c r="K322" s="125"/>
      <c r="L322" s="125"/>
      <c r="M322" s="125"/>
      <c r="N322" s="125"/>
      <c r="O322" s="125"/>
    </row>
    <row r="323" spans="2:15" ht="12.75">
      <c r="B323" s="125"/>
      <c r="C323" s="171"/>
      <c r="D323" s="171"/>
      <c r="E323" s="139"/>
      <c r="F323" s="139"/>
      <c r="G323" s="125"/>
      <c r="H323" s="125"/>
      <c r="I323" s="125"/>
      <c r="J323" s="125"/>
      <c r="K323" s="125"/>
      <c r="L323" s="125"/>
      <c r="M323" s="125"/>
      <c r="N323" s="125"/>
      <c r="O323" s="125"/>
    </row>
    <row r="324" spans="2:15" ht="12.75">
      <c r="B324" s="125"/>
      <c r="C324" s="171"/>
      <c r="D324" s="171"/>
      <c r="E324" s="139"/>
      <c r="F324" s="139"/>
      <c r="G324" s="125"/>
      <c r="H324" s="125"/>
      <c r="I324" s="125"/>
      <c r="J324" s="125"/>
      <c r="K324" s="125"/>
      <c r="L324" s="125"/>
      <c r="M324" s="125"/>
      <c r="N324" s="125"/>
      <c r="O324" s="125"/>
    </row>
    <row r="325" spans="2:15" ht="12.75">
      <c r="B325" s="125"/>
      <c r="C325" s="171"/>
      <c r="D325" s="171"/>
      <c r="E325" s="139"/>
      <c r="F325" s="139"/>
      <c r="G325" s="125"/>
      <c r="H325" s="125"/>
      <c r="I325" s="125"/>
      <c r="J325" s="125"/>
      <c r="K325" s="125"/>
      <c r="L325" s="125"/>
      <c r="M325" s="125"/>
      <c r="N325" s="125"/>
      <c r="O325" s="125"/>
    </row>
    <row r="326" spans="2:15" ht="12.75">
      <c r="B326" s="125"/>
      <c r="C326" s="171"/>
      <c r="D326" s="171"/>
      <c r="E326" s="139"/>
      <c r="F326" s="139"/>
      <c r="G326" s="125"/>
      <c r="H326" s="125"/>
      <c r="I326" s="125"/>
      <c r="J326" s="125"/>
      <c r="K326" s="125"/>
      <c r="L326" s="125"/>
      <c r="M326" s="125"/>
      <c r="N326" s="125"/>
      <c r="O326" s="125"/>
    </row>
    <row r="327" spans="2:15" ht="12.75">
      <c r="B327" s="125"/>
      <c r="C327" s="171"/>
      <c r="D327" s="171"/>
      <c r="E327" s="139"/>
      <c r="F327" s="139"/>
      <c r="G327" s="125"/>
      <c r="H327" s="125"/>
      <c r="I327" s="125"/>
      <c r="J327" s="125"/>
      <c r="K327" s="125"/>
      <c r="L327" s="125"/>
      <c r="M327" s="125"/>
      <c r="N327" s="125"/>
      <c r="O327" s="125"/>
    </row>
    <row r="328" spans="2:15" ht="12.75">
      <c r="B328" s="125"/>
      <c r="C328" s="171"/>
      <c r="D328" s="171"/>
      <c r="E328" s="139"/>
      <c r="F328" s="139"/>
      <c r="G328" s="125"/>
      <c r="H328" s="125"/>
      <c r="I328" s="125"/>
      <c r="J328" s="125"/>
      <c r="K328" s="125"/>
      <c r="L328" s="125"/>
      <c r="M328" s="125"/>
      <c r="N328" s="125"/>
      <c r="O328" s="125"/>
    </row>
    <row r="329" spans="2:15" ht="12.75">
      <c r="B329" s="125"/>
      <c r="C329" s="171"/>
      <c r="D329" s="171"/>
      <c r="E329" s="139"/>
      <c r="F329" s="139"/>
      <c r="G329" s="125"/>
      <c r="H329" s="125"/>
      <c r="I329" s="125"/>
      <c r="J329" s="125"/>
      <c r="K329" s="125"/>
      <c r="L329" s="125"/>
      <c r="M329" s="125"/>
      <c r="N329" s="125"/>
      <c r="O329" s="125"/>
    </row>
    <row r="330" spans="2:15" ht="12.75">
      <c r="B330" s="125"/>
      <c r="C330" s="171"/>
      <c r="D330" s="171"/>
      <c r="E330" s="139"/>
      <c r="F330" s="139"/>
      <c r="G330" s="125"/>
      <c r="H330" s="125"/>
      <c r="I330" s="125"/>
      <c r="J330" s="125"/>
      <c r="K330" s="125"/>
      <c r="L330" s="125"/>
      <c r="M330" s="125"/>
      <c r="N330" s="125"/>
      <c r="O330" s="125"/>
    </row>
    <row r="331" spans="2:15" ht="12.75">
      <c r="B331" s="125"/>
      <c r="C331" s="171"/>
      <c r="D331" s="171"/>
      <c r="E331" s="139"/>
      <c r="F331" s="139"/>
      <c r="G331" s="125"/>
      <c r="H331" s="125"/>
      <c r="I331" s="125"/>
      <c r="J331" s="125"/>
      <c r="K331" s="125"/>
      <c r="L331" s="125"/>
      <c r="M331" s="125"/>
      <c r="N331" s="125"/>
      <c r="O331" s="125"/>
    </row>
    <row r="332" spans="2:15" ht="12.75">
      <c r="B332" s="125"/>
      <c r="C332" s="171"/>
      <c r="D332" s="171"/>
      <c r="E332" s="139"/>
      <c r="F332" s="139"/>
      <c r="G332" s="125"/>
      <c r="H332" s="125"/>
      <c r="I332" s="125"/>
      <c r="J332" s="125"/>
      <c r="K332" s="125"/>
      <c r="L332" s="125"/>
      <c r="M332" s="125"/>
      <c r="N332" s="125"/>
      <c r="O332" s="125"/>
    </row>
    <row r="333" spans="2:15" ht="12.75">
      <c r="B333" s="125"/>
      <c r="C333" s="171"/>
      <c r="D333" s="171"/>
      <c r="E333" s="139"/>
      <c r="F333" s="139"/>
      <c r="G333" s="125"/>
      <c r="H333" s="125"/>
      <c r="I333" s="125"/>
      <c r="J333" s="125"/>
      <c r="K333" s="125"/>
      <c r="L333" s="125"/>
      <c r="M333" s="125"/>
      <c r="N333" s="125"/>
      <c r="O333" s="125"/>
    </row>
    <row r="334" spans="2:15" ht="12.75">
      <c r="B334" s="125"/>
      <c r="C334" s="171"/>
      <c r="D334" s="171"/>
      <c r="E334" s="139"/>
      <c r="F334" s="139"/>
      <c r="G334" s="125"/>
      <c r="H334" s="125"/>
      <c r="I334" s="125"/>
      <c r="J334" s="125"/>
      <c r="K334" s="125"/>
      <c r="L334" s="125"/>
      <c r="M334" s="125"/>
      <c r="N334" s="125"/>
      <c r="O334" s="125"/>
    </row>
    <row r="335" spans="2:15" ht="12.75">
      <c r="B335" s="125"/>
      <c r="C335" s="171"/>
      <c r="D335" s="171"/>
      <c r="E335" s="139"/>
      <c r="F335" s="139"/>
      <c r="G335" s="125"/>
      <c r="H335" s="125"/>
      <c r="I335" s="125"/>
      <c r="J335" s="125"/>
      <c r="K335" s="125"/>
      <c r="L335" s="125"/>
      <c r="M335" s="125"/>
      <c r="N335" s="125"/>
      <c r="O335" s="125"/>
    </row>
    <row r="336" spans="2:15" ht="12.75">
      <c r="B336" s="125"/>
      <c r="C336" s="171"/>
      <c r="D336" s="171"/>
      <c r="E336" s="139"/>
      <c r="F336" s="139"/>
      <c r="G336" s="125"/>
      <c r="H336" s="125"/>
      <c r="I336" s="125"/>
      <c r="J336" s="125"/>
      <c r="K336" s="125"/>
      <c r="L336" s="125"/>
      <c r="M336" s="125"/>
      <c r="N336" s="125"/>
      <c r="O336" s="125"/>
    </row>
    <row r="337" spans="2:15" ht="12.75">
      <c r="B337" s="125"/>
      <c r="C337" s="171"/>
      <c r="D337" s="171"/>
      <c r="E337" s="139"/>
      <c r="F337" s="139"/>
      <c r="G337" s="125"/>
      <c r="H337" s="125"/>
      <c r="I337" s="125"/>
      <c r="J337" s="125"/>
      <c r="K337" s="125"/>
      <c r="L337" s="125"/>
      <c r="M337" s="125"/>
      <c r="N337" s="125"/>
      <c r="O337" s="125"/>
    </row>
    <row r="338" spans="2:15" ht="12.75">
      <c r="B338" s="125"/>
      <c r="C338" s="171"/>
      <c r="D338" s="171"/>
      <c r="E338" s="139"/>
      <c r="F338" s="139"/>
      <c r="G338" s="125"/>
      <c r="H338" s="125"/>
      <c r="I338" s="125"/>
      <c r="J338" s="125"/>
      <c r="K338" s="125"/>
      <c r="L338" s="125"/>
      <c r="M338" s="125"/>
      <c r="N338" s="125"/>
      <c r="O338" s="125"/>
    </row>
    <row r="339" spans="2:15" ht="12.75">
      <c r="B339" s="125"/>
      <c r="C339" s="171"/>
      <c r="D339" s="171"/>
      <c r="E339" s="139"/>
      <c r="F339" s="139"/>
      <c r="G339" s="125"/>
      <c r="H339" s="125"/>
      <c r="I339" s="125"/>
      <c r="J339" s="125"/>
      <c r="K339" s="125"/>
      <c r="L339" s="125"/>
      <c r="M339" s="125"/>
      <c r="N339" s="125"/>
      <c r="O339" s="125"/>
    </row>
    <row r="340" spans="2:15" ht="12.75">
      <c r="B340" s="125"/>
      <c r="C340" s="171"/>
      <c r="D340" s="171"/>
      <c r="E340" s="139"/>
      <c r="F340" s="139"/>
      <c r="G340" s="125"/>
      <c r="H340" s="125"/>
      <c r="I340" s="125"/>
      <c r="J340" s="125"/>
      <c r="K340" s="125"/>
      <c r="L340" s="125"/>
      <c r="M340" s="125"/>
      <c r="N340" s="125"/>
      <c r="O340" s="125"/>
    </row>
    <row r="341" spans="2:15" ht="12.75">
      <c r="B341" s="125"/>
      <c r="C341" s="171"/>
      <c r="D341" s="171"/>
      <c r="E341" s="139"/>
      <c r="F341" s="139"/>
      <c r="G341" s="125"/>
      <c r="H341" s="125"/>
      <c r="I341" s="125"/>
      <c r="J341" s="125"/>
      <c r="K341" s="125"/>
      <c r="L341" s="125"/>
      <c r="M341" s="125"/>
      <c r="N341" s="125"/>
      <c r="O341" s="125"/>
    </row>
    <row r="342" spans="2:15" ht="12.75">
      <c r="B342" s="125"/>
      <c r="C342" s="171"/>
      <c r="D342" s="171"/>
      <c r="E342" s="139"/>
      <c r="F342" s="139"/>
      <c r="G342" s="125"/>
      <c r="H342" s="125"/>
      <c r="I342" s="125"/>
      <c r="J342" s="125"/>
      <c r="K342" s="125"/>
      <c r="L342" s="125"/>
      <c r="M342" s="125"/>
      <c r="N342" s="125"/>
      <c r="O342" s="125"/>
    </row>
    <row r="343" spans="2:15" ht="12.75">
      <c r="B343" s="125"/>
      <c r="C343" s="171"/>
      <c r="D343" s="171"/>
      <c r="E343" s="139"/>
      <c r="F343" s="139"/>
      <c r="G343" s="125"/>
      <c r="H343" s="125"/>
      <c r="I343" s="125"/>
      <c r="J343" s="125"/>
      <c r="K343" s="125"/>
      <c r="L343" s="125"/>
      <c r="M343" s="125"/>
      <c r="N343" s="125"/>
      <c r="O343" s="125"/>
    </row>
    <row r="344" spans="2:15" ht="12.75">
      <c r="B344" s="125"/>
      <c r="C344" s="171"/>
      <c r="D344" s="171"/>
      <c r="E344" s="139"/>
      <c r="F344" s="139"/>
      <c r="G344" s="125"/>
      <c r="H344" s="125"/>
      <c r="I344" s="125"/>
      <c r="J344" s="125"/>
      <c r="K344" s="125"/>
      <c r="L344" s="125"/>
      <c r="M344" s="125"/>
      <c r="N344" s="125"/>
      <c r="O344" s="125"/>
    </row>
    <row r="345" spans="2:15" ht="12.75">
      <c r="B345" s="125"/>
      <c r="C345" s="171"/>
      <c r="D345" s="171"/>
      <c r="E345" s="139"/>
      <c r="F345" s="139"/>
      <c r="G345" s="125"/>
      <c r="H345" s="125"/>
      <c r="I345" s="125"/>
      <c r="J345" s="125"/>
      <c r="K345" s="125"/>
      <c r="L345" s="125"/>
      <c r="M345" s="125"/>
      <c r="N345" s="125"/>
      <c r="O345" s="125"/>
    </row>
    <row r="346" spans="2:15" ht="12.75">
      <c r="B346" s="125"/>
      <c r="C346" s="171"/>
      <c r="D346" s="171"/>
      <c r="E346" s="139"/>
      <c r="F346" s="139"/>
      <c r="G346" s="125"/>
      <c r="H346" s="125"/>
      <c r="I346" s="125"/>
      <c r="J346" s="125"/>
      <c r="K346" s="125"/>
      <c r="L346" s="125"/>
      <c r="M346" s="125"/>
      <c r="N346" s="125"/>
      <c r="O346" s="125"/>
    </row>
    <row r="347" spans="2:15" ht="12.75">
      <c r="B347" s="125"/>
      <c r="C347" s="171"/>
      <c r="D347" s="171"/>
      <c r="E347" s="139"/>
      <c r="F347" s="139"/>
      <c r="G347" s="125"/>
      <c r="H347" s="125"/>
      <c r="I347" s="125"/>
      <c r="J347" s="125"/>
      <c r="K347" s="125"/>
      <c r="L347" s="125"/>
      <c r="M347" s="125"/>
      <c r="N347" s="125"/>
      <c r="O347" s="125"/>
    </row>
    <row r="348" spans="2:15" ht="12.75">
      <c r="B348" s="125"/>
      <c r="C348" s="171"/>
      <c r="D348" s="171"/>
      <c r="E348" s="139"/>
      <c r="F348" s="139"/>
      <c r="G348" s="125"/>
      <c r="H348" s="125"/>
      <c r="I348" s="125"/>
      <c r="J348" s="125"/>
      <c r="K348" s="125"/>
      <c r="L348" s="125"/>
      <c r="M348" s="125"/>
      <c r="N348" s="125"/>
      <c r="O348" s="125"/>
    </row>
    <row r="349" spans="2:15" ht="12.75">
      <c r="B349" s="125"/>
      <c r="C349" s="171"/>
      <c r="D349" s="171"/>
      <c r="E349" s="139"/>
      <c r="F349" s="139"/>
      <c r="G349" s="125"/>
      <c r="H349" s="125"/>
      <c r="I349" s="125"/>
      <c r="J349" s="125"/>
      <c r="K349" s="125"/>
      <c r="L349" s="125"/>
      <c r="M349" s="125"/>
      <c r="N349" s="125"/>
      <c r="O349" s="125"/>
    </row>
    <row r="350" spans="2:15" ht="12.75">
      <c r="B350" s="125"/>
      <c r="C350" s="171"/>
      <c r="D350" s="171"/>
      <c r="E350" s="139"/>
      <c r="F350" s="139"/>
      <c r="G350" s="125"/>
      <c r="H350" s="125"/>
      <c r="I350" s="125"/>
      <c r="J350" s="125"/>
      <c r="K350" s="125"/>
      <c r="L350" s="125"/>
      <c r="M350" s="125"/>
      <c r="N350" s="125"/>
      <c r="O350" s="125"/>
    </row>
    <row r="351" spans="2:15" ht="12.75">
      <c r="B351" s="125"/>
      <c r="C351" s="171"/>
      <c r="D351" s="171"/>
      <c r="E351" s="139"/>
      <c r="F351" s="139"/>
      <c r="G351" s="125"/>
      <c r="H351" s="125"/>
      <c r="I351" s="125"/>
      <c r="J351" s="125"/>
      <c r="K351" s="125"/>
      <c r="L351" s="125"/>
      <c r="M351" s="125"/>
      <c r="N351" s="125"/>
      <c r="O351" s="125"/>
    </row>
    <row r="352" spans="2:15" ht="12.75">
      <c r="B352" s="125"/>
      <c r="C352" s="171"/>
      <c r="D352" s="171"/>
      <c r="E352" s="139"/>
      <c r="F352" s="139"/>
      <c r="G352" s="125"/>
      <c r="H352" s="125"/>
      <c r="I352" s="125"/>
      <c r="J352" s="125"/>
      <c r="K352" s="125"/>
      <c r="L352" s="125"/>
      <c r="M352" s="125"/>
      <c r="N352" s="125"/>
      <c r="O352" s="125"/>
    </row>
    <row r="353" spans="2:15" ht="12.75">
      <c r="B353" s="125"/>
      <c r="C353" s="171"/>
      <c r="D353" s="171"/>
      <c r="E353" s="139"/>
      <c r="F353" s="139"/>
      <c r="G353" s="125"/>
      <c r="H353" s="125"/>
      <c r="I353" s="125"/>
      <c r="J353" s="125"/>
      <c r="K353" s="125"/>
      <c r="L353" s="125"/>
      <c r="M353" s="125"/>
      <c r="N353" s="125"/>
      <c r="O353" s="125"/>
    </row>
    <row r="354" spans="2:15" ht="12.75">
      <c r="B354" s="125"/>
      <c r="C354" s="171"/>
      <c r="D354" s="171"/>
      <c r="E354" s="139"/>
      <c r="F354" s="139"/>
      <c r="G354" s="125"/>
      <c r="H354" s="125"/>
      <c r="I354" s="125"/>
      <c r="J354" s="125"/>
      <c r="K354" s="125"/>
      <c r="L354" s="125"/>
      <c r="M354" s="125"/>
      <c r="N354" s="125"/>
      <c r="O354" s="125"/>
    </row>
    <row r="355" spans="2:15" ht="12.75">
      <c r="B355" s="125"/>
      <c r="C355" s="171"/>
      <c r="D355" s="171"/>
      <c r="E355" s="139"/>
      <c r="F355" s="139"/>
      <c r="G355" s="125"/>
      <c r="H355" s="125"/>
      <c r="I355" s="125"/>
      <c r="J355" s="125"/>
      <c r="K355" s="125"/>
      <c r="L355" s="125"/>
      <c r="M355" s="125"/>
      <c r="N355" s="125"/>
      <c r="O355" s="125"/>
    </row>
    <row r="356" spans="2:15" ht="12.75">
      <c r="B356" s="125"/>
      <c r="C356" s="171"/>
      <c r="D356" s="171"/>
      <c r="E356" s="139"/>
      <c r="F356" s="139"/>
      <c r="G356" s="125"/>
      <c r="H356" s="125"/>
      <c r="I356" s="125"/>
      <c r="J356" s="125"/>
      <c r="K356" s="125"/>
      <c r="L356" s="125"/>
      <c r="M356" s="125"/>
      <c r="N356" s="125"/>
      <c r="O356" s="125"/>
    </row>
    <row r="357" spans="2:15" ht="12.75">
      <c r="B357" s="125"/>
      <c r="C357" s="171"/>
      <c r="D357" s="171"/>
      <c r="E357" s="139"/>
      <c r="F357" s="139"/>
      <c r="G357" s="125"/>
      <c r="H357" s="125"/>
      <c r="I357" s="125"/>
      <c r="J357" s="125"/>
      <c r="K357" s="125"/>
      <c r="L357" s="125"/>
      <c r="M357" s="125"/>
      <c r="N357" s="125"/>
      <c r="O357" s="125"/>
    </row>
    <row r="358" spans="2:15" ht="12.75">
      <c r="B358" s="125"/>
      <c r="C358" s="171"/>
      <c r="D358" s="171"/>
      <c r="E358" s="139"/>
      <c r="F358" s="139"/>
      <c r="G358" s="125"/>
      <c r="H358" s="125"/>
      <c r="I358" s="125"/>
      <c r="J358" s="125"/>
      <c r="K358" s="125"/>
      <c r="L358" s="125"/>
      <c r="M358" s="125"/>
      <c r="N358" s="125"/>
      <c r="O358" s="125"/>
    </row>
    <row r="359" spans="2:15" ht="12.75">
      <c r="B359" s="125"/>
      <c r="C359" s="171"/>
      <c r="D359" s="171"/>
      <c r="E359" s="139"/>
      <c r="F359" s="139"/>
      <c r="G359" s="125"/>
      <c r="H359" s="125"/>
      <c r="I359" s="125"/>
      <c r="J359" s="125"/>
      <c r="K359" s="125"/>
      <c r="L359" s="125"/>
      <c r="M359" s="125"/>
      <c r="N359" s="125"/>
      <c r="O359" s="125"/>
    </row>
    <row r="360" spans="2:15" ht="12.75">
      <c r="B360" s="125"/>
      <c r="C360" s="171"/>
      <c r="D360" s="171"/>
      <c r="E360" s="139"/>
      <c r="F360" s="139"/>
      <c r="G360" s="125"/>
      <c r="H360" s="125"/>
      <c r="I360" s="125"/>
      <c r="J360" s="125"/>
      <c r="K360" s="125"/>
      <c r="L360" s="125"/>
      <c r="M360" s="125"/>
      <c r="N360" s="125"/>
      <c r="O360" s="125"/>
    </row>
    <row r="361" spans="2:15" ht="12.75">
      <c r="B361" s="125"/>
      <c r="C361" s="171"/>
      <c r="D361" s="171"/>
      <c r="E361" s="139"/>
      <c r="F361" s="139"/>
      <c r="G361" s="125"/>
      <c r="H361" s="125"/>
      <c r="I361" s="125"/>
      <c r="J361" s="125"/>
      <c r="K361" s="125"/>
      <c r="L361" s="125"/>
      <c r="M361" s="125"/>
      <c r="N361" s="125"/>
      <c r="O361" s="125"/>
    </row>
    <row r="362" spans="2:15" ht="12.75">
      <c r="B362" s="125"/>
      <c r="C362" s="171"/>
      <c r="D362" s="171"/>
      <c r="E362" s="139"/>
      <c r="F362" s="139"/>
      <c r="G362" s="125"/>
      <c r="H362" s="125"/>
      <c r="I362" s="125"/>
      <c r="J362" s="125"/>
      <c r="K362" s="125"/>
      <c r="L362" s="125"/>
      <c r="M362" s="125"/>
      <c r="N362" s="125"/>
      <c r="O362" s="125"/>
    </row>
    <row r="363" spans="2:15" ht="12.75">
      <c r="B363" s="125"/>
      <c r="C363" s="171"/>
      <c r="D363" s="171"/>
      <c r="E363" s="139"/>
      <c r="F363" s="139"/>
      <c r="G363" s="125"/>
      <c r="H363" s="125"/>
      <c r="I363" s="125"/>
      <c r="J363" s="125"/>
      <c r="K363" s="125"/>
      <c r="L363" s="125"/>
      <c r="M363" s="125"/>
      <c r="N363" s="125"/>
      <c r="O363" s="125"/>
    </row>
    <row r="364" spans="2:15" ht="12.75">
      <c r="B364" s="125"/>
      <c r="C364" s="171"/>
      <c r="D364" s="171"/>
      <c r="E364" s="139"/>
      <c r="F364" s="139"/>
      <c r="G364" s="125"/>
      <c r="H364" s="125"/>
      <c r="I364" s="125"/>
      <c r="J364" s="125"/>
      <c r="K364" s="125"/>
      <c r="L364" s="125"/>
      <c r="M364" s="125"/>
      <c r="N364" s="125"/>
      <c r="O364" s="125"/>
    </row>
    <row r="365" spans="2:15" ht="12.75">
      <c r="B365" s="125"/>
      <c r="C365" s="171"/>
      <c r="D365" s="171"/>
      <c r="E365" s="139"/>
      <c r="F365" s="139"/>
      <c r="G365" s="125"/>
      <c r="H365" s="125"/>
      <c r="I365" s="125"/>
      <c r="J365" s="125"/>
      <c r="K365" s="125"/>
      <c r="L365" s="125"/>
      <c r="M365" s="125"/>
      <c r="N365" s="125"/>
      <c r="O365" s="125"/>
    </row>
    <row r="366" spans="2:15" ht="12.75">
      <c r="B366" s="125"/>
      <c r="C366" s="171"/>
      <c r="D366" s="171"/>
      <c r="E366" s="139"/>
      <c r="F366" s="139"/>
      <c r="G366" s="125"/>
      <c r="H366" s="125"/>
      <c r="I366" s="125"/>
      <c r="J366" s="125"/>
      <c r="K366" s="125"/>
      <c r="L366" s="125"/>
      <c r="M366" s="125"/>
      <c r="N366" s="125"/>
      <c r="O366" s="125"/>
    </row>
    <row r="367" spans="2:15" ht="12.75">
      <c r="B367" s="125"/>
      <c r="C367" s="171"/>
      <c r="D367" s="171"/>
      <c r="E367" s="139"/>
      <c r="F367" s="139"/>
      <c r="G367" s="125"/>
      <c r="H367" s="125"/>
      <c r="I367" s="125"/>
      <c r="J367" s="125"/>
      <c r="K367" s="125"/>
      <c r="L367" s="125"/>
      <c r="M367" s="125"/>
      <c r="N367" s="125"/>
      <c r="O367" s="125"/>
    </row>
    <row r="368" spans="2:15" ht="12.75">
      <c r="B368" s="125"/>
      <c r="C368" s="171"/>
      <c r="D368" s="171"/>
      <c r="E368" s="139"/>
      <c r="F368" s="139"/>
      <c r="G368" s="125"/>
      <c r="H368" s="125"/>
      <c r="I368" s="125"/>
      <c r="J368" s="125"/>
      <c r="K368" s="125"/>
      <c r="L368" s="125"/>
      <c r="M368" s="125"/>
      <c r="N368" s="125"/>
      <c r="O368" s="125"/>
    </row>
    <row r="369" spans="2:15" ht="12.75">
      <c r="B369" s="125"/>
      <c r="C369" s="171"/>
      <c r="D369" s="171"/>
      <c r="E369" s="139"/>
      <c r="F369" s="139"/>
      <c r="G369" s="125"/>
      <c r="H369" s="125"/>
      <c r="I369" s="125"/>
      <c r="J369" s="125"/>
      <c r="K369" s="125"/>
      <c r="L369" s="125"/>
      <c r="M369" s="125"/>
      <c r="N369" s="125"/>
      <c r="O369" s="125"/>
    </row>
    <row r="370" spans="2:15" ht="12.75">
      <c r="B370" s="125"/>
      <c r="C370" s="171"/>
      <c r="D370" s="171"/>
      <c r="E370" s="139"/>
      <c r="F370" s="139"/>
      <c r="G370" s="125"/>
      <c r="H370" s="125"/>
      <c r="I370" s="125"/>
      <c r="J370" s="125"/>
      <c r="K370" s="125"/>
      <c r="L370" s="125"/>
      <c r="M370" s="125"/>
      <c r="N370" s="125"/>
      <c r="O370" s="125"/>
    </row>
    <row r="371" spans="1:15" ht="12.75">
      <c r="A371" s="121"/>
      <c r="B371" s="125"/>
      <c r="C371" s="171"/>
      <c r="D371" s="171"/>
      <c r="E371" s="139"/>
      <c r="F371" s="139"/>
      <c r="G371" s="125"/>
      <c r="H371" s="125"/>
      <c r="I371" s="125"/>
      <c r="J371" s="125"/>
      <c r="K371" s="125"/>
      <c r="L371" s="125"/>
      <c r="M371" s="125"/>
      <c r="N371" s="125"/>
      <c r="O371" s="125"/>
    </row>
    <row r="372" spans="1:15" ht="12.75">
      <c r="A372" s="121"/>
      <c r="B372" s="125"/>
      <c r="C372" s="171"/>
      <c r="D372" s="171"/>
      <c r="E372" s="139"/>
      <c r="F372" s="139"/>
      <c r="G372" s="125"/>
      <c r="H372" s="125"/>
      <c r="I372" s="125"/>
      <c r="J372" s="125"/>
      <c r="K372" s="125"/>
      <c r="L372" s="125"/>
      <c r="M372" s="125"/>
      <c r="N372" s="125"/>
      <c r="O372" s="125"/>
    </row>
    <row r="373" spans="2:15" ht="12.75">
      <c r="B373" s="125"/>
      <c r="C373" s="171"/>
      <c r="D373" s="171"/>
      <c r="E373" s="139"/>
      <c r="F373" s="139"/>
      <c r="G373" s="125"/>
      <c r="H373" s="125"/>
      <c r="I373" s="125"/>
      <c r="J373" s="125"/>
      <c r="K373" s="125"/>
      <c r="L373" s="125"/>
      <c r="M373" s="125"/>
      <c r="N373" s="125"/>
      <c r="O373" s="125"/>
    </row>
    <row r="374" spans="2:15" ht="12.75">
      <c r="B374" s="125"/>
      <c r="C374" s="171"/>
      <c r="D374" s="171"/>
      <c r="E374" s="139"/>
      <c r="F374" s="139"/>
      <c r="G374" s="125"/>
      <c r="H374" s="125"/>
      <c r="I374" s="125"/>
      <c r="J374" s="125"/>
      <c r="K374" s="125"/>
      <c r="L374" s="125"/>
      <c r="M374" s="125"/>
      <c r="N374" s="125"/>
      <c r="O374" s="125"/>
    </row>
    <row r="375" spans="2:15" ht="12.75">
      <c r="B375" s="125"/>
      <c r="C375" s="171"/>
      <c r="D375" s="171"/>
      <c r="E375" s="139"/>
      <c r="F375" s="139"/>
      <c r="G375" s="125"/>
      <c r="H375" s="125"/>
      <c r="I375" s="125"/>
      <c r="J375" s="125"/>
      <c r="K375" s="125"/>
      <c r="L375" s="125"/>
      <c r="M375" s="125"/>
      <c r="N375" s="125"/>
      <c r="O375" s="125"/>
    </row>
    <row r="376" spans="2:15" ht="12.75">
      <c r="B376" s="125"/>
      <c r="C376" s="171"/>
      <c r="D376" s="171"/>
      <c r="E376" s="139"/>
      <c r="F376" s="139"/>
      <c r="G376" s="125"/>
      <c r="H376" s="125"/>
      <c r="I376" s="125"/>
      <c r="J376" s="125"/>
      <c r="K376" s="125"/>
      <c r="L376" s="125"/>
      <c r="M376" s="125"/>
      <c r="N376" s="125"/>
      <c r="O376" s="125"/>
    </row>
    <row r="377" spans="2:15" ht="12.75">
      <c r="B377" s="125"/>
      <c r="C377" s="171"/>
      <c r="D377" s="171"/>
      <c r="E377" s="139"/>
      <c r="F377" s="139"/>
      <c r="G377" s="125"/>
      <c r="H377" s="125"/>
      <c r="I377" s="125"/>
      <c r="J377" s="125"/>
      <c r="K377" s="125"/>
      <c r="L377" s="125"/>
      <c r="M377" s="125"/>
      <c r="N377" s="125"/>
      <c r="O377" s="125"/>
    </row>
    <row r="378" spans="2:15" ht="12.75">
      <c r="B378" s="125"/>
      <c r="C378" s="171"/>
      <c r="D378" s="171"/>
      <c r="E378" s="139"/>
      <c r="F378" s="139"/>
      <c r="G378" s="125"/>
      <c r="H378" s="125"/>
      <c r="I378" s="125"/>
      <c r="J378" s="125"/>
      <c r="K378" s="125"/>
      <c r="L378" s="125"/>
      <c r="M378" s="125"/>
      <c r="N378" s="125"/>
      <c r="O378" s="125"/>
    </row>
    <row r="379" spans="2:15" ht="12.75">
      <c r="B379" s="125"/>
      <c r="C379" s="171"/>
      <c r="D379" s="171"/>
      <c r="E379" s="139"/>
      <c r="F379" s="139"/>
      <c r="G379" s="125"/>
      <c r="H379" s="125"/>
      <c r="I379" s="125"/>
      <c r="J379" s="125"/>
      <c r="K379" s="125"/>
      <c r="L379" s="125"/>
      <c r="M379" s="125"/>
      <c r="N379" s="125"/>
      <c r="O379" s="125"/>
    </row>
    <row r="380" spans="2:15" ht="12.75">
      <c r="B380" s="125"/>
      <c r="C380" s="171"/>
      <c r="D380" s="171"/>
      <c r="E380" s="139"/>
      <c r="F380" s="139"/>
      <c r="G380" s="125"/>
      <c r="H380" s="125"/>
      <c r="I380" s="125"/>
      <c r="J380" s="125"/>
      <c r="K380" s="125"/>
      <c r="L380" s="125"/>
      <c r="M380" s="125"/>
      <c r="N380" s="125"/>
      <c r="O380" s="125"/>
    </row>
    <row r="381" spans="2:15" ht="12.75">
      <c r="B381" s="125"/>
      <c r="C381" s="171"/>
      <c r="D381" s="171"/>
      <c r="E381" s="139"/>
      <c r="F381" s="139"/>
      <c r="G381" s="125"/>
      <c r="H381" s="125"/>
      <c r="I381" s="125"/>
      <c r="J381" s="125"/>
      <c r="K381" s="125"/>
      <c r="L381" s="125"/>
      <c r="M381" s="125"/>
      <c r="N381" s="125"/>
      <c r="O381" s="125"/>
    </row>
    <row r="382" spans="2:15" ht="12.75">
      <c r="B382" s="125"/>
      <c r="C382" s="171"/>
      <c r="D382" s="171"/>
      <c r="E382" s="139"/>
      <c r="F382" s="139"/>
      <c r="G382" s="125"/>
      <c r="H382" s="125"/>
      <c r="I382" s="125"/>
      <c r="J382" s="125"/>
      <c r="K382" s="125"/>
      <c r="L382" s="125"/>
      <c r="M382" s="125"/>
      <c r="N382" s="125"/>
      <c r="O382" s="125"/>
    </row>
    <row r="383" spans="2:15" ht="12.75">
      <c r="B383" s="125"/>
      <c r="C383" s="171"/>
      <c r="D383" s="171"/>
      <c r="E383" s="139"/>
      <c r="F383" s="139"/>
      <c r="G383" s="125"/>
      <c r="H383" s="125"/>
      <c r="I383" s="125"/>
      <c r="J383" s="125"/>
      <c r="K383" s="125"/>
      <c r="L383" s="125"/>
      <c r="M383" s="125"/>
      <c r="N383" s="125"/>
      <c r="O383" s="125"/>
    </row>
    <row r="384" spans="2:15" ht="12.75">
      <c r="B384" s="125"/>
      <c r="C384" s="171"/>
      <c r="D384" s="171"/>
      <c r="E384" s="139"/>
      <c r="F384" s="139"/>
      <c r="G384" s="125"/>
      <c r="H384" s="125"/>
      <c r="I384" s="125"/>
      <c r="J384" s="125"/>
      <c r="K384" s="125"/>
      <c r="L384" s="125"/>
      <c r="M384" s="125"/>
      <c r="N384" s="125"/>
      <c r="O384" s="125"/>
    </row>
    <row r="385" spans="2:15" ht="12.75">
      <c r="B385" s="125"/>
      <c r="C385" s="171"/>
      <c r="D385" s="171"/>
      <c r="E385" s="139"/>
      <c r="F385" s="139"/>
      <c r="G385" s="125"/>
      <c r="H385" s="125"/>
      <c r="I385" s="125"/>
      <c r="J385" s="125"/>
      <c r="K385" s="125"/>
      <c r="L385" s="125"/>
      <c r="M385" s="125"/>
      <c r="N385" s="125"/>
      <c r="O385" s="125"/>
    </row>
    <row r="386" spans="2:15" ht="12.75">
      <c r="B386" s="125"/>
      <c r="C386" s="171"/>
      <c r="D386" s="171"/>
      <c r="E386" s="139"/>
      <c r="F386" s="139"/>
      <c r="G386" s="125"/>
      <c r="H386" s="125"/>
      <c r="I386" s="125"/>
      <c r="J386" s="125"/>
      <c r="K386" s="125"/>
      <c r="L386" s="125"/>
      <c r="M386" s="125"/>
      <c r="N386" s="125"/>
      <c r="O386" s="125"/>
    </row>
    <row r="387" spans="2:15" ht="12.75">
      <c r="B387" s="125"/>
      <c r="C387" s="171"/>
      <c r="D387" s="171"/>
      <c r="E387" s="139"/>
      <c r="F387" s="139"/>
      <c r="G387" s="125"/>
      <c r="H387" s="125"/>
      <c r="I387" s="125"/>
      <c r="J387" s="125"/>
      <c r="K387" s="125"/>
      <c r="L387" s="125"/>
      <c r="M387" s="125"/>
      <c r="N387" s="125"/>
      <c r="O387" s="125"/>
    </row>
    <row r="388" spans="2:15" ht="12.75">
      <c r="B388" s="125"/>
      <c r="C388" s="171"/>
      <c r="D388" s="171"/>
      <c r="E388" s="139"/>
      <c r="F388" s="139"/>
      <c r="G388" s="125"/>
      <c r="H388" s="125"/>
      <c r="I388" s="125"/>
      <c r="J388" s="125"/>
      <c r="K388" s="125"/>
      <c r="L388" s="125"/>
      <c r="M388" s="125"/>
      <c r="N388" s="125"/>
      <c r="O388" s="125"/>
    </row>
    <row r="389" spans="2:15" ht="12.75">
      <c r="B389" s="125"/>
      <c r="C389" s="171"/>
      <c r="D389" s="171"/>
      <c r="E389" s="139"/>
      <c r="F389" s="139"/>
      <c r="G389" s="125"/>
      <c r="H389" s="125"/>
      <c r="I389" s="125"/>
      <c r="J389" s="125"/>
      <c r="K389" s="125"/>
      <c r="L389" s="125"/>
      <c r="M389" s="125"/>
      <c r="N389" s="125"/>
      <c r="O389" s="125"/>
    </row>
    <row r="390" spans="2:15" ht="12.75">
      <c r="B390" s="125"/>
      <c r="C390" s="171"/>
      <c r="D390" s="171"/>
      <c r="E390" s="139"/>
      <c r="F390" s="139"/>
      <c r="G390" s="125"/>
      <c r="H390" s="125"/>
      <c r="I390" s="125"/>
      <c r="J390" s="125"/>
      <c r="K390" s="125"/>
      <c r="L390" s="125"/>
      <c r="M390" s="125"/>
      <c r="N390" s="125"/>
      <c r="O390" s="125"/>
    </row>
    <row r="391" spans="2:15" ht="12.75">
      <c r="B391" s="125"/>
      <c r="C391" s="171"/>
      <c r="D391" s="171"/>
      <c r="E391" s="139"/>
      <c r="F391" s="139"/>
      <c r="G391" s="125"/>
      <c r="H391" s="125"/>
      <c r="I391" s="125"/>
      <c r="J391" s="125"/>
      <c r="K391" s="125"/>
      <c r="L391" s="125"/>
      <c r="M391" s="125"/>
      <c r="N391" s="125"/>
      <c r="O391" s="125"/>
    </row>
    <row r="392" spans="2:15" ht="12.75">
      <c r="B392" s="125"/>
      <c r="C392" s="171"/>
      <c r="D392" s="171"/>
      <c r="E392" s="139"/>
      <c r="F392" s="139"/>
      <c r="G392" s="125"/>
      <c r="H392" s="125"/>
      <c r="I392" s="125"/>
      <c r="J392" s="125"/>
      <c r="K392" s="125"/>
      <c r="L392" s="125"/>
      <c r="M392" s="125"/>
      <c r="N392" s="125"/>
      <c r="O392" s="125"/>
    </row>
    <row r="393" spans="2:15" ht="12.75">
      <c r="B393" s="125"/>
      <c r="C393" s="171"/>
      <c r="D393" s="171"/>
      <c r="E393" s="139"/>
      <c r="F393" s="139"/>
      <c r="G393" s="125"/>
      <c r="H393" s="125"/>
      <c r="I393" s="125"/>
      <c r="J393" s="125"/>
      <c r="K393" s="125"/>
      <c r="L393" s="125"/>
      <c r="M393" s="125"/>
      <c r="N393" s="125"/>
      <c r="O393" s="125"/>
    </row>
    <row r="394" spans="2:15" ht="12.75">
      <c r="B394" s="125"/>
      <c r="C394" s="171"/>
      <c r="D394" s="171"/>
      <c r="E394" s="139"/>
      <c r="F394" s="139"/>
      <c r="G394" s="125"/>
      <c r="H394" s="125"/>
      <c r="I394" s="125"/>
      <c r="J394" s="125"/>
      <c r="K394" s="125"/>
      <c r="L394" s="125"/>
      <c r="M394" s="125"/>
      <c r="N394" s="125"/>
      <c r="O394" s="125"/>
    </row>
    <row r="395" spans="2:15" ht="12.75">
      <c r="B395" s="125"/>
      <c r="C395" s="171"/>
      <c r="D395" s="171"/>
      <c r="E395" s="139"/>
      <c r="F395" s="139"/>
      <c r="G395" s="125"/>
      <c r="H395" s="125"/>
      <c r="I395" s="125"/>
      <c r="J395" s="125"/>
      <c r="K395" s="125"/>
      <c r="L395" s="125"/>
      <c r="M395" s="125"/>
      <c r="N395" s="125"/>
      <c r="O395" s="125"/>
    </row>
    <row r="396" spans="2:15" ht="12.75">
      <c r="B396" s="125"/>
      <c r="C396" s="171"/>
      <c r="D396" s="171"/>
      <c r="E396" s="139"/>
      <c r="F396" s="139"/>
      <c r="G396" s="125"/>
      <c r="H396" s="125"/>
      <c r="I396" s="125"/>
      <c r="J396" s="125"/>
      <c r="K396" s="125"/>
      <c r="L396" s="125"/>
      <c r="M396" s="125"/>
      <c r="N396" s="125"/>
      <c r="O396" s="125"/>
    </row>
    <row r="397" spans="2:15" ht="12.75">
      <c r="B397" s="125"/>
      <c r="C397" s="171"/>
      <c r="D397" s="171"/>
      <c r="E397" s="139"/>
      <c r="F397" s="139"/>
      <c r="G397" s="125"/>
      <c r="H397" s="125"/>
      <c r="I397" s="125"/>
      <c r="J397" s="125"/>
      <c r="K397" s="125"/>
      <c r="L397" s="125"/>
      <c r="M397" s="125"/>
      <c r="N397" s="125"/>
      <c r="O397" s="125"/>
    </row>
    <row r="398" spans="2:15" ht="12.75">
      <c r="B398" s="125"/>
      <c r="C398" s="171"/>
      <c r="D398" s="171"/>
      <c r="E398" s="139"/>
      <c r="F398" s="139"/>
      <c r="G398" s="125"/>
      <c r="H398" s="125"/>
      <c r="I398" s="125"/>
      <c r="J398" s="125"/>
      <c r="K398" s="125"/>
      <c r="L398" s="125"/>
      <c r="M398" s="125"/>
      <c r="N398" s="125"/>
      <c r="O398" s="125"/>
    </row>
    <row r="399" spans="2:15" ht="12.75">
      <c r="B399" s="125"/>
      <c r="C399" s="171"/>
      <c r="D399" s="171"/>
      <c r="E399" s="139"/>
      <c r="F399" s="139"/>
      <c r="G399" s="125"/>
      <c r="H399" s="125"/>
      <c r="I399" s="125"/>
      <c r="J399" s="125"/>
      <c r="K399" s="125"/>
      <c r="L399" s="125"/>
      <c r="M399" s="125"/>
      <c r="N399" s="125"/>
      <c r="O399" s="125"/>
    </row>
    <row r="400" spans="2:15" ht="12.75">
      <c r="B400" s="125"/>
      <c r="C400" s="171"/>
      <c r="D400" s="171"/>
      <c r="E400" s="139"/>
      <c r="F400" s="139"/>
      <c r="G400" s="125"/>
      <c r="H400" s="125"/>
      <c r="I400" s="125"/>
      <c r="J400" s="125"/>
      <c r="K400" s="125"/>
      <c r="L400" s="125"/>
      <c r="M400" s="125"/>
      <c r="N400" s="125"/>
      <c r="O400" s="125"/>
    </row>
    <row r="401" spans="2:15" ht="12.75">
      <c r="B401" s="125"/>
      <c r="C401" s="171"/>
      <c r="D401" s="171"/>
      <c r="E401" s="139"/>
      <c r="F401" s="139"/>
      <c r="G401" s="125"/>
      <c r="H401" s="125"/>
      <c r="I401" s="125"/>
      <c r="J401" s="125"/>
      <c r="K401" s="125"/>
      <c r="L401" s="125"/>
      <c r="M401" s="125"/>
      <c r="N401" s="125"/>
      <c r="O401" s="125"/>
    </row>
    <row r="402" spans="2:15" ht="12.75">
      <c r="B402" s="125"/>
      <c r="C402" s="171"/>
      <c r="D402" s="171"/>
      <c r="E402" s="139"/>
      <c r="F402" s="139"/>
      <c r="G402" s="125"/>
      <c r="H402" s="125"/>
      <c r="I402" s="125"/>
      <c r="J402" s="125"/>
      <c r="K402" s="125"/>
      <c r="L402" s="125"/>
      <c r="M402" s="125"/>
      <c r="N402" s="125"/>
      <c r="O402" s="125"/>
    </row>
    <row r="403" spans="2:15" ht="12.75">
      <c r="B403" s="125"/>
      <c r="C403" s="171"/>
      <c r="D403" s="171"/>
      <c r="E403" s="139"/>
      <c r="F403" s="139"/>
      <c r="G403" s="125"/>
      <c r="H403" s="125"/>
      <c r="I403" s="125"/>
      <c r="J403" s="125"/>
      <c r="K403" s="125"/>
      <c r="L403" s="125"/>
      <c r="M403" s="125"/>
      <c r="N403" s="125"/>
      <c r="O403" s="125"/>
    </row>
    <row r="404" spans="2:15" ht="12.75">
      <c r="B404" s="125"/>
      <c r="C404" s="171"/>
      <c r="D404" s="171"/>
      <c r="E404" s="139"/>
      <c r="F404" s="139"/>
      <c r="G404" s="125"/>
      <c r="H404" s="125"/>
      <c r="I404" s="125"/>
      <c r="J404" s="125"/>
      <c r="K404" s="125"/>
      <c r="L404" s="125"/>
      <c r="M404" s="125"/>
      <c r="N404" s="125"/>
      <c r="O404" s="125"/>
    </row>
    <row r="405" spans="2:15" ht="12.75">
      <c r="B405" s="125"/>
      <c r="C405" s="171"/>
      <c r="D405" s="171"/>
      <c r="E405" s="139"/>
      <c r="F405" s="139"/>
      <c r="G405" s="125"/>
      <c r="H405" s="125"/>
      <c r="I405" s="125"/>
      <c r="J405" s="125"/>
      <c r="K405" s="125"/>
      <c r="L405" s="125"/>
      <c r="M405" s="125"/>
      <c r="N405" s="125"/>
      <c r="O405" s="125"/>
    </row>
    <row r="406" spans="2:15" ht="12.75">
      <c r="B406" s="125"/>
      <c r="C406" s="171"/>
      <c r="D406" s="171"/>
      <c r="E406" s="139"/>
      <c r="F406" s="139"/>
      <c r="G406" s="125"/>
      <c r="H406" s="125"/>
      <c r="I406" s="125"/>
      <c r="J406" s="125"/>
      <c r="K406" s="125"/>
      <c r="L406" s="125"/>
      <c r="M406" s="125"/>
      <c r="N406" s="125"/>
      <c r="O406" s="125"/>
    </row>
    <row r="407" spans="2:15" ht="12.75">
      <c r="B407" s="125"/>
      <c r="C407" s="171"/>
      <c r="D407" s="171"/>
      <c r="E407" s="139"/>
      <c r="F407" s="139"/>
      <c r="G407" s="125"/>
      <c r="H407" s="125"/>
      <c r="I407" s="125"/>
      <c r="J407" s="125"/>
      <c r="K407" s="125"/>
      <c r="L407" s="125"/>
      <c r="M407" s="125"/>
      <c r="N407" s="125"/>
      <c r="O407" s="125"/>
    </row>
    <row r="408" spans="2:15" ht="12.75">
      <c r="B408" s="125"/>
      <c r="C408" s="171"/>
      <c r="D408" s="171"/>
      <c r="E408" s="139"/>
      <c r="F408" s="139"/>
      <c r="G408" s="125"/>
      <c r="H408" s="125"/>
      <c r="I408" s="125"/>
      <c r="J408" s="125"/>
      <c r="K408" s="125"/>
      <c r="L408" s="125"/>
      <c r="M408" s="125"/>
      <c r="N408" s="125"/>
      <c r="O408" s="125"/>
    </row>
    <row r="409" spans="2:15" ht="12.75">
      <c r="B409" s="125"/>
      <c r="C409" s="171"/>
      <c r="D409" s="171"/>
      <c r="E409" s="139"/>
      <c r="F409" s="139"/>
      <c r="G409" s="125"/>
      <c r="H409" s="125"/>
      <c r="I409" s="125"/>
      <c r="J409" s="125"/>
      <c r="K409" s="125"/>
      <c r="L409" s="125"/>
      <c r="M409" s="125"/>
      <c r="N409" s="125"/>
      <c r="O409" s="125"/>
    </row>
    <row r="410" spans="2:15" ht="12.75">
      <c r="B410" s="125"/>
      <c r="C410" s="171"/>
      <c r="D410" s="171"/>
      <c r="E410" s="139"/>
      <c r="F410" s="139"/>
      <c r="G410" s="125"/>
      <c r="H410" s="125"/>
      <c r="I410" s="125"/>
      <c r="J410" s="125"/>
      <c r="K410" s="125"/>
      <c r="L410" s="125"/>
      <c r="M410" s="125"/>
      <c r="N410" s="125"/>
      <c r="O410" s="125"/>
    </row>
    <row r="411" spans="2:15" ht="12.75">
      <c r="B411" s="125"/>
      <c r="C411" s="171"/>
      <c r="D411" s="171"/>
      <c r="E411" s="139"/>
      <c r="F411" s="139"/>
      <c r="G411" s="125"/>
      <c r="H411" s="125"/>
      <c r="I411" s="125"/>
      <c r="J411" s="125"/>
      <c r="K411" s="125"/>
      <c r="L411" s="125"/>
      <c r="M411" s="125"/>
      <c r="N411" s="125"/>
      <c r="O411" s="125"/>
    </row>
    <row r="412" spans="2:15" ht="12.75">
      <c r="B412" s="125"/>
      <c r="C412" s="171"/>
      <c r="D412" s="171"/>
      <c r="E412" s="139"/>
      <c r="F412" s="139"/>
      <c r="G412" s="125"/>
      <c r="H412" s="125"/>
      <c r="I412" s="125"/>
      <c r="J412" s="125"/>
      <c r="K412" s="125"/>
      <c r="L412" s="125"/>
      <c r="M412" s="125"/>
      <c r="N412" s="125"/>
      <c r="O412" s="125"/>
    </row>
    <row r="413" spans="2:15" ht="12.75">
      <c r="B413" s="125"/>
      <c r="C413" s="171"/>
      <c r="D413" s="171"/>
      <c r="E413" s="139"/>
      <c r="F413" s="139"/>
      <c r="G413" s="125"/>
      <c r="H413" s="125"/>
      <c r="I413" s="125"/>
      <c r="J413" s="125"/>
      <c r="K413" s="125"/>
      <c r="L413" s="125"/>
      <c r="M413" s="125"/>
      <c r="N413" s="125"/>
      <c r="O413" s="125"/>
    </row>
    <row r="414" spans="2:15" ht="12.75">
      <c r="B414" s="125"/>
      <c r="C414" s="171"/>
      <c r="D414" s="171"/>
      <c r="E414" s="139"/>
      <c r="F414" s="139"/>
      <c r="G414" s="125"/>
      <c r="H414" s="125"/>
      <c r="I414" s="125"/>
      <c r="J414" s="125"/>
      <c r="K414" s="125"/>
      <c r="L414" s="125"/>
      <c r="M414" s="125"/>
      <c r="N414" s="125"/>
      <c r="O414" s="125"/>
    </row>
    <row r="415" spans="2:15" ht="12.75">
      <c r="B415" s="125"/>
      <c r="C415" s="171"/>
      <c r="D415" s="171"/>
      <c r="E415" s="139"/>
      <c r="F415" s="139"/>
      <c r="G415" s="125"/>
      <c r="H415" s="125"/>
      <c r="I415" s="125"/>
      <c r="J415" s="125"/>
      <c r="K415" s="125"/>
      <c r="L415" s="125"/>
      <c r="M415" s="125"/>
      <c r="N415" s="125"/>
      <c r="O415" s="125"/>
    </row>
    <row r="416" spans="1:15" ht="12.75">
      <c r="A416" s="121"/>
      <c r="B416" s="125"/>
      <c r="C416" s="171"/>
      <c r="D416" s="171"/>
      <c r="E416" s="139"/>
      <c r="F416" s="139"/>
      <c r="G416" s="125"/>
      <c r="H416" s="125"/>
      <c r="I416" s="125"/>
      <c r="J416" s="125"/>
      <c r="K416" s="125"/>
      <c r="L416" s="125"/>
      <c r="M416" s="125"/>
      <c r="N416" s="125"/>
      <c r="O416" s="125"/>
    </row>
    <row r="417" spans="2:15" ht="12.75">
      <c r="B417" s="125"/>
      <c r="C417" s="171"/>
      <c r="D417" s="171"/>
      <c r="E417" s="139"/>
      <c r="F417" s="139"/>
      <c r="G417" s="125"/>
      <c r="H417" s="125"/>
      <c r="I417" s="125"/>
      <c r="J417" s="125"/>
      <c r="K417" s="125"/>
      <c r="L417" s="125"/>
      <c r="M417" s="125"/>
      <c r="N417" s="125"/>
      <c r="O417" s="125"/>
    </row>
    <row r="418" spans="2:15" ht="12.75">
      <c r="B418" s="125"/>
      <c r="C418" s="171"/>
      <c r="D418" s="171"/>
      <c r="E418" s="139"/>
      <c r="F418" s="139"/>
      <c r="G418" s="125"/>
      <c r="H418" s="125"/>
      <c r="I418" s="125"/>
      <c r="J418" s="125"/>
      <c r="K418" s="125"/>
      <c r="L418" s="125"/>
      <c r="M418" s="125"/>
      <c r="N418" s="125"/>
      <c r="O418" s="125"/>
    </row>
    <row r="419" spans="2:15" ht="12.75">
      <c r="B419" s="125"/>
      <c r="C419" s="171"/>
      <c r="D419" s="171"/>
      <c r="E419" s="139"/>
      <c r="F419" s="139"/>
      <c r="G419" s="125"/>
      <c r="H419" s="125"/>
      <c r="I419" s="125"/>
      <c r="J419" s="125"/>
      <c r="K419" s="125"/>
      <c r="L419" s="125"/>
      <c r="M419" s="125"/>
      <c r="N419" s="125"/>
      <c r="O419" s="125"/>
    </row>
    <row r="420" spans="2:15" ht="12.75">
      <c r="B420" s="125"/>
      <c r="C420" s="171"/>
      <c r="D420" s="171"/>
      <c r="E420" s="139"/>
      <c r="F420" s="139"/>
      <c r="G420" s="125"/>
      <c r="H420" s="125"/>
      <c r="I420" s="125"/>
      <c r="J420" s="125"/>
      <c r="K420" s="125"/>
      <c r="L420" s="125"/>
      <c r="M420" s="125"/>
      <c r="N420" s="125"/>
      <c r="O420" s="125"/>
    </row>
    <row r="421" spans="2:15" ht="12.75">
      <c r="B421" s="125"/>
      <c r="C421" s="171"/>
      <c r="D421" s="171"/>
      <c r="E421" s="139"/>
      <c r="F421" s="139"/>
      <c r="G421" s="125"/>
      <c r="H421" s="125"/>
      <c r="I421" s="125"/>
      <c r="J421" s="125"/>
      <c r="K421" s="125"/>
      <c r="L421" s="125"/>
      <c r="M421" s="125"/>
      <c r="N421" s="125"/>
      <c r="O421" s="125"/>
    </row>
    <row r="422" spans="2:15" ht="12.75">
      <c r="B422" s="125"/>
      <c r="C422" s="171"/>
      <c r="D422" s="171"/>
      <c r="E422" s="139"/>
      <c r="F422" s="139"/>
      <c r="G422" s="125"/>
      <c r="H422" s="125"/>
      <c r="I422" s="125"/>
      <c r="J422" s="125"/>
      <c r="K422" s="125"/>
      <c r="L422" s="125"/>
      <c r="M422" s="125"/>
      <c r="N422" s="125"/>
      <c r="O422" s="125"/>
    </row>
    <row r="423" spans="2:15" ht="12.75">
      <c r="B423" s="125"/>
      <c r="C423" s="171"/>
      <c r="D423" s="171"/>
      <c r="E423" s="139"/>
      <c r="F423" s="139"/>
      <c r="G423" s="125"/>
      <c r="H423" s="125"/>
      <c r="I423" s="125"/>
      <c r="J423" s="125"/>
      <c r="K423" s="125"/>
      <c r="L423" s="125"/>
      <c r="M423" s="125"/>
      <c r="N423" s="125"/>
      <c r="O423" s="125"/>
    </row>
    <row r="424" spans="2:15" ht="12.75">
      <c r="B424" s="125"/>
      <c r="C424" s="171"/>
      <c r="D424" s="171"/>
      <c r="E424" s="139"/>
      <c r="F424" s="139"/>
      <c r="G424" s="125"/>
      <c r="H424" s="125"/>
      <c r="I424" s="125"/>
      <c r="J424" s="125"/>
      <c r="K424" s="125"/>
      <c r="L424" s="125"/>
      <c r="M424" s="125"/>
      <c r="N424" s="125"/>
      <c r="O424" s="125"/>
    </row>
    <row r="425" spans="2:15" ht="12.75">
      <c r="B425" s="125"/>
      <c r="C425" s="171"/>
      <c r="D425" s="171"/>
      <c r="E425" s="139"/>
      <c r="F425" s="139"/>
      <c r="G425" s="125"/>
      <c r="H425" s="125"/>
      <c r="I425" s="125"/>
      <c r="J425" s="125"/>
      <c r="K425" s="125"/>
      <c r="L425" s="125"/>
      <c r="M425" s="125"/>
      <c r="N425" s="125"/>
      <c r="O425" s="125"/>
    </row>
    <row r="426" spans="2:15" ht="12.75">
      <c r="B426" s="125"/>
      <c r="C426" s="171"/>
      <c r="D426" s="171"/>
      <c r="E426" s="139"/>
      <c r="F426" s="139"/>
      <c r="G426" s="125"/>
      <c r="H426" s="125"/>
      <c r="I426" s="125"/>
      <c r="J426" s="125"/>
      <c r="K426" s="125"/>
      <c r="L426" s="125"/>
      <c r="M426" s="125"/>
      <c r="N426" s="125"/>
      <c r="O426" s="125"/>
    </row>
    <row r="427" spans="2:15" ht="12.75">
      <c r="B427" s="125"/>
      <c r="C427" s="171"/>
      <c r="D427" s="171"/>
      <c r="E427" s="139"/>
      <c r="F427" s="139"/>
      <c r="G427" s="125"/>
      <c r="H427" s="125"/>
      <c r="I427" s="125"/>
      <c r="J427" s="125"/>
      <c r="K427" s="125"/>
      <c r="L427" s="125"/>
      <c r="M427" s="125"/>
      <c r="N427" s="125"/>
      <c r="O427" s="125"/>
    </row>
    <row r="428" spans="2:15" ht="12.75">
      <c r="B428" s="125"/>
      <c r="C428" s="171"/>
      <c r="D428" s="171"/>
      <c r="E428" s="139"/>
      <c r="F428" s="139"/>
      <c r="G428" s="125"/>
      <c r="H428" s="125"/>
      <c r="I428" s="125"/>
      <c r="J428" s="125"/>
      <c r="K428" s="125"/>
      <c r="L428" s="125"/>
      <c r="M428" s="125"/>
      <c r="N428" s="125"/>
      <c r="O428" s="125"/>
    </row>
    <row r="429" spans="2:15" ht="12.75">
      <c r="B429" s="125"/>
      <c r="C429" s="171"/>
      <c r="D429" s="171"/>
      <c r="E429" s="139"/>
      <c r="F429" s="139"/>
      <c r="G429" s="125"/>
      <c r="H429" s="125"/>
      <c r="I429" s="125"/>
      <c r="J429" s="125"/>
      <c r="K429" s="125"/>
      <c r="L429" s="125"/>
      <c r="M429" s="125"/>
      <c r="N429" s="125"/>
      <c r="O429" s="125"/>
    </row>
    <row r="430" spans="2:15" ht="12.75">
      <c r="B430" s="125"/>
      <c r="C430" s="171"/>
      <c r="D430" s="171"/>
      <c r="E430" s="139"/>
      <c r="F430" s="139"/>
      <c r="G430" s="125"/>
      <c r="H430" s="125"/>
      <c r="I430" s="125"/>
      <c r="J430" s="125"/>
      <c r="K430" s="125"/>
      <c r="L430" s="125"/>
      <c r="M430" s="125"/>
      <c r="N430" s="125"/>
      <c r="O430" s="125"/>
    </row>
    <row r="431" spans="2:15" ht="12.75">
      <c r="B431" s="125"/>
      <c r="C431" s="171"/>
      <c r="D431" s="171"/>
      <c r="E431" s="139"/>
      <c r="F431" s="139"/>
      <c r="G431" s="125"/>
      <c r="H431" s="125"/>
      <c r="I431" s="125"/>
      <c r="J431" s="125"/>
      <c r="K431" s="125"/>
      <c r="L431" s="125"/>
      <c r="M431" s="125"/>
      <c r="N431" s="125"/>
      <c r="O431" s="125"/>
    </row>
    <row r="432" spans="2:15" ht="12.75">
      <c r="B432" s="125"/>
      <c r="C432" s="171"/>
      <c r="D432" s="171"/>
      <c r="E432" s="139"/>
      <c r="F432" s="139"/>
      <c r="G432" s="125"/>
      <c r="H432" s="125"/>
      <c r="I432" s="125"/>
      <c r="J432" s="125"/>
      <c r="K432" s="125"/>
      <c r="L432" s="125"/>
      <c r="M432" s="125"/>
      <c r="N432" s="125"/>
      <c r="O432" s="125"/>
    </row>
    <row r="433" spans="2:15" ht="12.75">
      <c r="B433" s="125"/>
      <c r="C433" s="171"/>
      <c r="D433" s="171"/>
      <c r="E433" s="139"/>
      <c r="F433" s="139"/>
      <c r="G433" s="125"/>
      <c r="H433" s="125"/>
      <c r="I433" s="125"/>
      <c r="J433" s="125"/>
      <c r="K433" s="125"/>
      <c r="L433" s="125"/>
      <c r="M433" s="125"/>
      <c r="N433" s="125"/>
      <c r="O433" s="125"/>
    </row>
    <row r="434" spans="2:15" ht="12.75">
      <c r="B434" s="125"/>
      <c r="C434" s="171"/>
      <c r="D434" s="171"/>
      <c r="E434" s="139"/>
      <c r="F434" s="139"/>
      <c r="G434" s="125"/>
      <c r="H434" s="125"/>
      <c r="I434" s="125"/>
      <c r="J434" s="125"/>
      <c r="K434" s="125"/>
      <c r="L434" s="125"/>
      <c r="M434" s="125"/>
      <c r="N434" s="125"/>
      <c r="O434" s="125"/>
    </row>
    <row r="435" spans="2:15" ht="12.75">
      <c r="B435" s="125"/>
      <c r="C435" s="171"/>
      <c r="D435" s="171"/>
      <c r="E435" s="139"/>
      <c r="F435" s="139"/>
      <c r="G435" s="125"/>
      <c r="H435" s="125"/>
      <c r="I435" s="125"/>
      <c r="J435" s="125"/>
      <c r="K435" s="125"/>
      <c r="L435" s="125"/>
      <c r="M435" s="125"/>
      <c r="N435" s="125"/>
      <c r="O435" s="125"/>
    </row>
    <row r="436" spans="2:15" ht="12.75">
      <c r="B436" s="125"/>
      <c r="C436" s="171"/>
      <c r="D436" s="171"/>
      <c r="E436" s="139"/>
      <c r="F436" s="139"/>
      <c r="G436" s="125"/>
      <c r="H436" s="125"/>
      <c r="I436" s="125"/>
      <c r="J436" s="125"/>
      <c r="K436" s="125"/>
      <c r="L436" s="125"/>
      <c r="M436" s="125"/>
      <c r="N436" s="125"/>
      <c r="O436" s="125"/>
    </row>
    <row r="437" spans="2:15" ht="12.75">
      <c r="B437" s="125"/>
      <c r="C437" s="171"/>
      <c r="D437" s="171"/>
      <c r="E437" s="139"/>
      <c r="F437" s="139"/>
      <c r="G437" s="125"/>
      <c r="H437" s="125"/>
      <c r="I437" s="125"/>
      <c r="J437" s="125"/>
      <c r="K437" s="125"/>
      <c r="L437" s="125"/>
      <c r="M437" s="125"/>
      <c r="N437" s="125"/>
      <c r="O437" s="125"/>
    </row>
    <row r="438" spans="2:15" ht="12.75">
      <c r="B438" s="125"/>
      <c r="C438" s="171"/>
      <c r="D438" s="171"/>
      <c r="E438" s="139"/>
      <c r="F438" s="139"/>
      <c r="G438" s="125"/>
      <c r="H438" s="125"/>
      <c r="I438" s="125"/>
      <c r="J438" s="125"/>
      <c r="K438" s="125"/>
      <c r="L438" s="125"/>
      <c r="M438" s="125"/>
      <c r="N438" s="125"/>
      <c r="O438" s="125"/>
    </row>
    <row r="439" spans="2:15" ht="12.75">
      <c r="B439" s="125"/>
      <c r="C439" s="171"/>
      <c r="D439" s="171"/>
      <c r="E439" s="139"/>
      <c r="F439" s="139"/>
      <c r="G439" s="125"/>
      <c r="H439" s="125"/>
      <c r="I439" s="125"/>
      <c r="J439" s="125"/>
      <c r="K439" s="125"/>
      <c r="L439" s="125"/>
      <c r="M439" s="125"/>
      <c r="N439" s="125"/>
      <c r="O439" s="125"/>
    </row>
    <row r="440" spans="2:15" ht="12.75">
      <c r="B440" s="125"/>
      <c r="C440" s="171"/>
      <c r="D440" s="171"/>
      <c r="E440" s="139"/>
      <c r="F440" s="139"/>
      <c r="G440" s="125"/>
      <c r="H440" s="125"/>
      <c r="I440" s="125"/>
      <c r="J440" s="125"/>
      <c r="K440" s="125"/>
      <c r="L440" s="125"/>
      <c r="M440" s="125"/>
      <c r="N440" s="125"/>
      <c r="O440" s="125"/>
    </row>
    <row r="441" spans="2:15" ht="12.75">
      <c r="B441" s="125"/>
      <c r="C441" s="171"/>
      <c r="D441" s="171"/>
      <c r="E441" s="139"/>
      <c r="F441" s="139"/>
      <c r="G441" s="125"/>
      <c r="H441" s="125"/>
      <c r="I441" s="125"/>
      <c r="J441" s="125"/>
      <c r="K441" s="125"/>
      <c r="L441" s="125"/>
      <c r="M441" s="125"/>
      <c r="N441" s="125"/>
      <c r="O441" s="125"/>
    </row>
    <row r="442" spans="2:15" ht="12.75">
      <c r="B442" s="125"/>
      <c r="C442" s="171"/>
      <c r="D442" s="171"/>
      <c r="E442" s="139"/>
      <c r="F442" s="139"/>
      <c r="G442" s="125"/>
      <c r="H442" s="125"/>
      <c r="I442" s="125"/>
      <c r="J442" s="125"/>
      <c r="K442" s="125"/>
      <c r="L442" s="125"/>
      <c r="M442" s="125"/>
      <c r="N442" s="125"/>
      <c r="O442" s="125"/>
    </row>
    <row r="443" spans="2:15" ht="12.75">
      <c r="B443" s="125"/>
      <c r="C443" s="171"/>
      <c r="D443" s="171"/>
      <c r="E443" s="139"/>
      <c r="F443" s="139"/>
      <c r="G443" s="125"/>
      <c r="H443" s="125"/>
      <c r="I443" s="125"/>
      <c r="J443" s="125"/>
      <c r="K443" s="125"/>
      <c r="L443" s="125"/>
      <c r="M443" s="125"/>
      <c r="N443" s="125"/>
      <c r="O443" s="125"/>
    </row>
    <row r="444" spans="2:15" ht="12.75">
      <c r="B444" s="125"/>
      <c r="C444" s="171"/>
      <c r="D444" s="171"/>
      <c r="E444" s="139"/>
      <c r="F444" s="139"/>
      <c r="G444" s="125"/>
      <c r="H444" s="125"/>
      <c r="I444" s="125"/>
      <c r="J444" s="125"/>
      <c r="K444" s="125"/>
      <c r="L444" s="125"/>
      <c r="M444" s="125"/>
      <c r="N444" s="125"/>
      <c r="O444" s="125"/>
    </row>
    <row r="445" spans="2:15" ht="12.75">
      <c r="B445" s="125"/>
      <c r="C445" s="171"/>
      <c r="D445" s="171"/>
      <c r="E445" s="139"/>
      <c r="F445" s="139"/>
      <c r="G445" s="125"/>
      <c r="H445" s="125"/>
      <c r="I445" s="125"/>
      <c r="J445" s="125"/>
      <c r="K445" s="125"/>
      <c r="L445" s="125"/>
      <c r="M445" s="125"/>
      <c r="N445" s="125"/>
      <c r="O445" s="125"/>
    </row>
    <row r="446" spans="2:15" ht="12.75">
      <c r="B446" s="125"/>
      <c r="C446" s="171"/>
      <c r="D446" s="171"/>
      <c r="E446" s="139"/>
      <c r="F446" s="139"/>
      <c r="G446" s="125"/>
      <c r="H446" s="125"/>
      <c r="I446" s="125"/>
      <c r="J446" s="125"/>
      <c r="K446" s="125"/>
      <c r="L446" s="125"/>
      <c r="M446" s="125"/>
      <c r="N446" s="125"/>
      <c r="O446" s="125"/>
    </row>
    <row r="447" spans="2:15" ht="12.75">
      <c r="B447" s="125"/>
      <c r="C447" s="171"/>
      <c r="D447" s="171"/>
      <c r="E447" s="139"/>
      <c r="F447" s="139"/>
      <c r="G447" s="125"/>
      <c r="H447" s="125"/>
      <c r="I447" s="125"/>
      <c r="J447" s="125"/>
      <c r="K447" s="125"/>
      <c r="L447" s="125"/>
      <c r="M447" s="125"/>
      <c r="N447" s="125"/>
      <c r="O447" s="125"/>
    </row>
    <row r="448" spans="2:15" ht="12.75">
      <c r="B448" s="125"/>
      <c r="C448" s="171"/>
      <c r="D448" s="171"/>
      <c r="E448" s="139"/>
      <c r="F448" s="139"/>
      <c r="G448" s="125"/>
      <c r="H448" s="125"/>
      <c r="I448" s="125"/>
      <c r="J448" s="125"/>
      <c r="K448" s="125"/>
      <c r="L448" s="125"/>
      <c r="M448" s="125"/>
      <c r="N448" s="125"/>
      <c r="O448" s="125"/>
    </row>
    <row r="449" spans="2:15" ht="12.75">
      <c r="B449" s="125"/>
      <c r="C449" s="171"/>
      <c r="D449" s="171"/>
      <c r="E449" s="139"/>
      <c r="F449" s="139"/>
      <c r="G449" s="125"/>
      <c r="H449" s="125"/>
      <c r="I449" s="125"/>
      <c r="J449" s="125"/>
      <c r="K449" s="125"/>
      <c r="L449" s="125"/>
      <c r="M449" s="125"/>
      <c r="N449" s="125"/>
      <c r="O449" s="125"/>
    </row>
    <row r="450" spans="2:15" ht="12.75">
      <c r="B450" s="125"/>
      <c r="C450" s="171"/>
      <c r="D450" s="171"/>
      <c r="E450" s="139"/>
      <c r="F450" s="139"/>
      <c r="G450" s="125"/>
      <c r="H450" s="125"/>
      <c r="I450" s="125"/>
      <c r="J450" s="125"/>
      <c r="K450" s="125"/>
      <c r="L450" s="125"/>
      <c r="M450" s="125"/>
      <c r="N450" s="125"/>
      <c r="O450" s="125"/>
    </row>
    <row r="451" spans="2:15" ht="12.75">
      <c r="B451" s="125"/>
      <c r="C451" s="171"/>
      <c r="D451" s="171"/>
      <c r="E451" s="139"/>
      <c r="F451" s="139"/>
      <c r="G451" s="125"/>
      <c r="H451" s="125"/>
      <c r="I451" s="125"/>
      <c r="J451" s="125"/>
      <c r="K451" s="125"/>
      <c r="L451" s="125"/>
      <c r="M451" s="125"/>
      <c r="N451" s="125"/>
      <c r="O451" s="125"/>
    </row>
    <row r="452" spans="1:15" ht="12.75">
      <c r="A452" s="121"/>
      <c r="B452" s="125"/>
      <c r="C452" s="171"/>
      <c r="D452" s="171"/>
      <c r="E452" s="139"/>
      <c r="F452" s="139"/>
      <c r="G452" s="125"/>
      <c r="H452" s="125"/>
      <c r="I452" s="125"/>
      <c r="J452" s="125"/>
      <c r="K452" s="125"/>
      <c r="L452" s="125"/>
      <c r="M452" s="125"/>
      <c r="N452" s="125"/>
      <c r="O452" s="125"/>
    </row>
    <row r="453" spans="2:15" ht="12.75">
      <c r="B453" s="125"/>
      <c r="C453" s="171"/>
      <c r="D453" s="171"/>
      <c r="E453" s="139"/>
      <c r="F453" s="139"/>
      <c r="G453" s="125"/>
      <c r="H453" s="125"/>
      <c r="I453" s="125"/>
      <c r="J453" s="125"/>
      <c r="K453" s="125"/>
      <c r="L453" s="125"/>
      <c r="M453" s="125"/>
      <c r="N453" s="125"/>
      <c r="O453" s="125"/>
    </row>
    <row r="454" spans="2:15" ht="12.75">
      <c r="B454" s="125"/>
      <c r="C454" s="171"/>
      <c r="D454" s="171"/>
      <c r="E454" s="139"/>
      <c r="F454" s="139"/>
      <c r="G454" s="125"/>
      <c r="H454" s="125"/>
      <c r="I454" s="125"/>
      <c r="J454" s="125"/>
      <c r="K454" s="125"/>
      <c r="L454" s="125"/>
      <c r="M454" s="125"/>
      <c r="N454" s="125"/>
      <c r="O454" s="125"/>
    </row>
    <row r="455" spans="2:15" ht="12.75">
      <c r="B455" s="125"/>
      <c r="C455" s="171"/>
      <c r="D455" s="171"/>
      <c r="E455" s="139"/>
      <c r="F455" s="139"/>
      <c r="G455" s="125"/>
      <c r="H455" s="125"/>
      <c r="I455" s="125"/>
      <c r="J455" s="125"/>
      <c r="K455" s="125"/>
      <c r="L455" s="125"/>
      <c r="M455" s="125"/>
      <c r="N455" s="125"/>
      <c r="O455" s="125"/>
    </row>
    <row r="456" spans="2:15" ht="12.75">
      <c r="B456" s="125"/>
      <c r="C456" s="171"/>
      <c r="D456" s="171"/>
      <c r="E456" s="139"/>
      <c r="F456" s="139"/>
      <c r="G456" s="125"/>
      <c r="H456" s="125"/>
      <c r="I456" s="125"/>
      <c r="J456" s="125"/>
      <c r="K456" s="125"/>
      <c r="L456" s="125"/>
      <c r="M456" s="125"/>
      <c r="N456" s="125"/>
      <c r="O456" s="125"/>
    </row>
    <row r="457" spans="2:15" ht="12.75">
      <c r="B457" s="125"/>
      <c r="C457" s="171"/>
      <c r="D457" s="171"/>
      <c r="E457" s="139"/>
      <c r="F457" s="139"/>
      <c r="G457" s="125"/>
      <c r="H457" s="125"/>
      <c r="I457" s="125"/>
      <c r="J457" s="125"/>
      <c r="K457" s="125"/>
      <c r="L457" s="125"/>
      <c r="M457" s="125"/>
      <c r="N457" s="125"/>
      <c r="O457" s="125"/>
    </row>
    <row r="458" spans="2:15" ht="12.75">
      <c r="B458" s="125"/>
      <c r="C458" s="171"/>
      <c r="D458" s="171"/>
      <c r="E458" s="139"/>
      <c r="F458" s="139"/>
      <c r="G458" s="125"/>
      <c r="H458" s="125"/>
      <c r="I458" s="125"/>
      <c r="J458" s="125"/>
      <c r="K458" s="125"/>
      <c r="L458" s="125"/>
      <c r="M458" s="125"/>
      <c r="N458" s="125"/>
      <c r="O458" s="125"/>
    </row>
    <row r="459" spans="2:15" ht="12.75">
      <c r="B459" s="125"/>
      <c r="C459" s="171"/>
      <c r="D459" s="171"/>
      <c r="E459" s="139"/>
      <c r="F459" s="139"/>
      <c r="G459" s="125"/>
      <c r="H459" s="125"/>
      <c r="I459" s="125"/>
      <c r="J459" s="125"/>
      <c r="K459" s="125"/>
      <c r="L459" s="125"/>
      <c r="M459" s="125"/>
      <c r="N459" s="125"/>
      <c r="O459" s="125"/>
    </row>
    <row r="460" spans="2:15" ht="12.75">
      <c r="B460" s="125"/>
      <c r="C460" s="171"/>
      <c r="D460" s="171"/>
      <c r="E460" s="139"/>
      <c r="F460" s="139"/>
      <c r="G460" s="125"/>
      <c r="H460" s="125"/>
      <c r="I460" s="125"/>
      <c r="J460" s="125"/>
      <c r="K460" s="125"/>
      <c r="L460" s="125"/>
      <c r="M460" s="125"/>
      <c r="N460" s="125"/>
      <c r="O460" s="125"/>
    </row>
    <row r="461" spans="2:15" ht="12.75">
      <c r="B461" s="125"/>
      <c r="C461" s="171"/>
      <c r="D461" s="171"/>
      <c r="E461" s="139"/>
      <c r="F461" s="139"/>
      <c r="G461" s="125"/>
      <c r="H461" s="125"/>
      <c r="I461" s="125"/>
      <c r="J461" s="125"/>
      <c r="K461" s="125"/>
      <c r="L461" s="125"/>
      <c r="M461" s="125"/>
      <c r="N461" s="125"/>
      <c r="O461" s="125"/>
    </row>
    <row r="462" spans="2:15" ht="12.75">
      <c r="B462" s="125"/>
      <c r="C462" s="171"/>
      <c r="D462" s="171"/>
      <c r="E462" s="139"/>
      <c r="F462" s="139"/>
      <c r="G462" s="125"/>
      <c r="H462" s="125"/>
      <c r="I462" s="125"/>
      <c r="J462" s="125"/>
      <c r="K462" s="125"/>
      <c r="L462" s="125"/>
      <c r="M462" s="125"/>
      <c r="N462" s="125"/>
      <c r="O462" s="125"/>
    </row>
    <row r="463" spans="2:15" ht="12.75">
      <c r="B463" s="125"/>
      <c r="C463" s="171"/>
      <c r="D463" s="171"/>
      <c r="E463" s="139"/>
      <c r="F463" s="139"/>
      <c r="G463" s="125"/>
      <c r="H463" s="125"/>
      <c r="I463" s="125"/>
      <c r="J463" s="125"/>
      <c r="K463" s="125"/>
      <c r="L463" s="125"/>
      <c r="M463" s="125"/>
      <c r="N463" s="125"/>
      <c r="O463" s="125"/>
    </row>
    <row r="464" spans="2:15" ht="12.75">
      <c r="B464" s="125"/>
      <c r="C464" s="171"/>
      <c r="D464" s="171"/>
      <c r="E464" s="139"/>
      <c r="F464" s="139"/>
      <c r="G464" s="125"/>
      <c r="H464" s="125"/>
      <c r="I464" s="125"/>
      <c r="J464" s="125"/>
      <c r="K464" s="125"/>
      <c r="L464" s="125"/>
      <c r="M464" s="125"/>
      <c r="N464" s="125"/>
      <c r="O464" s="125"/>
    </row>
    <row r="465" spans="2:15" ht="12.75">
      <c r="B465" s="125"/>
      <c r="C465" s="171"/>
      <c r="D465" s="171"/>
      <c r="E465" s="139"/>
      <c r="F465" s="139"/>
      <c r="G465" s="125"/>
      <c r="H465" s="125"/>
      <c r="I465" s="125"/>
      <c r="J465" s="125"/>
      <c r="K465" s="125"/>
      <c r="L465" s="125"/>
      <c r="M465" s="125"/>
      <c r="N465" s="125"/>
      <c r="O465" s="125"/>
    </row>
    <row r="466" spans="1:15" ht="12.75">
      <c r="A466" s="144"/>
      <c r="B466" s="125"/>
      <c r="C466" s="171"/>
      <c r="D466" s="171"/>
      <c r="E466" s="139"/>
      <c r="F466" s="139"/>
      <c r="G466" s="125"/>
      <c r="H466" s="125"/>
      <c r="I466" s="125"/>
      <c r="J466" s="125"/>
      <c r="K466" s="125"/>
      <c r="L466" s="125"/>
      <c r="M466" s="125"/>
      <c r="N466" s="125"/>
      <c r="O466" s="125"/>
    </row>
    <row r="467" spans="2:15" ht="12.75">
      <c r="B467" s="125"/>
      <c r="C467" s="171"/>
      <c r="D467" s="171"/>
      <c r="E467" s="139"/>
      <c r="F467" s="139"/>
      <c r="G467" s="125"/>
      <c r="H467" s="125"/>
      <c r="I467" s="125"/>
      <c r="J467" s="125"/>
      <c r="K467" s="125"/>
      <c r="L467" s="125"/>
      <c r="M467" s="125"/>
      <c r="N467" s="125"/>
      <c r="O467" s="125"/>
    </row>
    <row r="468" spans="2:15" ht="12.75">
      <c r="B468" s="125"/>
      <c r="C468" s="171"/>
      <c r="D468" s="171"/>
      <c r="E468" s="139"/>
      <c r="F468" s="139"/>
      <c r="G468" s="125"/>
      <c r="H468" s="125"/>
      <c r="I468" s="125"/>
      <c r="J468" s="125"/>
      <c r="K468" s="125"/>
      <c r="L468" s="125"/>
      <c r="M468" s="125"/>
      <c r="N468" s="125"/>
      <c r="O468" s="125"/>
    </row>
    <row r="469" spans="2:15" ht="12.75">
      <c r="B469" s="125"/>
      <c r="C469" s="171"/>
      <c r="D469" s="171"/>
      <c r="E469" s="139"/>
      <c r="F469" s="139"/>
      <c r="G469" s="125"/>
      <c r="H469" s="125"/>
      <c r="I469" s="125"/>
      <c r="J469" s="125"/>
      <c r="K469" s="125"/>
      <c r="L469" s="125"/>
      <c r="M469" s="125"/>
      <c r="N469" s="125"/>
      <c r="O469" s="125"/>
    </row>
    <row r="470" spans="2:15" ht="12.75">
      <c r="B470" s="125"/>
      <c r="C470" s="171"/>
      <c r="D470" s="171"/>
      <c r="E470" s="139"/>
      <c r="F470" s="139"/>
      <c r="G470" s="125"/>
      <c r="H470" s="125"/>
      <c r="I470" s="125"/>
      <c r="J470" s="125"/>
      <c r="K470" s="125"/>
      <c r="L470" s="125"/>
      <c r="M470" s="125"/>
      <c r="N470" s="125"/>
      <c r="O470" s="125"/>
    </row>
    <row r="471" spans="1:15" ht="12.75">
      <c r="A471" s="121"/>
      <c r="B471" s="125"/>
      <c r="C471" s="171"/>
      <c r="D471" s="171"/>
      <c r="E471" s="139"/>
      <c r="F471" s="139"/>
      <c r="G471" s="125"/>
      <c r="H471" s="125"/>
      <c r="I471" s="125"/>
      <c r="J471" s="125"/>
      <c r="K471" s="125"/>
      <c r="L471" s="125"/>
      <c r="M471" s="125"/>
      <c r="N471" s="125"/>
      <c r="O471" s="125"/>
    </row>
    <row r="472" spans="2:15" ht="12.75">
      <c r="B472" s="125"/>
      <c r="C472" s="171"/>
      <c r="D472" s="171"/>
      <c r="E472" s="139"/>
      <c r="F472" s="139"/>
      <c r="G472" s="125"/>
      <c r="H472" s="125"/>
      <c r="I472" s="125"/>
      <c r="J472" s="125"/>
      <c r="K472" s="125"/>
      <c r="L472" s="125"/>
      <c r="M472" s="125"/>
      <c r="N472" s="125"/>
      <c r="O472" s="125"/>
    </row>
    <row r="473" spans="2:15" ht="12.75">
      <c r="B473" s="125"/>
      <c r="C473" s="171"/>
      <c r="D473" s="171"/>
      <c r="E473" s="139"/>
      <c r="F473" s="139"/>
      <c r="G473" s="125"/>
      <c r="H473" s="125"/>
      <c r="I473" s="125"/>
      <c r="J473" s="125"/>
      <c r="K473" s="125"/>
      <c r="L473" s="125"/>
      <c r="M473" s="125"/>
      <c r="N473" s="125"/>
      <c r="O473" s="125"/>
    </row>
    <row r="474" spans="2:15" ht="12.75">
      <c r="B474" s="125"/>
      <c r="C474" s="171"/>
      <c r="D474" s="171"/>
      <c r="E474" s="139"/>
      <c r="F474" s="139"/>
      <c r="G474" s="125"/>
      <c r="H474" s="125"/>
      <c r="I474" s="125"/>
      <c r="J474" s="125"/>
      <c r="K474" s="125"/>
      <c r="L474" s="125"/>
      <c r="M474" s="125"/>
      <c r="N474" s="125"/>
      <c r="O474" s="125"/>
    </row>
    <row r="475" spans="2:15" ht="12.75">
      <c r="B475" s="125"/>
      <c r="C475" s="171"/>
      <c r="D475" s="171"/>
      <c r="E475" s="139"/>
      <c r="F475" s="139"/>
      <c r="G475" s="125"/>
      <c r="H475" s="125"/>
      <c r="I475" s="125"/>
      <c r="J475" s="125"/>
      <c r="K475" s="125"/>
      <c r="L475" s="125"/>
      <c r="M475" s="125"/>
      <c r="N475" s="125"/>
      <c r="O475" s="125"/>
    </row>
    <row r="476" spans="2:15" ht="12.75">
      <c r="B476" s="125"/>
      <c r="C476" s="171"/>
      <c r="D476" s="171"/>
      <c r="E476" s="139"/>
      <c r="F476" s="139"/>
      <c r="G476" s="125"/>
      <c r="H476" s="125"/>
      <c r="I476" s="125"/>
      <c r="J476" s="125"/>
      <c r="K476" s="125"/>
      <c r="L476" s="125"/>
      <c r="M476" s="125"/>
      <c r="N476" s="125"/>
      <c r="O476" s="125"/>
    </row>
    <row r="477" spans="2:15" ht="12.75">
      <c r="B477" s="125"/>
      <c r="C477" s="171"/>
      <c r="D477" s="171"/>
      <c r="E477" s="139"/>
      <c r="F477" s="139"/>
      <c r="G477" s="125"/>
      <c r="H477" s="125"/>
      <c r="I477" s="125"/>
      <c r="J477" s="125"/>
      <c r="K477" s="125"/>
      <c r="L477" s="125"/>
      <c r="M477" s="125"/>
      <c r="N477" s="125"/>
      <c r="O477" s="125"/>
    </row>
    <row r="478" spans="2:15" ht="12.75">
      <c r="B478" s="125"/>
      <c r="C478" s="171"/>
      <c r="D478" s="171"/>
      <c r="E478" s="139"/>
      <c r="F478" s="139"/>
      <c r="G478" s="125"/>
      <c r="H478" s="125"/>
      <c r="I478" s="125"/>
      <c r="J478" s="125"/>
      <c r="K478" s="125"/>
      <c r="L478" s="125"/>
      <c r="M478" s="125"/>
      <c r="N478" s="125"/>
      <c r="O478" s="125"/>
    </row>
    <row r="479" spans="2:15" ht="12.75">
      <c r="B479" s="125"/>
      <c r="C479" s="171"/>
      <c r="D479" s="171"/>
      <c r="E479" s="139"/>
      <c r="F479" s="139"/>
      <c r="G479" s="125"/>
      <c r="H479" s="125"/>
      <c r="I479" s="125"/>
      <c r="J479" s="125"/>
      <c r="K479" s="125"/>
      <c r="L479" s="125"/>
      <c r="M479" s="125"/>
      <c r="N479" s="125"/>
      <c r="O479" s="125"/>
    </row>
    <row r="480" spans="2:15" ht="12.75">
      <c r="B480" s="125"/>
      <c r="C480" s="171"/>
      <c r="D480" s="171"/>
      <c r="E480" s="139"/>
      <c r="F480" s="139"/>
      <c r="G480" s="125"/>
      <c r="H480" s="125"/>
      <c r="I480" s="125"/>
      <c r="J480" s="125"/>
      <c r="K480" s="125"/>
      <c r="L480" s="125"/>
      <c r="M480" s="125"/>
      <c r="N480" s="125"/>
      <c r="O480" s="125"/>
    </row>
    <row r="481" spans="2:15" ht="12.75">
      <c r="B481" s="125"/>
      <c r="C481" s="171"/>
      <c r="D481" s="171"/>
      <c r="E481" s="139"/>
      <c r="F481" s="139"/>
      <c r="G481" s="125"/>
      <c r="H481" s="125"/>
      <c r="I481" s="125"/>
      <c r="J481" s="125"/>
      <c r="K481" s="125"/>
      <c r="L481" s="125"/>
      <c r="M481" s="125"/>
      <c r="N481" s="125"/>
      <c r="O481" s="125"/>
    </row>
    <row r="482" spans="2:15" ht="12.75">
      <c r="B482" s="125"/>
      <c r="C482" s="171"/>
      <c r="D482" s="171"/>
      <c r="E482" s="139"/>
      <c r="F482" s="139"/>
      <c r="G482" s="125"/>
      <c r="H482" s="125"/>
      <c r="I482" s="125"/>
      <c r="J482" s="125"/>
      <c r="K482" s="125"/>
      <c r="L482" s="125"/>
      <c r="M482" s="125"/>
      <c r="N482" s="125"/>
      <c r="O482" s="125"/>
    </row>
    <row r="483" spans="1:15" ht="12.75">
      <c r="A483" s="132"/>
      <c r="B483" s="125"/>
      <c r="C483" s="171"/>
      <c r="D483" s="171"/>
      <c r="E483" s="139"/>
      <c r="F483" s="139"/>
      <c r="G483" s="125"/>
      <c r="H483" s="125"/>
      <c r="I483" s="125"/>
      <c r="J483" s="125"/>
      <c r="K483" s="125"/>
      <c r="L483" s="125"/>
      <c r="M483" s="125"/>
      <c r="N483" s="125"/>
      <c r="O483" s="125"/>
    </row>
    <row r="484" spans="1:15" ht="12.75">
      <c r="A484" s="132"/>
      <c r="B484" s="125"/>
      <c r="C484" s="171"/>
      <c r="D484" s="171"/>
      <c r="E484" s="139"/>
      <c r="F484" s="139"/>
      <c r="G484" s="125"/>
      <c r="H484" s="125"/>
      <c r="I484" s="125"/>
      <c r="J484" s="125"/>
      <c r="K484" s="125"/>
      <c r="L484" s="125"/>
      <c r="M484" s="125"/>
      <c r="N484" s="125"/>
      <c r="O484" s="125"/>
    </row>
    <row r="485" spans="1:15" ht="12.75">
      <c r="A485" s="132"/>
      <c r="B485" s="125"/>
      <c r="C485" s="171"/>
      <c r="D485" s="171"/>
      <c r="E485" s="139"/>
      <c r="F485" s="139"/>
      <c r="G485" s="125"/>
      <c r="H485" s="125"/>
      <c r="I485" s="125"/>
      <c r="J485" s="125"/>
      <c r="K485" s="125"/>
      <c r="L485" s="125"/>
      <c r="M485" s="125"/>
      <c r="N485" s="125"/>
      <c r="O485" s="125"/>
    </row>
    <row r="486" spans="2:15" ht="12.75">
      <c r="B486" s="125"/>
      <c r="C486" s="171"/>
      <c r="D486" s="171"/>
      <c r="E486" s="139"/>
      <c r="F486" s="139"/>
      <c r="G486" s="125"/>
      <c r="H486" s="125"/>
      <c r="I486" s="125"/>
      <c r="J486" s="125"/>
      <c r="K486" s="125"/>
      <c r="L486" s="125"/>
      <c r="M486" s="125"/>
      <c r="N486" s="125"/>
      <c r="O486" s="125"/>
    </row>
    <row r="487" spans="2:15" ht="12.75">
      <c r="B487" s="125"/>
      <c r="C487" s="171"/>
      <c r="D487" s="171"/>
      <c r="E487" s="139"/>
      <c r="F487" s="139"/>
      <c r="G487" s="125"/>
      <c r="H487" s="125"/>
      <c r="I487" s="125"/>
      <c r="J487" s="125"/>
      <c r="K487" s="125"/>
      <c r="L487" s="125"/>
      <c r="M487" s="125"/>
      <c r="N487" s="125"/>
      <c r="O487" s="125"/>
    </row>
    <row r="488" spans="2:15" ht="12.75">
      <c r="B488" s="125"/>
      <c r="C488" s="171"/>
      <c r="D488" s="171"/>
      <c r="E488" s="139"/>
      <c r="F488" s="139"/>
      <c r="G488" s="125"/>
      <c r="H488" s="125"/>
      <c r="I488" s="125"/>
      <c r="J488" s="125"/>
      <c r="K488" s="125"/>
      <c r="L488" s="125"/>
      <c r="M488" s="125"/>
      <c r="N488" s="125"/>
      <c r="O488" s="125"/>
    </row>
    <row r="489" spans="1:15" ht="12.75">
      <c r="A489" s="137"/>
      <c r="B489" s="125"/>
      <c r="C489" s="171"/>
      <c r="D489" s="171"/>
      <c r="E489" s="139"/>
      <c r="F489" s="139"/>
      <c r="G489" s="125"/>
      <c r="H489" s="125"/>
      <c r="I489" s="125"/>
      <c r="J489" s="125"/>
      <c r="K489" s="125"/>
      <c r="L489" s="125"/>
      <c r="M489" s="125"/>
      <c r="N489" s="125"/>
      <c r="O489" s="125"/>
    </row>
    <row r="490" spans="2:15" ht="12.75">
      <c r="B490" s="125"/>
      <c r="C490" s="171"/>
      <c r="D490" s="171"/>
      <c r="E490" s="139"/>
      <c r="F490" s="139"/>
      <c r="G490" s="125"/>
      <c r="H490" s="125"/>
      <c r="I490" s="125"/>
      <c r="J490" s="125"/>
      <c r="K490" s="125"/>
      <c r="L490" s="125"/>
      <c r="M490" s="125"/>
      <c r="N490" s="125"/>
      <c r="O490" s="125"/>
    </row>
    <row r="491" spans="2:15" ht="12.75">
      <c r="B491" s="125"/>
      <c r="C491" s="171"/>
      <c r="D491" s="171"/>
      <c r="E491" s="139"/>
      <c r="F491" s="139"/>
      <c r="G491" s="125"/>
      <c r="H491" s="125"/>
      <c r="I491" s="125"/>
      <c r="J491" s="125"/>
      <c r="K491" s="125"/>
      <c r="L491" s="125"/>
      <c r="M491" s="125"/>
      <c r="N491" s="125"/>
      <c r="O491" s="125"/>
    </row>
    <row r="492" spans="2:15" ht="12.75">
      <c r="B492" s="125"/>
      <c r="C492" s="171"/>
      <c r="D492" s="171"/>
      <c r="E492" s="139"/>
      <c r="F492" s="139"/>
      <c r="G492" s="125"/>
      <c r="H492" s="125"/>
      <c r="I492" s="125"/>
      <c r="J492" s="125"/>
      <c r="K492" s="125"/>
      <c r="L492" s="125"/>
      <c r="M492" s="125"/>
      <c r="N492" s="125"/>
      <c r="O492" s="125"/>
    </row>
    <row r="493" spans="2:15" ht="12.75">
      <c r="B493" s="125"/>
      <c r="C493" s="171"/>
      <c r="D493" s="171"/>
      <c r="E493" s="139"/>
      <c r="F493" s="139"/>
      <c r="G493" s="125"/>
      <c r="H493" s="125"/>
      <c r="I493" s="125"/>
      <c r="J493" s="125"/>
      <c r="K493" s="125"/>
      <c r="L493" s="125"/>
      <c r="M493" s="125"/>
      <c r="N493" s="125"/>
      <c r="O493" s="125"/>
    </row>
    <row r="494" spans="2:15" ht="12.75">
      <c r="B494" s="125"/>
      <c r="C494" s="171"/>
      <c r="D494" s="171"/>
      <c r="E494" s="139"/>
      <c r="F494" s="139"/>
      <c r="G494" s="125"/>
      <c r="H494" s="125"/>
      <c r="I494" s="125"/>
      <c r="J494" s="125"/>
      <c r="K494" s="125"/>
      <c r="L494" s="125"/>
      <c r="M494" s="125"/>
      <c r="N494" s="125"/>
      <c r="O494" s="125"/>
    </row>
    <row r="495" spans="2:15" ht="12.75">
      <c r="B495" s="125"/>
      <c r="C495" s="171"/>
      <c r="D495" s="171"/>
      <c r="E495" s="139"/>
      <c r="F495" s="139"/>
      <c r="G495" s="125"/>
      <c r="H495" s="125"/>
      <c r="I495" s="125"/>
      <c r="J495" s="125"/>
      <c r="K495" s="125"/>
      <c r="L495" s="125"/>
      <c r="M495" s="125"/>
      <c r="N495" s="125"/>
      <c r="O495" s="125"/>
    </row>
    <row r="496" spans="2:15" ht="12.75">
      <c r="B496" s="125"/>
      <c r="C496" s="171"/>
      <c r="D496" s="171"/>
      <c r="E496" s="139"/>
      <c r="F496" s="139"/>
      <c r="G496" s="125"/>
      <c r="H496" s="125"/>
      <c r="I496" s="125"/>
      <c r="J496" s="125"/>
      <c r="K496" s="125"/>
      <c r="L496" s="125"/>
      <c r="M496" s="125"/>
      <c r="N496" s="125"/>
      <c r="O496" s="125"/>
    </row>
    <row r="497" spans="2:15" ht="12.75">
      <c r="B497" s="125"/>
      <c r="C497" s="171"/>
      <c r="D497" s="171"/>
      <c r="E497" s="139"/>
      <c r="F497" s="139"/>
      <c r="G497" s="125"/>
      <c r="H497" s="125"/>
      <c r="I497" s="125"/>
      <c r="J497" s="125"/>
      <c r="K497" s="125"/>
      <c r="L497" s="125"/>
      <c r="M497" s="125"/>
      <c r="N497" s="125"/>
      <c r="O497" s="125"/>
    </row>
    <row r="498" spans="2:15" ht="12.75">
      <c r="B498" s="125"/>
      <c r="C498" s="171"/>
      <c r="D498" s="171"/>
      <c r="E498" s="139"/>
      <c r="F498" s="139"/>
      <c r="G498" s="125"/>
      <c r="H498" s="125"/>
      <c r="I498" s="125"/>
      <c r="J498" s="125"/>
      <c r="K498" s="125"/>
      <c r="L498" s="125"/>
      <c r="M498" s="125"/>
      <c r="N498" s="125"/>
      <c r="O498" s="125"/>
    </row>
    <row r="499" spans="2:15" ht="12.75">
      <c r="B499" s="125"/>
      <c r="C499" s="171"/>
      <c r="D499" s="171"/>
      <c r="E499" s="139"/>
      <c r="F499" s="139"/>
      <c r="G499" s="125"/>
      <c r="H499" s="125"/>
      <c r="I499" s="125"/>
      <c r="J499" s="125"/>
      <c r="K499" s="125"/>
      <c r="L499" s="125"/>
      <c r="M499" s="125"/>
      <c r="N499" s="125"/>
      <c r="O499" s="125"/>
    </row>
    <row r="500" spans="2:15" ht="12.75">
      <c r="B500" s="125"/>
      <c r="C500" s="171"/>
      <c r="D500" s="171"/>
      <c r="E500" s="139"/>
      <c r="F500" s="139"/>
      <c r="G500" s="125"/>
      <c r="H500" s="125"/>
      <c r="I500" s="125"/>
      <c r="J500" s="125"/>
      <c r="K500" s="125"/>
      <c r="L500" s="125"/>
      <c r="M500" s="125"/>
      <c r="N500" s="125"/>
      <c r="O500" s="125"/>
    </row>
    <row r="501" spans="2:15" ht="12.75">
      <c r="B501" s="125"/>
      <c r="C501" s="171"/>
      <c r="D501" s="171"/>
      <c r="E501" s="139"/>
      <c r="F501" s="139"/>
      <c r="G501" s="125"/>
      <c r="H501" s="125"/>
      <c r="I501" s="125"/>
      <c r="J501" s="125"/>
      <c r="K501" s="125"/>
      <c r="L501" s="125"/>
      <c r="M501" s="125"/>
      <c r="N501" s="125"/>
      <c r="O501" s="125"/>
    </row>
    <row r="502" spans="2:15" ht="12.75">
      <c r="B502" s="125"/>
      <c r="C502" s="171"/>
      <c r="D502" s="171"/>
      <c r="E502" s="139"/>
      <c r="F502" s="139"/>
      <c r="G502" s="125"/>
      <c r="H502" s="125"/>
      <c r="I502" s="125"/>
      <c r="J502" s="125"/>
      <c r="K502" s="125"/>
      <c r="L502" s="125"/>
      <c r="M502" s="125"/>
      <c r="N502" s="125"/>
      <c r="O502" s="125"/>
    </row>
    <row r="503" spans="2:15" ht="12.75">
      <c r="B503" s="125"/>
      <c r="C503" s="171"/>
      <c r="D503" s="171"/>
      <c r="E503" s="139"/>
      <c r="F503" s="139"/>
      <c r="G503" s="125"/>
      <c r="H503" s="125"/>
      <c r="I503" s="125"/>
      <c r="J503" s="125"/>
      <c r="K503" s="125"/>
      <c r="L503" s="125"/>
      <c r="M503" s="125"/>
      <c r="N503" s="125"/>
      <c r="O503" s="125"/>
    </row>
    <row r="504" spans="2:15" ht="12.75">
      <c r="B504" s="125"/>
      <c r="C504" s="171"/>
      <c r="D504" s="171"/>
      <c r="E504" s="139"/>
      <c r="F504" s="139"/>
      <c r="G504" s="125"/>
      <c r="H504" s="125"/>
      <c r="I504" s="125"/>
      <c r="J504" s="125"/>
      <c r="K504" s="125"/>
      <c r="L504" s="125"/>
      <c r="M504" s="125"/>
      <c r="N504" s="125"/>
      <c r="O504" s="125"/>
    </row>
    <row r="505" spans="2:15" ht="12.75">
      <c r="B505" s="125"/>
      <c r="C505" s="171"/>
      <c r="D505" s="171"/>
      <c r="E505" s="139"/>
      <c r="F505" s="139"/>
      <c r="G505" s="125"/>
      <c r="H505" s="125"/>
      <c r="I505" s="125"/>
      <c r="J505" s="125"/>
      <c r="K505" s="125"/>
      <c r="L505" s="125"/>
      <c r="M505" s="125"/>
      <c r="N505" s="125"/>
      <c r="O505" s="125"/>
    </row>
    <row r="506" spans="2:15" ht="12.75">
      <c r="B506" s="125"/>
      <c r="C506" s="171"/>
      <c r="D506" s="171"/>
      <c r="E506" s="139"/>
      <c r="F506" s="139"/>
      <c r="G506" s="125"/>
      <c r="H506" s="125"/>
      <c r="I506" s="125"/>
      <c r="J506" s="125"/>
      <c r="K506" s="125"/>
      <c r="L506" s="125"/>
      <c r="M506" s="125"/>
      <c r="N506" s="125"/>
      <c r="O506" s="125"/>
    </row>
    <row r="507" spans="2:15" ht="12.75">
      <c r="B507" s="125"/>
      <c r="C507" s="171"/>
      <c r="D507" s="171"/>
      <c r="E507" s="139"/>
      <c r="F507" s="139"/>
      <c r="G507" s="125"/>
      <c r="H507" s="125"/>
      <c r="I507" s="125"/>
      <c r="J507" s="125"/>
      <c r="K507" s="125"/>
      <c r="L507" s="125"/>
      <c r="M507" s="125"/>
      <c r="N507" s="125"/>
      <c r="O507" s="125"/>
    </row>
    <row r="508" spans="2:15" ht="12.75">
      <c r="B508" s="125"/>
      <c r="C508" s="171"/>
      <c r="D508" s="171"/>
      <c r="E508" s="139"/>
      <c r="F508" s="139"/>
      <c r="G508" s="125"/>
      <c r="H508" s="125"/>
      <c r="I508" s="125"/>
      <c r="J508" s="125"/>
      <c r="K508" s="125"/>
      <c r="L508" s="125"/>
      <c r="M508" s="125"/>
      <c r="N508" s="125"/>
      <c r="O508" s="125"/>
    </row>
    <row r="509" spans="2:15" ht="12.75">
      <c r="B509" s="125"/>
      <c r="C509" s="171"/>
      <c r="D509" s="171"/>
      <c r="E509" s="139"/>
      <c r="F509" s="139"/>
      <c r="G509" s="125"/>
      <c r="H509" s="125"/>
      <c r="I509" s="125"/>
      <c r="J509" s="125"/>
      <c r="K509" s="125"/>
      <c r="L509" s="125"/>
      <c r="M509" s="125"/>
      <c r="N509" s="125"/>
      <c r="O509" s="125"/>
    </row>
    <row r="510" spans="2:15" ht="12.75">
      <c r="B510" s="125"/>
      <c r="C510" s="171"/>
      <c r="D510" s="171"/>
      <c r="E510" s="139"/>
      <c r="F510" s="139"/>
      <c r="G510" s="125"/>
      <c r="H510" s="125"/>
      <c r="I510" s="125"/>
      <c r="J510" s="125"/>
      <c r="K510" s="125"/>
      <c r="L510" s="125"/>
      <c r="M510" s="125"/>
      <c r="N510" s="125"/>
      <c r="O510" s="125"/>
    </row>
    <row r="511" spans="2:15" ht="12.75">
      <c r="B511" s="125"/>
      <c r="C511" s="171"/>
      <c r="D511" s="171"/>
      <c r="E511" s="139"/>
      <c r="F511" s="139"/>
      <c r="G511" s="125"/>
      <c r="H511" s="125"/>
      <c r="I511" s="125"/>
      <c r="J511" s="125"/>
      <c r="K511" s="125"/>
      <c r="L511" s="125"/>
      <c r="M511" s="125"/>
      <c r="N511" s="125"/>
      <c r="O511" s="125"/>
    </row>
    <row r="512" spans="2:15" ht="12.75">
      <c r="B512" s="125"/>
      <c r="C512" s="171"/>
      <c r="D512" s="171"/>
      <c r="E512" s="139"/>
      <c r="F512" s="139"/>
      <c r="G512" s="125"/>
      <c r="H512" s="125"/>
      <c r="I512" s="125"/>
      <c r="J512" s="125"/>
      <c r="K512" s="125"/>
      <c r="L512" s="125"/>
      <c r="M512" s="125"/>
      <c r="N512" s="125"/>
      <c r="O512" s="125"/>
    </row>
    <row r="513" spans="2:15" ht="12.75">
      <c r="B513" s="125"/>
      <c r="C513" s="171"/>
      <c r="D513" s="171"/>
      <c r="E513" s="139"/>
      <c r="F513" s="139"/>
      <c r="G513" s="125"/>
      <c r="H513" s="125"/>
      <c r="I513" s="125"/>
      <c r="J513" s="125"/>
      <c r="K513" s="125"/>
      <c r="L513" s="125"/>
      <c r="M513" s="125"/>
      <c r="N513" s="125"/>
      <c r="O513" s="125"/>
    </row>
    <row r="514" spans="2:15" ht="12.75">
      <c r="B514" s="125"/>
      <c r="C514" s="171"/>
      <c r="D514" s="171"/>
      <c r="E514" s="139"/>
      <c r="F514" s="139"/>
      <c r="G514" s="125"/>
      <c r="H514" s="125"/>
      <c r="I514" s="125"/>
      <c r="J514" s="125"/>
      <c r="K514" s="125"/>
      <c r="L514" s="125"/>
      <c r="M514" s="125"/>
      <c r="N514" s="125"/>
      <c r="O514" s="125"/>
    </row>
    <row r="515" spans="2:15" ht="12.75">
      <c r="B515" s="125"/>
      <c r="C515" s="171"/>
      <c r="D515" s="171"/>
      <c r="E515" s="139"/>
      <c r="F515" s="139"/>
      <c r="G515" s="125"/>
      <c r="H515" s="125"/>
      <c r="I515" s="125"/>
      <c r="J515" s="125"/>
      <c r="K515" s="125"/>
      <c r="L515" s="125"/>
      <c r="M515" s="125"/>
      <c r="N515" s="125"/>
      <c r="O515" s="125"/>
    </row>
    <row r="516" spans="2:15" ht="12.75">
      <c r="B516" s="125"/>
      <c r="C516" s="171"/>
      <c r="D516" s="171"/>
      <c r="E516" s="139"/>
      <c r="F516" s="139"/>
      <c r="G516" s="125"/>
      <c r="H516" s="125"/>
      <c r="I516" s="125"/>
      <c r="J516" s="125"/>
      <c r="K516" s="125"/>
      <c r="L516" s="125"/>
      <c r="M516" s="125"/>
      <c r="N516" s="125"/>
      <c r="O516" s="125"/>
    </row>
    <row r="517" spans="2:15" ht="12.75">
      <c r="B517" s="125"/>
      <c r="C517" s="171"/>
      <c r="D517" s="171"/>
      <c r="E517" s="139"/>
      <c r="F517" s="139"/>
      <c r="G517" s="125"/>
      <c r="H517" s="125"/>
      <c r="I517" s="125"/>
      <c r="J517" s="125"/>
      <c r="K517" s="125"/>
      <c r="L517" s="125"/>
      <c r="M517" s="125"/>
      <c r="N517" s="125"/>
      <c r="O517" s="125"/>
    </row>
    <row r="518" spans="2:15" ht="12.75">
      <c r="B518" s="125"/>
      <c r="C518" s="171"/>
      <c r="D518" s="171"/>
      <c r="E518" s="139"/>
      <c r="F518" s="139"/>
      <c r="G518" s="125"/>
      <c r="H518" s="125"/>
      <c r="I518" s="125"/>
      <c r="J518" s="125"/>
      <c r="K518" s="125"/>
      <c r="L518" s="125"/>
      <c r="M518" s="125"/>
      <c r="N518" s="125"/>
      <c r="O518" s="125"/>
    </row>
    <row r="519" spans="2:15" ht="12.75">
      <c r="B519" s="125"/>
      <c r="C519" s="171"/>
      <c r="D519" s="171"/>
      <c r="E519" s="139"/>
      <c r="F519" s="139"/>
      <c r="G519" s="125"/>
      <c r="H519" s="125"/>
      <c r="I519" s="125"/>
      <c r="J519" s="125"/>
      <c r="K519" s="125"/>
      <c r="L519" s="125"/>
      <c r="M519" s="125"/>
      <c r="N519" s="125"/>
      <c r="O519" s="125"/>
    </row>
    <row r="520" spans="2:15" ht="12.75">
      <c r="B520" s="125"/>
      <c r="C520" s="171"/>
      <c r="D520" s="171"/>
      <c r="E520" s="139"/>
      <c r="F520" s="139"/>
      <c r="G520" s="125"/>
      <c r="H520" s="125"/>
      <c r="I520" s="125"/>
      <c r="J520" s="125"/>
      <c r="K520" s="125"/>
      <c r="L520" s="125"/>
      <c r="M520" s="125"/>
      <c r="N520" s="125"/>
      <c r="O520" s="125"/>
    </row>
    <row r="521" spans="2:15" ht="12.75">
      <c r="B521" s="125"/>
      <c r="C521" s="171"/>
      <c r="D521" s="171"/>
      <c r="E521" s="139"/>
      <c r="F521" s="139"/>
      <c r="G521" s="125"/>
      <c r="H521" s="125"/>
      <c r="I521" s="125"/>
      <c r="J521" s="125"/>
      <c r="K521" s="125"/>
      <c r="L521" s="125"/>
      <c r="M521" s="125"/>
      <c r="N521" s="125"/>
      <c r="O521" s="125"/>
    </row>
    <row r="522" spans="2:15" ht="12.75">
      <c r="B522" s="125"/>
      <c r="C522" s="171"/>
      <c r="D522" s="171"/>
      <c r="E522" s="139"/>
      <c r="F522" s="139"/>
      <c r="G522" s="125"/>
      <c r="H522" s="125"/>
      <c r="I522" s="125"/>
      <c r="J522" s="125"/>
      <c r="K522" s="125"/>
      <c r="L522" s="125"/>
      <c r="M522" s="125"/>
      <c r="N522" s="125"/>
      <c r="O522" s="125"/>
    </row>
    <row r="523" spans="2:15" ht="12.75">
      <c r="B523" s="125"/>
      <c r="C523" s="171"/>
      <c r="D523" s="171"/>
      <c r="E523" s="139"/>
      <c r="F523" s="139"/>
      <c r="G523" s="125"/>
      <c r="H523" s="125"/>
      <c r="I523" s="125"/>
      <c r="J523" s="125"/>
      <c r="K523" s="125"/>
      <c r="L523" s="125"/>
      <c r="M523" s="125"/>
      <c r="N523" s="125"/>
      <c r="O523" s="125"/>
    </row>
    <row r="524" spans="2:15" ht="12.75">
      <c r="B524" s="125"/>
      <c r="C524" s="171"/>
      <c r="D524" s="171"/>
      <c r="E524" s="139"/>
      <c r="F524" s="139"/>
      <c r="G524" s="125"/>
      <c r="H524" s="125"/>
      <c r="I524" s="125"/>
      <c r="J524" s="125"/>
      <c r="K524" s="125"/>
      <c r="L524" s="125"/>
      <c r="M524" s="125"/>
      <c r="N524" s="125"/>
      <c r="O524" s="125"/>
    </row>
    <row r="525" spans="2:15" ht="12.75">
      <c r="B525" s="125"/>
      <c r="C525" s="171"/>
      <c r="D525" s="171"/>
      <c r="E525" s="139"/>
      <c r="F525" s="139"/>
      <c r="G525" s="125"/>
      <c r="H525" s="125"/>
      <c r="I525" s="125"/>
      <c r="J525" s="125"/>
      <c r="K525" s="125"/>
      <c r="L525" s="125"/>
      <c r="M525" s="125"/>
      <c r="N525" s="125"/>
      <c r="O525" s="125"/>
    </row>
    <row r="526" spans="2:15" ht="12.75">
      <c r="B526" s="125"/>
      <c r="C526" s="171"/>
      <c r="D526" s="171"/>
      <c r="E526" s="139"/>
      <c r="F526" s="139"/>
      <c r="G526" s="125"/>
      <c r="H526" s="125"/>
      <c r="I526" s="125"/>
      <c r="J526" s="125"/>
      <c r="K526" s="125"/>
      <c r="L526" s="125"/>
      <c r="M526" s="125"/>
      <c r="N526" s="125"/>
      <c r="O526" s="125"/>
    </row>
    <row r="527" spans="2:15" ht="12.75">
      <c r="B527" s="125"/>
      <c r="C527" s="171"/>
      <c r="D527" s="171"/>
      <c r="E527" s="139"/>
      <c r="F527" s="139"/>
      <c r="G527" s="125"/>
      <c r="H527" s="125"/>
      <c r="I527" s="125"/>
      <c r="J527" s="125"/>
      <c r="K527" s="125"/>
      <c r="L527" s="125"/>
      <c r="M527" s="125"/>
      <c r="N527" s="125"/>
      <c r="O527" s="125"/>
    </row>
    <row r="528" spans="2:15" ht="12.75">
      <c r="B528" s="125"/>
      <c r="C528" s="171"/>
      <c r="D528" s="171"/>
      <c r="E528" s="139"/>
      <c r="F528" s="139"/>
      <c r="G528" s="125"/>
      <c r="H528" s="125"/>
      <c r="I528" s="125"/>
      <c r="J528" s="125"/>
      <c r="K528" s="125"/>
      <c r="L528" s="125"/>
      <c r="M528" s="125"/>
      <c r="N528" s="125"/>
      <c r="O528" s="125"/>
    </row>
    <row r="529" spans="2:15" ht="12.75">
      <c r="B529" s="125"/>
      <c r="C529" s="171"/>
      <c r="D529" s="171"/>
      <c r="E529" s="139"/>
      <c r="F529" s="139"/>
      <c r="G529" s="125"/>
      <c r="H529" s="125"/>
      <c r="I529" s="125"/>
      <c r="J529" s="125"/>
      <c r="K529" s="125"/>
      <c r="L529" s="125"/>
      <c r="M529" s="125"/>
      <c r="N529" s="125"/>
      <c r="O529" s="125"/>
    </row>
    <row r="530" spans="2:15" ht="12.75">
      <c r="B530" s="125"/>
      <c r="C530" s="171"/>
      <c r="D530" s="171"/>
      <c r="E530" s="139"/>
      <c r="F530" s="139"/>
      <c r="G530" s="125"/>
      <c r="H530" s="125"/>
      <c r="I530" s="125"/>
      <c r="J530" s="125"/>
      <c r="K530" s="125"/>
      <c r="L530" s="125"/>
      <c r="M530" s="125"/>
      <c r="N530" s="125"/>
      <c r="O530" s="125"/>
    </row>
    <row r="531" spans="2:15" ht="12.75">
      <c r="B531" s="125"/>
      <c r="C531" s="171"/>
      <c r="D531" s="171"/>
      <c r="E531" s="139"/>
      <c r="F531" s="139"/>
      <c r="G531" s="125"/>
      <c r="H531" s="125"/>
      <c r="I531" s="125"/>
      <c r="J531" s="125"/>
      <c r="K531" s="125"/>
      <c r="L531" s="125"/>
      <c r="M531" s="125"/>
      <c r="N531" s="125"/>
      <c r="O531" s="125"/>
    </row>
    <row r="532" spans="2:15" ht="12.75">
      <c r="B532" s="125"/>
      <c r="C532" s="171"/>
      <c r="D532" s="171"/>
      <c r="E532" s="139"/>
      <c r="F532" s="139"/>
      <c r="G532" s="125"/>
      <c r="H532" s="125"/>
      <c r="I532" s="125"/>
      <c r="J532" s="125"/>
      <c r="K532" s="125"/>
      <c r="L532" s="125"/>
      <c r="M532" s="125"/>
      <c r="N532" s="125"/>
      <c r="O532" s="125"/>
    </row>
    <row r="533" spans="2:15" ht="12.75">
      <c r="B533" s="125"/>
      <c r="C533" s="171"/>
      <c r="D533" s="171"/>
      <c r="E533" s="139"/>
      <c r="F533" s="139"/>
      <c r="G533" s="125"/>
      <c r="H533" s="125"/>
      <c r="I533" s="125"/>
      <c r="J533" s="125"/>
      <c r="K533" s="125"/>
      <c r="L533" s="125"/>
      <c r="M533" s="125"/>
      <c r="N533" s="125"/>
      <c r="O533" s="125"/>
    </row>
    <row r="534" spans="2:15" ht="12.75">
      <c r="B534" s="125"/>
      <c r="C534" s="171"/>
      <c r="D534" s="171"/>
      <c r="E534" s="139"/>
      <c r="F534" s="139"/>
      <c r="G534" s="125"/>
      <c r="H534" s="125"/>
      <c r="I534" s="125"/>
      <c r="J534" s="125"/>
      <c r="K534" s="125"/>
      <c r="L534" s="125"/>
      <c r="M534" s="125"/>
      <c r="N534" s="125"/>
      <c r="O534" s="125"/>
    </row>
    <row r="535" spans="2:15" ht="12.75">
      <c r="B535" s="125"/>
      <c r="C535" s="171"/>
      <c r="D535" s="171"/>
      <c r="E535" s="139"/>
      <c r="F535" s="139"/>
      <c r="G535" s="125"/>
      <c r="H535" s="125"/>
      <c r="I535" s="125"/>
      <c r="J535" s="125"/>
      <c r="K535" s="125"/>
      <c r="L535" s="125"/>
      <c r="M535" s="125"/>
      <c r="N535" s="125"/>
      <c r="O535" s="125"/>
    </row>
    <row r="536" spans="2:15" ht="12.75">
      <c r="B536" s="125"/>
      <c r="C536" s="171"/>
      <c r="D536" s="171"/>
      <c r="E536" s="139"/>
      <c r="F536" s="139"/>
      <c r="G536" s="125"/>
      <c r="H536" s="125"/>
      <c r="I536" s="125"/>
      <c r="J536" s="125"/>
      <c r="K536" s="125"/>
      <c r="L536" s="125"/>
      <c r="M536" s="125"/>
      <c r="N536" s="125"/>
      <c r="O536" s="125"/>
    </row>
    <row r="537" spans="2:15" ht="12.75">
      <c r="B537" s="125"/>
      <c r="C537" s="171"/>
      <c r="D537" s="171"/>
      <c r="E537" s="139"/>
      <c r="F537" s="139"/>
      <c r="G537" s="125"/>
      <c r="H537" s="125"/>
      <c r="I537" s="125"/>
      <c r="J537" s="125"/>
      <c r="K537" s="125"/>
      <c r="L537" s="125"/>
      <c r="M537" s="125"/>
      <c r="N537" s="125"/>
      <c r="O537" s="125"/>
    </row>
    <row r="538" spans="2:15" ht="12.75">
      <c r="B538" s="125"/>
      <c r="C538" s="171"/>
      <c r="D538" s="171"/>
      <c r="E538" s="139"/>
      <c r="F538" s="139"/>
      <c r="G538" s="125"/>
      <c r="H538" s="125"/>
      <c r="I538" s="125"/>
      <c r="J538" s="125"/>
      <c r="K538" s="125"/>
      <c r="L538" s="125"/>
      <c r="M538" s="125"/>
      <c r="N538" s="125"/>
      <c r="O538" s="125"/>
    </row>
    <row r="539" spans="2:15" ht="12.75">
      <c r="B539" s="125"/>
      <c r="C539" s="171"/>
      <c r="D539" s="171"/>
      <c r="E539" s="139"/>
      <c r="F539" s="139"/>
      <c r="G539" s="125"/>
      <c r="H539" s="125"/>
      <c r="I539" s="125"/>
      <c r="J539" s="125"/>
      <c r="K539" s="125"/>
      <c r="L539" s="125"/>
      <c r="M539" s="125"/>
      <c r="N539" s="125"/>
      <c r="O539" s="125"/>
    </row>
    <row r="540" spans="2:15" ht="12.75">
      <c r="B540" s="125"/>
      <c r="C540" s="171"/>
      <c r="D540" s="171"/>
      <c r="E540" s="139"/>
      <c r="F540" s="139"/>
      <c r="G540" s="125"/>
      <c r="H540" s="125"/>
      <c r="I540" s="125"/>
      <c r="J540" s="125"/>
      <c r="K540" s="125"/>
      <c r="L540" s="125"/>
      <c r="M540" s="125"/>
      <c r="N540" s="125"/>
      <c r="O540" s="125"/>
    </row>
    <row r="541" spans="2:15" ht="12.75">
      <c r="B541" s="125"/>
      <c r="C541" s="171"/>
      <c r="D541" s="171"/>
      <c r="E541" s="139"/>
      <c r="F541" s="139"/>
      <c r="G541" s="125"/>
      <c r="H541" s="125"/>
      <c r="I541" s="125"/>
      <c r="J541" s="125"/>
      <c r="K541" s="125"/>
      <c r="L541" s="125"/>
      <c r="M541" s="125"/>
      <c r="N541" s="125"/>
      <c r="O541" s="125"/>
    </row>
    <row r="542" spans="2:15" ht="12.75">
      <c r="B542" s="125"/>
      <c r="C542" s="171"/>
      <c r="D542" s="171"/>
      <c r="E542" s="139"/>
      <c r="F542" s="139"/>
      <c r="G542" s="125"/>
      <c r="H542" s="125"/>
      <c r="I542" s="125"/>
      <c r="J542" s="125"/>
      <c r="K542" s="125"/>
      <c r="L542" s="125"/>
      <c r="M542" s="125"/>
      <c r="N542" s="125"/>
      <c r="O542" s="125"/>
    </row>
    <row r="543" spans="2:15" ht="12.75">
      <c r="B543" s="125"/>
      <c r="C543" s="171"/>
      <c r="D543" s="171"/>
      <c r="E543" s="139"/>
      <c r="F543" s="139"/>
      <c r="G543" s="125"/>
      <c r="H543" s="125"/>
      <c r="I543" s="125"/>
      <c r="J543" s="125"/>
      <c r="K543" s="125"/>
      <c r="L543" s="125"/>
      <c r="M543" s="125"/>
      <c r="N543" s="125"/>
      <c r="O543" s="125"/>
    </row>
    <row r="544" spans="2:15" ht="12.75">
      <c r="B544" s="125"/>
      <c r="C544" s="171"/>
      <c r="D544" s="171"/>
      <c r="E544" s="139"/>
      <c r="F544" s="139"/>
      <c r="G544" s="125"/>
      <c r="H544" s="125"/>
      <c r="I544" s="125"/>
      <c r="J544" s="125"/>
      <c r="K544" s="125"/>
      <c r="L544" s="125"/>
      <c r="M544" s="125"/>
      <c r="N544" s="125"/>
      <c r="O544" s="125"/>
    </row>
    <row r="545" spans="2:15" ht="12.75">
      <c r="B545" s="125"/>
      <c r="C545" s="171"/>
      <c r="D545" s="171"/>
      <c r="E545" s="139"/>
      <c r="F545" s="139"/>
      <c r="G545" s="125"/>
      <c r="H545" s="125"/>
      <c r="I545" s="125"/>
      <c r="J545" s="125"/>
      <c r="K545" s="125"/>
      <c r="L545" s="125"/>
      <c r="M545" s="125"/>
      <c r="N545" s="125"/>
      <c r="O545" s="125"/>
    </row>
    <row r="546" spans="2:15" ht="12.75">
      <c r="B546" s="125"/>
      <c r="C546" s="171"/>
      <c r="D546" s="171"/>
      <c r="E546" s="139"/>
      <c r="F546" s="139"/>
      <c r="G546" s="125"/>
      <c r="H546" s="125"/>
      <c r="I546" s="125"/>
      <c r="J546" s="125"/>
      <c r="K546" s="125"/>
      <c r="L546" s="125"/>
      <c r="M546" s="125"/>
      <c r="N546" s="125"/>
      <c r="O546" s="125"/>
    </row>
    <row r="547" spans="2:15" ht="12.75">
      <c r="B547" s="125"/>
      <c r="C547" s="171"/>
      <c r="D547" s="171"/>
      <c r="E547" s="139"/>
      <c r="F547" s="139"/>
      <c r="G547" s="125"/>
      <c r="H547" s="125"/>
      <c r="I547" s="125"/>
      <c r="J547" s="125"/>
      <c r="K547" s="125"/>
      <c r="L547" s="125"/>
      <c r="M547" s="125"/>
      <c r="N547" s="125"/>
      <c r="O547" s="125"/>
    </row>
    <row r="548" spans="2:15" ht="12.75">
      <c r="B548" s="125"/>
      <c r="C548" s="171"/>
      <c r="D548" s="171"/>
      <c r="E548" s="139"/>
      <c r="F548" s="139"/>
      <c r="G548" s="125"/>
      <c r="H548" s="125"/>
      <c r="I548" s="125"/>
      <c r="J548" s="125"/>
      <c r="K548" s="125"/>
      <c r="L548" s="125"/>
      <c r="M548" s="125"/>
      <c r="N548" s="125"/>
      <c r="O548" s="125"/>
    </row>
    <row r="549" spans="2:15" ht="12.75">
      <c r="B549" s="125"/>
      <c r="C549" s="171"/>
      <c r="D549" s="171"/>
      <c r="E549" s="139"/>
      <c r="F549" s="139"/>
      <c r="G549" s="125"/>
      <c r="H549" s="125"/>
      <c r="I549" s="125"/>
      <c r="J549" s="125"/>
      <c r="K549" s="125"/>
      <c r="L549" s="125"/>
      <c r="M549" s="125"/>
      <c r="N549" s="125"/>
      <c r="O549" s="125"/>
    </row>
    <row r="550" spans="2:15" ht="12.75">
      <c r="B550" s="125"/>
      <c r="C550" s="171"/>
      <c r="D550" s="171"/>
      <c r="E550" s="139"/>
      <c r="F550" s="139"/>
      <c r="G550" s="125"/>
      <c r="H550" s="125"/>
      <c r="I550" s="125"/>
      <c r="J550" s="125"/>
      <c r="K550" s="125"/>
      <c r="L550" s="125"/>
      <c r="M550" s="125"/>
      <c r="N550" s="125"/>
      <c r="O550" s="125"/>
    </row>
    <row r="551" spans="2:15" ht="12.75">
      <c r="B551" s="125"/>
      <c r="C551" s="171"/>
      <c r="D551" s="171"/>
      <c r="E551" s="139"/>
      <c r="F551" s="139"/>
      <c r="G551" s="125"/>
      <c r="H551" s="125"/>
      <c r="I551" s="125"/>
      <c r="J551" s="125"/>
      <c r="K551" s="125"/>
      <c r="L551" s="125"/>
      <c r="M551" s="125"/>
      <c r="N551" s="125"/>
      <c r="O551" s="125"/>
    </row>
    <row r="552" spans="2:15" ht="12.75">
      <c r="B552" s="125"/>
      <c r="C552" s="171"/>
      <c r="D552" s="171"/>
      <c r="E552" s="139"/>
      <c r="F552" s="139"/>
      <c r="G552" s="125"/>
      <c r="H552" s="125"/>
      <c r="I552" s="125"/>
      <c r="J552" s="125"/>
      <c r="K552" s="125"/>
      <c r="L552" s="125"/>
      <c r="M552" s="125"/>
      <c r="N552" s="125"/>
      <c r="O552" s="125"/>
    </row>
    <row r="553" spans="2:15" ht="12.75">
      <c r="B553" s="125"/>
      <c r="C553" s="171"/>
      <c r="D553" s="171"/>
      <c r="E553" s="139"/>
      <c r="F553" s="139"/>
      <c r="G553" s="125"/>
      <c r="H553" s="125"/>
      <c r="I553" s="125"/>
      <c r="J553" s="125"/>
      <c r="K553" s="125"/>
      <c r="L553" s="125"/>
      <c r="M553" s="125"/>
      <c r="N553" s="125"/>
      <c r="O553" s="125"/>
    </row>
    <row r="554" spans="2:15" ht="12.75">
      <c r="B554" s="125"/>
      <c r="C554" s="171"/>
      <c r="D554" s="171"/>
      <c r="E554" s="139"/>
      <c r="F554" s="139"/>
      <c r="G554" s="125"/>
      <c r="H554" s="125"/>
      <c r="I554" s="125"/>
      <c r="J554" s="125"/>
      <c r="K554" s="125"/>
      <c r="L554" s="125"/>
      <c r="M554" s="125"/>
      <c r="N554" s="125"/>
      <c r="O554" s="125"/>
    </row>
    <row r="555" spans="2:15" ht="12.75">
      <c r="B555" s="125"/>
      <c r="C555" s="171"/>
      <c r="D555" s="171"/>
      <c r="E555" s="139"/>
      <c r="F555" s="139"/>
      <c r="G555" s="125"/>
      <c r="H555" s="125"/>
      <c r="I555" s="125"/>
      <c r="J555" s="125"/>
      <c r="K555" s="125"/>
      <c r="L555" s="125"/>
      <c r="M555" s="125"/>
      <c r="N555" s="125"/>
      <c r="O555" s="125"/>
    </row>
    <row r="556" spans="2:15" ht="12.75">
      <c r="B556" s="125"/>
      <c r="C556" s="171"/>
      <c r="D556" s="171"/>
      <c r="E556" s="139"/>
      <c r="F556" s="139"/>
      <c r="G556" s="125"/>
      <c r="H556" s="125"/>
      <c r="I556" s="125"/>
      <c r="J556" s="125"/>
      <c r="K556" s="125"/>
      <c r="L556" s="125"/>
      <c r="M556" s="125"/>
      <c r="N556" s="125"/>
      <c r="O556" s="125"/>
    </row>
    <row r="557" spans="2:15" ht="12.75">
      <c r="B557" s="125"/>
      <c r="C557" s="171"/>
      <c r="D557" s="171"/>
      <c r="E557" s="139"/>
      <c r="F557" s="139"/>
      <c r="G557" s="125"/>
      <c r="H557" s="125"/>
      <c r="I557" s="125"/>
      <c r="J557" s="125"/>
      <c r="K557" s="125"/>
      <c r="L557" s="125"/>
      <c r="M557" s="125"/>
      <c r="N557" s="125"/>
      <c r="O557" s="125"/>
    </row>
    <row r="558" spans="2:15" ht="12.75">
      <c r="B558" s="125"/>
      <c r="C558" s="171"/>
      <c r="D558" s="171"/>
      <c r="E558" s="139"/>
      <c r="F558" s="139"/>
      <c r="G558" s="125"/>
      <c r="H558" s="125"/>
      <c r="I558" s="125"/>
      <c r="J558" s="125"/>
      <c r="K558" s="125"/>
      <c r="L558" s="125"/>
      <c r="M558" s="125"/>
      <c r="N558" s="125"/>
      <c r="O558" s="125"/>
    </row>
    <row r="559" spans="2:15" ht="12.75">
      <c r="B559" s="125"/>
      <c r="C559" s="171"/>
      <c r="D559" s="171"/>
      <c r="E559" s="139"/>
      <c r="F559" s="139"/>
      <c r="G559" s="125"/>
      <c r="H559" s="125"/>
      <c r="I559" s="125"/>
      <c r="J559" s="125"/>
      <c r="K559" s="125"/>
      <c r="L559" s="125"/>
      <c r="M559" s="125"/>
      <c r="N559" s="125"/>
      <c r="O559" s="125"/>
    </row>
    <row r="560" spans="2:15" ht="12.75">
      <c r="B560" s="125"/>
      <c r="C560" s="171"/>
      <c r="D560" s="171"/>
      <c r="E560" s="139"/>
      <c r="F560" s="139"/>
      <c r="G560" s="125"/>
      <c r="H560" s="125"/>
      <c r="I560" s="125"/>
      <c r="J560" s="125"/>
      <c r="K560" s="125"/>
      <c r="L560" s="125"/>
      <c r="M560" s="125"/>
      <c r="N560" s="125"/>
      <c r="O560" s="125"/>
    </row>
    <row r="561" spans="2:6" ht="12.75">
      <c r="B561" s="125"/>
      <c r="C561" s="171"/>
      <c r="D561" s="171"/>
      <c r="E561" s="139"/>
      <c r="F561" s="139"/>
    </row>
    <row r="562" spans="2:6" ht="12.75">
      <c r="B562" s="125"/>
      <c r="C562" s="171"/>
      <c r="D562" s="171"/>
      <c r="E562" s="139"/>
      <c r="F562" s="139"/>
    </row>
    <row r="563" spans="2:6" ht="12.75">
      <c r="B563" s="125"/>
      <c r="C563" s="171"/>
      <c r="D563" s="171"/>
      <c r="E563" s="139"/>
      <c r="F563" s="139"/>
    </row>
    <row r="564" spans="2:6" ht="12.75">
      <c r="B564" s="125"/>
      <c r="C564" s="171"/>
      <c r="D564" s="171"/>
      <c r="E564" s="139"/>
      <c r="F564" s="139"/>
    </row>
    <row r="565" spans="2:6" ht="12.75">
      <c r="B565" s="125"/>
      <c r="C565" s="171"/>
      <c r="D565" s="171"/>
      <c r="E565" s="139"/>
      <c r="F565" s="139"/>
    </row>
    <row r="566" spans="2:6" ht="12.75">
      <c r="B566" s="125"/>
      <c r="C566" s="171"/>
      <c r="D566" s="171"/>
      <c r="E566" s="139"/>
      <c r="F566" s="139"/>
    </row>
    <row r="567" spans="2:6" ht="12.75">
      <c r="B567" s="125"/>
      <c r="C567" s="171"/>
      <c r="D567" s="171"/>
      <c r="E567" s="139"/>
      <c r="F567" s="139"/>
    </row>
    <row r="568" spans="2:6" ht="12.75">
      <c r="B568" s="125"/>
      <c r="C568" s="171"/>
      <c r="D568" s="171"/>
      <c r="E568" s="139"/>
      <c r="F568" s="139"/>
    </row>
    <row r="569" spans="2:6" ht="12.75">
      <c r="B569" s="125"/>
      <c r="C569" s="171"/>
      <c r="D569" s="171"/>
      <c r="E569" s="139"/>
      <c r="F569" s="139"/>
    </row>
    <row r="570" spans="2:6" ht="12.75">
      <c r="B570" s="125"/>
      <c r="C570" s="171"/>
      <c r="D570" s="171"/>
      <c r="E570" s="139"/>
      <c r="F570" s="139"/>
    </row>
    <row r="571" spans="2:6" ht="12.75">
      <c r="B571" s="125"/>
      <c r="C571" s="171"/>
      <c r="D571" s="171"/>
      <c r="E571" s="139"/>
      <c r="F571" s="139"/>
    </row>
    <row r="572" spans="2:6" ht="12.75">
      <c r="B572" s="125"/>
      <c r="C572" s="171"/>
      <c r="D572" s="171"/>
      <c r="E572" s="139"/>
      <c r="F572" s="139"/>
    </row>
    <row r="573" spans="2:6" ht="12.75">
      <c r="B573" s="125"/>
      <c r="C573" s="171"/>
      <c r="D573" s="171"/>
      <c r="E573" s="139"/>
      <c r="F573" s="139"/>
    </row>
    <row r="574" spans="2:6" ht="12.75">
      <c r="B574" s="125"/>
      <c r="C574" s="171"/>
      <c r="D574" s="171"/>
      <c r="E574" s="139"/>
      <c r="F574" s="139"/>
    </row>
    <row r="575" spans="2:6" ht="12.75">
      <c r="B575" s="125"/>
      <c r="C575" s="171"/>
      <c r="D575" s="171"/>
      <c r="E575" s="139"/>
      <c r="F575" s="139"/>
    </row>
    <row r="576" spans="2:6" ht="12.75">
      <c r="B576" s="126"/>
      <c r="E576" s="130"/>
      <c r="F576" s="130"/>
    </row>
    <row r="577" spans="2:6" ht="12.75">
      <c r="B577" s="126"/>
      <c r="E577" s="130"/>
      <c r="F577" s="130"/>
    </row>
    <row r="578" spans="2:6" ht="12.75">
      <c r="B578" s="126"/>
      <c r="E578" s="130"/>
      <c r="F578" s="130"/>
    </row>
    <row r="579" spans="2:6" ht="12.75">
      <c r="B579" s="126"/>
      <c r="E579" s="130"/>
      <c r="F579" s="130"/>
    </row>
    <row r="580" spans="2:6" ht="12.75">
      <c r="B580" s="126"/>
      <c r="E580" s="130"/>
      <c r="F580" s="130"/>
    </row>
    <row r="581" spans="2:6" ht="12.75">
      <c r="B581" s="126"/>
      <c r="E581" s="130"/>
      <c r="F581" s="130"/>
    </row>
    <row r="582" spans="2:6" ht="12.75">
      <c r="B582" s="126"/>
      <c r="E582" s="130"/>
      <c r="F582" s="130"/>
    </row>
    <row r="583" spans="2:6" ht="12.75">
      <c r="B583" s="126"/>
      <c r="E583" s="130"/>
      <c r="F583" s="130"/>
    </row>
    <row r="584" spans="2:6" ht="12.75">
      <c r="B584" s="126"/>
      <c r="E584" s="130"/>
      <c r="F584" s="130"/>
    </row>
    <row r="585" spans="2:6" ht="12.75">
      <c r="B585" s="126"/>
      <c r="E585" s="130"/>
      <c r="F585" s="130"/>
    </row>
    <row r="586" spans="2:6" ht="12.75">
      <c r="B586" s="126"/>
      <c r="E586" s="130"/>
      <c r="F586" s="130"/>
    </row>
    <row r="587" spans="2:6" ht="12.75">
      <c r="B587" s="126"/>
      <c r="E587" s="130"/>
      <c r="F587" s="130"/>
    </row>
    <row r="588" spans="2:6" ht="12.75">
      <c r="B588" s="126"/>
      <c r="E588" s="130"/>
      <c r="F588" s="130"/>
    </row>
    <row r="589" spans="2:6" ht="12.75">
      <c r="B589" s="126"/>
      <c r="E589" s="130"/>
      <c r="F589" s="130"/>
    </row>
    <row r="590" spans="2:6" ht="12.75">
      <c r="B590" s="126"/>
      <c r="E590" s="130"/>
      <c r="F590" s="130"/>
    </row>
    <row r="591" spans="2:6" ht="12.75">
      <c r="B591" s="126"/>
      <c r="E591" s="130"/>
      <c r="F591" s="130"/>
    </row>
    <row r="592" spans="2:6" ht="12.75">
      <c r="B592" s="126"/>
      <c r="E592" s="130"/>
      <c r="F592" s="130"/>
    </row>
    <row r="593" spans="2:6" ht="12.75">
      <c r="B593" s="126"/>
      <c r="E593" s="130"/>
      <c r="F593" s="130"/>
    </row>
    <row r="594" spans="2:6" ht="12.75">
      <c r="B594" s="126"/>
      <c r="E594" s="130"/>
      <c r="F594" s="130"/>
    </row>
    <row r="595" spans="2:6" ht="12.75">
      <c r="B595" s="126"/>
      <c r="E595" s="130"/>
      <c r="F595" s="130"/>
    </row>
    <row r="596" spans="2:6" ht="12.75">
      <c r="B596" s="126"/>
      <c r="E596" s="130"/>
      <c r="F596" s="130"/>
    </row>
    <row r="597" spans="2:6" ht="12.75">
      <c r="B597" s="126"/>
      <c r="E597" s="130"/>
      <c r="F597" s="130"/>
    </row>
    <row r="598" spans="2:6" ht="12.75">
      <c r="B598" s="126"/>
      <c r="E598" s="130"/>
      <c r="F598" s="130"/>
    </row>
    <row r="599" spans="2:6" ht="12.75">
      <c r="B599" s="126"/>
      <c r="E599" s="130"/>
      <c r="F599" s="130"/>
    </row>
    <row r="600" spans="2:6" ht="12.75">
      <c r="B600" s="126"/>
      <c r="E600" s="130"/>
      <c r="F600" s="130"/>
    </row>
    <row r="601" spans="2:6" ht="12.75">
      <c r="B601" s="126"/>
      <c r="E601" s="130"/>
      <c r="F601" s="130"/>
    </row>
    <row r="602" spans="2:6" ht="12.75">
      <c r="B602" s="126"/>
      <c r="E602" s="130"/>
      <c r="F602" s="130"/>
    </row>
    <row r="603" spans="2:6" ht="12.75">
      <c r="B603" s="126"/>
      <c r="E603" s="130"/>
      <c r="F603" s="130"/>
    </row>
    <row r="604" spans="2:6" ht="12.75">
      <c r="B604" s="126"/>
      <c r="E604" s="130"/>
      <c r="F604" s="130"/>
    </row>
    <row r="605" spans="2:6" ht="12.75">
      <c r="B605" s="126"/>
      <c r="E605" s="130"/>
      <c r="F605" s="130"/>
    </row>
    <row r="606" spans="2:6" ht="12.75">
      <c r="B606" s="126"/>
      <c r="E606" s="130"/>
      <c r="F606" s="130"/>
    </row>
    <row r="607" spans="2:6" ht="12.75">
      <c r="B607" s="126"/>
      <c r="E607" s="130"/>
      <c r="F607" s="130"/>
    </row>
    <row r="608" spans="2:6" ht="12.75">
      <c r="B608" s="126"/>
      <c r="E608" s="130"/>
      <c r="F608" s="130"/>
    </row>
    <row r="609" spans="2:6" ht="12.75">
      <c r="B609" s="126"/>
      <c r="E609" s="130"/>
      <c r="F609" s="130"/>
    </row>
    <row r="610" spans="2:6" ht="12.75">
      <c r="B610" s="126"/>
      <c r="E610" s="130"/>
      <c r="F610" s="130"/>
    </row>
    <row r="611" spans="2:6" ht="12.75">
      <c r="B611" s="126"/>
      <c r="E611" s="130"/>
      <c r="F611" s="130"/>
    </row>
    <row r="612" spans="2:6" ht="12.75">
      <c r="B612" s="126"/>
      <c r="E612" s="130"/>
      <c r="F612" s="130"/>
    </row>
    <row r="613" spans="2:6" ht="12.75">
      <c r="B613" s="126"/>
      <c r="E613" s="130"/>
      <c r="F613" s="130"/>
    </row>
    <row r="614" spans="2:6" ht="12.75">
      <c r="B614" s="126"/>
      <c r="E614" s="130"/>
      <c r="F614" s="130"/>
    </row>
    <row r="615" spans="2:6" ht="12.75">
      <c r="B615" s="126"/>
      <c r="E615" s="130"/>
      <c r="F615" s="130"/>
    </row>
    <row r="616" spans="2:6" ht="12.75">
      <c r="B616" s="126"/>
      <c r="E616" s="130"/>
      <c r="F616" s="130"/>
    </row>
    <row r="617" spans="2:6" ht="12.75">
      <c r="B617" s="126"/>
      <c r="E617" s="130"/>
      <c r="F617" s="130"/>
    </row>
    <row r="618" spans="2:6" ht="12.75">
      <c r="B618" s="126"/>
      <c r="E618" s="130"/>
      <c r="F618" s="130"/>
    </row>
    <row r="619" spans="2:6" ht="12.75">
      <c r="B619" s="126"/>
      <c r="E619" s="130"/>
      <c r="F619" s="130"/>
    </row>
    <row r="620" spans="2:6" ht="12.75">
      <c r="B620" s="126"/>
      <c r="E620" s="130"/>
      <c r="F620" s="130"/>
    </row>
    <row r="621" spans="2:6" ht="12.75">
      <c r="B621" s="126"/>
      <c r="E621" s="130"/>
      <c r="F621" s="130"/>
    </row>
    <row r="622" spans="2:6" ht="12.75">
      <c r="B622" s="126"/>
      <c r="E622" s="130"/>
      <c r="F622" s="130"/>
    </row>
    <row r="623" spans="2:6" ht="12.75">
      <c r="B623" s="126"/>
      <c r="E623" s="130"/>
      <c r="F623" s="130"/>
    </row>
    <row r="624" spans="2:6" ht="12.75">
      <c r="B624" s="126"/>
      <c r="E624" s="130"/>
      <c r="F624" s="130"/>
    </row>
    <row r="625" spans="2:6" ht="12.75">
      <c r="B625" s="126"/>
      <c r="E625" s="130"/>
      <c r="F625" s="130"/>
    </row>
    <row r="626" spans="2:6" ht="12.75">
      <c r="B626" s="126"/>
      <c r="E626" s="130"/>
      <c r="F626" s="130"/>
    </row>
    <row r="627" spans="2:6" ht="12.75">
      <c r="B627" s="126"/>
      <c r="E627" s="130"/>
      <c r="F627" s="130"/>
    </row>
    <row r="628" spans="2:6" ht="12.75">
      <c r="B628" s="126"/>
      <c r="E628" s="130"/>
      <c r="F628" s="130"/>
    </row>
    <row r="629" spans="2:6" ht="12.75">
      <c r="B629" s="126"/>
      <c r="E629" s="130"/>
      <c r="F629" s="130"/>
    </row>
    <row r="630" spans="2:6" ht="12.75">
      <c r="B630" s="126"/>
      <c r="E630" s="130"/>
      <c r="F630" s="130"/>
    </row>
    <row r="631" spans="2:6" ht="12.75">
      <c r="B631" s="126"/>
      <c r="E631" s="130"/>
      <c r="F631" s="130"/>
    </row>
    <row r="632" spans="2:6" ht="12.75">
      <c r="B632" s="126"/>
      <c r="E632" s="130"/>
      <c r="F632" s="130"/>
    </row>
    <row r="633" spans="2:6" ht="12.75">
      <c r="B633" s="126"/>
      <c r="E633" s="130"/>
      <c r="F633" s="130"/>
    </row>
    <row r="634" spans="2:6" ht="12.75">
      <c r="B634" s="126"/>
      <c r="E634" s="130"/>
      <c r="F634" s="130"/>
    </row>
    <row r="635" spans="2:6" ht="12.75">
      <c r="B635" s="126"/>
      <c r="E635" s="130"/>
      <c r="F635" s="130"/>
    </row>
    <row r="636" spans="2:6" ht="12.75">
      <c r="B636" s="126"/>
      <c r="E636" s="130"/>
      <c r="F636" s="130"/>
    </row>
    <row r="637" spans="2:6" ht="12.75">
      <c r="B637" s="126"/>
      <c r="E637" s="130"/>
      <c r="F637" s="130"/>
    </row>
    <row r="638" spans="2:6" ht="12.75">
      <c r="B638" s="126"/>
      <c r="E638" s="130"/>
      <c r="F638" s="130"/>
    </row>
    <row r="639" spans="2:6" ht="12.75">
      <c r="B639" s="126"/>
      <c r="E639" s="130"/>
      <c r="F639" s="130"/>
    </row>
    <row r="640" spans="2:6" ht="12.75">
      <c r="B640" s="126"/>
      <c r="E640" s="130"/>
      <c r="F640" s="130"/>
    </row>
    <row r="641" spans="2:6" ht="12.75">
      <c r="B641" s="126"/>
      <c r="E641" s="130"/>
      <c r="F641" s="130"/>
    </row>
    <row r="642" spans="2:6" ht="12.75">
      <c r="B642" s="126"/>
      <c r="E642" s="130"/>
      <c r="F642" s="130"/>
    </row>
    <row r="643" spans="2:6" ht="12.75">
      <c r="B643" s="126"/>
      <c r="E643" s="130"/>
      <c r="F643" s="130"/>
    </row>
    <row r="644" spans="2:6" ht="12.75">
      <c r="B644" s="126"/>
      <c r="E644" s="130"/>
      <c r="F644" s="130"/>
    </row>
    <row r="645" spans="2:6" ht="12.75">
      <c r="B645" s="126"/>
      <c r="E645" s="130"/>
      <c r="F645" s="130"/>
    </row>
    <row r="646" spans="2:6" ht="12.75">
      <c r="B646" s="126"/>
      <c r="E646" s="130"/>
      <c r="F646" s="130"/>
    </row>
    <row r="647" spans="2:6" ht="12.75">
      <c r="B647" s="126"/>
      <c r="E647" s="130"/>
      <c r="F647" s="130"/>
    </row>
    <row r="648" spans="2:6" ht="12.75">
      <c r="B648" s="126"/>
      <c r="E648" s="130"/>
      <c r="F648" s="130"/>
    </row>
    <row r="649" spans="2:6" ht="12.75">
      <c r="B649" s="126"/>
      <c r="E649" s="130"/>
      <c r="F649" s="130"/>
    </row>
    <row r="650" spans="2:6" ht="12.75">
      <c r="B650" s="126"/>
      <c r="E650" s="130"/>
      <c r="F650" s="130"/>
    </row>
    <row r="651" spans="2:6" ht="12.75">
      <c r="B651" s="126"/>
      <c r="E651" s="130"/>
      <c r="F651" s="130"/>
    </row>
    <row r="652" spans="2:6" ht="12.75">
      <c r="B652" s="126"/>
      <c r="E652" s="130"/>
      <c r="F652" s="130"/>
    </row>
    <row r="653" spans="2:6" ht="12.75">
      <c r="B653" s="126"/>
      <c r="E653" s="130"/>
      <c r="F653" s="130"/>
    </row>
    <row r="654" spans="2:6" ht="12.75">
      <c r="B654" s="126"/>
      <c r="E654" s="130"/>
      <c r="F654" s="130"/>
    </row>
    <row r="655" spans="2:6" ht="12.75">
      <c r="B655" s="126"/>
      <c r="E655" s="130"/>
      <c r="F655" s="130"/>
    </row>
    <row r="656" spans="2:6" ht="12.75">
      <c r="B656" s="126"/>
      <c r="E656" s="130"/>
      <c r="F656" s="130"/>
    </row>
    <row r="657" spans="2:6" ht="12.75">
      <c r="B657" s="126"/>
      <c r="E657" s="130"/>
      <c r="F657" s="130"/>
    </row>
    <row r="658" spans="2:6" ht="12.75">
      <c r="B658" s="126"/>
      <c r="E658" s="130"/>
      <c r="F658" s="130"/>
    </row>
    <row r="659" spans="2:6" ht="12.75">
      <c r="B659" s="126"/>
      <c r="E659" s="130"/>
      <c r="F659" s="130"/>
    </row>
    <row r="660" spans="2:6" ht="12.75">
      <c r="B660" s="126"/>
      <c r="E660" s="130"/>
      <c r="F660" s="130"/>
    </row>
    <row r="661" spans="2:6" ht="12.75">
      <c r="B661" s="126"/>
      <c r="E661" s="130"/>
      <c r="F661" s="130"/>
    </row>
    <row r="662" spans="2:6" ht="12.75">
      <c r="B662" s="126"/>
      <c r="E662" s="130"/>
      <c r="F662" s="130"/>
    </row>
    <row r="663" spans="2:6" ht="12.75">
      <c r="B663" s="126"/>
      <c r="E663" s="130"/>
      <c r="F663" s="130"/>
    </row>
    <row r="664" spans="2:6" ht="12.75">
      <c r="B664" s="126"/>
      <c r="E664" s="130"/>
      <c r="F664" s="130"/>
    </row>
    <row r="665" spans="2:6" ht="12.75">
      <c r="B665" s="126"/>
      <c r="E665" s="130"/>
      <c r="F665" s="130"/>
    </row>
    <row r="666" spans="2:6" ht="12.75">
      <c r="B666" s="126"/>
      <c r="E666" s="130"/>
      <c r="F666" s="130"/>
    </row>
    <row r="667" spans="2:6" ht="12.75">
      <c r="B667" s="126"/>
      <c r="E667" s="130"/>
      <c r="F667" s="130"/>
    </row>
    <row r="668" spans="2:6" ht="12.75">
      <c r="B668" s="126"/>
      <c r="E668" s="130"/>
      <c r="F668" s="130"/>
    </row>
    <row r="669" spans="2:6" ht="12.75">
      <c r="B669" s="126"/>
      <c r="E669" s="130"/>
      <c r="F669" s="130"/>
    </row>
    <row r="670" spans="2:6" ht="12.75">
      <c r="B670" s="126"/>
      <c r="E670" s="130"/>
      <c r="F670" s="130"/>
    </row>
    <row r="671" spans="2:6" ht="12.75">
      <c r="B671" s="126"/>
      <c r="E671" s="130"/>
      <c r="F671" s="130"/>
    </row>
    <row r="672" spans="2:6" ht="12.75">
      <c r="B672" s="126"/>
      <c r="E672" s="130"/>
      <c r="F672" s="130"/>
    </row>
    <row r="673" spans="2:6" ht="12.75">
      <c r="B673" s="126"/>
      <c r="E673" s="130"/>
      <c r="F673" s="130"/>
    </row>
    <row r="674" spans="2:6" ht="12.75">
      <c r="B674" s="126"/>
      <c r="E674" s="130"/>
      <c r="F674" s="130"/>
    </row>
    <row r="675" spans="2:6" ht="12.75">
      <c r="B675" s="126"/>
      <c r="E675" s="130"/>
      <c r="F675" s="130"/>
    </row>
    <row r="676" spans="2:6" ht="12.75">
      <c r="B676" s="126"/>
      <c r="E676" s="130"/>
      <c r="F676" s="130"/>
    </row>
    <row r="677" spans="2:6" ht="12.75">
      <c r="B677" s="126"/>
      <c r="E677" s="130"/>
      <c r="F677" s="130"/>
    </row>
    <row r="678" spans="2:6" ht="12.75">
      <c r="B678" s="126"/>
      <c r="E678" s="130"/>
      <c r="F678" s="130"/>
    </row>
    <row r="679" spans="2:6" ht="12.75">
      <c r="B679" s="126"/>
      <c r="E679" s="130"/>
      <c r="F679" s="130"/>
    </row>
    <row r="680" spans="2:6" ht="12.75">
      <c r="B680" s="126"/>
      <c r="E680" s="130"/>
      <c r="F680" s="130"/>
    </row>
    <row r="681" spans="2:6" ht="12.75">
      <c r="B681" s="126"/>
      <c r="E681" s="130"/>
      <c r="F681" s="130"/>
    </row>
    <row r="682" spans="2:6" ht="12.75">
      <c r="B682" s="126"/>
      <c r="E682" s="130"/>
      <c r="F682" s="130"/>
    </row>
    <row r="683" spans="2:6" ht="12.75">
      <c r="B683" s="126"/>
      <c r="E683" s="130"/>
      <c r="F683" s="130"/>
    </row>
    <row r="684" spans="2:6" ht="12.75">
      <c r="B684" s="126"/>
      <c r="E684" s="130"/>
      <c r="F684" s="130"/>
    </row>
    <row r="685" spans="2:6" ht="12.75">
      <c r="B685" s="126"/>
      <c r="E685" s="130"/>
      <c r="F685" s="130"/>
    </row>
    <row r="686" spans="2:6" ht="12.75">
      <c r="B686" s="126"/>
      <c r="E686" s="130"/>
      <c r="F686" s="130"/>
    </row>
    <row r="687" spans="2:6" ht="12.75">
      <c r="B687" s="126"/>
      <c r="E687" s="130"/>
      <c r="F687" s="130"/>
    </row>
    <row r="688" spans="2:6" ht="12.75">
      <c r="B688" s="126"/>
      <c r="E688" s="130"/>
      <c r="F688" s="130"/>
    </row>
    <row r="689" spans="2:6" ht="12.75">
      <c r="B689" s="126"/>
      <c r="E689" s="130"/>
      <c r="F689" s="130"/>
    </row>
    <row r="690" spans="2:6" ht="12.75">
      <c r="B690" s="126"/>
      <c r="E690" s="130"/>
      <c r="F690" s="130"/>
    </row>
    <row r="691" spans="2:6" ht="12.75">
      <c r="B691" s="126"/>
      <c r="E691" s="130"/>
      <c r="F691" s="130"/>
    </row>
    <row r="692" spans="2:6" ht="12.75">
      <c r="B692" s="126"/>
      <c r="E692" s="130"/>
      <c r="F692" s="130"/>
    </row>
    <row r="693" spans="2:6" ht="12.75">
      <c r="B693" s="126"/>
      <c r="E693" s="130"/>
      <c r="F693" s="130"/>
    </row>
    <row r="694" spans="2:6" ht="12.75">
      <c r="B694" s="126"/>
      <c r="E694" s="130"/>
      <c r="F694" s="130"/>
    </row>
    <row r="695" spans="2:6" ht="12.75">
      <c r="B695" s="126"/>
      <c r="E695" s="130"/>
      <c r="F695" s="130"/>
    </row>
    <row r="696" spans="2:6" ht="12.75">
      <c r="B696" s="126"/>
      <c r="E696" s="130"/>
      <c r="F696" s="130"/>
    </row>
    <row r="697" spans="2:6" ht="12.75">
      <c r="B697" s="126"/>
      <c r="E697" s="130"/>
      <c r="F697" s="130"/>
    </row>
    <row r="698" spans="2:6" ht="12.75">
      <c r="B698" s="126"/>
      <c r="E698" s="130"/>
      <c r="F698" s="130"/>
    </row>
    <row r="699" spans="2:6" ht="12.75">
      <c r="B699" s="126"/>
      <c r="E699" s="130"/>
      <c r="F699" s="130"/>
    </row>
    <row r="700" spans="2:6" ht="12.75">
      <c r="B700" s="126"/>
      <c r="E700" s="130"/>
      <c r="F700" s="130"/>
    </row>
    <row r="701" spans="2:6" ht="12.75">
      <c r="B701" s="126"/>
      <c r="E701" s="130"/>
      <c r="F701" s="130"/>
    </row>
    <row r="702" spans="2:6" ht="12.75">
      <c r="B702" s="126"/>
      <c r="E702" s="130"/>
      <c r="F702" s="130"/>
    </row>
    <row r="703" spans="2:6" ht="12.75">
      <c r="B703" s="126"/>
      <c r="E703" s="130"/>
      <c r="F703" s="130"/>
    </row>
    <row r="704" spans="2:6" ht="12.75">
      <c r="B704" s="126"/>
      <c r="E704" s="130"/>
      <c r="F704" s="130"/>
    </row>
    <row r="705" spans="2:6" ht="12.75">
      <c r="B705" s="126"/>
      <c r="E705" s="130"/>
      <c r="F705" s="130"/>
    </row>
    <row r="706" spans="2:6" ht="12.75">
      <c r="B706" s="126"/>
      <c r="E706" s="130"/>
      <c r="F706" s="130"/>
    </row>
    <row r="707" spans="2:6" ht="12.75">
      <c r="B707" s="126"/>
      <c r="E707" s="130"/>
      <c r="F707" s="130"/>
    </row>
    <row r="708" spans="2:6" ht="12.75">
      <c r="B708" s="126"/>
      <c r="E708" s="130"/>
      <c r="F708" s="130"/>
    </row>
    <row r="709" spans="2:6" ht="12.75">
      <c r="B709" s="126"/>
      <c r="E709" s="130"/>
      <c r="F709" s="130"/>
    </row>
    <row r="710" spans="2:6" ht="12.75">
      <c r="B710" s="126"/>
      <c r="E710" s="130"/>
      <c r="F710" s="130"/>
    </row>
    <row r="711" spans="2:6" ht="12.75">
      <c r="B711" s="126"/>
      <c r="E711" s="130"/>
      <c r="F711" s="130"/>
    </row>
    <row r="712" spans="2:6" ht="12.75">
      <c r="B712" s="126"/>
      <c r="E712" s="130"/>
      <c r="F712" s="130"/>
    </row>
    <row r="713" spans="2:6" ht="12.75">
      <c r="B713" s="126"/>
      <c r="E713" s="130"/>
      <c r="F713" s="130"/>
    </row>
    <row r="714" spans="2:6" ht="12.75">
      <c r="B714" s="126"/>
      <c r="E714" s="130"/>
      <c r="F714" s="130"/>
    </row>
    <row r="715" spans="2:6" ht="12.75">
      <c r="B715" s="126"/>
      <c r="E715" s="130"/>
      <c r="F715" s="130"/>
    </row>
    <row r="716" spans="2:6" ht="12.75">
      <c r="B716" s="126"/>
      <c r="E716" s="130"/>
      <c r="F716" s="130"/>
    </row>
    <row r="717" spans="2:6" ht="12.75">
      <c r="B717" s="126"/>
      <c r="E717" s="130"/>
      <c r="F717" s="130"/>
    </row>
    <row r="718" spans="2:6" ht="12.75">
      <c r="B718" s="126"/>
      <c r="E718" s="130"/>
      <c r="F718" s="130"/>
    </row>
    <row r="719" spans="2:6" ht="12.75">
      <c r="B719" s="126"/>
      <c r="E719" s="130"/>
      <c r="F719" s="130"/>
    </row>
    <row r="720" spans="2:6" ht="12.75">
      <c r="B720" s="126"/>
      <c r="E720" s="130"/>
      <c r="F720" s="130"/>
    </row>
    <row r="721" spans="2:6" ht="12.75">
      <c r="B721" s="126"/>
      <c r="E721" s="130"/>
      <c r="F721" s="130"/>
    </row>
    <row r="722" spans="2:6" ht="12.75">
      <c r="B722" s="126"/>
      <c r="E722" s="130"/>
      <c r="F722" s="130"/>
    </row>
    <row r="723" spans="2:6" ht="12.75">
      <c r="B723" s="126"/>
      <c r="E723" s="130"/>
      <c r="F723" s="130"/>
    </row>
    <row r="724" spans="2:6" ht="12.75">
      <c r="B724" s="126"/>
      <c r="E724" s="130"/>
      <c r="F724" s="130"/>
    </row>
    <row r="725" spans="2:6" ht="12.75">
      <c r="B725" s="126"/>
      <c r="E725" s="130"/>
      <c r="F725" s="130"/>
    </row>
    <row r="726" spans="2:6" ht="12.75">
      <c r="B726" s="126"/>
      <c r="E726" s="130"/>
      <c r="F726" s="130"/>
    </row>
    <row r="727" spans="2:6" ht="12.75">
      <c r="B727" s="126"/>
      <c r="E727" s="130"/>
      <c r="F727" s="130"/>
    </row>
    <row r="728" spans="2:6" ht="12.75">
      <c r="B728" s="126"/>
      <c r="E728" s="130"/>
      <c r="F728" s="130"/>
    </row>
    <row r="729" spans="2:6" ht="12.75">
      <c r="B729" s="126"/>
      <c r="E729" s="130"/>
      <c r="F729" s="130"/>
    </row>
    <row r="730" spans="2:6" ht="12.75">
      <c r="B730" s="126"/>
      <c r="E730" s="130"/>
      <c r="F730" s="130"/>
    </row>
    <row r="731" spans="2:6" ht="12.75">
      <c r="B731" s="126"/>
      <c r="E731" s="130"/>
      <c r="F731" s="130"/>
    </row>
    <row r="732" spans="2:6" ht="12.75">
      <c r="B732" s="126"/>
      <c r="E732" s="130"/>
      <c r="F732" s="130"/>
    </row>
    <row r="733" spans="2:6" ht="12.75">
      <c r="B733" s="126"/>
      <c r="E733" s="130"/>
      <c r="F733" s="130"/>
    </row>
    <row r="734" spans="2:6" ht="12.75">
      <c r="B734" s="126"/>
      <c r="E734" s="130"/>
      <c r="F734" s="130"/>
    </row>
    <row r="735" spans="2:6" ht="12.75">
      <c r="B735" s="126"/>
      <c r="E735" s="130"/>
      <c r="F735" s="130"/>
    </row>
    <row r="736" spans="2:6" ht="12.75">
      <c r="B736" s="126"/>
      <c r="E736" s="130"/>
      <c r="F736" s="130"/>
    </row>
    <row r="737" spans="2:6" ht="12.75">
      <c r="B737" s="126"/>
      <c r="E737" s="130"/>
      <c r="F737" s="130"/>
    </row>
    <row r="738" spans="2:6" ht="12.75">
      <c r="B738" s="126"/>
      <c r="E738" s="130"/>
      <c r="F738" s="130"/>
    </row>
    <row r="739" spans="2:6" ht="12.75">
      <c r="B739" s="126"/>
      <c r="E739" s="130"/>
      <c r="F739" s="130"/>
    </row>
    <row r="740" spans="2:6" ht="12.75">
      <c r="B740" s="126"/>
      <c r="E740" s="130"/>
      <c r="F740" s="130"/>
    </row>
    <row r="741" spans="2:6" ht="12.75">
      <c r="B741" s="126"/>
      <c r="E741" s="130"/>
      <c r="F741" s="130"/>
    </row>
    <row r="742" spans="2:6" ht="12.75">
      <c r="B742" s="126"/>
      <c r="E742" s="130"/>
      <c r="F742" s="130"/>
    </row>
    <row r="743" spans="2:6" ht="12.75">
      <c r="B743" s="126"/>
      <c r="E743" s="130"/>
      <c r="F743" s="130"/>
    </row>
    <row r="744" spans="2:6" ht="12.75">
      <c r="B744" s="126"/>
      <c r="E744" s="130"/>
      <c r="F744" s="130"/>
    </row>
    <row r="745" spans="2:6" ht="12.75">
      <c r="B745" s="126"/>
      <c r="E745" s="130"/>
      <c r="F745" s="130"/>
    </row>
    <row r="746" spans="2:6" ht="12.75">
      <c r="B746" s="126"/>
      <c r="E746" s="130"/>
      <c r="F746" s="130"/>
    </row>
    <row r="747" spans="2:6" ht="12.75">
      <c r="B747" s="126"/>
      <c r="E747" s="130"/>
      <c r="F747" s="130"/>
    </row>
    <row r="748" spans="2:6" ht="12.75">
      <c r="B748" s="126"/>
      <c r="E748" s="130"/>
      <c r="F748" s="130"/>
    </row>
    <row r="749" spans="2:6" ht="12.75">
      <c r="B749" s="126"/>
      <c r="E749" s="130"/>
      <c r="F749" s="130"/>
    </row>
    <row r="750" spans="2:6" ht="12.75">
      <c r="B750" s="126"/>
      <c r="E750" s="130"/>
      <c r="F750" s="130"/>
    </row>
    <row r="751" spans="2:6" ht="12.75">
      <c r="B751" s="126"/>
      <c r="E751" s="130"/>
      <c r="F751" s="130"/>
    </row>
    <row r="752" spans="2:6" ht="12.75">
      <c r="B752" s="126"/>
      <c r="E752" s="130"/>
      <c r="F752" s="130"/>
    </row>
    <row r="753" spans="2:6" ht="12.75">
      <c r="B753" s="126"/>
      <c r="E753" s="130"/>
      <c r="F753" s="130"/>
    </row>
    <row r="754" spans="2:6" ht="12.75">
      <c r="B754" s="126"/>
      <c r="E754" s="130"/>
      <c r="F754" s="130"/>
    </row>
    <row r="755" spans="2:6" ht="12.75">
      <c r="B755" s="126"/>
      <c r="E755" s="130"/>
      <c r="F755" s="130"/>
    </row>
    <row r="756" spans="2:6" ht="12.75">
      <c r="B756" s="126"/>
      <c r="E756" s="130"/>
      <c r="F756" s="130"/>
    </row>
    <row r="757" spans="2:6" ht="12.75">
      <c r="B757" s="126"/>
      <c r="E757" s="130"/>
      <c r="F757" s="130"/>
    </row>
    <row r="758" spans="2:6" ht="12.75">
      <c r="B758" s="126"/>
      <c r="E758" s="130"/>
      <c r="F758" s="130"/>
    </row>
    <row r="759" spans="2:6" ht="12.75">
      <c r="B759" s="126"/>
      <c r="E759" s="130"/>
      <c r="F759" s="130"/>
    </row>
    <row r="760" spans="2:6" ht="12.75">
      <c r="B760" s="126"/>
      <c r="E760" s="130"/>
      <c r="F760" s="130"/>
    </row>
    <row r="761" spans="2:6" ht="12.75">
      <c r="B761" s="126"/>
      <c r="E761" s="130"/>
      <c r="F761" s="130"/>
    </row>
    <row r="762" spans="2:6" ht="12.75">
      <c r="B762" s="126"/>
      <c r="E762" s="130"/>
      <c r="F762" s="130"/>
    </row>
    <row r="763" spans="2:6" ht="12.75">
      <c r="B763" s="126"/>
      <c r="E763" s="130"/>
      <c r="F763" s="130"/>
    </row>
    <row r="764" spans="2:6" ht="12.75">
      <c r="B764" s="126"/>
      <c r="E764" s="130"/>
      <c r="F764" s="130"/>
    </row>
    <row r="765" spans="2:6" ht="12.75">
      <c r="B765" s="126"/>
      <c r="E765" s="130"/>
      <c r="F765" s="130"/>
    </row>
    <row r="766" spans="2:6" ht="12.75">
      <c r="B766" s="126"/>
      <c r="E766" s="130"/>
      <c r="F766" s="130"/>
    </row>
    <row r="767" spans="2:6" ht="12.75">
      <c r="B767" s="126"/>
      <c r="E767" s="130"/>
      <c r="F767" s="130"/>
    </row>
    <row r="768" spans="2:6" ht="12.75">
      <c r="B768" s="126"/>
      <c r="E768" s="130"/>
      <c r="F768" s="130"/>
    </row>
    <row r="769" spans="2:6" ht="12.75">
      <c r="B769" s="126"/>
      <c r="E769" s="130"/>
      <c r="F769" s="130"/>
    </row>
    <row r="770" spans="2:6" ht="12.75">
      <c r="B770" s="126"/>
      <c r="E770" s="130"/>
      <c r="F770" s="130"/>
    </row>
    <row r="771" spans="2:6" ht="12.75">
      <c r="B771" s="126"/>
      <c r="E771" s="130"/>
      <c r="F771" s="130"/>
    </row>
    <row r="772" spans="2:6" ht="12.75">
      <c r="B772" s="126"/>
      <c r="E772" s="130"/>
      <c r="F772" s="130"/>
    </row>
    <row r="773" spans="2:6" ht="12.75">
      <c r="B773" s="126"/>
      <c r="E773" s="130"/>
      <c r="F773" s="130"/>
    </row>
    <row r="774" spans="2:6" ht="12.75">
      <c r="B774" s="126"/>
      <c r="E774" s="130"/>
      <c r="F774" s="130"/>
    </row>
    <row r="775" spans="2:6" ht="12.75">
      <c r="B775" s="126"/>
      <c r="E775" s="130"/>
      <c r="F775" s="130"/>
    </row>
    <row r="776" spans="2:6" ht="12.75">
      <c r="B776" s="126"/>
      <c r="E776" s="130"/>
      <c r="F776" s="130"/>
    </row>
    <row r="777" spans="2:6" ht="12.75">
      <c r="B777" s="126"/>
      <c r="E777" s="130"/>
      <c r="F777" s="130"/>
    </row>
    <row r="778" spans="2:6" ht="12.75">
      <c r="B778" s="126"/>
      <c r="E778" s="130"/>
      <c r="F778" s="130"/>
    </row>
    <row r="779" spans="2:6" ht="12.75">
      <c r="B779" s="126"/>
      <c r="E779" s="130"/>
      <c r="F779" s="130"/>
    </row>
    <row r="780" spans="2:6" ht="12.75">
      <c r="B780" s="126"/>
      <c r="E780" s="130"/>
      <c r="F780" s="130"/>
    </row>
    <row r="781" spans="2:6" ht="12.75">
      <c r="B781" s="126"/>
      <c r="E781" s="130"/>
      <c r="F781" s="130"/>
    </row>
    <row r="782" spans="2:6" ht="12.75">
      <c r="B782" s="126"/>
      <c r="E782" s="130"/>
      <c r="F782" s="130"/>
    </row>
    <row r="783" spans="2:6" ht="12.75">
      <c r="B783" s="126"/>
      <c r="E783" s="130"/>
      <c r="F783" s="130"/>
    </row>
    <row r="784" spans="2:6" ht="12.75">
      <c r="B784" s="126"/>
      <c r="E784" s="130"/>
      <c r="F784" s="130"/>
    </row>
    <row r="785" spans="2:6" ht="12.75">
      <c r="B785" s="126"/>
      <c r="E785" s="130"/>
      <c r="F785" s="130"/>
    </row>
    <row r="786" spans="2:6" ht="12.75">
      <c r="B786" s="126"/>
      <c r="E786" s="130"/>
      <c r="F786" s="130"/>
    </row>
    <row r="787" spans="2:6" ht="12.75">
      <c r="B787" s="126"/>
      <c r="E787" s="130"/>
      <c r="F787" s="130"/>
    </row>
    <row r="788" spans="2:6" ht="12.75">
      <c r="B788" s="126"/>
      <c r="E788" s="130"/>
      <c r="F788" s="130"/>
    </row>
    <row r="789" spans="2:6" ht="12.75">
      <c r="B789" s="126"/>
      <c r="E789" s="130"/>
      <c r="F789" s="130"/>
    </row>
    <row r="790" spans="2:6" ht="12.75">
      <c r="B790" s="126"/>
      <c r="E790" s="130"/>
      <c r="F790" s="130"/>
    </row>
    <row r="791" spans="2:6" ht="12.75">
      <c r="B791" s="126"/>
      <c r="E791" s="130"/>
      <c r="F791" s="130"/>
    </row>
    <row r="792" spans="2:6" ht="12.75">
      <c r="B792" s="126"/>
      <c r="E792" s="130"/>
      <c r="F792" s="130"/>
    </row>
    <row r="793" spans="2:6" ht="12.75">
      <c r="B793" s="126"/>
      <c r="E793" s="130"/>
      <c r="F793" s="130"/>
    </row>
    <row r="794" spans="2:6" ht="12.75">
      <c r="B794" s="126"/>
      <c r="E794" s="130"/>
      <c r="F794" s="130"/>
    </row>
    <row r="795" spans="2:6" ht="12.75">
      <c r="B795" s="126"/>
      <c r="E795" s="130"/>
      <c r="F795" s="130"/>
    </row>
    <row r="796" spans="2:6" ht="12.75">
      <c r="B796" s="126"/>
      <c r="E796" s="130"/>
      <c r="F796" s="130"/>
    </row>
    <row r="797" spans="2:6" ht="12.75">
      <c r="B797" s="126"/>
      <c r="E797" s="130"/>
      <c r="F797" s="130"/>
    </row>
    <row r="798" spans="2:6" ht="12.75">
      <c r="B798" s="126"/>
      <c r="E798" s="130"/>
      <c r="F798" s="130"/>
    </row>
    <row r="799" spans="2:6" ht="12.75">
      <c r="B799" s="126"/>
      <c r="E799" s="130"/>
      <c r="F799" s="130"/>
    </row>
    <row r="800" spans="2:6" ht="12.75">
      <c r="B800" s="126"/>
      <c r="E800" s="130"/>
      <c r="F800" s="130"/>
    </row>
    <row r="801" spans="2:6" ht="12.75">
      <c r="B801" s="126"/>
      <c r="E801" s="130"/>
      <c r="F801" s="130"/>
    </row>
    <row r="802" spans="2:6" ht="12.75">
      <c r="B802" s="126"/>
      <c r="E802" s="130"/>
      <c r="F802" s="130"/>
    </row>
    <row r="803" spans="2:6" ht="12.75">
      <c r="B803" s="126"/>
      <c r="E803" s="130"/>
      <c r="F803" s="130"/>
    </row>
    <row r="804" spans="2:6" ht="12.75">
      <c r="B804" s="126"/>
      <c r="E804" s="130"/>
      <c r="F804" s="130"/>
    </row>
    <row r="805" spans="2:6" ht="12.75">
      <c r="B805" s="126"/>
      <c r="E805" s="130"/>
      <c r="F805" s="130"/>
    </row>
    <row r="806" spans="2:6" ht="12.75">
      <c r="B806" s="126"/>
      <c r="E806" s="130"/>
      <c r="F806" s="130"/>
    </row>
    <row r="807" spans="2:6" ht="12.75">
      <c r="B807" s="126"/>
      <c r="E807" s="130"/>
      <c r="F807" s="130"/>
    </row>
    <row r="808" spans="2:6" ht="12.75">
      <c r="B808" s="126"/>
      <c r="E808" s="130"/>
      <c r="F808" s="130"/>
    </row>
    <row r="809" spans="2:6" ht="12.75">
      <c r="B809" s="126"/>
      <c r="E809" s="130"/>
      <c r="F809" s="130"/>
    </row>
    <row r="810" spans="2:6" ht="12.75">
      <c r="B810" s="126"/>
      <c r="E810" s="130"/>
      <c r="F810" s="130"/>
    </row>
    <row r="811" spans="2:6" ht="12.75">
      <c r="B811" s="126"/>
      <c r="E811" s="130"/>
      <c r="F811" s="130"/>
    </row>
    <row r="812" spans="2:6" ht="12.75">
      <c r="B812" s="126"/>
      <c r="E812" s="130"/>
      <c r="F812" s="130"/>
    </row>
    <row r="813" spans="2:6" ht="12.75">
      <c r="B813" s="126"/>
      <c r="E813" s="130"/>
      <c r="F813" s="130"/>
    </row>
    <row r="814" spans="2:6" ht="12.75">
      <c r="B814" s="126"/>
      <c r="E814" s="130"/>
      <c r="F814" s="130"/>
    </row>
    <row r="815" spans="2:6" ht="12.75">
      <c r="B815" s="126"/>
      <c r="E815" s="130"/>
      <c r="F815" s="130"/>
    </row>
    <row r="816" spans="2:6" ht="12.75">
      <c r="B816" s="126"/>
      <c r="E816" s="130"/>
      <c r="F816" s="130"/>
    </row>
    <row r="817" spans="2:6" ht="12.75">
      <c r="B817" s="126"/>
      <c r="E817" s="130"/>
      <c r="F817" s="130"/>
    </row>
    <row r="818" spans="2:6" ht="12.75">
      <c r="B818" s="126"/>
      <c r="E818" s="130"/>
      <c r="F818" s="130"/>
    </row>
    <row r="819" spans="2:6" ht="12.75">
      <c r="B819" s="126"/>
      <c r="E819" s="130"/>
      <c r="F819" s="130"/>
    </row>
    <row r="820" spans="2:6" ht="12.75">
      <c r="B820" s="126"/>
      <c r="E820" s="130"/>
      <c r="F820" s="130"/>
    </row>
    <row r="821" spans="2:6" ht="12.75">
      <c r="B821" s="126"/>
      <c r="E821" s="130"/>
      <c r="F821" s="130"/>
    </row>
    <row r="822" spans="2:6" ht="12.75">
      <c r="B822" s="126"/>
      <c r="E822" s="130"/>
      <c r="F822" s="130"/>
    </row>
    <row r="823" spans="2:6" ht="12.75">
      <c r="B823" s="126"/>
      <c r="E823" s="130"/>
      <c r="F823" s="130"/>
    </row>
    <row r="824" spans="2:6" ht="12.75">
      <c r="B824" s="126"/>
      <c r="E824" s="130"/>
      <c r="F824" s="130"/>
    </row>
    <row r="825" spans="2:6" ht="12.75">
      <c r="B825" s="126"/>
      <c r="E825" s="130"/>
      <c r="F825" s="130"/>
    </row>
    <row r="826" spans="2:6" ht="12.75">
      <c r="B826" s="126"/>
      <c r="E826" s="130"/>
      <c r="F826" s="130"/>
    </row>
    <row r="827" spans="2:6" ht="12.75">
      <c r="B827" s="126"/>
      <c r="E827" s="130"/>
      <c r="F827" s="130"/>
    </row>
    <row r="828" spans="2:6" ht="12.75">
      <c r="B828" s="126"/>
      <c r="E828" s="130"/>
      <c r="F828" s="130"/>
    </row>
    <row r="829" spans="2:6" ht="12.75">
      <c r="B829" s="126"/>
      <c r="E829" s="130"/>
      <c r="F829" s="130"/>
    </row>
    <row r="830" spans="2:6" ht="12.75">
      <c r="B830" s="126"/>
      <c r="E830" s="130"/>
      <c r="F830" s="130"/>
    </row>
    <row r="831" spans="2:6" ht="12.75">
      <c r="B831" s="126"/>
      <c r="E831" s="130"/>
      <c r="F831" s="130"/>
    </row>
    <row r="832" spans="2:6" ht="12.75">
      <c r="B832" s="126"/>
      <c r="E832" s="130"/>
      <c r="F832" s="130"/>
    </row>
    <row r="833" spans="2:6" ht="12.75">
      <c r="B833" s="126"/>
      <c r="E833" s="130"/>
      <c r="F833" s="130"/>
    </row>
    <row r="834" spans="2:6" ht="12.75">
      <c r="B834" s="126"/>
      <c r="E834" s="130"/>
      <c r="F834" s="130"/>
    </row>
    <row r="835" spans="2:6" ht="12.75">
      <c r="B835" s="126"/>
      <c r="E835" s="130"/>
      <c r="F835" s="130"/>
    </row>
    <row r="836" spans="2:6" ht="12.75">
      <c r="B836" s="126"/>
      <c r="E836" s="130"/>
      <c r="F836" s="130"/>
    </row>
    <row r="837" spans="2:6" ht="12.75">
      <c r="B837" s="126"/>
      <c r="E837" s="130"/>
      <c r="F837" s="130"/>
    </row>
    <row r="838" spans="2:6" ht="12.75">
      <c r="B838" s="126"/>
      <c r="E838" s="130"/>
      <c r="F838" s="130"/>
    </row>
    <row r="839" spans="2:6" ht="12.75">
      <c r="B839" s="126"/>
      <c r="E839" s="130"/>
      <c r="F839" s="130"/>
    </row>
    <row r="840" spans="2:6" ht="12.75">
      <c r="B840" s="126"/>
      <c r="E840" s="130"/>
      <c r="F840" s="130"/>
    </row>
    <row r="841" spans="2:6" ht="12.75">
      <c r="B841" s="126"/>
      <c r="E841" s="130"/>
      <c r="F841" s="130"/>
    </row>
    <row r="842" spans="2:6" ht="12.75">
      <c r="B842" s="126"/>
      <c r="E842" s="130"/>
      <c r="F842" s="130"/>
    </row>
    <row r="843" spans="2:6" ht="12.75">
      <c r="B843" s="126"/>
      <c r="E843" s="130"/>
      <c r="F843" s="130"/>
    </row>
    <row r="844" spans="2:6" ht="12.75">
      <c r="B844" s="126"/>
      <c r="E844" s="130"/>
      <c r="F844" s="130"/>
    </row>
    <row r="845" spans="2:6" ht="12.75">
      <c r="B845" s="126"/>
      <c r="E845" s="130"/>
      <c r="F845" s="130"/>
    </row>
    <row r="846" spans="2:6" ht="12.75">
      <c r="B846" s="126"/>
      <c r="E846" s="130"/>
      <c r="F846" s="130"/>
    </row>
    <row r="847" spans="2:6" ht="12.75">
      <c r="B847" s="126"/>
      <c r="E847" s="130"/>
      <c r="F847" s="130"/>
    </row>
    <row r="848" spans="2:6" ht="12.75">
      <c r="B848" s="126"/>
      <c r="E848" s="130"/>
      <c r="F848" s="130"/>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23"/>
  <sheetViews>
    <sheetView view="pageBreakPreview" zoomScaleSheetLayoutView="100" zoomScalePageLayoutView="0" workbookViewId="0" topLeftCell="A1">
      <selection activeCell="B17" sqref="B17"/>
    </sheetView>
  </sheetViews>
  <sheetFormatPr defaultColWidth="9.00390625" defaultRowHeight="12.75"/>
  <cols>
    <col min="1" max="1" width="10.75390625" style="301" customWidth="1"/>
    <col min="2" max="2" width="78.25390625" style="302" customWidth="1"/>
    <col min="3" max="16384" width="9.125" style="304" customWidth="1"/>
  </cols>
  <sheetData>
    <row r="1" spans="1:2" s="307" customFormat="1" ht="15">
      <c r="A1" s="308" t="s">
        <v>365</v>
      </c>
      <c r="B1" s="307" t="s">
        <v>362</v>
      </c>
    </row>
    <row r="3" spans="1:2" ht="12.75">
      <c r="A3" s="306" t="s">
        <v>366</v>
      </c>
      <c r="B3" s="305" t="s">
        <v>367</v>
      </c>
    </row>
    <row r="4" spans="1:2" ht="12.75">
      <c r="A4" s="306"/>
      <c r="B4" s="305" t="s">
        <v>368</v>
      </c>
    </row>
    <row r="5" spans="1:2" ht="12.75">
      <c r="A5" s="306"/>
      <c r="B5" s="305" t="s">
        <v>369</v>
      </c>
    </row>
    <row r="6" spans="1:2" ht="12.75">
      <c r="A6" s="306"/>
      <c r="B6" s="305"/>
    </row>
    <row r="7" spans="1:2" ht="12.75">
      <c r="A7" s="306" t="s">
        <v>370</v>
      </c>
      <c r="B7" s="305" t="s">
        <v>739</v>
      </c>
    </row>
    <row r="8" spans="1:2" ht="12.75">
      <c r="A8" s="306"/>
      <c r="B8" s="305" t="s">
        <v>188</v>
      </c>
    </row>
    <row r="9" spans="1:2" ht="12.75">
      <c r="A9" s="306"/>
      <c r="B9" s="305" t="s">
        <v>188</v>
      </c>
    </row>
    <row r="10" spans="1:2" ht="12.75">
      <c r="A10" s="306"/>
      <c r="B10" s="305"/>
    </row>
    <row r="11" spans="1:2" ht="12.75">
      <c r="A11" s="306" t="s">
        <v>371</v>
      </c>
      <c r="B11" s="303" t="s">
        <v>372</v>
      </c>
    </row>
    <row r="14" spans="1:2" ht="12.75">
      <c r="A14" s="306">
        <v>1</v>
      </c>
      <c r="B14" s="302" t="s">
        <v>373</v>
      </c>
    </row>
    <row r="15" spans="1:2" ht="38.25">
      <c r="A15" s="306">
        <f>A14+1</f>
        <v>2</v>
      </c>
      <c r="B15" s="302" t="s">
        <v>374</v>
      </c>
    </row>
    <row r="16" spans="1:2" ht="25.5">
      <c r="A16" s="306">
        <f>A15+1</f>
        <v>3</v>
      </c>
      <c r="B16" s="302" t="s">
        <v>375</v>
      </c>
    </row>
    <row r="17" spans="1:2" ht="25.5">
      <c r="A17" s="306">
        <f aca="true" t="shared" si="0" ref="A17:A23">A16+1</f>
        <v>4</v>
      </c>
      <c r="B17" s="754" t="s">
        <v>740</v>
      </c>
    </row>
    <row r="18" spans="1:2" ht="25.5">
      <c r="A18" s="306">
        <f t="shared" si="0"/>
        <v>5</v>
      </c>
      <c r="B18" s="302" t="s">
        <v>376</v>
      </c>
    </row>
    <row r="19" spans="1:2" ht="12.75">
      <c r="A19" s="306">
        <f t="shared" si="0"/>
        <v>6</v>
      </c>
      <c r="B19" s="302" t="s">
        <v>377</v>
      </c>
    </row>
    <row r="20" spans="1:2" ht="25.5" customHeight="1">
      <c r="A20" s="306">
        <f t="shared" si="0"/>
        <v>7</v>
      </c>
      <c r="B20" s="302" t="s">
        <v>378</v>
      </c>
    </row>
    <row r="21" spans="1:2" ht="25.5">
      <c r="A21" s="306">
        <f t="shared" si="0"/>
        <v>8</v>
      </c>
      <c r="B21" s="302" t="s">
        <v>379</v>
      </c>
    </row>
    <row r="22" spans="1:2" ht="25.5">
      <c r="A22" s="306">
        <f t="shared" si="0"/>
        <v>9</v>
      </c>
      <c r="B22" s="302" t="s">
        <v>380</v>
      </c>
    </row>
    <row r="23" spans="1:2" ht="25.5">
      <c r="A23" s="306">
        <f t="shared" si="0"/>
        <v>10</v>
      </c>
      <c r="B23" s="302" t="s">
        <v>741</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25"/>
  <sheetViews>
    <sheetView view="pageBreakPreview" zoomScaleSheetLayoutView="100" zoomScalePageLayoutView="0" workbookViewId="0" topLeftCell="A1">
      <selection activeCell="M30" sqref="M30"/>
    </sheetView>
  </sheetViews>
  <sheetFormatPr defaultColWidth="9.00390625" defaultRowHeight="12.75"/>
  <cols>
    <col min="1" max="1" width="10.75390625" style="297" customWidth="1"/>
    <col min="2" max="2" width="60.75390625" style="304" customWidth="1"/>
    <col min="3" max="6" width="0" style="304" hidden="1" customWidth="1"/>
    <col min="7" max="7" width="12.75390625" style="299" customWidth="1"/>
    <col min="8" max="9" width="8.75390625" style="304" customWidth="1"/>
    <col min="10" max="16384" width="9.125" style="304" customWidth="1"/>
  </cols>
  <sheetData>
    <row r="1" spans="1:7" ht="15">
      <c r="A1" s="307" t="s">
        <v>365</v>
      </c>
      <c r="B1" s="307" t="s">
        <v>381</v>
      </c>
      <c r="C1" s="307"/>
      <c r="D1" s="307"/>
      <c r="E1" s="307"/>
      <c r="F1" s="307"/>
      <c r="G1" s="307"/>
    </row>
    <row r="3" spans="1:2" ht="12.75">
      <c r="A3" s="300" t="s">
        <v>366</v>
      </c>
      <c r="B3" s="305" t="str">
        <f>'[1]0.1'!B3</f>
        <v>Občina Ajdovščina</v>
      </c>
    </row>
    <row r="4" spans="1:2" ht="12.75">
      <c r="A4" s="300"/>
      <c r="B4" s="305" t="str">
        <f>'[1]0.1'!B4</f>
        <v>Cesta 5.maja 6a</v>
      </c>
    </row>
    <row r="5" spans="1:2" ht="12.75">
      <c r="A5" s="300"/>
      <c r="B5" s="305" t="str">
        <f>'[1]0.1'!B5</f>
        <v>5270 Ajdovščina</v>
      </c>
    </row>
    <row r="6" spans="1:2" ht="12.75">
      <c r="A6" s="300"/>
      <c r="B6" s="305"/>
    </row>
    <row r="7" spans="1:2" ht="12.75">
      <c r="A7" s="300" t="s">
        <v>370</v>
      </c>
      <c r="B7" s="305" t="s">
        <v>739</v>
      </c>
    </row>
    <row r="8" spans="1:2" ht="12.75">
      <c r="A8" s="300"/>
      <c r="B8" s="305" t="str">
        <f>'[1]0.1'!B8</f>
        <v> </v>
      </c>
    </row>
    <row r="9" spans="1:2" ht="12.75">
      <c r="A9" s="300"/>
      <c r="B9" s="305" t="str">
        <f>'[1]0.1'!B9</f>
        <v> </v>
      </c>
    </row>
    <row r="10" spans="1:2" ht="12.75">
      <c r="A10" s="300"/>
      <c r="B10" s="305"/>
    </row>
    <row r="11" spans="1:2" ht="12.75">
      <c r="A11" s="300" t="s">
        <v>371</v>
      </c>
      <c r="B11" s="305" t="str">
        <f>'[1]0.1'!B11</f>
        <v>15-11-07-1-PZR</v>
      </c>
    </row>
    <row r="16" spans="1:7" ht="12.75">
      <c r="A16" s="300" t="str">
        <f>'[1]1.1'!A1</f>
        <v>1.1</v>
      </c>
      <c r="B16" s="304" t="str">
        <f>'[1]1.1'!C1</f>
        <v>NOTRANJI VODOVOD</v>
      </c>
      <c r="G16" s="851">
        <f>'S.I. 1.1'!G1</f>
        <v>0</v>
      </c>
    </row>
    <row r="17" spans="1:7" ht="12.75">
      <c r="A17" s="300"/>
      <c r="G17" s="851"/>
    </row>
    <row r="18" spans="1:7" ht="12.75">
      <c r="A18" s="300" t="str">
        <f>'[1]2.1'!A1</f>
        <v>2.1</v>
      </c>
      <c r="B18" s="304" t="str">
        <f>'[1]2.1'!C1</f>
        <v>RADIATORSKI RAZVOD</v>
      </c>
      <c r="G18" s="851">
        <f>'S.I. 2.1'!G1</f>
        <v>0</v>
      </c>
    </row>
    <row r="19" spans="1:7" ht="12.75">
      <c r="A19" s="300" t="str">
        <f>'[1]2.2'!A1</f>
        <v>2.2</v>
      </c>
      <c r="B19" s="304" t="str">
        <f>'[1]2.2'!C1</f>
        <v>OGREVANJE (HLAJENJE) KLIMAT</v>
      </c>
      <c r="G19" s="851">
        <f>'S.I. 2.2'!G1</f>
        <v>0</v>
      </c>
    </row>
    <row r="20" spans="1:7" ht="12.75">
      <c r="A20" s="300"/>
      <c r="G20" s="851"/>
    </row>
    <row r="21" spans="1:7" ht="12.75">
      <c r="A21" s="300" t="str">
        <f>'[1]3.1'!A1</f>
        <v>3.1</v>
      </c>
      <c r="B21" s="304" t="str">
        <f>'[1]3.1'!C1</f>
        <v>VENTILACIJA</v>
      </c>
      <c r="G21" s="851">
        <f>'S.I. 3.1'!G1</f>
        <v>0</v>
      </c>
    </row>
    <row r="22" ht="12.75">
      <c r="G22" s="851"/>
    </row>
    <row r="23" spans="1:7" ht="12.75">
      <c r="A23" s="296"/>
      <c r="B23" s="296" t="s">
        <v>382</v>
      </c>
      <c r="C23" s="296"/>
      <c r="D23" s="296"/>
      <c r="E23" s="296"/>
      <c r="F23" s="296"/>
      <c r="G23" s="852">
        <f>SUM(G16:G22)</f>
        <v>0</v>
      </c>
    </row>
    <row r="24" spans="2:7" ht="12.75">
      <c r="B24" s="304" t="s">
        <v>383</v>
      </c>
      <c r="G24" s="851">
        <f>G23*0.22</f>
        <v>0</v>
      </c>
    </row>
    <row r="25" spans="2:7" ht="12.75">
      <c r="B25" s="304" t="s">
        <v>384</v>
      </c>
      <c r="G25" s="853">
        <f>G23+G24</f>
        <v>0</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141"/>
  <sheetViews>
    <sheetView view="pageBreakPreview" zoomScaleSheetLayoutView="100" zoomScalePageLayoutView="0" workbookViewId="0" topLeftCell="A1">
      <selection activeCell="F120" sqref="F120:F131"/>
    </sheetView>
  </sheetViews>
  <sheetFormatPr defaultColWidth="9.00390625" defaultRowHeight="12.75"/>
  <cols>
    <col min="1" max="1" width="3.875" style="290" customWidth="1"/>
    <col min="2" max="2" width="5.125" style="299" customWidth="1"/>
    <col min="3" max="3" width="49.75390625" style="304" customWidth="1"/>
    <col min="4" max="4" width="3.75390625" style="266" customWidth="1"/>
    <col min="5" max="5" width="7.25390625" style="277" customWidth="1"/>
    <col min="6" max="7" width="9.75390625" style="272" customWidth="1"/>
    <col min="8" max="16384" width="9.125" style="304" customWidth="1"/>
  </cols>
  <sheetData>
    <row r="1" spans="1:7" ht="12.75">
      <c r="A1" s="284" t="s">
        <v>385</v>
      </c>
      <c r="B1" s="283"/>
      <c r="C1" s="283" t="s">
        <v>386</v>
      </c>
      <c r="D1" s="267"/>
      <c r="E1" s="279"/>
      <c r="F1" s="274"/>
      <c r="G1" s="268">
        <f>+G141</f>
        <v>0</v>
      </c>
    </row>
    <row r="3" spans="1:7" ht="12.75">
      <c r="A3" s="294" t="s">
        <v>387</v>
      </c>
      <c r="B3" s="293"/>
      <c r="C3" s="292" t="s">
        <v>388</v>
      </c>
      <c r="D3" s="291" t="s">
        <v>389</v>
      </c>
      <c r="E3" s="278" t="s">
        <v>21</v>
      </c>
      <c r="F3" s="273" t="s">
        <v>390</v>
      </c>
      <c r="G3" s="273" t="s">
        <v>742</v>
      </c>
    </row>
    <row r="5" spans="1:7" ht="12.75">
      <c r="A5" s="286">
        <f>1+COUNT(A$2:A4)</f>
        <v>1</v>
      </c>
      <c r="B5" s="298"/>
      <c r="C5" s="304" t="s">
        <v>391</v>
      </c>
      <c r="G5" s="272" t="str">
        <f aca="true" t="shared" si="0" ref="G5:G11">IF(E5&lt;&gt;0,E5*F5," ")</f>
        <v> </v>
      </c>
    </row>
    <row r="6" spans="1:7" ht="76.5">
      <c r="A6" s="286"/>
      <c r="B6" s="298"/>
      <c r="C6" s="304" t="s">
        <v>392</v>
      </c>
      <c r="G6" s="272" t="str">
        <f t="shared" si="0"/>
        <v> </v>
      </c>
    </row>
    <row r="7" spans="1:7" ht="12.75">
      <c r="A7" s="286"/>
      <c r="B7" s="298" t="s">
        <v>393</v>
      </c>
      <c r="C7" s="304" t="s">
        <v>394</v>
      </c>
      <c r="G7" s="272" t="str">
        <f t="shared" si="0"/>
        <v> </v>
      </c>
    </row>
    <row r="8" spans="1:7" ht="12.75">
      <c r="A8" s="286"/>
      <c r="B8" s="298" t="s">
        <v>395</v>
      </c>
      <c r="C8" s="304" t="s">
        <v>396</v>
      </c>
      <c r="G8" s="272" t="str">
        <f t="shared" si="0"/>
        <v> </v>
      </c>
    </row>
    <row r="9" spans="1:7" ht="12.75">
      <c r="A9" s="286"/>
      <c r="B9" s="298"/>
      <c r="C9" s="304" t="s">
        <v>397</v>
      </c>
      <c r="D9" s="266" t="s">
        <v>39</v>
      </c>
      <c r="E9" s="277">
        <v>4</v>
      </c>
      <c r="F9" s="470"/>
      <c r="G9" s="272">
        <f t="shared" si="0"/>
        <v>0</v>
      </c>
    </row>
    <row r="10" spans="1:7" ht="12.75">
      <c r="A10" s="286"/>
      <c r="B10" s="298"/>
      <c r="G10" s="272" t="str">
        <f t="shared" si="0"/>
        <v> </v>
      </c>
    </row>
    <row r="11" spans="1:7" ht="12.75">
      <c r="A11" s="286">
        <f>1+COUNT(A$2:A10)</f>
        <v>2</v>
      </c>
      <c r="B11" s="298"/>
      <c r="C11" s="304" t="s">
        <v>398</v>
      </c>
      <c r="G11" s="272" t="str">
        <f t="shared" si="0"/>
        <v> </v>
      </c>
    </row>
    <row r="12" spans="1:3" ht="51">
      <c r="A12" s="286"/>
      <c r="B12" s="298"/>
      <c r="C12" s="304" t="s">
        <v>1103</v>
      </c>
    </row>
    <row r="13" spans="1:7" ht="12.75">
      <c r="A13" s="286"/>
      <c r="B13" s="298" t="s">
        <v>399</v>
      </c>
      <c r="C13" s="304" t="s">
        <v>400</v>
      </c>
      <c r="G13" s="272" t="str">
        <f>IF(E13&lt;&gt;0,E13*F13," ")</f>
        <v> </v>
      </c>
    </row>
    <row r="14" spans="1:3" ht="12.75">
      <c r="A14" s="286"/>
      <c r="B14" s="298" t="s">
        <v>401</v>
      </c>
      <c r="C14" s="304" t="s">
        <v>402</v>
      </c>
    </row>
    <row r="15" spans="1:7" ht="12.75">
      <c r="A15" s="286"/>
      <c r="B15" s="298"/>
      <c r="C15" s="304" t="s">
        <v>403</v>
      </c>
      <c r="D15" s="266" t="s">
        <v>39</v>
      </c>
      <c r="E15" s="276">
        <v>3</v>
      </c>
      <c r="G15" s="272">
        <f aca="true" t="shared" si="1" ref="G15:G27">IF(E15&lt;&gt;0,E15*F15," ")</f>
        <v>0</v>
      </c>
    </row>
    <row r="16" spans="1:7" ht="12.75">
      <c r="A16" s="286"/>
      <c r="B16" s="298"/>
      <c r="G16" s="272" t="str">
        <f t="shared" si="1"/>
        <v> </v>
      </c>
    </row>
    <row r="17" spans="1:7" ht="12.75">
      <c r="A17" s="286">
        <f>1+COUNT(A$2:A16)</f>
        <v>3</v>
      </c>
      <c r="B17" s="298"/>
      <c r="C17" s="304" t="s">
        <v>404</v>
      </c>
      <c r="G17" s="272" t="str">
        <f t="shared" si="1"/>
        <v> </v>
      </c>
    </row>
    <row r="18" spans="1:7" ht="63.75">
      <c r="A18" s="286"/>
      <c r="B18" s="298"/>
      <c r="C18" s="304" t="s">
        <v>1104</v>
      </c>
      <c r="G18" s="272" t="str">
        <f t="shared" si="1"/>
        <v> </v>
      </c>
    </row>
    <row r="19" spans="1:7" ht="12.75">
      <c r="A19" s="286"/>
      <c r="B19" s="298"/>
      <c r="C19" s="304" t="s">
        <v>405</v>
      </c>
      <c r="G19" s="272" t="str">
        <f t="shared" si="1"/>
        <v> </v>
      </c>
    </row>
    <row r="20" spans="1:7" ht="12.75">
      <c r="A20" s="286"/>
      <c r="B20" s="298" t="s">
        <v>393</v>
      </c>
      <c r="C20" s="304" t="s">
        <v>406</v>
      </c>
      <c r="G20" s="272" t="str">
        <f t="shared" si="1"/>
        <v> </v>
      </c>
    </row>
    <row r="21" spans="1:7" ht="12.75">
      <c r="A21" s="286"/>
      <c r="B21" s="298" t="s">
        <v>395</v>
      </c>
      <c r="C21" s="304" t="s">
        <v>407</v>
      </c>
      <c r="G21" s="272" t="str">
        <f t="shared" si="1"/>
        <v> </v>
      </c>
    </row>
    <row r="22" spans="1:7" ht="12.75">
      <c r="A22" s="286"/>
      <c r="B22" s="298"/>
      <c r="C22" s="304" t="s">
        <v>397</v>
      </c>
      <c r="D22" s="266" t="s">
        <v>39</v>
      </c>
      <c r="E22" s="277">
        <v>2</v>
      </c>
      <c r="F22" s="470"/>
      <c r="G22" s="272">
        <f t="shared" si="1"/>
        <v>0</v>
      </c>
    </row>
    <row r="23" spans="1:7" ht="12.75">
      <c r="A23" s="286"/>
      <c r="B23" s="298"/>
      <c r="G23" s="272" t="str">
        <f t="shared" si="1"/>
        <v> </v>
      </c>
    </row>
    <row r="24" spans="1:7" ht="12.75">
      <c r="A24" s="286">
        <f>1+COUNT(A$2:A23)</f>
        <v>4</v>
      </c>
      <c r="B24" s="298"/>
      <c r="C24" s="304" t="s">
        <v>408</v>
      </c>
      <c r="G24" s="272" t="str">
        <f t="shared" si="1"/>
        <v> </v>
      </c>
    </row>
    <row r="25" spans="1:7" ht="25.5">
      <c r="A25" s="286"/>
      <c r="B25" s="298"/>
      <c r="C25" s="304" t="s">
        <v>409</v>
      </c>
      <c r="G25" s="272" t="str">
        <f t="shared" si="1"/>
        <v> </v>
      </c>
    </row>
    <row r="26" spans="1:7" ht="12.75">
      <c r="A26" s="286"/>
      <c r="B26" s="298"/>
      <c r="C26" s="304" t="s">
        <v>397</v>
      </c>
      <c r="G26" s="272" t="str">
        <f t="shared" si="1"/>
        <v> </v>
      </c>
    </row>
    <row r="27" spans="1:7" ht="12.75">
      <c r="A27" s="286"/>
      <c r="B27" s="298" t="s">
        <v>395</v>
      </c>
      <c r="C27" s="304" t="s">
        <v>410</v>
      </c>
      <c r="D27" s="266" t="s">
        <v>39</v>
      </c>
      <c r="E27" s="277">
        <v>5</v>
      </c>
      <c r="G27" s="272">
        <f t="shared" si="1"/>
        <v>0</v>
      </c>
    </row>
    <row r="28" spans="1:2" ht="12.75">
      <c r="A28" s="286"/>
      <c r="B28" s="298"/>
    </row>
    <row r="29" spans="1:7" ht="12.75">
      <c r="A29" s="286">
        <f>1+COUNT(A$2:A28)</f>
        <v>5</v>
      </c>
      <c r="B29" s="298"/>
      <c r="C29" s="304" t="s">
        <v>411</v>
      </c>
      <c r="G29" s="272" t="str">
        <f aca="true" t="shared" si="2" ref="G29:G34">IF(E29&lt;&gt;0,E29*F29," ")</f>
        <v> </v>
      </c>
    </row>
    <row r="30" spans="1:7" ht="127.5">
      <c r="A30" s="286"/>
      <c r="B30" s="298"/>
      <c r="C30" s="304" t="s">
        <v>412</v>
      </c>
      <c r="G30" s="272" t="str">
        <f t="shared" si="2"/>
        <v> </v>
      </c>
    </row>
    <row r="31" spans="1:7" ht="12.75">
      <c r="A31" s="286"/>
      <c r="B31" s="298" t="s">
        <v>399</v>
      </c>
      <c r="C31" s="304" t="s">
        <v>413</v>
      </c>
      <c r="G31" s="272" t="str">
        <f t="shared" si="2"/>
        <v> </v>
      </c>
    </row>
    <row r="32" spans="1:7" ht="12.75">
      <c r="A32" s="286"/>
      <c r="B32" s="298" t="s">
        <v>401</v>
      </c>
      <c r="C32" s="304" t="s">
        <v>414</v>
      </c>
      <c r="G32" s="272" t="str">
        <f t="shared" si="2"/>
        <v> </v>
      </c>
    </row>
    <row r="33" spans="1:7" ht="12.75">
      <c r="A33" s="286"/>
      <c r="B33" s="298"/>
      <c r="C33" s="304" t="s">
        <v>415</v>
      </c>
      <c r="G33" s="272" t="str">
        <f t="shared" si="2"/>
        <v> </v>
      </c>
    </row>
    <row r="34" spans="1:7" ht="12.75">
      <c r="A34" s="286"/>
      <c r="B34" s="298"/>
      <c r="C34" s="304" t="s">
        <v>416</v>
      </c>
      <c r="D34" s="266" t="s">
        <v>39</v>
      </c>
      <c r="E34" s="277">
        <v>6</v>
      </c>
      <c r="G34" s="272">
        <f t="shared" si="2"/>
        <v>0</v>
      </c>
    </row>
    <row r="35" spans="1:7" ht="12.75">
      <c r="A35" s="286"/>
      <c r="B35" s="298"/>
      <c r="G35" s="272" t="str">
        <f>IF(E35&lt;&gt;0,E35*F35," ")</f>
        <v> </v>
      </c>
    </row>
    <row r="36" spans="1:7" s="299" customFormat="1" ht="12.75">
      <c r="A36" s="286">
        <f>1+COUNT(A$2:A35)</f>
        <v>6</v>
      </c>
      <c r="B36" s="298"/>
      <c r="C36" s="304" t="s">
        <v>417</v>
      </c>
      <c r="D36" s="266"/>
      <c r="E36" s="277"/>
      <c r="F36" s="272"/>
      <c r="G36" s="272" t="str">
        <f>IF(E36&lt;&gt;0,E36*F36," ")</f>
        <v> </v>
      </c>
    </row>
    <row r="37" spans="1:7" s="287" customFormat="1" ht="25.5">
      <c r="A37" s="286"/>
      <c r="B37" s="298"/>
      <c r="C37" s="262" t="s">
        <v>1105</v>
      </c>
      <c r="D37" s="265"/>
      <c r="E37" s="277"/>
      <c r="F37" s="272"/>
      <c r="G37" s="272" t="str">
        <f aca="true" t="shared" si="3" ref="G37:G53">IF(E37&lt;&gt;0,E37*F37," ")</f>
        <v> </v>
      </c>
    </row>
    <row r="38" spans="1:7" s="287" customFormat="1" ht="12.75">
      <c r="A38" s="286"/>
      <c r="B38" s="298" t="s">
        <v>399</v>
      </c>
      <c r="C38" s="304" t="s">
        <v>418</v>
      </c>
      <c r="D38" s="265"/>
      <c r="E38" s="277"/>
      <c r="F38" s="272"/>
      <c r="G38" s="272" t="str">
        <f t="shared" si="3"/>
        <v> </v>
      </c>
    </row>
    <row r="39" spans="1:7" s="287" customFormat="1" ht="12.75">
      <c r="A39" s="286"/>
      <c r="B39" s="298" t="s">
        <v>401</v>
      </c>
      <c r="C39" s="304" t="s">
        <v>419</v>
      </c>
      <c r="D39" s="265"/>
      <c r="E39" s="277"/>
      <c r="F39" s="272"/>
      <c r="G39" s="272" t="str">
        <f t="shared" si="3"/>
        <v> </v>
      </c>
    </row>
    <row r="40" spans="1:7" s="287" customFormat="1" ht="12.75">
      <c r="A40" s="286"/>
      <c r="B40" s="298"/>
      <c r="C40" s="304" t="s">
        <v>420</v>
      </c>
      <c r="D40" s="265"/>
      <c r="E40" s="277"/>
      <c r="F40" s="272"/>
      <c r="G40" s="272" t="str">
        <f t="shared" si="3"/>
        <v> </v>
      </c>
    </row>
    <row r="41" spans="1:7" s="287" customFormat="1" ht="12.75">
      <c r="A41" s="286"/>
      <c r="B41" s="298"/>
      <c r="C41" s="304" t="s">
        <v>416</v>
      </c>
      <c r="D41" s="265" t="s">
        <v>39</v>
      </c>
      <c r="E41" s="277">
        <v>6</v>
      </c>
      <c r="F41" s="272"/>
      <c r="G41" s="272">
        <f t="shared" si="3"/>
        <v>0</v>
      </c>
    </row>
    <row r="42" spans="1:7" s="287" customFormat="1" ht="12.75">
      <c r="A42" s="286"/>
      <c r="B42" s="298"/>
      <c r="C42" s="304"/>
      <c r="D42" s="265"/>
      <c r="E42" s="277"/>
      <c r="F42" s="272"/>
      <c r="G42" s="272" t="str">
        <f t="shared" si="3"/>
        <v> </v>
      </c>
    </row>
    <row r="43" spans="1:7" s="299" customFormat="1" ht="12.75">
      <c r="A43" s="286">
        <f>1+COUNT(A$2:A42)</f>
        <v>7</v>
      </c>
      <c r="B43" s="298"/>
      <c r="C43" s="304" t="s">
        <v>421</v>
      </c>
      <c r="D43" s="265"/>
      <c r="E43" s="277"/>
      <c r="F43" s="272"/>
      <c r="G43" s="272" t="str">
        <f t="shared" si="3"/>
        <v> </v>
      </c>
    </row>
    <row r="44" spans="1:7" s="287" customFormat="1" ht="63.75">
      <c r="A44" s="286"/>
      <c r="B44" s="298"/>
      <c r="C44" s="262" t="s">
        <v>1106</v>
      </c>
      <c r="D44" s="266"/>
      <c r="E44" s="277"/>
      <c r="F44" s="272"/>
      <c r="G44" s="272" t="str">
        <f t="shared" si="3"/>
        <v> </v>
      </c>
    </row>
    <row r="45" spans="1:7" s="287" customFormat="1" ht="12.75">
      <c r="A45" s="286"/>
      <c r="B45" s="298" t="s">
        <v>399</v>
      </c>
      <c r="C45" s="262" t="s">
        <v>422</v>
      </c>
      <c r="D45" s="265"/>
      <c r="E45" s="277"/>
      <c r="F45" s="272"/>
      <c r="G45" s="272" t="str">
        <f t="shared" si="3"/>
        <v> </v>
      </c>
    </row>
    <row r="46" spans="1:7" s="287" customFormat="1" ht="12.75">
      <c r="A46" s="286"/>
      <c r="B46" s="298" t="s">
        <v>401</v>
      </c>
      <c r="C46" s="262" t="s">
        <v>423</v>
      </c>
      <c r="D46" s="265"/>
      <c r="E46" s="277"/>
      <c r="F46" s="272"/>
      <c r="G46" s="272" t="str">
        <f t="shared" si="3"/>
        <v> </v>
      </c>
    </row>
    <row r="47" spans="1:7" s="287" customFormat="1" ht="12.75">
      <c r="A47" s="286"/>
      <c r="B47" s="298"/>
      <c r="C47" s="262" t="s">
        <v>416</v>
      </c>
      <c r="D47" s="265" t="s">
        <v>39</v>
      </c>
      <c r="E47" s="277">
        <v>6</v>
      </c>
      <c r="F47" s="272"/>
      <c r="G47" s="272">
        <f t="shared" si="3"/>
        <v>0</v>
      </c>
    </row>
    <row r="48" spans="1:7" s="287" customFormat="1" ht="12.75">
      <c r="A48" s="286"/>
      <c r="B48" s="298"/>
      <c r="C48" s="262"/>
      <c r="D48" s="265"/>
      <c r="E48" s="277"/>
      <c r="F48" s="272"/>
      <c r="G48" s="272" t="str">
        <f t="shared" si="3"/>
        <v> </v>
      </c>
    </row>
    <row r="49" spans="1:7" s="299" customFormat="1" ht="12.75">
      <c r="A49" s="286">
        <f>1+COUNT(A$2:A48)</f>
        <v>8</v>
      </c>
      <c r="B49" s="298"/>
      <c r="C49" s="262" t="s">
        <v>424</v>
      </c>
      <c r="D49" s="265"/>
      <c r="E49" s="277"/>
      <c r="F49" s="272"/>
      <c r="G49" s="272" t="str">
        <f t="shared" si="3"/>
        <v> </v>
      </c>
    </row>
    <row r="50" spans="1:7" s="287" customFormat="1" ht="38.25">
      <c r="A50" s="286"/>
      <c r="B50" s="298"/>
      <c r="C50" s="262" t="s">
        <v>1107</v>
      </c>
      <c r="D50" s="266"/>
      <c r="E50" s="277"/>
      <c r="F50" s="272"/>
      <c r="G50" s="272" t="str">
        <f t="shared" si="3"/>
        <v> </v>
      </c>
    </row>
    <row r="51" spans="1:7" s="287" customFormat="1" ht="12.75">
      <c r="A51" s="286"/>
      <c r="B51" s="298" t="s">
        <v>399</v>
      </c>
      <c r="C51" s="304" t="s">
        <v>422</v>
      </c>
      <c r="D51" s="265"/>
      <c r="E51" s="277"/>
      <c r="F51" s="272"/>
      <c r="G51" s="272" t="str">
        <f t="shared" si="3"/>
        <v> </v>
      </c>
    </row>
    <row r="52" spans="1:7" s="287" customFormat="1" ht="12.75">
      <c r="A52" s="286"/>
      <c r="B52" s="298" t="s">
        <v>401</v>
      </c>
      <c r="C52" s="304"/>
      <c r="D52" s="265"/>
      <c r="E52" s="277"/>
      <c r="F52" s="272"/>
      <c r="G52" s="272" t="str">
        <f t="shared" si="3"/>
        <v> </v>
      </c>
    </row>
    <row r="53" spans="1:7" s="287" customFormat="1" ht="12.75">
      <c r="A53" s="286"/>
      <c r="B53" s="298"/>
      <c r="C53" s="304" t="s">
        <v>416</v>
      </c>
      <c r="D53" s="265" t="s">
        <v>39</v>
      </c>
      <c r="E53" s="277">
        <v>6</v>
      </c>
      <c r="F53" s="272"/>
      <c r="G53" s="272">
        <f t="shared" si="3"/>
        <v>0</v>
      </c>
    </row>
    <row r="54" spans="1:2" ht="12.75">
      <c r="A54" s="286"/>
      <c r="B54" s="298"/>
    </row>
    <row r="55" spans="1:7" ht="12.75">
      <c r="A55" s="286">
        <f>1+COUNT(A$2:A54)</f>
        <v>9</v>
      </c>
      <c r="B55" s="298"/>
      <c r="C55" s="304" t="s">
        <v>425</v>
      </c>
      <c r="G55" s="272" t="str">
        <f aca="true" t="shared" si="4" ref="G55:G67">IF(E55&lt;&gt;0,E55*F55," ")</f>
        <v> </v>
      </c>
    </row>
    <row r="56" spans="1:7" ht="25.5">
      <c r="A56" s="286"/>
      <c r="B56" s="298"/>
      <c r="C56" s="304" t="s">
        <v>1108</v>
      </c>
      <c r="G56" s="272" t="str">
        <f t="shared" si="4"/>
        <v> </v>
      </c>
    </row>
    <row r="57" spans="1:7" ht="12.75">
      <c r="A57" s="286"/>
      <c r="B57" s="298"/>
      <c r="C57" s="304" t="s">
        <v>416</v>
      </c>
      <c r="G57" s="272" t="str">
        <f t="shared" si="4"/>
        <v> </v>
      </c>
    </row>
    <row r="58" spans="1:7" ht="12.75">
      <c r="A58" s="286"/>
      <c r="B58" s="298" t="s">
        <v>399</v>
      </c>
      <c r="G58" s="272" t="str">
        <f t="shared" si="4"/>
        <v> </v>
      </c>
    </row>
    <row r="59" spans="1:7" ht="12.75">
      <c r="A59" s="286"/>
      <c r="B59" s="298" t="s">
        <v>401</v>
      </c>
      <c r="C59" s="304" t="s">
        <v>426</v>
      </c>
      <c r="D59" s="266" t="s">
        <v>39</v>
      </c>
      <c r="E59" s="277">
        <v>6</v>
      </c>
      <c r="G59" s="272">
        <f t="shared" si="4"/>
        <v>0</v>
      </c>
    </row>
    <row r="60" spans="1:7" ht="12.75">
      <c r="A60" s="286"/>
      <c r="B60" s="298" t="s">
        <v>401</v>
      </c>
      <c r="C60" s="304" t="s">
        <v>427</v>
      </c>
      <c r="D60" s="266" t="s">
        <v>39</v>
      </c>
      <c r="E60" s="277">
        <v>1</v>
      </c>
      <c r="G60" s="272">
        <f t="shared" si="4"/>
        <v>0</v>
      </c>
    </row>
    <row r="61" spans="1:7" ht="12.75">
      <c r="A61" s="286"/>
      <c r="B61" s="298" t="s">
        <v>401</v>
      </c>
      <c r="C61" s="304" t="s">
        <v>428</v>
      </c>
      <c r="D61" s="266" t="s">
        <v>39</v>
      </c>
      <c r="E61" s="277">
        <v>2</v>
      </c>
      <c r="G61" s="272">
        <f t="shared" si="4"/>
        <v>0</v>
      </c>
    </row>
    <row r="62" spans="1:7" ht="12.75">
      <c r="A62" s="286"/>
      <c r="B62" s="298"/>
      <c r="G62" s="272" t="str">
        <f t="shared" si="4"/>
        <v> </v>
      </c>
    </row>
    <row r="63" spans="1:7" ht="12.75">
      <c r="A63" s="286">
        <f>1+COUNT(A$2:A62)</f>
        <v>10</v>
      </c>
      <c r="B63" s="298"/>
      <c r="C63" s="304" t="s">
        <v>429</v>
      </c>
      <c r="G63" s="272" t="str">
        <f t="shared" si="4"/>
        <v> </v>
      </c>
    </row>
    <row r="64" spans="1:7" ht="102">
      <c r="A64" s="286"/>
      <c r="B64" s="298"/>
      <c r="C64" s="304" t="s">
        <v>430</v>
      </c>
      <c r="G64" s="272" t="str">
        <f t="shared" si="4"/>
        <v> </v>
      </c>
    </row>
    <row r="65" spans="1:7" ht="12.75">
      <c r="A65" s="286"/>
      <c r="B65" s="298"/>
      <c r="C65" s="304" t="s">
        <v>397</v>
      </c>
      <c r="G65" s="272" t="str">
        <f t="shared" si="4"/>
        <v> </v>
      </c>
    </row>
    <row r="66" spans="1:7" ht="12.75">
      <c r="A66" s="286"/>
      <c r="B66" s="298" t="s">
        <v>395</v>
      </c>
      <c r="C66" s="304" t="s">
        <v>431</v>
      </c>
      <c r="D66" s="266" t="s">
        <v>219</v>
      </c>
      <c r="E66" s="277">
        <v>6</v>
      </c>
      <c r="G66" s="272">
        <f t="shared" si="4"/>
        <v>0</v>
      </c>
    </row>
    <row r="67" spans="1:7" ht="12.75">
      <c r="A67" s="286"/>
      <c r="B67" s="298" t="s">
        <v>395</v>
      </c>
      <c r="C67" s="304" t="s">
        <v>432</v>
      </c>
      <c r="D67" s="266" t="s">
        <v>219</v>
      </c>
      <c r="E67" s="277">
        <v>18</v>
      </c>
      <c r="G67" s="272">
        <f t="shared" si="4"/>
        <v>0</v>
      </c>
    </row>
    <row r="68" spans="1:7" ht="12.75">
      <c r="A68" s="286"/>
      <c r="B68" s="298"/>
      <c r="G68" s="272" t="str">
        <f>IF(E68&lt;&gt;0,E68*F68," ")</f>
        <v> </v>
      </c>
    </row>
    <row r="69" spans="1:3" ht="12.75">
      <c r="A69" s="286">
        <f>1+COUNT(A$2:A68)</f>
        <v>11</v>
      </c>
      <c r="B69" s="298"/>
      <c r="C69" s="304" t="s">
        <v>433</v>
      </c>
    </row>
    <row r="70" spans="1:7" ht="63.75">
      <c r="A70" s="286"/>
      <c r="B70" s="298"/>
      <c r="C70" s="304" t="s">
        <v>1109</v>
      </c>
      <c r="G70" s="272" t="str">
        <f>IF(E70&lt;&gt;0,E70*F70," ")</f>
        <v> </v>
      </c>
    </row>
    <row r="71" spans="1:3" ht="12.75">
      <c r="A71" s="286"/>
      <c r="B71" s="298"/>
      <c r="C71" s="304" t="s">
        <v>416</v>
      </c>
    </row>
    <row r="72" spans="1:7" ht="12.75">
      <c r="A72" s="286"/>
      <c r="B72" s="298" t="s">
        <v>393</v>
      </c>
      <c r="G72" s="272" t="str">
        <f>IF(E72&lt;&gt;0,E72*F72," ")</f>
        <v> </v>
      </c>
    </row>
    <row r="73" spans="1:7" ht="12.75">
      <c r="A73" s="286"/>
      <c r="B73" s="298" t="s">
        <v>395</v>
      </c>
      <c r="C73" s="304" t="s">
        <v>435</v>
      </c>
      <c r="D73" s="266" t="s">
        <v>219</v>
      </c>
      <c r="E73" s="277">
        <v>70</v>
      </c>
      <c r="G73" s="272">
        <f>IF(E73&lt;&gt;0,E73*F73," ")</f>
        <v>0</v>
      </c>
    </row>
    <row r="74" spans="1:7" ht="12.75">
      <c r="A74" s="286"/>
      <c r="B74" s="298" t="s">
        <v>395</v>
      </c>
      <c r="C74" s="304" t="s">
        <v>436</v>
      </c>
      <c r="D74" s="266" t="s">
        <v>219</v>
      </c>
      <c r="E74" s="277">
        <v>10</v>
      </c>
      <c r="G74" s="272">
        <f>IF(E74&lt;&gt;0,E74*F74," ")</f>
        <v>0</v>
      </c>
    </row>
    <row r="75" spans="1:7" ht="12.75">
      <c r="A75" s="286"/>
      <c r="B75" s="298"/>
      <c r="G75" s="272" t="str">
        <f aca="true" t="shared" si="5" ref="G75:G83">IF(E75&lt;&gt;0,E75*F75," ")</f>
        <v> </v>
      </c>
    </row>
    <row r="76" spans="1:7" ht="12.75">
      <c r="A76" s="286">
        <f>1+COUNT(A$2:A75)</f>
        <v>12</v>
      </c>
      <c r="B76" s="298"/>
      <c r="C76" s="304" t="s">
        <v>437</v>
      </c>
      <c r="G76" s="272" t="str">
        <f t="shared" si="5"/>
        <v> </v>
      </c>
    </row>
    <row r="77" spans="1:7" ht="63.75">
      <c r="A77" s="286"/>
      <c r="B77" s="298"/>
      <c r="C77" s="304" t="s">
        <v>1110</v>
      </c>
      <c r="G77" s="272" t="str">
        <f t="shared" si="5"/>
        <v> </v>
      </c>
    </row>
    <row r="78" spans="1:7" ht="12.75">
      <c r="A78" s="286"/>
      <c r="B78" s="298"/>
      <c r="C78" s="304" t="s">
        <v>397</v>
      </c>
      <c r="G78" s="272" t="str">
        <f t="shared" si="5"/>
        <v> </v>
      </c>
    </row>
    <row r="79" spans="1:7" ht="12.75">
      <c r="A79" s="286"/>
      <c r="B79" s="298" t="s">
        <v>399</v>
      </c>
      <c r="C79" s="304" t="s">
        <v>438</v>
      </c>
      <c r="G79" s="272" t="str">
        <f t="shared" si="5"/>
        <v> </v>
      </c>
    </row>
    <row r="80" spans="1:7" ht="12.75">
      <c r="A80" s="286"/>
      <c r="B80" s="298" t="s">
        <v>401</v>
      </c>
      <c r="C80" s="304" t="s">
        <v>439</v>
      </c>
      <c r="D80" s="266" t="s">
        <v>219</v>
      </c>
      <c r="E80" s="277">
        <v>70</v>
      </c>
      <c r="G80" s="272">
        <f t="shared" si="5"/>
        <v>0</v>
      </c>
    </row>
    <row r="81" spans="1:7" ht="12.75">
      <c r="A81" s="286"/>
      <c r="B81" s="298" t="s">
        <v>401</v>
      </c>
      <c r="C81" s="304" t="s">
        <v>440</v>
      </c>
      <c r="D81" s="266" t="s">
        <v>219</v>
      </c>
      <c r="E81" s="277">
        <v>10</v>
      </c>
      <c r="G81" s="272">
        <f t="shared" si="5"/>
        <v>0</v>
      </c>
    </row>
    <row r="82" spans="1:7" ht="12.75">
      <c r="A82" s="286"/>
      <c r="B82" s="298" t="s">
        <v>401</v>
      </c>
      <c r="C82" s="304" t="s">
        <v>441</v>
      </c>
      <c r="D82" s="266" t="s">
        <v>219</v>
      </c>
      <c r="E82" s="277">
        <v>6</v>
      </c>
      <c r="G82" s="272">
        <f t="shared" si="5"/>
        <v>0</v>
      </c>
    </row>
    <row r="83" spans="1:7" ht="12.75">
      <c r="A83" s="286"/>
      <c r="B83" s="298" t="s">
        <v>401</v>
      </c>
      <c r="C83" s="304" t="s">
        <v>442</v>
      </c>
      <c r="D83" s="266" t="s">
        <v>219</v>
      </c>
      <c r="E83" s="277">
        <v>18</v>
      </c>
      <c r="G83" s="272">
        <f t="shared" si="5"/>
        <v>0</v>
      </c>
    </row>
    <row r="84" spans="1:2" ht="12.75">
      <c r="A84" s="286"/>
      <c r="B84" s="298"/>
    </row>
    <row r="85" spans="1:3" ht="12.75">
      <c r="A85" s="286">
        <f>1+COUNT(A$2:A84)</f>
        <v>13</v>
      </c>
      <c r="B85" s="298"/>
      <c r="C85" s="304" t="s">
        <v>443</v>
      </c>
    </row>
    <row r="86" spans="1:7" ht="51">
      <c r="A86" s="286"/>
      <c r="B86" s="298"/>
      <c r="C86" s="262" t="s">
        <v>1111</v>
      </c>
      <c r="G86" s="272" t="str">
        <f>IF(E86&lt;&gt;0,E86*F86," ")</f>
        <v> </v>
      </c>
    </row>
    <row r="87" spans="1:3" ht="12.75">
      <c r="A87" s="286"/>
      <c r="B87" s="298"/>
      <c r="C87" s="304" t="s">
        <v>416</v>
      </c>
    </row>
    <row r="88" spans="1:7" ht="12.75">
      <c r="A88" s="286"/>
      <c r="B88" s="298" t="s">
        <v>399</v>
      </c>
      <c r="C88" s="304" t="s">
        <v>444</v>
      </c>
      <c r="G88" s="272" t="str">
        <f>IF(E88&lt;&gt;0,E88*F88," ")</f>
        <v> </v>
      </c>
    </row>
    <row r="89" spans="1:7" ht="12.75">
      <c r="A89" s="286"/>
      <c r="B89" s="298" t="s">
        <v>401</v>
      </c>
      <c r="C89" s="304" t="s">
        <v>445</v>
      </c>
      <c r="D89" s="266" t="s">
        <v>219</v>
      </c>
      <c r="E89" s="277">
        <v>24</v>
      </c>
      <c r="G89" s="272">
        <f>IF(E89&lt;&gt;0,E89*F89," ")</f>
        <v>0</v>
      </c>
    </row>
    <row r="90" spans="1:7" ht="12.75">
      <c r="A90" s="286"/>
      <c r="B90" s="298"/>
      <c r="G90" s="272" t="str">
        <f>IF(E90&lt;&gt;0,E90*F90," ")</f>
        <v> </v>
      </c>
    </row>
    <row r="91" spans="1:3" ht="12.75">
      <c r="A91" s="286">
        <f>1+COUNT(A$2:A90)</f>
        <v>14</v>
      </c>
      <c r="B91" s="298"/>
      <c r="C91" s="304" t="s">
        <v>446</v>
      </c>
    </row>
    <row r="92" spans="1:7" ht="38.25">
      <c r="A92" s="286"/>
      <c r="B92" s="298"/>
      <c r="C92" s="304" t="s">
        <v>1112</v>
      </c>
      <c r="G92" s="272" t="str">
        <f>IF(E92&lt;&gt;0,E92*F92," ")</f>
        <v> </v>
      </c>
    </row>
    <row r="93" spans="1:7" ht="12.75">
      <c r="A93" s="286"/>
      <c r="B93" s="298" t="s">
        <v>399</v>
      </c>
      <c r="C93" s="304" t="s">
        <v>444</v>
      </c>
      <c r="G93" s="272" t="str">
        <f>IF(E93&lt;&gt;0,E93*F93," ")</f>
        <v> </v>
      </c>
    </row>
    <row r="94" spans="1:7" ht="12.75">
      <c r="A94" s="286"/>
      <c r="B94" s="298" t="s">
        <v>401</v>
      </c>
      <c r="C94" s="304" t="s">
        <v>445</v>
      </c>
      <c r="D94" s="266" t="s">
        <v>39</v>
      </c>
      <c r="E94" s="277">
        <v>3</v>
      </c>
      <c r="G94" s="272">
        <f>IF(E94&lt;&gt;0,E94*F94," ")</f>
        <v>0</v>
      </c>
    </row>
    <row r="95" spans="1:2" ht="12.75">
      <c r="A95" s="286"/>
      <c r="B95" s="298"/>
    </row>
    <row r="96" spans="1:3" ht="12.75">
      <c r="A96" s="286">
        <f>1+COUNT(A$2:A95)</f>
        <v>15</v>
      </c>
      <c r="B96" s="298"/>
      <c r="C96" s="304" t="s">
        <v>447</v>
      </c>
    </row>
    <row r="97" spans="1:7" ht="38.25">
      <c r="A97" s="286"/>
      <c r="B97" s="298"/>
      <c r="C97" s="262" t="s">
        <v>1113</v>
      </c>
      <c r="G97" s="272" t="str">
        <f>IF(E97&lt;&gt;0,E97*F97," ")</f>
        <v> </v>
      </c>
    </row>
    <row r="98" spans="1:3" ht="12.75">
      <c r="A98" s="286"/>
      <c r="B98" s="298"/>
      <c r="C98" s="304" t="s">
        <v>416</v>
      </c>
    </row>
    <row r="99" spans="1:7" ht="12.75">
      <c r="A99" s="286"/>
      <c r="B99" s="298" t="s">
        <v>399</v>
      </c>
      <c r="C99" s="304" t="s">
        <v>448</v>
      </c>
      <c r="G99" s="272" t="str">
        <f>IF(E99&lt;&gt;0,E99*F99," ")</f>
        <v> </v>
      </c>
    </row>
    <row r="100" spans="1:7" ht="12.75">
      <c r="A100" s="286"/>
      <c r="B100" s="298" t="s">
        <v>401</v>
      </c>
      <c r="C100" s="304" t="s">
        <v>449</v>
      </c>
      <c r="D100" s="266" t="s">
        <v>219</v>
      </c>
      <c r="E100" s="277">
        <v>12</v>
      </c>
      <c r="G100" s="272">
        <f>IF(E100&lt;&gt;0,E100*F100," ")</f>
        <v>0</v>
      </c>
    </row>
    <row r="101" spans="1:7" s="299" customFormat="1" ht="12.75">
      <c r="A101" s="286"/>
      <c r="B101" s="298"/>
      <c r="C101" s="304"/>
      <c r="D101" s="266"/>
      <c r="E101" s="277"/>
      <c r="F101" s="272"/>
      <c r="G101" s="272" t="str">
        <f aca="true" t="shared" si="6" ref="G101:G112">IF(E101&lt;&gt;0,E101*F101," ")</f>
        <v> </v>
      </c>
    </row>
    <row r="102" spans="1:7" s="299" customFormat="1" ht="12.75">
      <c r="A102" s="286">
        <f>1+COUNT(A$2:A101)</f>
        <v>16</v>
      </c>
      <c r="B102" s="298"/>
      <c r="C102" s="304" t="s">
        <v>450</v>
      </c>
      <c r="D102" s="266"/>
      <c r="E102" s="277"/>
      <c r="F102" s="272"/>
      <c r="G102" s="272" t="str">
        <f t="shared" si="6"/>
        <v> </v>
      </c>
    </row>
    <row r="103" spans="1:7" s="299" customFormat="1" ht="25.5">
      <c r="A103" s="286"/>
      <c r="B103" s="298"/>
      <c r="C103" s="304" t="s">
        <v>451</v>
      </c>
      <c r="D103" s="266"/>
      <c r="E103" s="277"/>
      <c r="F103" s="272"/>
      <c r="G103" s="272" t="str">
        <f t="shared" si="6"/>
        <v> </v>
      </c>
    </row>
    <row r="104" spans="1:7" s="299" customFormat="1" ht="12.75">
      <c r="A104" s="286"/>
      <c r="B104" s="298"/>
      <c r="C104" s="304" t="s">
        <v>416</v>
      </c>
      <c r="D104" s="266"/>
      <c r="E104" s="277"/>
      <c r="F104" s="272"/>
      <c r="G104" s="272" t="str">
        <f t="shared" si="6"/>
        <v> </v>
      </c>
    </row>
    <row r="105" spans="1:7" s="299" customFormat="1" ht="12.75">
      <c r="A105" s="286"/>
      <c r="B105" s="298" t="s">
        <v>399</v>
      </c>
      <c r="C105" s="304"/>
      <c r="D105" s="266"/>
      <c r="E105" s="277"/>
      <c r="F105" s="272"/>
      <c r="G105" s="272" t="str">
        <f t="shared" si="6"/>
        <v> </v>
      </c>
    </row>
    <row r="106" spans="1:7" s="299" customFormat="1" ht="12.75">
      <c r="A106" s="286"/>
      <c r="B106" s="298" t="s">
        <v>401</v>
      </c>
      <c r="C106" s="304" t="s">
        <v>452</v>
      </c>
      <c r="D106" s="266" t="s">
        <v>39</v>
      </c>
      <c r="E106" s="277">
        <v>2</v>
      </c>
      <c r="F106" s="272"/>
      <c r="G106" s="272">
        <f t="shared" si="6"/>
        <v>0</v>
      </c>
    </row>
    <row r="107" spans="1:7" ht="12.75">
      <c r="A107" s="286"/>
      <c r="B107" s="298"/>
      <c r="G107" s="272" t="str">
        <f t="shared" si="6"/>
        <v> </v>
      </c>
    </row>
    <row r="108" spans="1:7" ht="12.75">
      <c r="A108" s="286">
        <f>1+COUNT(A$2:A107)</f>
        <v>17</v>
      </c>
      <c r="B108" s="298"/>
      <c r="C108" s="304" t="s">
        <v>453</v>
      </c>
      <c r="G108" s="272" t="str">
        <f t="shared" si="6"/>
        <v> </v>
      </c>
    </row>
    <row r="109" spans="1:7" ht="12.75">
      <c r="A109" s="286"/>
      <c r="B109" s="298"/>
      <c r="C109" s="304" t="s">
        <v>454</v>
      </c>
      <c r="G109" s="272" t="str">
        <f t="shared" si="6"/>
        <v> </v>
      </c>
    </row>
    <row r="110" spans="1:7" ht="12.75">
      <c r="A110" s="286"/>
      <c r="B110" s="298" t="s">
        <v>393</v>
      </c>
      <c r="C110" s="304" t="s">
        <v>455</v>
      </c>
      <c r="G110" s="272" t="str">
        <f t="shared" si="6"/>
        <v> </v>
      </c>
    </row>
    <row r="111" spans="1:7" ht="12.75">
      <c r="A111" s="286"/>
      <c r="B111" s="298" t="s">
        <v>395</v>
      </c>
      <c r="C111" s="304" t="s">
        <v>456</v>
      </c>
      <c r="G111" s="272" t="str">
        <f t="shared" si="6"/>
        <v> </v>
      </c>
    </row>
    <row r="112" spans="1:7" ht="12.75">
      <c r="A112" s="286"/>
      <c r="B112" s="298"/>
      <c r="C112" s="304" t="s">
        <v>416</v>
      </c>
      <c r="D112" s="266" t="s">
        <v>39</v>
      </c>
      <c r="E112" s="277">
        <v>6</v>
      </c>
      <c r="G112" s="272">
        <f t="shared" si="6"/>
        <v>0</v>
      </c>
    </row>
    <row r="113" spans="1:2" ht="12.75">
      <c r="A113" s="286"/>
      <c r="B113" s="298"/>
    </row>
    <row r="114" spans="1:7" s="299" customFormat="1" ht="12.75">
      <c r="A114" s="286">
        <f>1+COUNT(A$2:A113)</f>
        <v>18</v>
      </c>
      <c r="B114" s="298"/>
      <c r="C114" s="304" t="s">
        <v>457</v>
      </c>
      <c r="D114" s="266"/>
      <c r="E114" s="277"/>
      <c r="F114" s="272"/>
      <c r="G114" s="272" t="str">
        <f aca="true" t="shared" si="7" ref="G114:G131">IF(E114&lt;&gt;0,E114*F114," ")</f>
        <v> </v>
      </c>
    </row>
    <row r="115" spans="1:7" s="299" customFormat="1" ht="76.5">
      <c r="A115" s="286"/>
      <c r="B115" s="298"/>
      <c r="C115" s="262" t="s">
        <v>1114</v>
      </c>
      <c r="D115" s="266"/>
      <c r="E115" s="277"/>
      <c r="F115" s="272"/>
      <c r="G115" s="272" t="str">
        <f t="shared" si="7"/>
        <v> </v>
      </c>
    </row>
    <row r="116" spans="1:7" s="299" customFormat="1" ht="12.75">
      <c r="A116" s="286"/>
      <c r="B116" s="298"/>
      <c r="C116" s="304" t="s">
        <v>416</v>
      </c>
      <c r="D116" s="266" t="s">
        <v>40</v>
      </c>
      <c r="E116" s="277">
        <v>15</v>
      </c>
      <c r="F116" s="470"/>
      <c r="G116" s="272">
        <f t="shared" si="7"/>
        <v>0</v>
      </c>
    </row>
    <row r="117" spans="1:7" s="299" customFormat="1" ht="12.75">
      <c r="A117" s="286"/>
      <c r="B117" s="298"/>
      <c r="C117" s="304"/>
      <c r="D117" s="266"/>
      <c r="E117" s="277"/>
      <c r="F117" s="272"/>
      <c r="G117" s="272" t="str">
        <f t="shared" si="7"/>
        <v> </v>
      </c>
    </row>
    <row r="118" spans="1:7" s="299" customFormat="1" ht="12.75">
      <c r="A118" s="286">
        <f>1+COUNT(A$2:A117)</f>
        <v>19</v>
      </c>
      <c r="B118" s="298"/>
      <c r="C118" s="304" t="s">
        <v>458</v>
      </c>
      <c r="D118" s="266"/>
      <c r="E118" s="277"/>
      <c r="F118" s="272"/>
      <c r="G118" s="272" t="str">
        <f t="shared" si="7"/>
        <v> </v>
      </c>
    </row>
    <row r="119" spans="1:7" s="299" customFormat="1" ht="25.5">
      <c r="A119" s="286"/>
      <c r="B119" s="298"/>
      <c r="C119" s="304" t="s">
        <v>1115</v>
      </c>
      <c r="D119" s="266"/>
      <c r="E119" s="277"/>
      <c r="F119" s="272"/>
      <c r="G119" s="272" t="str">
        <f t="shared" si="7"/>
        <v> </v>
      </c>
    </row>
    <row r="120" spans="1:7" s="299" customFormat="1" ht="12.75">
      <c r="A120" s="286"/>
      <c r="B120" s="298"/>
      <c r="C120" s="304" t="s">
        <v>416</v>
      </c>
      <c r="D120" s="266"/>
      <c r="E120" s="277"/>
      <c r="F120" s="272"/>
      <c r="G120" s="272" t="str">
        <f t="shared" si="7"/>
        <v> </v>
      </c>
    </row>
    <row r="121" spans="1:7" s="299" customFormat="1" ht="12.75">
      <c r="A121" s="286"/>
      <c r="B121" s="298" t="s">
        <v>399</v>
      </c>
      <c r="C121" s="304"/>
      <c r="D121" s="266"/>
      <c r="E121" s="277"/>
      <c r="F121" s="272"/>
      <c r="G121" s="272" t="str">
        <f t="shared" si="7"/>
        <v> </v>
      </c>
    </row>
    <row r="122" spans="1:7" s="299" customFormat="1" ht="12.75">
      <c r="A122" s="286"/>
      <c r="B122" s="298" t="s">
        <v>401</v>
      </c>
      <c r="C122" s="304" t="s">
        <v>459</v>
      </c>
      <c r="D122" s="266" t="s">
        <v>39</v>
      </c>
      <c r="E122" s="277">
        <v>2</v>
      </c>
      <c r="F122" s="272"/>
      <c r="G122" s="272">
        <f t="shared" si="7"/>
        <v>0</v>
      </c>
    </row>
    <row r="123" spans="1:7" s="299" customFormat="1" ht="12.75">
      <c r="A123" s="286"/>
      <c r="B123" s="298"/>
      <c r="C123" s="304"/>
      <c r="D123" s="266"/>
      <c r="E123" s="277"/>
      <c r="F123" s="272"/>
      <c r="G123" s="272" t="str">
        <f t="shared" si="7"/>
        <v> </v>
      </c>
    </row>
    <row r="124" spans="1:7" ht="12.75">
      <c r="A124" s="286">
        <f>1+COUNT(A$2:A123)</f>
        <v>20</v>
      </c>
      <c r="B124" s="298"/>
      <c r="C124" s="304" t="s">
        <v>460</v>
      </c>
      <c r="G124" s="272" t="str">
        <f t="shared" si="7"/>
        <v> </v>
      </c>
    </row>
    <row r="125" spans="1:7" ht="28.5" customHeight="1">
      <c r="A125" s="286"/>
      <c r="B125" s="298"/>
      <c r="C125" s="304" t="s">
        <v>461</v>
      </c>
      <c r="G125" s="272" t="str">
        <f t="shared" si="7"/>
        <v> </v>
      </c>
    </row>
    <row r="126" spans="1:7" ht="12.75">
      <c r="A126" s="286"/>
      <c r="B126" s="298" t="s">
        <v>395</v>
      </c>
      <c r="C126" s="304" t="s">
        <v>462</v>
      </c>
      <c r="D126" s="266" t="s">
        <v>39</v>
      </c>
      <c r="E126" s="277">
        <v>1</v>
      </c>
      <c r="G126" s="272">
        <f t="shared" si="7"/>
        <v>0</v>
      </c>
    </row>
    <row r="127" spans="1:7" ht="12.75">
      <c r="A127" s="286"/>
      <c r="B127" s="298" t="s">
        <v>395</v>
      </c>
      <c r="C127" s="304" t="s">
        <v>463</v>
      </c>
      <c r="D127" s="266" t="s">
        <v>39</v>
      </c>
      <c r="E127" s="277">
        <v>1</v>
      </c>
      <c r="G127" s="272">
        <f t="shared" si="7"/>
        <v>0</v>
      </c>
    </row>
    <row r="128" spans="1:7" ht="12.75">
      <c r="A128" s="286"/>
      <c r="B128" s="298"/>
      <c r="G128" s="272" t="str">
        <f t="shared" si="7"/>
        <v> </v>
      </c>
    </row>
    <row r="129" spans="1:7" ht="12.75">
      <c r="A129" s="286">
        <f>1+COUNT(A$2:A128)</f>
        <v>21</v>
      </c>
      <c r="B129" s="298"/>
      <c r="C129" s="304" t="s">
        <v>464</v>
      </c>
      <c r="G129" s="272" t="str">
        <f t="shared" si="7"/>
        <v> </v>
      </c>
    </row>
    <row r="130" spans="1:7" ht="25.5">
      <c r="A130" s="286"/>
      <c r="B130" s="298"/>
      <c r="C130" s="304" t="s">
        <v>465</v>
      </c>
      <c r="G130" s="272" t="str">
        <f t="shared" si="7"/>
        <v> </v>
      </c>
    </row>
    <row r="131" spans="1:7" ht="12.75">
      <c r="A131" s="286"/>
      <c r="B131" s="298"/>
      <c r="C131" s="304" t="s">
        <v>466</v>
      </c>
      <c r="D131" s="266" t="s">
        <v>41</v>
      </c>
      <c r="E131" s="277">
        <v>16</v>
      </c>
      <c r="G131" s="272">
        <f t="shared" si="7"/>
        <v>0</v>
      </c>
    </row>
    <row r="132" spans="1:7" ht="12.75">
      <c r="A132" s="286"/>
      <c r="B132" s="298"/>
      <c r="G132" s="272" t="str">
        <f>IF(E132&lt;&gt;0,E132*F132," ")</f>
        <v> </v>
      </c>
    </row>
    <row r="133" spans="1:7" s="285" customFormat="1" ht="12.75">
      <c r="A133" s="269"/>
      <c r="B133" s="295"/>
      <c r="C133" s="296" t="s">
        <v>31</v>
      </c>
      <c r="D133" s="264"/>
      <c r="E133" s="275"/>
      <c r="F133" s="271"/>
      <c r="G133" s="270">
        <f>SUM(G3:G132)</f>
        <v>0</v>
      </c>
    </row>
    <row r="134" spans="1:2" ht="12.75">
      <c r="A134" s="286"/>
      <c r="B134" s="298"/>
    </row>
    <row r="135" spans="1:7" ht="12.75">
      <c r="A135" s="286">
        <f>1+COUNT(A$2:A134)</f>
        <v>22</v>
      </c>
      <c r="B135" s="298"/>
      <c r="C135" s="304" t="s">
        <v>467</v>
      </c>
      <c r="D135" s="266" t="s">
        <v>468</v>
      </c>
      <c r="E135" s="277">
        <v>3</v>
      </c>
      <c r="G135" s="272">
        <f>G133*E135/100</f>
        <v>0</v>
      </c>
    </row>
    <row r="136" spans="1:2" ht="12.75">
      <c r="A136" s="286"/>
      <c r="B136" s="298"/>
    </row>
    <row r="137" spans="1:7" ht="25.5">
      <c r="A137" s="286">
        <f>1+COUNT(A$2:A136)</f>
        <v>23</v>
      </c>
      <c r="B137" s="298"/>
      <c r="C137" s="304" t="s">
        <v>469</v>
      </c>
      <c r="D137" s="266" t="s">
        <v>468</v>
      </c>
      <c r="E137" s="277">
        <v>2</v>
      </c>
      <c r="G137" s="272">
        <f>G133*E137/100</f>
        <v>0</v>
      </c>
    </row>
    <row r="138" spans="1:2" ht="12.75">
      <c r="A138" s="286"/>
      <c r="B138" s="298"/>
    </row>
    <row r="139" spans="1:7" ht="51">
      <c r="A139" s="286">
        <f>1+COUNT(A$2:A138)</f>
        <v>24</v>
      </c>
      <c r="B139" s="298"/>
      <c r="C139" s="304" t="s">
        <v>1116</v>
      </c>
      <c r="D139" s="266" t="s">
        <v>468</v>
      </c>
      <c r="E139" s="277">
        <v>1</v>
      </c>
      <c r="G139" s="272">
        <f>G133*E139/100</f>
        <v>0</v>
      </c>
    </row>
    <row r="140" spans="1:7" ht="12.75">
      <c r="A140" s="286"/>
      <c r="B140" s="298"/>
      <c r="G140" s="272" t="str">
        <f>IF(E140&lt;&gt;0,E140*F140," ")</f>
        <v> </v>
      </c>
    </row>
    <row r="141" spans="1:7" s="299" customFormat="1" ht="12.75">
      <c r="A141" s="269"/>
      <c r="B141" s="295"/>
      <c r="C141" s="296" t="str">
        <f>C1</f>
        <v>NOTRANJI VODOVOD</v>
      </c>
      <c r="D141" s="264"/>
      <c r="E141" s="275"/>
      <c r="F141" s="271"/>
      <c r="G141" s="270">
        <f>SUM(G133:G140)</f>
        <v>0</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Y210"/>
  <sheetViews>
    <sheetView view="pageBreakPreview" zoomScaleSheetLayoutView="100" zoomScalePageLayoutView="0" workbookViewId="0" topLeftCell="A1">
      <selection activeCell="F199" sqref="F199"/>
    </sheetView>
  </sheetViews>
  <sheetFormatPr defaultColWidth="9.00390625" defaultRowHeight="12.75"/>
  <cols>
    <col min="1" max="1" width="3.75390625" style="286" customWidth="1"/>
    <col min="2" max="2" width="4.625" style="234" customWidth="1"/>
    <col min="3" max="3" width="49.875" style="253" customWidth="1"/>
    <col min="4" max="4" width="4.375" style="224" customWidth="1"/>
    <col min="5" max="5" width="7.25390625" style="229" customWidth="1"/>
    <col min="6" max="7" width="9.75390625" style="281" customWidth="1"/>
    <col min="8" max="16384" width="9.125" style="254" customWidth="1"/>
  </cols>
  <sheetData>
    <row r="1" spans="1:7" s="299" customFormat="1" ht="12.75">
      <c r="A1" s="252" t="s">
        <v>470</v>
      </c>
      <c r="B1" s="236"/>
      <c r="C1" s="250" t="s">
        <v>471</v>
      </c>
      <c r="D1" s="225"/>
      <c r="E1" s="230"/>
      <c r="F1" s="282"/>
      <c r="G1" s="268">
        <f>+G209</f>
        <v>0</v>
      </c>
    </row>
    <row r="3" spans="1:7" s="299" customFormat="1" ht="12.75">
      <c r="A3" s="294" t="s">
        <v>387</v>
      </c>
      <c r="B3" s="235"/>
      <c r="C3" s="263" t="s">
        <v>388</v>
      </c>
      <c r="D3" s="247" t="s">
        <v>389</v>
      </c>
      <c r="E3" s="228" t="s">
        <v>21</v>
      </c>
      <c r="F3" s="273" t="s">
        <v>390</v>
      </c>
      <c r="G3" s="273" t="s">
        <v>742</v>
      </c>
    </row>
    <row r="4" spans="1:7" s="304" customFormat="1" ht="12.75">
      <c r="A4" s="286"/>
      <c r="B4" s="234"/>
      <c r="D4" s="266"/>
      <c r="E4" s="277"/>
      <c r="F4" s="272"/>
      <c r="G4" s="249" t="str">
        <f aca="true" t="shared" si="0" ref="G4:G9">IF(E4&lt;&gt;0,E4*F4," ")</f>
        <v> </v>
      </c>
    </row>
    <row r="5" spans="1:7" s="304" customFormat="1" ht="12.75">
      <c r="A5" s="286">
        <f>1+COUNT(A$2:A4)</f>
        <v>1</v>
      </c>
      <c r="B5" s="234"/>
      <c r="C5" s="304" t="s">
        <v>391</v>
      </c>
      <c r="D5" s="266"/>
      <c r="E5" s="277"/>
      <c r="F5" s="272"/>
      <c r="G5" s="272" t="str">
        <f t="shared" si="0"/>
        <v> </v>
      </c>
    </row>
    <row r="6" spans="1:7" s="304" customFormat="1" ht="76.5">
      <c r="A6" s="286"/>
      <c r="B6" s="234"/>
      <c r="C6" s="304" t="s">
        <v>392</v>
      </c>
      <c r="D6" s="266"/>
      <c r="E6" s="277"/>
      <c r="F6" s="272"/>
      <c r="G6" s="272" t="str">
        <f t="shared" si="0"/>
        <v> </v>
      </c>
    </row>
    <row r="7" spans="1:7" s="304" customFormat="1" ht="12.75">
      <c r="A7" s="286"/>
      <c r="B7" s="234" t="s">
        <v>393</v>
      </c>
      <c r="C7" s="304" t="s">
        <v>394</v>
      </c>
      <c r="D7" s="266"/>
      <c r="E7" s="277"/>
      <c r="F7" s="272"/>
      <c r="G7" s="272" t="str">
        <f t="shared" si="0"/>
        <v> </v>
      </c>
    </row>
    <row r="8" spans="1:7" s="304" customFormat="1" ht="12.75">
      <c r="A8" s="286"/>
      <c r="B8" s="234" t="s">
        <v>395</v>
      </c>
      <c r="C8" s="304" t="s">
        <v>396</v>
      </c>
      <c r="D8" s="266"/>
      <c r="E8" s="277"/>
      <c r="F8" s="272"/>
      <c r="G8" s="272" t="str">
        <f t="shared" si="0"/>
        <v> </v>
      </c>
    </row>
    <row r="9" spans="1:7" s="304" customFormat="1" ht="12.75">
      <c r="A9" s="286"/>
      <c r="B9" s="234"/>
      <c r="C9" s="304" t="s">
        <v>397</v>
      </c>
      <c r="D9" s="266" t="s">
        <v>39</v>
      </c>
      <c r="E9" s="277">
        <v>6</v>
      </c>
      <c r="F9" s="470"/>
      <c r="G9" s="272">
        <f t="shared" si="0"/>
        <v>0</v>
      </c>
    </row>
    <row r="10" spans="1:7" s="304" customFormat="1" ht="12.75">
      <c r="A10" s="286"/>
      <c r="B10" s="234"/>
      <c r="D10" s="266"/>
      <c r="E10" s="277"/>
      <c r="F10" s="272"/>
      <c r="G10" s="272"/>
    </row>
    <row r="11" spans="1:7" s="299" customFormat="1" ht="12.75">
      <c r="A11" s="286">
        <f>1+COUNT(A$2:A3)</f>
        <v>1</v>
      </c>
      <c r="B11" s="234"/>
      <c r="C11" s="304" t="s">
        <v>472</v>
      </c>
      <c r="D11" s="266"/>
      <c r="E11" s="277"/>
      <c r="F11" s="272"/>
      <c r="G11" s="272" t="str">
        <f aca="true" t="shared" si="1" ref="G11:G28">IF(E11&lt;&gt;0,E11*F11," ")</f>
        <v> </v>
      </c>
    </row>
    <row r="12" spans="1:7" s="299" customFormat="1" ht="89.25">
      <c r="A12" s="286"/>
      <c r="B12" s="234"/>
      <c r="C12" s="262" t="s">
        <v>473</v>
      </c>
      <c r="D12" s="266"/>
      <c r="E12" s="277"/>
      <c r="F12" s="272"/>
      <c r="G12" s="272" t="str">
        <f t="shared" si="1"/>
        <v> </v>
      </c>
    </row>
    <row r="13" spans="1:7" s="299" customFormat="1" ht="38.25">
      <c r="A13" s="286"/>
      <c r="B13" s="234"/>
      <c r="C13" s="262" t="s">
        <v>474</v>
      </c>
      <c r="D13" s="266"/>
      <c r="E13" s="277"/>
      <c r="F13" s="272"/>
      <c r="G13" s="272"/>
    </row>
    <row r="14" spans="1:7" s="299" customFormat="1" ht="12.75">
      <c r="A14" s="286"/>
      <c r="B14" s="234" t="s">
        <v>393</v>
      </c>
      <c r="C14" s="755" t="s">
        <v>1118</v>
      </c>
      <c r="D14" s="266"/>
      <c r="E14" s="277"/>
      <c r="F14" s="272"/>
      <c r="G14" s="272" t="str">
        <f t="shared" si="1"/>
        <v> </v>
      </c>
    </row>
    <row r="15" spans="1:7" s="299" customFormat="1" ht="12.75">
      <c r="A15" s="286"/>
      <c r="B15" s="234" t="s">
        <v>401</v>
      </c>
      <c r="C15" s="304"/>
      <c r="D15" s="266"/>
      <c r="E15" s="277"/>
      <c r="F15" s="272"/>
      <c r="G15" s="272" t="str">
        <f t="shared" si="1"/>
        <v> </v>
      </c>
    </row>
    <row r="16" spans="1:7" s="299" customFormat="1" ht="12.75">
      <c r="A16" s="286"/>
      <c r="B16" s="234"/>
      <c r="C16" s="304" t="s">
        <v>416</v>
      </c>
      <c r="D16" s="266" t="s">
        <v>39</v>
      </c>
      <c r="E16" s="277">
        <v>1</v>
      </c>
      <c r="F16" s="272"/>
      <c r="G16" s="272">
        <f t="shared" si="1"/>
        <v>0</v>
      </c>
    </row>
    <row r="17" spans="1:7" s="304" customFormat="1" ht="12.75">
      <c r="A17" s="286"/>
      <c r="B17" s="234"/>
      <c r="D17" s="266"/>
      <c r="E17" s="277"/>
      <c r="F17" s="272"/>
      <c r="G17" s="272" t="str">
        <f t="shared" si="1"/>
        <v> </v>
      </c>
    </row>
    <row r="18" spans="1:7" s="304" customFormat="1" ht="12.75">
      <c r="A18" s="286">
        <f>1+COUNT(A$2:A17)</f>
        <v>3</v>
      </c>
      <c r="B18" s="234"/>
      <c r="C18" s="304" t="s">
        <v>475</v>
      </c>
      <c r="D18" s="266"/>
      <c r="E18" s="277"/>
      <c r="F18" s="272"/>
      <c r="G18" s="272" t="str">
        <f t="shared" si="1"/>
        <v> </v>
      </c>
    </row>
    <row r="19" spans="1:7" s="304" customFormat="1" ht="25.5">
      <c r="A19" s="286"/>
      <c r="B19" s="234"/>
      <c r="C19" s="304" t="s">
        <v>1117</v>
      </c>
      <c r="D19" s="266"/>
      <c r="E19" s="277"/>
      <c r="F19" s="272"/>
      <c r="G19" s="272" t="str">
        <f t="shared" si="1"/>
        <v> </v>
      </c>
    </row>
    <row r="20" spans="1:7" s="304" customFormat="1" ht="12.75">
      <c r="A20" s="286"/>
      <c r="B20" s="234" t="s">
        <v>399</v>
      </c>
      <c r="C20" s="755" t="s">
        <v>1118</v>
      </c>
      <c r="D20" s="266"/>
      <c r="E20" s="277"/>
      <c r="F20" s="272"/>
      <c r="G20" s="272" t="str">
        <f t="shared" si="1"/>
        <v> </v>
      </c>
    </row>
    <row r="21" spans="1:7" s="304" customFormat="1" ht="12.75">
      <c r="A21" s="286"/>
      <c r="B21" s="234" t="s">
        <v>401</v>
      </c>
      <c r="D21" s="266"/>
      <c r="E21" s="277"/>
      <c r="F21" s="272"/>
      <c r="G21" s="272" t="str">
        <f t="shared" si="1"/>
        <v> </v>
      </c>
    </row>
    <row r="22" spans="1:7" s="304" customFormat="1" ht="12.75">
      <c r="A22" s="286"/>
      <c r="B22" s="234"/>
      <c r="C22" s="304" t="s">
        <v>397</v>
      </c>
      <c r="D22" s="260" t="s">
        <v>39</v>
      </c>
      <c r="E22" s="277">
        <v>1</v>
      </c>
      <c r="F22" s="272"/>
      <c r="G22" s="272">
        <f t="shared" si="1"/>
        <v>0</v>
      </c>
    </row>
    <row r="23" spans="1:7" s="304" customFormat="1" ht="12.75">
      <c r="A23" s="286"/>
      <c r="B23" s="234"/>
      <c r="D23" s="266"/>
      <c r="E23" s="277"/>
      <c r="F23" s="272"/>
      <c r="G23" s="272" t="str">
        <f t="shared" si="1"/>
        <v> </v>
      </c>
    </row>
    <row r="24" spans="1:7" s="304" customFormat="1" ht="12.75">
      <c r="A24" s="286">
        <f>1+COUNT(A$2:A23)</f>
        <v>4</v>
      </c>
      <c r="B24" s="234"/>
      <c r="C24" s="304" t="s">
        <v>476</v>
      </c>
      <c r="D24" s="266"/>
      <c r="E24" s="277"/>
      <c r="F24" s="272"/>
      <c r="G24" s="272" t="str">
        <f t="shared" si="1"/>
        <v> </v>
      </c>
    </row>
    <row r="25" spans="1:7" s="304" customFormat="1" ht="38.25">
      <c r="A25" s="286"/>
      <c r="B25" s="234"/>
      <c r="C25" s="304" t="s">
        <v>477</v>
      </c>
      <c r="D25" s="266"/>
      <c r="E25" s="277"/>
      <c r="F25" s="272"/>
      <c r="G25" s="272" t="str">
        <f t="shared" si="1"/>
        <v> </v>
      </c>
    </row>
    <row r="26" spans="1:7" s="304" customFormat="1" ht="12.75">
      <c r="A26" s="286"/>
      <c r="B26" s="234" t="s">
        <v>399</v>
      </c>
      <c r="C26" s="755" t="s">
        <v>1118</v>
      </c>
      <c r="D26" s="266"/>
      <c r="E26" s="277"/>
      <c r="F26" s="272"/>
      <c r="G26" s="272" t="str">
        <f t="shared" si="1"/>
        <v> </v>
      </c>
    </row>
    <row r="27" spans="1:7" s="304" customFormat="1" ht="12.75">
      <c r="A27" s="286"/>
      <c r="B27" s="234" t="s">
        <v>401</v>
      </c>
      <c r="C27" s="262"/>
      <c r="D27" s="266"/>
      <c r="E27" s="277"/>
      <c r="F27" s="272"/>
      <c r="G27" s="272" t="str">
        <f t="shared" si="1"/>
        <v> </v>
      </c>
    </row>
    <row r="28" spans="1:7" s="304" customFormat="1" ht="12.75">
      <c r="A28" s="286"/>
      <c r="B28" s="234"/>
      <c r="C28" s="304" t="s">
        <v>397</v>
      </c>
      <c r="D28" s="260" t="s">
        <v>39</v>
      </c>
      <c r="E28" s="277">
        <v>1</v>
      </c>
      <c r="F28" s="272"/>
      <c r="G28" s="272">
        <f t="shared" si="1"/>
        <v>0</v>
      </c>
    </row>
    <row r="29" spans="1:7" s="304" customFormat="1" ht="12.75">
      <c r="A29" s="286"/>
      <c r="B29" s="234"/>
      <c r="C29" s="259"/>
      <c r="D29" s="266"/>
      <c r="E29" s="277"/>
      <c r="F29" s="272"/>
      <c r="G29" s="272"/>
    </row>
    <row r="30" spans="1:7" s="304" customFormat="1" ht="12.75">
      <c r="A30" s="286">
        <f>1+COUNT(A$2:A16)</f>
        <v>3</v>
      </c>
      <c r="B30" s="234"/>
      <c r="C30" s="304" t="s">
        <v>478</v>
      </c>
      <c r="D30" s="266"/>
      <c r="E30" s="277"/>
      <c r="F30" s="272"/>
      <c r="G30" s="272"/>
    </row>
    <row r="31" spans="1:7" s="304" customFormat="1" ht="38.25">
      <c r="A31" s="286"/>
      <c r="B31" s="234"/>
      <c r="C31" s="304" t="s">
        <v>1119</v>
      </c>
      <c r="D31" s="266"/>
      <c r="E31" s="277"/>
      <c r="F31" s="272"/>
      <c r="G31" s="272"/>
    </row>
    <row r="32" spans="1:7" s="304" customFormat="1" ht="12.75">
      <c r="A32" s="286"/>
      <c r="B32" s="234" t="s">
        <v>393</v>
      </c>
      <c r="C32" s="258" t="s">
        <v>479</v>
      </c>
      <c r="D32" s="266"/>
      <c r="E32" s="277"/>
      <c r="F32" s="272"/>
      <c r="G32" s="272"/>
    </row>
    <row r="33" spans="1:7" s="304" customFormat="1" ht="12.75">
      <c r="A33" s="286"/>
      <c r="B33" s="234" t="s">
        <v>395</v>
      </c>
      <c r="C33" s="304" t="s">
        <v>480</v>
      </c>
      <c r="D33" s="266"/>
      <c r="E33" s="277"/>
      <c r="F33" s="272"/>
      <c r="G33" s="272"/>
    </row>
    <row r="34" spans="1:7" s="304" customFormat="1" ht="12.75">
      <c r="A34" s="286"/>
      <c r="B34" s="234"/>
      <c r="C34" s="304" t="s">
        <v>481</v>
      </c>
      <c r="D34" s="266"/>
      <c r="E34" s="277"/>
      <c r="F34" s="272"/>
      <c r="G34" s="272"/>
    </row>
    <row r="35" spans="1:7" s="304" customFormat="1" ht="12.75">
      <c r="A35" s="286"/>
      <c r="B35" s="234"/>
      <c r="C35" s="304" t="s">
        <v>482</v>
      </c>
      <c r="D35" s="266"/>
      <c r="E35" s="277"/>
      <c r="F35" s="272"/>
      <c r="G35" s="272"/>
    </row>
    <row r="36" spans="1:7" s="304" customFormat="1" ht="12.75">
      <c r="A36" s="286"/>
      <c r="B36" s="234"/>
      <c r="C36" s="304" t="s">
        <v>483</v>
      </c>
      <c r="D36" s="266"/>
      <c r="E36" s="277"/>
      <c r="F36" s="272"/>
      <c r="G36" s="272"/>
    </row>
    <row r="37" spans="1:7" s="304" customFormat="1" ht="12.75">
      <c r="A37" s="286"/>
      <c r="B37" s="234"/>
      <c r="C37" s="304" t="s">
        <v>397</v>
      </c>
      <c r="D37" s="266" t="s">
        <v>39</v>
      </c>
      <c r="E37" s="277">
        <v>1</v>
      </c>
      <c r="F37" s="272"/>
      <c r="G37" s="272">
        <f>IF(E37&lt;&gt;0,E37*F37," ")</f>
        <v>0</v>
      </c>
    </row>
    <row r="38" spans="1:7" s="304" customFormat="1" ht="12.75">
      <c r="A38" s="286"/>
      <c r="B38" s="234"/>
      <c r="D38" s="266"/>
      <c r="E38" s="277"/>
      <c r="F38" s="272"/>
      <c r="G38" s="272" t="str">
        <f aca="true" t="shared" si="2" ref="G38:G47">IF(E38&lt;&gt;0,E38*F38," ")</f>
        <v> </v>
      </c>
    </row>
    <row r="39" spans="1:7" s="304" customFormat="1" ht="12.75">
      <c r="A39" s="286">
        <f>1+COUNT(A$2:A38)</f>
        <v>6</v>
      </c>
      <c r="B39" s="234"/>
      <c r="C39" s="304" t="s">
        <v>484</v>
      </c>
      <c r="D39" s="266"/>
      <c r="E39" s="277"/>
      <c r="F39" s="272"/>
      <c r="G39" s="272" t="str">
        <f t="shared" si="2"/>
        <v> </v>
      </c>
    </row>
    <row r="40" spans="1:7" s="304" customFormat="1" ht="38.25">
      <c r="A40" s="286"/>
      <c r="B40" s="234"/>
      <c r="C40" s="304" t="s">
        <v>1120</v>
      </c>
      <c r="D40" s="266"/>
      <c r="E40" s="277"/>
      <c r="F40" s="272"/>
      <c r="G40" s="272" t="str">
        <f t="shared" si="2"/>
        <v> </v>
      </c>
    </row>
    <row r="41" spans="1:7" s="304" customFormat="1" ht="12.75">
      <c r="A41" s="286"/>
      <c r="B41" s="234" t="s">
        <v>393</v>
      </c>
      <c r="C41" s="304" t="s">
        <v>485</v>
      </c>
      <c r="D41" s="266"/>
      <c r="E41" s="277"/>
      <c r="F41" s="272"/>
      <c r="G41" s="272" t="str">
        <f t="shared" si="2"/>
        <v> </v>
      </c>
    </row>
    <row r="42" spans="1:7" s="304" customFormat="1" ht="12.75">
      <c r="A42" s="286"/>
      <c r="B42" s="234" t="s">
        <v>395</v>
      </c>
      <c r="C42" s="304" t="s">
        <v>486</v>
      </c>
      <c r="D42" s="266"/>
      <c r="E42" s="277"/>
      <c r="F42" s="272"/>
      <c r="G42" s="272" t="str">
        <f t="shared" si="2"/>
        <v> </v>
      </c>
    </row>
    <row r="43" spans="1:7" s="304" customFormat="1" ht="12.75">
      <c r="A43" s="286"/>
      <c r="B43" s="234"/>
      <c r="C43" s="304" t="s">
        <v>487</v>
      </c>
      <c r="D43" s="266"/>
      <c r="E43" s="277"/>
      <c r="F43" s="272"/>
      <c r="G43" s="272" t="str">
        <f t="shared" si="2"/>
        <v> </v>
      </c>
    </row>
    <row r="44" spans="1:7" s="304" customFormat="1" ht="12.75">
      <c r="A44" s="286"/>
      <c r="B44" s="234"/>
      <c r="C44" s="304" t="s">
        <v>488</v>
      </c>
      <c r="D44" s="266"/>
      <c r="E44" s="277"/>
      <c r="F44" s="272"/>
      <c r="G44" s="272" t="str">
        <f t="shared" si="2"/>
        <v> </v>
      </c>
    </row>
    <row r="45" spans="1:7" s="304" customFormat="1" ht="12.75">
      <c r="A45" s="286"/>
      <c r="B45" s="234"/>
      <c r="C45" s="304" t="s">
        <v>489</v>
      </c>
      <c r="D45" s="266"/>
      <c r="E45" s="277"/>
      <c r="F45" s="272"/>
      <c r="G45" s="272" t="str">
        <f t="shared" si="2"/>
        <v> </v>
      </c>
    </row>
    <row r="46" spans="1:7" s="304" customFormat="1" ht="12.75">
      <c r="A46" s="286"/>
      <c r="B46" s="234"/>
      <c r="C46" s="304" t="s">
        <v>490</v>
      </c>
      <c r="D46" s="266"/>
      <c r="E46" s="277"/>
      <c r="F46" s="272"/>
      <c r="G46" s="272" t="str">
        <f t="shared" si="2"/>
        <v> </v>
      </c>
    </row>
    <row r="47" spans="1:7" s="304" customFormat="1" ht="12.75">
      <c r="A47" s="286"/>
      <c r="B47" s="234"/>
      <c r="C47" s="304" t="s">
        <v>416</v>
      </c>
      <c r="D47" s="266" t="s">
        <v>39</v>
      </c>
      <c r="E47" s="277">
        <v>1</v>
      </c>
      <c r="F47" s="272"/>
      <c r="G47" s="272">
        <f t="shared" si="2"/>
        <v>0</v>
      </c>
    </row>
    <row r="48" spans="1:7" s="304" customFormat="1" ht="12.75">
      <c r="A48" s="286"/>
      <c r="B48" s="234"/>
      <c r="D48" s="266"/>
      <c r="E48" s="277"/>
      <c r="F48" s="272"/>
      <c r="G48" s="272"/>
    </row>
    <row r="49" spans="1:7" s="298" customFormat="1" ht="12.75">
      <c r="A49" s="286">
        <f>1+COUNT(A$2:A48)</f>
        <v>7</v>
      </c>
      <c r="B49" s="234"/>
      <c r="C49" s="304" t="s">
        <v>491</v>
      </c>
      <c r="D49" s="266"/>
      <c r="E49" s="277"/>
      <c r="F49" s="272"/>
      <c r="G49" s="272" t="str">
        <f>IF(E49&lt;&gt;0,E49*F49," ")</f>
        <v> </v>
      </c>
    </row>
    <row r="50" spans="1:7" s="299" customFormat="1" ht="25.5">
      <c r="A50" s="286"/>
      <c r="B50" s="234"/>
      <c r="C50" s="304" t="s">
        <v>492</v>
      </c>
      <c r="D50" s="266"/>
      <c r="E50" s="277"/>
      <c r="F50" s="272"/>
      <c r="G50" s="272" t="str">
        <f>IF(E50&lt;&gt;0,E50*F50," ")</f>
        <v> </v>
      </c>
    </row>
    <row r="51" spans="1:7" s="299" customFormat="1" ht="12.75">
      <c r="A51" s="286"/>
      <c r="B51" s="234"/>
      <c r="C51" s="304" t="s">
        <v>416</v>
      </c>
      <c r="D51" s="266"/>
      <c r="E51" s="277"/>
      <c r="F51" s="272"/>
      <c r="G51" s="272" t="str">
        <f>IF(E51&lt;&gt;0,E51*F51," ")</f>
        <v> </v>
      </c>
    </row>
    <row r="52" spans="1:7" s="299" customFormat="1" ht="12.75">
      <c r="A52" s="286"/>
      <c r="B52" s="234" t="s">
        <v>393</v>
      </c>
      <c r="C52" s="304" t="s">
        <v>493</v>
      </c>
      <c r="D52" s="266"/>
      <c r="E52" s="277"/>
      <c r="F52" s="272"/>
      <c r="G52" s="272" t="str">
        <f>IF(E52&lt;&gt;0,E52*F52," ")</f>
        <v> </v>
      </c>
    </row>
    <row r="53" spans="1:7" s="304" customFormat="1" ht="12.75">
      <c r="A53" s="286"/>
      <c r="B53" s="234" t="s">
        <v>401</v>
      </c>
      <c r="C53" s="304" t="s">
        <v>428</v>
      </c>
      <c r="D53" s="266" t="s">
        <v>39</v>
      </c>
      <c r="E53" s="277">
        <v>4</v>
      </c>
      <c r="F53" s="272"/>
      <c r="G53" s="272">
        <f>IF(E53&lt;&gt;0,E53*F53," ")</f>
        <v>0</v>
      </c>
    </row>
    <row r="54" spans="1:7" s="299" customFormat="1" ht="12.75">
      <c r="A54" s="286"/>
      <c r="B54" s="234"/>
      <c r="C54" s="304"/>
      <c r="D54" s="266"/>
      <c r="E54" s="277"/>
      <c r="F54" s="272"/>
      <c r="G54" s="272"/>
    </row>
    <row r="55" spans="1:7" s="299" customFormat="1" ht="12.75">
      <c r="A55" s="286">
        <f>1+COUNT(A$2:A54)</f>
        <v>8</v>
      </c>
      <c r="B55" s="234"/>
      <c r="C55" s="304" t="s">
        <v>494</v>
      </c>
      <c r="D55" s="260"/>
      <c r="E55" s="257"/>
      <c r="F55" s="246"/>
      <c r="G55" s="246"/>
    </row>
    <row r="56" spans="1:7" s="299" customFormat="1" ht="25.5">
      <c r="A56" s="286"/>
      <c r="B56" s="234"/>
      <c r="C56" s="304" t="s">
        <v>495</v>
      </c>
      <c r="D56" s="260"/>
      <c r="E56" s="257"/>
      <c r="F56" s="246"/>
      <c r="G56" s="246" t="str">
        <f>IF(E56&lt;&gt;0,E56*F56," ")</f>
        <v> </v>
      </c>
    </row>
    <row r="57" spans="1:7" s="299" customFormat="1" ht="12.75">
      <c r="A57" s="286"/>
      <c r="B57" s="234"/>
      <c r="C57" s="304" t="s">
        <v>397</v>
      </c>
      <c r="D57" s="260"/>
      <c r="E57" s="257"/>
      <c r="F57" s="246"/>
      <c r="G57" s="246"/>
    </row>
    <row r="58" spans="1:7" s="299" customFormat="1" ht="12.75">
      <c r="A58" s="286"/>
      <c r="B58" s="234" t="s">
        <v>399</v>
      </c>
      <c r="C58" s="304" t="s">
        <v>493</v>
      </c>
      <c r="D58" s="260"/>
      <c r="E58" s="257"/>
      <c r="F58" s="246"/>
      <c r="G58" s="246" t="str">
        <f>IF(E58&lt;&gt;0,E58*F58," ")</f>
        <v> </v>
      </c>
    </row>
    <row r="59" spans="1:7" s="304" customFormat="1" ht="12.75">
      <c r="A59" s="286"/>
      <c r="B59" s="234" t="s">
        <v>401</v>
      </c>
      <c r="C59" s="304" t="s">
        <v>496</v>
      </c>
      <c r="D59" s="266" t="s">
        <v>39</v>
      </c>
      <c r="E59" s="277">
        <v>1</v>
      </c>
      <c r="F59" s="272"/>
      <c r="G59" s="272">
        <f aca="true" t="shared" si="3" ref="G59:G65">IF(E59&lt;&gt;0,E59*F59," ")</f>
        <v>0</v>
      </c>
    </row>
    <row r="60" spans="1:7" s="304" customFormat="1" ht="12.75">
      <c r="A60" s="286"/>
      <c r="B60" s="234"/>
      <c r="D60" s="266"/>
      <c r="E60" s="277"/>
      <c r="F60" s="272"/>
      <c r="G60" s="272" t="str">
        <f t="shared" si="3"/>
        <v> </v>
      </c>
    </row>
    <row r="61" spans="1:7" s="304" customFormat="1" ht="12.75">
      <c r="A61" s="286">
        <f>1+COUNT(A$2:A60)</f>
        <v>9</v>
      </c>
      <c r="B61" s="234"/>
      <c r="C61" s="304" t="s">
        <v>497</v>
      </c>
      <c r="D61" s="266"/>
      <c r="E61" s="277"/>
      <c r="F61" s="272"/>
      <c r="G61" s="272" t="str">
        <f t="shared" si="3"/>
        <v> </v>
      </c>
    </row>
    <row r="62" spans="1:7" s="304" customFormat="1" ht="25.5">
      <c r="A62" s="286"/>
      <c r="B62" s="234"/>
      <c r="C62" s="304" t="s">
        <v>498</v>
      </c>
      <c r="D62" s="266"/>
      <c r="E62" s="277"/>
      <c r="F62" s="272"/>
      <c r="G62" s="272" t="str">
        <f t="shared" si="3"/>
        <v> </v>
      </c>
    </row>
    <row r="63" spans="1:7" s="304" customFormat="1" ht="12.75">
      <c r="A63" s="286"/>
      <c r="B63" s="234"/>
      <c r="C63" s="304" t="s">
        <v>416</v>
      </c>
      <c r="D63" s="266"/>
      <c r="E63" s="277"/>
      <c r="F63" s="272"/>
      <c r="G63" s="272" t="str">
        <f t="shared" si="3"/>
        <v> </v>
      </c>
    </row>
    <row r="64" spans="1:7" s="304" customFormat="1" ht="12.75">
      <c r="A64" s="286"/>
      <c r="B64" s="234" t="s">
        <v>399</v>
      </c>
      <c r="D64" s="266"/>
      <c r="E64" s="277"/>
      <c r="F64" s="272"/>
      <c r="G64" s="272" t="str">
        <f t="shared" si="3"/>
        <v> </v>
      </c>
    </row>
    <row r="65" spans="1:7" s="304" customFormat="1" ht="12.75">
      <c r="A65" s="286"/>
      <c r="B65" s="234" t="s">
        <v>401</v>
      </c>
      <c r="C65" s="304" t="s">
        <v>496</v>
      </c>
      <c r="D65" s="266" t="s">
        <v>39</v>
      </c>
      <c r="E65" s="277">
        <v>1</v>
      </c>
      <c r="F65" s="272"/>
      <c r="G65" s="272">
        <f t="shared" si="3"/>
        <v>0</v>
      </c>
    </row>
    <row r="66" spans="1:7" s="299" customFormat="1" ht="12.75">
      <c r="A66" s="286"/>
      <c r="B66" s="234"/>
      <c r="C66" s="304"/>
      <c r="D66" s="260"/>
      <c r="E66" s="257"/>
      <c r="F66" s="246"/>
      <c r="G66" s="246"/>
    </row>
    <row r="67" spans="1:7" s="299" customFormat="1" ht="12.75">
      <c r="A67" s="286">
        <f>1+COUNT(A$2:A66)</f>
        <v>10</v>
      </c>
      <c r="B67" s="234"/>
      <c r="C67" s="304" t="s">
        <v>499</v>
      </c>
      <c r="D67" s="266"/>
      <c r="E67" s="277"/>
      <c r="F67" s="272"/>
      <c r="G67" s="272" t="str">
        <f>IF(E67&lt;&gt;0,E67*F67," ")</f>
        <v> </v>
      </c>
    </row>
    <row r="68" spans="1:7" s="299" customFormat="1" ht="38.25">
      <c r="A68" s="286"/>
      <c r="B68" s="234"/>
      <c r="C68" s="304" t="s">
        <v>500</v>
      </c>
      <c r="D68" s="266"/>
      <c r="E68" s="277"/>
      <c r="F68" s="272"/>
      <c r="G68" s="272" t="str">
        <f>IF(E68&lt;&gt;0,E68*F68," ")</f>
        <v> </v>
      </c>
    </row>
    <row r="69" spans="1:7" s="299" customFormat="1" ht="12.75">
      <c r="A69" s="286"/>
      <c r="B69" s="234"/>
      <c r="C69" s="304" t="s">
        <v>416</v>
      </c>
      <c r="D69" s="266"/>
      <c r="E69" s="277"/>
      <c r="F69" s="272"/>
      <c r="G69" s="272" t="str">
        <f>IF(E69&lt;&gt;0,E69*F69," ")</f>
        <v> </v>
      </c>
    </row>
    <row r="70" spans="1:7" s="299" customFormat="1" ht="12.75">
      <c r="A70" s="286"/>
      <c r="B70" s="234" t="s">
        <v>393</v>
      </c>
      <c r="C70" s="304" t="s">
        <v>493</v>
      </c>
      <c r="D70" s="266"/>
      <c r="E70" s="277"/>
      <c r="F70" s="272"/>
      <c r="G70" s="272" t="str">
        <f>IF(E70&lt;&gt;0,E70*F70," ")</f>
        <v> </v>
      </c>
    </row>
    <row r="71" spans="1:7" s="299" customFormat="1" ht="12.75">
      <c r="A71" s="286"/>
      <c r="B71" s="234" t="s">
        <v>395</v>
      </c>
      <c r="C71" s="304" t="s">
        <v>501</v>
      </c>
      <c r="D71" s="266" t="s">
        <v>39</v>
      </c>
      <c r="E71" s="277">
        <v>2</v>
      </c>
      <c r="F71" s="272"/>
      <c r="G71" s="272">
        <f>IF(E71&lt;&gt;0,E71*F71," ")</f>
        <v>0</v>
      </c>
    </row>
    <row r="72" spans="2:7" s="256" customFormat="1" ht="12.75">
      <c r="B72" s="233"/>
      <c r="C72" s="255"/>
      <c r="D72" s="469"/>
      <c r="E72" s="468"/>
      <c r="F72" s="248"/>
      <c r="G72" s="248"/>
    </row>
    <row r="73" spans="1:7" s="304" customFormat="1" ht="12.75">
      <c r="A73" s="286">
        <f>1+COUNT(A$2:A72)</f>
        <v>11</v>
      </c>
      <c r="B73" s="234"/>
      <c r="C73" s="304" t="s">
        <v>502</v>
      </c>
      <c r="D73" s="266"/>
      <c r="E73" s="277"/>
      <c r="F73" s="272"/>
      <c r="G73" s="272"/>
    </row>
    <row r="74" spans="1:7" s="304" customFormat="1" ht="25.5">
      <c r="A74" s="286"/>
      <c r="B74" s="234"/>
      <c r="C74" s="304" t="s">
        <v>1121</v>
      </c>
      <c r="D74" s="266"/>
      <c r="E74" s="277"/>
      <c r="F74" s="272"/>
      <c r="G74" s="272"/>
    </row>
    <row r="75" spans="1:7" s="304" customFormat="1" ht="12.75">
      <c r="A75" s="286"/>
      <c r="B75" s="234" t="s">
        <v>399</v>
      </c>
      <c r="C75" s="304" t="s">
        <v>503</v>
      </c>
      <c r="D75" s="266"/>
      <c r="E75" s="277"/>
      <c r="F75" s="272"/>
      <c r="G75" s="272"/>
    </row>
    <row r="76" spans="1:7" s="304" customFormat="1" ht="12.75">
      <c r="A76" s="286"/>
      <c r="B76" s="234" t="s">
        <v>401</v>
      </c>
      <c r="C76" s="304" t="s">
        <v>504</v>
      </c>
      <c r="D76" s="266"/>
      <c r="E76" s="277"/>
      <c r="F76" s="272"/>
      <c r="G76" s="272"/>
    </row>
    <row r="77" spans="1:7" s="304" customFormat="1" ht="12.75">
      <c r="A77" s="286"/>
      <c r="B77" s="234"/>
      <c r="C77" s="304" t="s">
        <v>505</v>
      </c>
      <c r="D77" s="266"/>
      <c r="E77" s="277"/>
      <c r="F77" s="272"/>
      <c r="G77" s="272"/>
    </row>
    <row r="78" spans="1:7" s="304" customFormat="1" ht="12.75">
      <c r="A78" s="286"/>
      <c r="B78" s="234"/>
      <c r="C78" s="304" t="s">
        <v>506</v>
      </c>
      <c r="D78" s="266" t="s">
        <v>39</v>
      </c>
      <c r="E78" s="277">
        <v>2</v>
      </c>
      <c r="F78" s="272"/>
      <c r="G78" s="272">
        <f>IF(E78&lt;&gt;0,E78*F78," ")</f>
        <v>0</v>
      </c>
    </row>
    <row r="79" spans="1:7" s="304" customFormat="1" ht="12.75">
      <c r="A79" s="286"/>
      <c r="B79" s="234"/>
      <c r="D79" s="266"/>
      <c r="E79" s="277"/>
      <c r="F79" s="272"/>
      <c r="G79" s="272"/>
    </row>
    <row r="80" spans="1:7" s="304" customFormat="1" ht="12.75">
      <c r="A80" s="286">
        <f>1+COUNT(A$2:A79)</f>
        <v>12</v>
      </c>
      <c r="B80" s="234"/>
      <c r="C80" s="304" t="s">
        <v>507</v>
      </c>
      <c r="D80" s="266"/>
      <c r="E80" s="277"/>
      <c r="F80" s="272"/>
      <c r="G80" s="272"/>
    </row>
    <row r="81" spans="1:7" s="304" customFormat="1" ht="12.75">
      <c r="A81" s="286"/>
      <c r="B81" s="234"/>
      <c r="C81" s="304" t="s">
        <v>508</v>
      </c>
      <c r="D81" s="266"/>
      <c r="E81" s="277"/>
      <c r="F81" s="272"/>
      <c r="G81" s="272"/>
    </row>
    <row r="82" spans="1:7" s="304" customFormat="1" ht="12.75">
      <c r="A82" s="286"/>
      <c r="B82" s="234" t="s">
        <v>399</v>
      </c>
      <c r="C82" s="304" t="s">
        <v>509</v>
      </c>
      <c r="D82" s="266"/>
      <c r="E82" s="277"/>
      <c r="F82" s="272"/>
      <c r="G82" s="272"/>
    </row>
    <row r="83" spans="1:7" s="304" customFormat="1" ht="12.75">
      <c r="A83" s="286"/>
      <c r="B83" s="234" t="s">
        <v>401</v>
      </c>
      <c r="C83" s="304" t="s">
        <v>510</v>
      </c>
      <c r="D83" s="266" t="s">
        <v>39</v>
      </c>
      <c r="E83" s="277">
        <v>2</v>
      </c>
      <c r="F83" s="272"/>
      <c r="G83" s="272">
        <f>IF(E83&lt;&gt;0,E83*F83," ")</f>
        <v>0</v>
      </c>
    </row>
    <row r="84" spans="1:7" s="304" customFormat="1" ht="12.75">
      <c r="A84" s="286"/>
      <c r="B84" s="234"/>
      <c r="D84" s="266"/>
      <c r="E84" s="277"/>
      <c r="F84" s="272"/>
      <c r="G84" s="272" t="str">
        <f aca="true" t="shared" si="4" ref="G84:G90">IF(E84&lt;&gt;0,E84*F84," ")</f>
        <v> </v>
      </c>
    </row>
    <row r="85" spans="1:7" s="304" customFormat="1" ht="12.75">
      <c r="A85" s="286">
        <f>1+COUNT(A$2:A84)</f>
        <v>13</v>
      </c>
      <c r="B85" s="234"/>
      <c r="C85" s="304" t="s">
        <v>511</v>
      </c>
      <c r="D85" s="266"/>
      <c r="E85" s="277"/>
      <c r="F85" s="272"/>
      <c r="G85" s="272" t="str">
        <f t="shared" si="4"/>
        <v> </v>
      </c>
    </row>
    <row r="86" spans="1:7" s="304" customFormat="1" ht="25.5">
      <c r="A86" s="286"/>
      <c r="B86" s="234"/>
      <c r="C86" s="304" t="s">
        <v>512</v>
      </c>
      <c r="D86" s="266"/>
      <c r="E86" s="277"/>
      <c r="F86" s="272"/>
      <c r="G86" s="272" t="str">
        <f t="shared" si="4"/>
        <v> </v>
      </c>
    </row>
    <row r="87" spans="1:7" s="304" customFormat="1" ht="12.75">
      <c r="A87" s="286"/>
      <c r="B87" s="234" t="s">
        <v>395</v>
      </c>
      <c r="C87" s="304" t="s">
        <v>513</v>
      </c>
      <c r="D87" s="266"/>
      <c r="E87" s="277"/>
      <c r="F87" s="272"/>
      <c r="G87" s="272" t="str">
        <f t="shared" si="4"/>
        <v> </v>
      </c>
    </row>
    <row r="88" spans="1:7" s="304" customFormat="1" ht="12.75">
      <c r="A88" s="286"/>
      <c r="B88" s="234"/>
      <c r="C88" s="304" t="s">
        <v>514</v>
      </c>
      <c r="D88" s="266"/>
      <c r="E88" s="277"/>
      <c r="F88" s="272"/>
      <c r="G88" s="272" t="str">
        <f t="shared" si="4"/>
        <v> </v>
      </c>
    </row>
    <row r="89" spans="1:7" s="304" customFormat="1" ht="12.75">
      <c r="A89" s="286"/>
      <c r="B89" s="234"/>
      <c r="C89" s="304" t="s">
        <v>515</v>
      </c>
      <c r="D89" s="266"/>
      <c r="E89" s="277"/>
      <c r="F89" s="272"/>
      <c r="G89" s="272" t="str">
        <f t="shared" si="4"/>
        <v> </v>
      </c>
    </row>
    <row r="90" spans="1:7" s="304" customFormat="1" ht="12.75">
      <c r="A90" s="286"/>
      <c r="B90" s="234"/>
      <c r="C90" s="304" t="s">
        <v>416</v>
      </c>
      <c r="D90" s="266" t="s">
        <v>39</v>
      </c>
      <c r="E90" s="277">
        <v>2</v>
      </c>
      <c r="F90" s="272"/>
      <c r="G90" s="272">
        <f t="shared" si="4"/>
        <v>0</v>
      </c>
    </row>
    <row r="91" spans="3:233" ht="12.75">
      <c r="C91" s="261"/>
      <c r="D91" s="260"/>
      <c r="E91" s="257"/>
      <c r="F91" s="246"/>
      <c r="G91" s="246" t="str">
        <f>IF(E91&lt;&gt;0,E91*F91," ")</f>
        <v> </v>
      </c>
      <c r="H91" s="304"/>
      <c r="I91" s="304"/>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4"/>
      <c r="AK91" s="304"/>
      <c r="AL91" s="304"/>
      <c r="AM91" s="304"/>
      <c r="AN91" s="304"/>
      <c r="AO91" s="304"/>
      <c r="AP91" s="304"/>
      <c r="AQ91" s="304"/>
      <c r="AR91" s="304"/>
      <c r="AS91" s="304"/>
      <c r="AT91" s="304"/>
      <c r="AU91" s="304"/>
      <c r="AV91" s="304"/>
      <c r="AW91" s="304"/>
      <c r="AX91" s="304"/>
      <c r="AY91" s="304"/>
      <c r="AZ91" s="304"/>
      <c r="BA91" s="304"/>
      <c r="BB91" s="304"/>
      <c r="BC91" s="304"/>
      <c r="BD91" s="304"/>
      <c r="BE91" s="304"/>
      <c r="BF91" s="304"/>
      <c r="BG91" s="304"/>
      <c r="BH91" s="304"/>
      <c r="BI91" s="304"/>
      <c r="BJ91" s="304"/>
      <c r="BK91" s="304"/>
      <c r="BL91" s="304"/>
      <c r="BM91" s="304"/>
      <c r="BN91" s="304"/>
      <c r="BO91" s="304"/>
      <c r="BP91" s="304"/>
      <c r="BQ91" s="304"/>
      <c r="BR91" s="304"/>
      <c r="BS91" s="304"/>
      <c r="BT91" s="304"/>
      <c r="BU91" s="304"/>
      <c r="BV91" s="304"/>
      <c r="BW91" s="304"/>
      <c r="BX91" s="304"/>
      <c r="BY91" s="304"/>
      <c r="BZ91" s="304"/>
      <c r="CA91" s="304"/>
      <c r="CB91" s="304"/>
      <c r="CC91" s="304"/>
      <c r="CD91" s="304"/>
      <c r="CE91" s="304"/>
      <c r="CF91" s="304"/>
      <c r="CG91" s="304"/>
      <c r="CH91" s="304"/>
      <c r="CI91" s="304"/>
      <c r="CJ91" s="304"/>
      <c r="CK91" s="304"/>
      <c r="CL91" s="304"/>
      <c r="CM91" s="304"/>
      <c r="CN91" s="304"/>
      <c r="CO91" s="304"/>
      <c r="CP91" s="304"/>
      <c r="CQ91" s="304"/>
      <c r="CR91" s="304"/>
      <c r="CS91" s="304"/>
      <c r="CT91" s="304"/>
      <c r="CU91" s="304"/>
      <c r="CV91" s="304"/>
      <c r="CW91" s="304"/>
      <c r="CX91" s="304"/>
      <c r="CY91" s="304"/>
      <c r="CZ91" s="304"/>
      <c r="DA91" s="304"/>
      <c r="DB91" s="304"/>
      <c r="DC91" s="304"/>
      <c r="DD91" s="304"/>
      <c r="DE91" s="304"/>
      <c r="DF91" s="304"/>
      <c r="DG91" s="304"/>
      <c r="DH91" s="304"/>
      <c r="DI91" s="304"/>
      <c r="DJ91" s="304"/>
      <c r="DK91" s="304"/>
      <c r="DL91" s="304"/>
      <c r="DM91" s="304"/>
      <c r="DN91" s="304"/>
      <c r="DO91" s="304"/>
      <c r="DP91" s="304"/>
      <c r="DQ91" s="304"/>
      <c r="DR91" s="304"/>
      <c r="DS91" s="304"/>
      <c r="DT91" s="304"/>
      <c r="DU91" s="304"/>
      <c r="DV91" s="304"/>
      <c r="DW91" s="304"/>
      <c r="DX91" s="304"/>
      <c r="DY91" s="304"/>
      <c r="DZ91" s="304"/>
      <c r="EA91" s="304"/>
      <c r="EB91" s="304"/>
      <c r="EC91" s="304"/>
      <c r="ED91" s="304"/>
      <c r="EE91" s="304"/>
      <c r="EF91" s="304"/>
      <c r="EG91" s="304"/>
      <c r="EH91" s="304"/>
      <c r="EI91" s="304"/>
      <c r="EJ91" s="304"/>
      <c r="EK91" s="304"/>
      <c r="EL91" s="304"/>
      <c r="EM91" s="304"/>
      <c r="EN91" s="304"/>
      <c r="EO91" s="304"/>
      <c r="EP91" s="304"/>
      <c r="EQ91" s="304"/>
      <c r="ER91" s="304"/>
      <c r="ES91" s="304"/>
      <c r="ET91" s="304"/>
      <c r="EU91" s="304"/>
      <c r="EV91" s="304"/>
      <c r="EW91" s="304"/>
      <c r="EX91" s="304"/>
      <c r="EY91" s="304"/>
      <c r="EZ91" s="304"/>
      <c r="FA91" s="304"/>
      <c r="FB91" s="304"/>
      <c r="FC91" s="304"/>
      <c r="FD91" s="304"/>
      <c r="FE91" s="304"/>
      <c r="FF91" s="304"/>
      <c r="FG91" s="304"/>
      <c r="FH91" s="304"/>
      <c r="FI91" s="304"/>
      <c r="FJ91" s="304"/>
      <c r="FK91" s="304"/>
      <c r="FL91" s="304"/>
      <c r="FM91" s="304"/>
      <c r="FN91" s="304"/>
      <c r="FO91" s="304"/>
      <c r="FP91" s="304"/>
      <c r="FQ91" s="304"/>
      <c r="FR91" s="304"/>
      <c r="FS91" s="304"/>
      <c r="FT91" s="304"/>
      <c r="FU91" s="304"/>
      <c r="FV91" s="304"/>
      <c r="FW91" s="304"/>
      <c r="FX91" s="304"/>
      <c r="FY91" s="304"/>
      <c r="FZ91" s="304"/>
      <c r="GA91" s="304"/>
      <c r="GB91" s="304"/>
      <c r="GC91" s="304"/>
      <c r="GD91" s="304"/>
      <c r="GE91" s="304"/>
      <c r="GF91" s="304"/>
      <c r="GG91" s="304"/>
      <c r="GH91" s="304"/>
      <c r="GI91" s="304"/>
      <c r="GJ91" s="304"/>
      <c r="GK91" s="304"/>
      <c r="GL91" s="304"/>
      <c r="GM91" s="304"/>
      <c r="GN91" s="304"/>
      <c r="GO91" s="304"/>
      <c r="GP91" s="304"/>
      <c r="GQ91" s="304"/>
      <c r="GR91" s="304"/>
      <c r="GS91" s="304"/>
      <c r="GT91" s="304"/>
      <c r="GU91" s="304"/>
      <c r="GV91" s="304"/>
      <c r="GW91" s="304"/>
      <c r="GX91" s="304"/>
      <c r="GY91" s="304"/>
      <c r="GZ91" s="304"/>
      <c r="HA91" s="304"/>
      <c r="HB91" s="304"/>
      <c r="HC91" s="304"/>
      <c r="HD91" s="304"/>
      <c r="HE91" s="304"/>
      <c r="HF91" s="304"/>
      <c r="HG91" s="304"/>
      <c r="HH91" s="304"/>
      <c r="HI91" s="304"/>
      <c r="HJ91" s="304"/>
      <c r="HK91" s="304"/>
      <c r="HL91" s="304"/>
      <c r="HM91" s="304"/>
      <c r="HN91" s="304"/>
      <c r="HO91" s="304"/>
      <c r="HP91" s="304"/>
      <c r="HQ91" s="304"/>
      <c r="HR91" s="304"/>
      <c r="HS91" s="304"/>
      <c r="HT91" s="304"/>
      <c r="HU91" s="304"/>
      <c r="HV91" s="304"/>
      <c r="HW91" s="304"/>
      <c r="HX91" s="304"/>
      <c r="HY91" s="304"/>
    </row>
    <row r="92" spans="1:233" ht="12.75">
      <c r="A92" s="286">
        <f>COUNT(A$2:A91)+1</f>
        <v>14</v>
      </c>
      <c r="C92" s="261" t="s">
        <v>516</v>
      </c>
      <c r="D92" s="260"/>
      <c r="E92" s="257"/>
      <c r="F92" s="246"/>
      <c r="G92" s="246" t="str">
        <f>IF(E92&lt;&gt;0,E92*F92," ")</f>
        <v> </v>
      </c>
      <c r="H92" s="304"/>
      <c r="I92" s="304"/>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4"/>
      <c r="AK92" s="304"/>
      <c r="AL92" s="304"/>
      <c r="AM92" s="304"/>
      <c r="AN92" s="304"/>
      <c r="AO92" s="304"/>
      <c r="AP92" s="304"/>
      <c r="AQ92" s="304"/>
      <c r="AR92" s="304"/>
      <c r="AS92" s="304"/>
      <c r="AT92" s="304"/>
      <c r="AU92" s="304"/>
      <c r="AV92" s="304"/>
      <c r="AW92" s="304"/>
      <c r="AX92" s="304"/>
      <c r="AY92" s="304"/>
      <c r="AZ92" s="304"/>
      <c r="BA92" s="304"/>
      <c r="BB92" s="304"/>
      <c r="BC92" s="304"/>
      <c r="BD92" s="304"/>
      <c r="BE92" s="304"/>
      <c r="BF92" s="304"/>
      <c r="BG92" s="304"/>
      <c r="BH92" s="304"/>
      <c r="BI92" s="304"/>
      <c r="BJ92" s="304"/>
      <c r="BK92" s="304"/>
      <c r="BL92" s="304"/>
      <c r="BM92" s="304"/>
      <c r="BN92" s="304"/>
      <c r="BO92" s="304"/>
      <c r="BP92" s="304"/>
      <c r="BQ92" s="304"/>
      <c r="BR92" s="304"/>
      <c r="BS92" s="304"/>
      <c r="BT92" s="304"/>
      <c r="BU92" s="304"/>
      <c r="BV92" s="304"/>
      <c r="BW92" s="304"/>
      <c r="BX92" s="304"/>
      <c r="BY92" s="304"/>
      <c r="BZ92" s="304"/>
      <c r="CA92" s="304"/>
      <c r="CB92" s="304"/>
      <c r="CC92" s="304"/>
      <c r="CD92" s="304"/>
      <c r="CE92" s="304"/>
      <c r="CF92" s="304"/>
      <c r="CG92" s="304"/>
      <c r="CH92" s="304"/>
      <c r="CI92" s="304"/>
      <c r="CJ92" s="304"/>
      <c r="CK92" s="304"/>
      <c r="CL92" s="304"/>
      <c r="CM92" s="304"/>
      <c r="CN92" s="304"/>
      <c r="CO92" s="304"/>
      <c r="CP92" s="304"/>
      <c r="CQ92" s="304"/>
      <c r="CR92" s="304"/>
      <c r="CS92" s="304"/>
      <c r="CT92" s="304"/>
      <c r="CU92" s="304"/>
      <c r="CV92" s="304"/>
      <c r="CW92" s="304"/>
      <c r="CX92" s="304"/>
      <c r="CY92" s="304"/>
      <c r="CZ92" s="304"/>
      <c r="DA92" s="304"/>
      <c r="DB92" s="304"/>
      <c r="DC92" s="304"/>
      <c r="DD92" s="304"/>
      <c r="DE92" s="304"/>
      <c r="DF92" s="304"/>
      <c r="DG92" s="304"/>
      <c r="DH92" s="304"/>
      <c r="DI92" s="304"/>
      <c r="DJ92" s="304"/>
      <c r="DK92" s="304"/>
      <c r="DL92" s="304"/>
      <c r="DM92" s="304"/>
      <c r="DN92" s="304"/>
      <c r="DO92" s="304"/>
      <c r="DP92" s="304"/>
      <c r="DQ92" s="304"/>
      <c r="DR92" s="304"/>
      <c r="DS92" s="304"/>
      <c r="DT92" s="304"/>
      <c r="DU92" s="304"/>
      <c r="DV92" s="304"/>
      <c r="DW92" s="304"/>
      <c r="DX92" s="304"/>
      <c r="DY92" s="304"/>
      <c r="DZ92" s="304"/>
      <c r="EA92" s="304"/>
      <c r="EB92" s="304"/>
      <c r="EC92" s="304"/>
      <c r="ED92" s="304"/>
      <c r="EE92" s="304"/>
      <c r="EF92" s="304"/>
      <c r="EG92" s="304"/>
      <c r="EH92" s="304"/>
      <c r="EI92" s="304"/>
      <c r="EJ92" s="304"/>
      <c r="EK92" s="304"/>
      <c r="EL92" s="304"/>
      <c r="EM92" s="304"/>
      <c r="EN92" s="304"/>
      <c r="EO92" s="304"/>
      <c r="EP92" s="304"/>
      <c r="EQ92" s="304"/>
      <c r="ER92" s="304"/>
      <c r="ES92" s="304"/>
      <c r="ET92" s="304"/>
      <c r="EU92" s="304"/>
      <c r="EV92" s="304"/>
      <c r="EW92" s="304"/>
      <c r="EX92" s="304"/>
      <c r="EY92" s="304"/>
      <c r="EZ92" s="304"/>
      <c r="FA92" s="304"/>
      <c r="FB92" s="304"/>
      <c r="FC92" s="304"/>
      <c r="FD92" s="304"/>
      <c r="FE92" s="304"/>
      <c r="FF92" s="304"/>
      <c r="FG92" s="304"/>
      <c r="FH92" s="304"/>
      <c r="FI92" s="304"/>
      <c r="FJ92" s="304"/>
      <c r="FK92" s="304"/>
      <c r="FL92" s="304"/>
      <c r="FM92" s="304"/>
      <c r="FN92" s="304"/>
      <c r="FO92" s="304"/>
      <c r="FP92" s="304"/>
      <c r="FQ92" s="304"/>
      <c r="FR92" s="304"/>
      <c r="FS92" s="304"/>
      <c r="FT92" s="304"/>
      <c r="FU92" s="304"/>
      <c r="FV92" s="304"/>
      <c r="FW92" s="304"/>
      <c r="FX92" s="304"/>
      <c r="FY92" s="304"/>
      <c r="FZ92" s="304"/>
      <c r="GA92" s="304"/>
      <c r="GB92" s="304"/>
      <c r="GC92" s="304"/>
      <c r="GD92" s="304"/>
      <c r="GE92" s="304"/>
      <c r="GF92" s="304"/>
      <c r="GG92" s="304"/>
      <c r="GH92" s="304"/>
      <c r="GI92" s="304"/>
      <c r="GJ92" s="304"/>
      <c r="GK92" s="304"/>
      <c r="GL92" s="304"/>
      <c r="GM92" s="304"/>
      <c r="GN92" s="304"/>
      <c r="GO92" s="304"/>
      <c r="GP92" s="304"/>
      <c r="GQ92" s="304"/>
      <c r="GR92" s="304"/>
      <c r="GS92" s="304"/>
      <c r="GT92" s="304"/>
      <c r="GU92" s="304"/>
      <c r="GV92" s="304"/>
      <c r="GW92" s="304"/>
      <c r="GX92" s="304"/>
      <c r="GY92" s="304"/>
      <c r="GZ92" s="304"/>
      <c r="HA92" s="304"/>
      <c r="HB92" s="304"/>
      <c r="HC92" s="304"/>
      <c r="HD92" s="304"/>
      <c r="HE92" s="304"/>
      <c r="HF92" s="304"/>
      <c r="HG92" s="304"/>
      <c r="HH92" s="304"/>
      <c r="HI92" s="304"/>
      <c r="HJ92" s="304"/>
      <c r="HK92" s="304"/>
      <c r="HL92" s="304"/>
      <c r="HM92" s="304"/>
      <c r="HN92" s="304"/>
      <c r="HO92" s="304"/>
      <c r="HP92" s="304"/>
      <c r="HQ92" s="304"/>
      <c r="HR92" s="304"/>
      <c r="HS92" s="304"/>
      <c r="HT92" s="304"/>
      <c r="HU92" s="304"/>
      <c r="HV92" s="304"/>
      <c r="HW92" s="304"/>
      <c r="HX92" s="304"/>
      <c r="HY92" s="304"/>
    </row>
    <row r="93" spans="3:233" ht="127.5">
      <c r="C93" s="261" t="s">
        <v>517</v>
      </c>
      <c r="D93" s="260"/>
      <c r="E93" s="257"/>
      <c r="F93" s="246"/>
      <c r="G93" s="246" t="str">
        <f>IF(E93&lt;&gt;0,E93*F93," ")</f>
        <v> </v>
      </c>
      <c r="H93" s="304"/>
      <c r="I93" s="304"/>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4"/>
      <c r="AK93" s="304"/>
      <c r="AL93" s="304"/>
      <c r="AM93" s="304"/>
      <c r="AN93" s="304"/>
      <c r="AO93" s="304"/>
      <c r="AP93" s="304"/>
      <c r="AQ93" s="304"/>
      <c r="AR93" s="304"/>
      <c r="AS93" s="304"/>
      <c r="AT93" s="304"/>
      <c r="AU93" s="304"/>
      <c r="AV93" s="304"/>
      <c r="AW93" s="304"/>
      <c r="AX93" s="304"/>
      <c r="AY93" s="304"/>
      <c r="AZ93" s="304"/>
      <c r="BA93" s="304"/>
      <c r="BB93" s="304"/>
      <c r="BC93" s="304"/>
      <c r="BD93" s="304"/>
      <c r="BE93" s="304"/>
      <c r="BF93" s="304"/>
      <c r="BG93" s="304"/>
      <c r="BH93" s="304"/>
      <c r="BI93" s="304"/>
      <c r="BJ93" s="304"/>
      <c r="BK93" s="304"/>
      <c r="BL93" s="304"/>
      <c r="BM93" s="304"/>
      <c r="BN93" s="304"/>
      <c r="BO93" s="304"/>
      <c r="BP93" s="304"/>
      <c r="BQ93" s="304"/>
      <c r="BR93" s="304"/>
      <c r="BS93" s="304"/>
      <c r="BT93" s="304"/>
      <c r="BU93" s="304"/>
      <c r="BV93" s="304"/>
      <c r="BW93" s="304"/>
      <c r="BX93" s="304"/>
      <c r="BY93" s="304"/>
      <c r="BZ93" s="304"/>
      <c r="CA93" s="304"/>
      <c r="CB93" s="304"/>
      <c r="CC93" s="304"/>
      <c r="CD93" s="304"/>
      <c r="CE93" s="304"/>
      <c r="CF93" s="304"/>
      <c r="CG93" s="304"/>
      <c r="CH93" s="304"/>
      <c r="CI93" s="304"/>
      <c r="CJ93" s="304"/>
      <c r="CK93" s="304"/>
      <c r="CL93" s="304"/>
      <c r="CM93" s="304"/>
      <c r="CN93" s="304"/>
      <c r="CO93" s="304"/>
      <c r="CP93" s="304"/>
      <c r="CQ93" s="304"/>
      <c r="CR93" s="304"/>
      <c r="CS93" s="304"/>
      <c r="CT93" s="304"/>
      <c r="CU93" s="304"/>
      <c r="CV93" s="304"/>
      <c r="CW93" s="304"/>
      <c r="CX93" s="304"/>
      <c r="CY93" s="304"/>
      <c r="CZ93" s="304"/>
      <c r="DA93" s="304"/>
      <c r="DB93" s="304"/>
      <c r="DC93" s="304"/>
      <c r="DD93" s="304"/>
      <c r="DE93" s="304"/>
      <c r="DF93" s="304"/>
      <c r="DG93" s="304"/>
      <c r="DH93" s="304"/>
      <c r="DI93" s="304"/>
      <c r="DJ93" s="304"/>
      <c r="DK93" s="304"/>
      <c r="DL93" s="304"/>
      <c r="DM93" s="304"/>
      <c r="DN93" s="304"/>
      <c r="DO93" s="304"/>
      <c r="DP93" s="304"/>
      <c r="DQ93" s="304"/>
      <c r="DR93" s="304"/>
      <c r="DS93" s="304"/>
      <c r="DT93" s="304"/>
      <c r="DU93" s="304"/>
      <c r="DV93" s="304"/>
      <c r="DW93" s="304"/>
      <c r="DX93" s="304"/>
      <c r="DY93" s="304"/>
      <c r="DZ93" s="304"/>
      <c r="EA93" s="304"/>
      <c r="EB93" s="304"/>
      <c r="EC93" s="304"/>
      <c r="ED93" s="304"/>
      <c r="EE93" s="304"/>
      <c r="EF93" s="304"/>
      <c r="EG93" s="304"/>
      <c r="EH93" s="304"/>
      <c r="EI93" s="304"/>
      <c r="EJ93" s="304"/>
      <c r="EK93" s="304"/>
      <c r="EL93" s="304"/>
      <c r="EM93" s="304"/>
      <c r="EN93" s="304"/>
      <c r="EO93" s="304"/>
      <c r="EP93" s="304"/>
      <c r="EQ93" s="304"/>
      <c r="ER93" s="304"/>
      <c r="ES93" s="304"/>
      <c r="ET93" s="304"/>
      <c r="EU93" s="304"/>
      <c r="EV93" s="304"/>
      <c r="EW93" s="304"/>
      <c r="EX93" s="304"/>
      <c r="EY93" s="304"/>
      <c r="EZ93" s="304"/>
      <c r="FA93" s="304"/>
      <c r="FB93" s="304"/>
      <c r="FC93" s="304"/>
      <c r="FD93" s="304"/>
      <c r="FE93" s="304"/>
      <c r="FF93" s="304"/>
      <c r="FG93" s="304"/>
      <c r="FH93" s="304"/>
      <c r="FI93" s="304"/>
      <c r="FJ93" s="304"/>
      <c r="FK93" s="304"/>
      <c r="FL93" s="304"/>
      <c r="FM93" s="304"/>
      <c r="FN93" s="304"/>
      <c r="FO93" s="304"/>
      <c r="FP93" s="304"/>
      <c r="FQ93" s="304"/>
      <c r="FR93" s="304"/>
      <c r="FS93" s="304"/>
      <c r="FT93" s="304"/>
      <c r="FU93" s="304"/>
      <c r="FV93" s="304"/>
      <c r="FW93" s="304"/>
      <c r="FX93" s="304"/>
      <c r="FY93" s="304"/>
      <c r="FZ93" s="304"/>
      <c r="GA93" s="304"/>
      <c r="GB93" s="304"/>
      <c r="GC93" s="304"/>
      <c r="GD93" s="304"/>
      <c r="GE93" s="304"/>
      <c r="GF93" s="304"/>
      <c r="GG93" s="304"/>
      <c r="GH93" s="304"/>
      <c r="GI93" s="304"/>
      <c r="GJ93" s="304"/>
      <c r="GK93" s="304"/>
      <c r="GL93" s="304"/>
      <c r="GM93" s="304"/>
      <c r="GN93" s="304"/>
      <c r="GO93" s="304"/>
      <c r="GP93" s="304"/>
      <c r="GQ93" s="304"/>
      <c r="GR93" s="304"/>
      <c r="GS93" s="304"/>
      <c r="GT93" s="304"/>
      <c r="GU93" s="304"/>
      <c r="GV93" s="304"/>
      <c r="GW93" s="304"/>
      <c r="GX93" s="304"/>
      <c r="GY93" s="304"/>
      <c r="GZ93" s="304"/>
      <c r="HA93" s="304"/>
      <c r="HB93" s="304"/>
      <c r="HC93" s="304"/>
      <c r="HD93" s="304"/>
      <c r="HE93" s="304"/>
      <c r="HF93" s="304"/>
      <c r="HG93" s="304"/>
      <c r="HH93" s="304"/>
      <c r="HI93" s="304"/>
      <c r="HJ93" s="304"/>
      <c r="HK93" s="304"/>
      <c r="HL93" s="304"/>
      <c r="HM93" s="304"/>
      <c r="HN93" s="304"/>
      <c r="HO93" s="304"/>
      <c r="HP93" s="304"/>
      <c r="HQ93" s="304"/>
      <c r="HR93" s="304"/>
      <c r="HS93" s="304"/>
      <c r="HT93" s="304"/>
      <c r="HU93" s="304"/>
      <c r="HV93" s="304"/>
      <c r="HW93" s="304"/>
      <c r="HX93" s="304"/>
      <c r="HY93" s="304"/>
    </row>
    <row r="94" spans="3:233" ht="12.75">
      <c r="C94" s="261" t="s">
        <v>397</v>
      </c>
      <c r="D94" s="260"/>
      <c r="E94" s="257"/>
      <c r="F94" s="246"/>
      <c r="G94" s="246" t="str">
        <f>IF(E94&lt;&gt;0,E94*F94," ")</f>
        <v> </v>
      </c>
      <c r="H94" s="304"/>
      <c r="I94" s="304"/>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4"/>
      <c r="AK94" s="304"/>
      <c r="AL94" s="304"/>
      <c r="AM94" s="304"/>
      <c r="AN94" s="304"/>
      <c r="AO94" s="304"/>
      <c r="AP94" s="304"/>
      <c r="AQ94" s="304"/>
      <c r="AR94" s="304"/>
      <c r="AS94" s="304"/>
      <c r="AT94" s="304"/>
      <c r="AU94" s="304"/>
      <c r="AV94" s="304"/>
      <c r="AW94" s="304"/>
      <c r="AX94" s="304"/>
      <c r="AY94" s="304"/>
      <c r="AZ94" s="304"/>
      <c r="BA94" s="304"/>
      <c r="BB94" s="304"/>
      <c r="BC94" s="304"/>
      <c r="BD94" s="304"/>
      <c r="BE94" s="304"/>
      <c r="BF94" s="304"/>
      <c r="BG94" s="304"/>
      <c r="BH94" s="304"/>
      <c r="BI94" s="304"/>
      <c r="BJ94" s="304"/>
      <c r="BK94" s="304"/>
      <c r="BL94" s="304"/>
      <c r="BM94" s="304"/>
      <c r="BN94" s="304"/>
      <c r="BO94" s="304"/>
      <c r="BP94" s="304"/>
      <c r="BQ94" s="304"/>
      <c r="BR94" s="304"/>
      <c r="BS94" s="304"/>
      <c r="BT94" s="304"/>
      <c r="BU94" s="304"/>
      <c r="BV94" s="304"/>
      <c r="BW94" s="304"/>
      <c r="BX94" s="304"/>
      <c r="BY94" s="304"/>
      <c r="BZ94" s="304"/>
      <c r="CA94" s="304"/>
      <c r="CB94" s="304"/>
      <c r="CC94" s="304"/>
      <c r="CD94" s="304"/>
      <c r="CE94" s="304"/>
      <c r="CF94" s="304"/>
      <c r="CG94" s="304"/>
      <c r="CH94" s="304"/>
      <c r="CI94" s="304"/>
      <c r="CJ94" s="304"/>
      <c r="CK94" s="304"/>
      <c r="CL94" s="304"/>
      <c r="CM94" s="304"/>
      <c r="CN94" s="304"/>
      <c r="CO94" s="304"/>
      <c r="CP94" s="304"/>
      <c r="CQ94" s="304"/>
      <c r="CR94" s="304"/>
      <c r="CS94" s="304"/>
      <c r="CT94" s="304"/>
      <c r="CU94" s="304"/>
      <c r="CV94" s="304"/>
      <c r="CW94" s="304"/>
      <c r="CX94" s="304"/>
      <c r="CY94" s="304"/>
      <c r="CZ94" s="304"/>
      <c r="DA94" s="304"/>
      <c r="DB94" s="304"/>
      <c r="DC94" s="304"/>
      <c r="DD94" s="304"/>
      <c r="DE94" s="304"/>
      <c r="DF94" s="304"/>
      <c r="DG94" s="304"/>
      <c r="DH94" s="304"/>
      <c r="DI94" s="304"/>
      <c r="DJ94" s="304"/>
      <c r="DK94" s="304"/>
      <c r="DL94" s="304"/>
      <c r="DM94" s="304"/>
      <c r="DN94" s="304"/>
      <c r="DO94" s="304"/>
      <c r="DP94" s="304"/>
      <c r="DQ94" s="304"/>
      <c r="DR94" s="304"/>
      <c r="DS94" s="304"/>
      <c r="DT94" s="304"/>
      <c r="DU94" s="304"/>
      <c r="DV94" s="304"/>
      <c r="DW94" s="304"/>
      <c r="DX94" s="304"/>
      <c r="DY94" s="304"/>
      <c r="DZ94" s="304"/>
      <c r="EA94" s="304"/>
      <c r="EB94" s="304"/>
      <c r="EC94" s="304"/>
      <c r="ED94" s="304"/>
      <c r="EE94" s="304"/>
      <c r="EF94" s="304"/>
      <c r="EG94" s="304"/>
      <c r="EH94" s="304"/>
      <c r="EI94" s="304"/>
      <c r="EJ94" s="304"/>
      <c r="EK94" s="304"/>
      <c r="EL94" s="304"/>
      <c r="EM94" s="304"/>
      <c r="EN94" s="304"/>
      <c r="EO94" s="304"/>
      <c r="EP94" s="304"/>
      <c r="EQ94" s="304"/>
      <c r="ER94" s="304"/>
      <c r="ES94" s="304"/>
      <c r="ET94" s="304"/>
      <c r="EU94" s="304"/>
      <c r="EV94" s="304"/>
      <c r="EW94" s="304"/>
      <c r="EX94" s="304"/>
      <c r="EY94" s="304"/>
      <c r="EZ94" s="304"/>
      <c r="FA94" s="304"/>
      <c r="FB94" s="304"/>
      <c r="FC94" s="304"/>
      <c r="FD94" s="304"/>
      <c r="FE94" s="304"/>
      <c r="FF94" s="304"/>
      <c r="FG94" s="304"/>
      <c r="FH94" s="304"/>
      <c r="FI94" s="304"/>
      <c r="FJ94" s="304"/>
      <c r="FK94" s="304"/>
      <c r="FL94" s="304"/>
      <c r="FM94" s="304"/>
      <c r="FN94" s="304"/>
      <c r="FO94" s="304"/>
      <c r="FP94" s="304"/>
      <c r="FQ94" s="304"/>
      <c r="FR94" s="304"/>
      <c r="FS94" s="304"/>
      <c r="FT94" s="304"/>
      <c r="FU94" s="304"/>
      <c r="FV94" s="304"/>
      <c r="FW94" s="304"/>
      <c r="FX94" s="304"/>
      <c r="FY94" s="304"/>
      <c r="FZ94" s="304"/>
      <c r="GA94" s="304"/>
      <c r="GB94" s="304"/>
      <c r="GC94" s="304"/>
      <c r="GD94" s="304"/>
      <c r="GE94" s="304"/>
      <c r="GF94" s="304"/>
      <c r="GG94" s="304"/>
      <c r="GH94" s="304"/>
      <c r="GI94" s="304"/>
      <c r="GJ94" s="304"/>
      <c r="GK94" s="304"/>
      <c r="GL94" s="304"/>
      <c r="GM94" s="304"/>
      <c r="GN94" s="304"/>
      <c r="GO94" s="304"/>
      <c r="GP94" s="304"/>
      <c r="GQ94" s="304"/>
      <c r="GR94" s="304"/>
      <c r="GS94" s="304"/>
      <c r="GT94" s="304"/>
      <c r="GU94" s="304"/>
      <c r="GV94" s="304"/>
      <c r="GW94" s="304"/>
      <c r="GX94" s="304"/>
      <c r="GY94" s="304"/>
      <c r="GZ94" s="304"/>
      <c r="HA94" s="304"/>
      <c r="HB94" s="304"/>
      <c r="HC94" s="304"/>
      <c r="HD94" s="304"/>
      <c r="HE94" s="304"/>
      <c r="HF94" s="304"/>
      <c r="HG94" s="304"/>
      <c r="HH94" s="304"/>
      <c r="HI94" s="304"/>
      <c r="HJ94" s="304"/>
      <c r="HK94" s="304"/>
      <c r="HL94" s="304"/>
      <c r="HM94" s="304"/>
      <c r="HN94" s="304"/>
      <c r="HO94" s="304"/>
      <c r="HP94" s="304"/>
      <c r="HQ94" s="304"/>
      <c r="HR94" s="304"/>
      <c r="HS94" s="304"/>
      <c r="HT94" s="304"/>
      <c r="HU94" s="304"/>
      <c r="HV94" s="304"/>
      <c r="HW94" s="304"/>
      <c r="HX94" s="304"/>
      <c r="HY94" s="304"/>
    </row>
    <row r="95" spans="2:233" ht="12.75">
      <c r="B95" s="234" t="s">
        <v>393</v>
      </c>
      <c r="C95" s="261" t="s">
        <v>518</v>
      </c>
      <c r="D95" s="260"/>
      <c r="E95" s="257"/>
      <c r="F95" s="246"/>
      <c r="G95" s="246" t="str">
        <f>IF(E95&lt;&gt;0,E95*F95," ")</f>
        <v> </v>
      </c>
      <c r="H95" s="304"/>
      <c r="I95" s="304"/>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4"/>
      <c r="AK95" s="304"/>
      <c r="AL95" s="304"/>
      <c r="AM95" s="304"/>
      <c r="AN95" s="304"/>
      <c r="AO95" s="304"/>
      <c r="AP95" s="304"/>
      <c r="AQ95" s="304"/>
      <c r="AR95" s="304"/>
      <c r="AS95" s="304"/>
      <c r="AT95" s="304"/>
      <c r="AU95" s="304"/>
      <c r="AV95" s="304"/>
      <c r="AW95" s="304"/>
      <c r="AX95" s="304"/>
      <c r="AY95" s="304"/>
      <c r="AZ95" s="304"/>
      <c r="BA95" s="304"/>
      <c r="BB95" s="304"/>
      <c r="BC95" s="304"/>
      <c r="BD95" s="304"/>
      <c r="BE95" s="304"/>
      <c r="BF95" s="304"/>
      <c r="BG95" s="304"/>
      <c r="BH95" s="304"/>
      <c r="BI95" s="304"/>
      <c r="BJ95" s="304"/>
      <c r="BK95" s="304"/>
      <c r="BL95" s="304"/>
      <c r="BM95" s="304"/>
      <c r="BN95" s="304"/>
      <c r="BO95" s="304"/>
      <c r="BP95" s="304"/>
      <c r="BQ95" s="304"/>
      <c r="BR95" s="304"/>
      <c r="BS95" s="304"/>
      <c r="BT95" s="304"/>
      <c r="BU95" s="304"/>
      <c r="BV95" s="304"/>
      <c r="BW95" s="304"/>
      <c r="BX95" s="304"/>
      <c r="BY95" s="304"/>
      <c r="BZ95" s="304"/>
      <c r="CA95" s="304"/>
      <c r="CB95" s="304"/>
      <c r="CC95" s="304"/>
      <c r="CD95" s="304"/>
      <c r="CE95" s="304"/>
      <c r="CF95" s="304"/>
      <c r="CG95" s="304"/>
      <c r="CH95" s="304"/>
      <c r="CI95" s="304"/>
      <c r="CJ95" s="304"/>
      <c r="CK95" s="304"/>
      <c r="CL95" s="304"/>
      <c r="CM95" s="304"/>
      <c r="CN95" s="304"/>
      <c r="CO95" s="304"/>
      <c r="CP95" s="304"/>
      <c r="CQ95" s="304"/>
      <c r="CR95" s="304"/>
      <c r="CS95" s="304"/>
      <c r="CT95" s="304"/>
      <c r="CU95" s="304"/>
      <c r="CV95" s="304"/>
      <c r="CW95" s="304"/>
      <c r="CX95" s="304"/>
      <c r="CY95" s="304"/>
      <c r="CZ95" s="304"/>
      <c r="DA95" s="304"/>
      <c r="DB95" s="304"/>
      <c r="DC95" s="304"/>
      <c r="DD95" s="304"/>
      <c r="DE95" s="304"/>
      <c r="DF95" s="304"/>
      <c r="DG95" s="304"/>
      <c r="DH95" s="304"/>
      <c r="DI95" s="304"/>
      <c r="DJ95" s="304"/>
      <c r="DK95" s="304"/>
      <c r="DL95" s="304"/>
      <c r="DM95" s="304"/>
      <c r="DN95" s="304"/>
      <c r="DO95" s="304"/>
      <c r="DP95" s="304"/>
      <c r="DQ95" s="304"/>
      <c r="DR95" s="304"/>
      <c r="DS95" s="304"/>
      <c r="DT95" s="304"/>
      <c r="DU95" s="304"/>
      <c r="DV95" s="304"/>
      <c r="DW95" s="304"/>
      <c r="DX95" s="304"/>
      <c r="DY95" s="304"/>
      <c r="DZ95" s="304"/>
      <c r="EA95" s="304"/>
      <c r="EB95" s="304"/>
      <c r="EC95" s="304"/>
      <c r="ED95" s="304"/>
      <c r="EE95" s="304"/>
      <c r="EF95" s="304"/>
      <c r="EG95" s="304"/>
      <c r="EH95" s="304"/>
      <c r="EI95" s="304"/>
      <c r="EJ95" s="304"/>
      <c r="EK95" s="304"/>
      <c r="EL95" s="304"/>
      <c r="EM95" s="304"/>
      <c r="EN95" s="304"/>
      <c r="EO95" s="304"/>
      <c r="EP95" s="304"/>
      <c r="EQ95" s="304"/>
      <c r="ER95" s="304"/>
      <c r="ES95" s="304"/>
      <c r="ET95" s="304"/>
      <c r="EU95" s="304"/>
      <c r="EV95" s="304"/>
      <c r="EW95" s="304"/>
      <c r="EX95" s="304"/>
      <c r="EY95" s="304"/>
      <c r="EZ95" s="304"/>
      <c r="FA95" s="304"/>
      <c r="FB95" s="304"/>
      <c r="FC95" s="304"/>
      <c r="FD95" s="304"/>
      <c r="FE95" s="304"/>
      <c r="FF95" s="304"/>
      <c r="FG95" s="304"/>
      <c r="FH95" s="304"/>
      <c r="FI95" s="304"/>
      <c r="FJ95" s="304"/>
      <c r="FK95" s="304"/>
      <c r="FL95" s="304"/>
      <c r="FM95" s="304"/>
      <c r="FN95" s="304"/>
      <c r="FO95" s="304"/>
      <c r="FP95" s="304"/>
      <c r="FQ95" s="304"/>
      <c r="FR95" s="304"/>
      <c r="FS95" s="304"/>
      <c r="FT95" s="304"/>
      <c r="FU95" s="304"/>
      <c r="FV95" s="304"/>
      <c r="FW95" s="304"/>
      <c r="FX95" s="304"/>
      <c r="FY95" s="304"/>
      <c r="FZ95" s="304"/>
      <c r="GA95" s="304"/>
      <c r="GB95" s="304"/>
      <c r="GC95" s="304"/>
      <c r="GD95" s="304"/>
      <c r="GE95" s="304"/>
      <c r="GF95" s="304"/>
      <c r="GG95" s="304"/>
      <c r="GH95" s="304"/>
      <c r="GI95" s="304"/>
      <c r="GJ95" s="304"/>
      <c r="GK95" s="304"/>
      <c r="GL95" s="304"/>
      <c r="GM95" s="304"/>
      <c r="GN95" s="304"/>
      <c r="GO95" s="304"/>
      <c r="GP95" s="304"/>
      <c r="GQ95" s="304"/>
      <c r="GR95" s="304"/>
      <c r="GS95" s="304"/>
      <c r="GT95" s="304"/>
      <c r="GU95" s="304"/>
      <c r="GV95" s="304"/>
      <c r="GW95" s="304"/>
      <c r="GX95" s="304"/>
      <c r="GY95" s="304"/>
      <c r="GZ95" s="304"/>
      <c r="HA95" s="304"/>
      <c r="HB95" s="304"/>
      <c r="HC95" s="304"/>
      <c r="HD95" s="304"/>
      <c r="HE95" s="304"/>
      <c r="HF95" s="304"/>
      <c r="HG95" s="304"/>
      <c r="HH95" s="304"/>
      <c r="HI95" s="304"/>
      <c r="HJ95" s="304"/>
      <c r="HK95" s="304"/>
      <c r="HL95" s="304"/>
      <c r="HM95" s="304"/>
      <c r="HN95" s="304"/>
      <c r="HO95" s="304"/>
      <c r="HP95" s="304"/>
      <c r="HQ95" s="304"/>
      <c r="HR95" s="304"/>
      <c r="HS95" s="304"/>
      <c r="HT95" s="304"/>
      <c r="HU95" s="304"/>
      <c r="HV95" s="304"/>
      <c r="HW95" s="304"/>
      <c r="HX95" s="304"/>
      <c r="HY95" s="304"/>
    </row>
    <row r="96" spans="1:7" s="304" customFormat="1" ht="12.75">
      <c r="A96" s="286"/>
      <c r="B96" s="234" t="s">
        <v>395</v>
      </c>
      <c r="C96" s="261" t="s">
        <v>519</v>
      </c>
      <c r="D96" s="260" t="s">
        <v>39</v>
      </c>
      <c r="E96" s="257">
        <v>4</v>
      </c>
      <c r="F96" s="246"/>
      <c r="G96" s="246">
        <f aca="true" t="shared" si="5" ref="G96:G104">IF(E96&lt;&gt;0,E96*F96," ")</f>
        <v>0</v>
      </c>
    </row>
    <row r="97" spans="1:7" s="304" customFormat="1" ht="12.75">
      <c r="A97" s="286"/>
      <c r="B97" s="234" t="s">
        <v>395</v>
      </c>
      <c r="C97" s="261" t="s">
        <v>520</v>
      </c>
      <c r="D97" s="260" t="s">
        <v>39</v>
      </c>
      <c r="E97" s="257">
        <v>3</v>
      </c>
      <c r="F97" s="246"/>
      <c r="G97" s="246">
        <f t="shared" si="5"/>
        <v>0</v>
      </c>
    </row>
    <row r="98" spans="1:7" s="304" customFormat="1" ht="12.75">
      <c r="A98" s="286"/>
      <c r="B98" s="234" t="s">
        <v>395</v>
      </c>
      <c r="C98" s="261" t="s">
        <v>521</v>
      </c>
      <c r="D98" s="260" t="s">
        <v>39</v>
      </c>
      <c r="E98" s="257">
        <v>8</v>
      </c>
      <c r="F98" s="246"/>
      <c r="G98" s="246">
        <f t="shared" si="5"/>
        <v>0</v>
      </c>
    </row>
    <row r="99" spans="1:7" s="304" customFormat="1" ht="12.75">
      <c r="A99" s="286"/>
      <c r="B99" s="234" t="s">
        <v>395</v>
      </c>
      <c r="C99" s="261" t="s">
        <v>522</v>
      </c>
      <c r="D99" s="260" t="s">
        <v>39</v>
      </c>
      <c r="E99" s="257">
        <v>5</v>
      </c>
      <c r="F99" s="246"/>
      <c r="G99" s="246">
        <f t="shared" si="5"/>
        <v>0</v>
      </c>
    </row>
    <row r="100" spans="1:7" s="304" customFormat="1" ht="12.75">
      <c r="A100" s="286"/>
      <c r="B100" s="234" t="s">
        <v>395</v>
      </c>
      <c r="C100" s="261" t="s">
        <v>523</v>
      </c>
      <c r="D100" s="260" t="s">
        <v>39</v>
      </c>
      <c r="E100" s="257">
        <v>4</v>
      </c>
      <c r="F100" s="246"/>
      <c r="G100" s="246">
        <f t="shared" si="5"/>
        <v>0</v>
      </c>
    </row>
    <row r="101" spans="1:7" s="304" customFormat="1" ht="12.75">
      <c r="A101" s="286"/>
      <c r="B101" s="234" t="s">
        <v>395</v>
      </c>
      <c r="C101" s="261" t="s">
        <v>524</v>
      </c>
      <c r="D101" s="260" t="s">
        <v>39</v>
      </c>
      <c r="E101" s="257">
        <v>3</v>
      </c>
      <c r="F101" s="246"/>
      <c r="G101" s="246">
        <f t="shared" si="5"/>
        <v>0</v>
      </c>
    </row>
    <row r="102" spans="1:7" s="304" customFormat="1" ht="12.75">
      <c r="A102" s="286"/>
      <c r="B102" s="234" t="s">
        <v>395</v>
      </c>
      <c r="C102" s="261" t="s">
        <v>525</v>
      </c>
      <c r="D102" s="260" t="s">
        <v>39</v>
      </c>
      <c r="E102" s="257">
        <v>3</v>
      </c>
      <c r="F102" s="246"/>
      <c r="G102" s="246">
        <f t="shared" si="5"/>
        <v>0</v>
      </c>
    </row>
    <row r="103" spans="1:7" s="304" customFormat="1" ht="12.75">
      <c r="A103" s="286"/>
      <c r="B103" s="234" t="s">
        <v>395</v>
      </c>
      <c r="C103" s="261" t="s">
        <v>526</v>
      </c>
      <c r="D103" s="260" t="s">
        <v>39</v>
      </c>
      <c r="E103" s="257">
        <v>1</v>
      </c>
      <c r="F103" s="246"/>
      <c r="G103" s="246">
        <f t="shared" si="5"/>
        <v>0</v>
      </c>
    </row>
    <row r="104" spans="1:7" s="304" customFormat="1" ht="12.75">
      <c r="A104" s="286"/>
      <c r="B104" s="234" t="s">
        <v>395</v>
      </c>
      <c r="C104" s="261" t="s">
        <v>527</v>
      </c>
      <c r="D104" s="260" t="s">
        <v>39</v>
      </c>
      <c r="E104" s="257">
        <v>1</v>
      </c>
      <c r="F104" s="246"/>
      <c r="G104" s="246">
        <f t="shared" si="5"/>
        <v>0</v>
      </c>
    </row>
    <row r="105" spans="2:233" ht="12.75">
      <c r="B105" s="234" t="s">
        <v>395</v>
      </c>
      <c r="C105" s="261" t="s">
        <v>528</v>
      </c>
      <c r="D105" s="260" t="s">
        <v>39</v>
      </c>
      <c r="E105" s="257">
        <v>1</v>
      </c>
      <c r="F105" s="246"/>
      <c r="G105" s="246">
        <f>IF(E105&lt;&gt;0,E105*F105," ")</f>
        <v>0</v>
      </c>
      <c r="H105" s="304"/>
      <c r="I105" s="304"/>
      <c r="J105" s="304"/>
      <c r="K105" s="304"/>
      <c r="L105" s="304"/>
      <c r="M105" s="304"/>
      <c r="N105" s="304"/>
      <c r="O105" s="304"/>
      <c r="P105" s="304"/>
      <c r="Q105" s="304"/>
      <c r="R105" s="304"/>
      <c r="S105" s="304"/>
      <c r="T105" s="304"/>
      <c r="U105" s="304"/>
      <c r="V105" s="304"/>
      <c r="W105" s="304"/>
      <c r="X105" s="304"/>
      <c r="Y105" s="304"/>
      <c r="Z105" s="304"/>
      <c r="AA105" s="304"/>
      <c r="AB105" s="304"/>
      <c r="AC105" s="304"/>
      <c r="AD105" s="304"/>
      <c r="AE105" s="304"/>
      <c r="AF105" s="304"/>
      <c r="AG105" s="304"/>
      <c r="AH105" s="304"/>
      <c r="AI105" s="304"/>
      <c r="AJ105" s="304"/>
      <c r="AK105" s="304"/>
      <c r="AL105" s="304"/>
      <c r="AM105" s="304"/>
      <c r="AN105" s="304"/>
      <c r="AO105" s="304"/>
      <c r="AP105" s="304"/>
      <c r="AQ105" s="304"/>
      <c r="AR105" s="304"/>
      <c r="AS105" s="304"/>
      <c r="AT105" s="304"/>
      <c r="AU105" s="304"/>
      <c r="AV105" s="304"/>
      <c r="AW105" s="304"/>
      <c r="AX105" s="304"/>
      <c r="AY105" s="304"/>
      <c r="AZ105" s="304"/>
      <c r="BA105" s="304"/>
      <c r="BB105" s="304"/>
      <c r="BC105" s="304"/>
      <c r="BD105" s="304"/>
      <c r="BE105" s="304"/>
      <c r="BF105" s="304"/>
      <c r="BG105" s="304"/>
      <c r="BH105" s="304"/>
      <c r="BI105" s="304"/>
      <c r="BJ105" s="304"/>
      <c r="BK105" s="304"/>
      <c r="BL105" s="304"/>
      <c r="BM105" s="304"/>
      <c r="BN105" s="304"/>
      <c r="BO105" s="304"/>
      <c r="BP105" s="304"/>
      <c r="BQ105" s="304"/>
      <c r="BR105" s="304"/>
      <c r="BS105" s="304"/>
      <c r="BT105" s="304"/>
      <c r="BU105" s="304"/>
      <c r="BV105" s="304"/>
      <c r="BW105" s="304"/>
      <c r="BX105" s="304"/>
      <c r="BY105" s="304"/>
      <c r="BZ105" s="304"/>
      <c r="CA105" s="304"/>
      <c r="CB105" s="304"/>
      <c r="CC105" s="304"/>
      <c r="CD105" s="304"/>
      <c r="CE105" s="304"/>
      <c r="CF105" s="304"/>
      <c r="CG105" s="304"/>
      <c r="CH105" s="304"/>
      <c r="CI105" s="304"/>
      <c r="CJ105" s="304"/>
      <c r="CK105" s="304"/>
      <c r="CL105" s="304"/>
      <c r="CM105" s="304"/>
      <c r="CN105" s="304"/>
      <c r="CO105" s="304"/>
      <c r="CP105" s="304"/>
      <c r="CQ105" s="304"/>
      <c r="CR105" s="304"/>
      <c r="CS105" s="304"/>
      <c r="CT105" s="304"/>
      <c r="CU105" s="304"/>
      <c r="CV105" s="304"/>
      <c r="CW105" s="304"/>
      <c r="CX105" s="304"/>
      <c r="CY105" s="304"/>
      <c r="CZ105" s="304"/>
      <c r="DA105" s="304"/>
      <c r="DB105" s="304"/>
      <c r="DC105" s="304"/>
      <c r="DD105" s="304"/>
      <c r="DE105" s="304"/>
      <c r="DF105" s="304"/>
      <c r="DG105" s="304"/>
      <c r="DH105" s="304"/>
      <c r="DI105" s="304"/>
      <c r="DJ105" s="304"/>
      <c r="DK105" s="304"/>
      <c r="DL105" s="304"/>
      <c r="DM105" s="304"/>
      <c r="DN105" s="304"/>
      <c r="DO105" s="304"/>
      <c r="DP105" s="304"/>
      <c r="DQ105" s="304"/>
      <c r="DR105" s="304"/>
      <c r="DS105" s="304"/>
      <c r="DT105" s="304"/>
      <c r="DU105" s="304"/>
      <c r="DV105" s="304"/>
      <c r="DW105" s="304"/>
      <c r="DX105" s="304"/>
      <c r="DY105" s="304"/>
      <c r="DZ105" s="304"/>
      <c r="EA105" s="304"/>
      <c r="EB105" s="304"/>
      <c r="EC105" s="304"/>
      <c r="ED105" s="304"/>
      <c r="EE105" s="304"/>
      <c r="EF105" s="304"/>
      <c r="EG105" s="304"/>
      <c r="EH105" s="304"/>
      <c r="EI105" s="304"/>
      <c r="EJ105" s="304"/>
      <c r="EK105" s="304"/>
      <c r="EL105" s="304"/>
      <c r="EM105" s="304"/>
      <c r="EN105" s="304"/>
      <c r="EO105" s="304"/>
      <c r="EP105" s="304"/>
      <c r="EQ105" s="304"/>
      <c r="ER105" s="304"/>
      <c r="ES105" s="304"/>
      <c r="ET105" s="304"/>
      <c r="EU105" s="304"/>
      <c r="EV105" s="304"/>
      <c r="EW105" s="304"/>
      <c r="EX105" s="304"/>
      <c r="EY105" s="304"/>
      <c r="EZ105" s="304"/>
      <c r="FA105" s="304"/>
      <c r="FB105" s="304"/>
      <c r="FC105" s="304"/>
      <c r="FD105" s="304"/>
      <c r="FE105" s="304"/>
      <c r="FF105" s="304"/>
      <c r="FG105" s="304"/>
      <c r="FH105" s="304"/>
      <c r="FI105" s="304"/>
      <c r="FJ105" s="304"/>
      <c r="FK105" s="304"/>
      <c r="FL105" s="304"/>
      <c r="FM105" s="304"/>
      <c r="FN105" s="304"/>
      <c r="FO105" s="304"/>
      <c r="FP105" s="304"/>
      <c r="FQ105" s="304"/>
      <c r="FR105" s="304"/>
      <c r="FS105" s="304"/>
      <c r="FT105" s="304"/>
      <c r="FU105" s="304"/>
      <c r="FV105" s="304"/>
      <c r="FW105" s="304"/>
      <c r="FX105" s="304"/>
      <c r="FY105" s="304"/>
      <c r="FZ105" s="304"/>
      <c r="GA105" s="304"/>
      <c r="GB105" s="304"/>
      <c r="GC105" s="304"/>
      <c r="GD105" s="304"/>
      <c r="GE105" s="304"/>
      <c r="GF105" s="304"/>
      <c r="GG105" s="304"/>
      <c r="GH105" s="304"/>
      <c r="GI105" s="304"/>
      <c r="GJ105" s="304"/>
      <c r="GK105" s="304"/>
      <c r="GL105" s="304"/>
      <c r="GM105" s="304"/>
      <c r="GN105" s="304"/>
      <c r="GO105" s="304"/>
      <c r="GP105" s="304"/>
      <c r="GQ105" s="304"/>
      <c r="GR105" s="304"/>
      <c r="GS105" s="304"/>
      <c r="GT105" s="304"/>
      <c r="GU105" s="304"/>
      <c r="GV105" s="304"/>
      <c r="GW105" s="304"/>
      <c r="GX105" s="304"/>
      <c r="GY105" s="304"/>
      <c r="GZ105" s="304"/>
      <c r="HA105" s="304"/>
      <c r="HB105" s="304"/>
      <c r="HC105" s="304"/>
      <c r="HD105" s="304"/>
      <c r="HE105" s="304"/>
      <c r="HF105" s="304"/>
      <c r="HG105" s="304"/>
      <c r="HH105" s="304"/>
      <c r="HI105" s="304"/>
      <c r="HJ105" s="304"/>
      <c r="HK105" s="304"/>
      <c r="HL105" s="304"/>
      <c r="HM105" s="304"/>
      <c r="HN105" s="304"/>
      <c r="HO105" s="304"/>
      <c r="HP105" s="304"/>
      <c r="HQ105" s="304"/>
      <c r="HR105" s="304"/>
      <c r="HS105" s="304"/>
      <c r="HT105" s="304"/>
      <c r="HU105" s="304"/>
      <c r="HV105" s="304"/>
      <c r="HW105" s="304"/>
      <c r="HX105" s="304"/>
      <c r="HY105" s="304"/>
    </row>
    <row r="106" spans="1:7" s="304" customFormat="1" ht="12.75">
      <c r="A106" s="286"/>
      <c r="B106" s="234" t="s">
        <v>395</v>
      </c>
      <c r="C106" s="261" t="s">
        <v>529</v>
      </c>
      <c r="D106" s="260" t="s">
        <v>39</v>
      </c>
      <c r="E106" s="257">
        <v>2</v>
      </c>
      <c r="F106" s="246"/>
      <c r="G106" s="246">
        <f aca="true" t="shared" si="6" ref="G106:G130">IF(E106&lt;&gt;0,E106*F106," ")</f>
        <v>0</v>
      </c>
    </row>
    <row r="107" spans="1:7" s="299" customFormat="1" ht="12.75">
      <c r="A107" s="286"/>
      <c r="B107" s="234"/>
      <c r="C107" s="304"/>
      <c r="D107" s="266"/>
      <c r="E107" s="277"/>
      <c r="F107" s="272"/>
      <c r="G107" s="272" t="str">
        <f t="shared" si="6"/>
        <v> </v>
      </c>
    </row>
    <row r="108" spans="1:7" s="299" customFormat="1" ht="12.75">
      <c r="A108" s="286">
        <f>1+COUNT(A$2:A107)</f>
        <v>15</v>
      </c>
      <c r="B108" s="234"/>
      <c r="C108" s="304" t="s">
        <v>530</v>
      </c>
      <c r="D108" s="266"/>
      <c r="E108" s="277"/>
      <c r="F108" s="272"/>
      <c r="G108" s="272" t="str">
        <f t="shared" si="6"/>
        <v> </v>
      </c>
    </row>
    <row r="109" spans="1:7" s="299" customFormat="1" ht="38.25">
      <c r="A109" s="286"/>
      <c r="B109" s="234"/>
      <c r="C109" s="304" t="s">
        <v>531</v>
      </c>
      <c r="D109" s="266"/>
      <c r="E109" s="277"/>
      <c r="F109" s="272"/>
      <c r="G109" s="272" t="str">
        <f t="shared" si="6"/>
        <v> </v>
      </c>
    </row>
    <row r="110" spans="1:7" s="299" customFormat="1" ht="12.75">
      <c r="A110" s="286"/>
      <c r="B110" s="234"/>
      <c r="C110" s="304" t="s">
        <v>416</v>
      </c>
      <c r="D110" s="266"/>
      <c r="E110" s="277"/>
      <c r="F110" s="272"/>
      <c r="G110" s="272"/>
    </row>
    <row r="111" spans="1:7" s="299" customFormat="1" ht="12.75">
      <c r="A111" s="286"/>
      <c r="B111" s="234" t="s">
        <v>393</v>
      </c>
      <c r="C111" s="304" t="s">
        <v>532</v>
      </c>
      <c r="D111" s="266"/>
      <c r="E111" s="277"/>
      <c r="F111" s="272"/>
      <c r="G111" s="272" t="str">
        <f t="shared" si="6"/>
        <v> </v>
      </c>
    </row>
    <row r="112" spans="1:7" s="299" customFormat="1" ht="12.75">
      <c r="A112" s="286"/>
      <c r="B112" s="234" t="s">
        <v>395</v>
      </c>
      <c r="C112" s="304" t="s">
        <v>533</v>
      </c>
      <c r="D112" s="266" t="s">
        <v>39</v>
      </c>
      <c r="E112" s="277">
        <v>70</v>
      </c>
      <c r="F112" s="272"/>
      <c r="G112" s="272">
        <f t="shared" si="6"/>
        <v>0</v>
      </c>
    </row>
    <row r="113" spans="3:233" ht="12.75">
      <c r="C113" s="304"/>
      <c r="D113" s="266"/>
      <c r="E113" s="277"/>
      <c r="F113" s="272"/>
      <c r="G113" s="272" t="str">
        <f t="shared" si="6"/>
        <v> </v>
      </c>
      <c r="H113" s="304"/>
      <c r="I113" s="304"/>
      <c r="J113" s="304"/>
      <c r="K113" s="304"/>
      <c r="L113" s="304"/>
      <c r="M113" s="304"/>
      <c r="N113" s="304"/>
      <c r="O113" s="304"/>
      <c r="P113" s="304"/>
      <c r="Q113" s="304"/>
      <c r="R113" s="304"/>
      <c r="S113" s="304"/>
      <c r="T113" s="304"/>
      <c r="U113" s="304"/>
      <c r="V113" s="304"/>
      <c r="W113" s="304"/>
      <c r="X113" s="304"/>
      <c r="Y113" s="304"/>
      <c r="Z113" s="304"/>
      <c r="AA113" s="304"/>
      <c r="AB113" s="304"/>
      <c r="AC113" s="304"/>
      <c r="AD113" s="304"/>
      <c r="AE113" s="304"/>
      <c r="AF113" s="304"/>
      <c r="AG113" s="304"/>
      <c r="AH113" s="304"/>
      <c r="AI113" s="304"/>
      <c r="AJ113" s="304"/>
      <c r="AK113" s="304"/>
      <c r="AL113" s="304"/>
      <c r="AM113" s="304"/>
      <c r="AN113" s="304"/>
      <c r="AO113" s="304"/>
      <c r="AP113" s="304"/>
      <c r="AQ113" s="304"/>
      <c r="AR113" s="304"/>
      <c r="AS113" s="304"/>
      <c r="AT113" s="304"/>
      <c r="AU113" s="304"/>
      <c r="AV113" s="304"/>
      <c r="AW113" s="304"/>
      <c r="AX113" s="304"/>
      <c r="AY113" s="304"/>
      <c r="AZ113" s="304"/>
      <c r="BA113" s="304"/>
      <c r="BB113" s="304"/>
      <c r="BC113" s="304"/>
      <c r="BD113" s="304"/>
      <c r="BE113" s="304"/>
      <c r="BF113" s="304"/>
      <c r="BG113" s="304"/>
      <c r="BH113" s="304"/>
      <c r="BI113" s="304"/>
      <c r="BJ113" s="304"/>
      <c r="BK113" s="304"/>
      <c r="BL113" s="304"/>
      <c r="BM113" s="304"/>
      <c r="BN113" s="304"/>
      <c r="BO113" s="304"/>
      <c r="BP113" s="304"/>
      <c r="BQ113" s="304"/>
      <c r="BR113" s="304"/>
      <c r="BS113" s="304"/>
      <c r="BT113" s="304"/>
      <c r="BU113" s="304"/>
      <c r="BV113" s="304"/>
      <c r="BW113" s="304"/>
      <c r="BX113" s="304"/>
      <c r="BY113" s="304"/>
      <c r="BZ113" s="304"/>
      <c r="CA113" s="304"/>
      <c r="CB113" s="304"/>
      <c r="CC113" s="304"/>
      <c r="CD113" s="304"/>
      <c r="CE113" s="304"/>
      <c r="CF113" s="304"/>
      <c r="CG113" s="304"/>
      <c r="CH113" s="304"/>
      <c r="CI113" s="304"/>
      <c r="CJ113" s="304"/>
      <c r="CK113" s="304"/>
      <c r="CL113" s="304"/>
      <c r="CM113" s="304"/>
      <c r="CN113" s="304"/>
      <c r="CO113" s="304"/>
      <c r="CP113" s="304"/>
      <c r="CQ113" s="304"/>
      <c r="CR113" s="304"/>
      <c r="CS113" s="304"/>
      <c r="CT113" s="304"/>
      <c r="CU113" s="304"/>
      <c r="CV113" s="304"/>
      <c r="CW113" s="304"/>
      <c r="CX113" s="304"/>
      <c r="CY113" s="304"/>
      <c r="CZ113" s="304"/>
      <c r="DA113" s="304"/>
      <c r="DB113" s="304"/>
      <c r="DC113" s="304"/>
      <c r="DD113" s="304"/>
      <c r="DE113" s="304"/>
      <c r="DF113" s="304"/>
      <c r="DG113" s="304"/>
      <c r="DH113" s="304"/>
      <c r="DI113" s="304"/>
      <c r="DJ113" s="304"/>
      <c r="DK113" s="304"/>
      <c r="DL113" s="304"/>
      <c r="DM113" s="304"/>
      <c r="DN113" s="304"/>
      <c r="DO113" s="304"/>
      <c r="DP113" s="304"/>
      <c r="DQ113" s="304"/>
      <c r="DR113" s="304"/>
      <c r="DS113" s="304"/>
      <c r="DT113" s="304"/>
      <c r="DU113" s="304"/>
      <c r="DV113" s="304"/>
      <c r="DW113" s="304"/>
      <c r="DX113" s="304"/>
      <c r="DY113" s="304"/>
      <c r="DZ113" s="304"/>
      <c r="EA113" s="304"/>
      <c r="EB113" s="304"/>
      <c r="EC113" s="304"/>
      <c r="ED113" s="304"/>
      <c r="EE113" s="304"/>
      <c r="EF113" s="304"/>
      <c r="EG113" s="304"/>
      <c r="EH113" s="304"/>
      <c r="EI113" s="304"/>
      <c r="EJ113" s="304"/>
      <c r="EK113" s="304"/>
      <c r="EL113" s="304"/>
      <c r="EM113" s="304"/>
      <c r="EN113" s="304"/>
      <c r="EO113" s="304"/>
      <c r="EP113" s="304"/>
      <c r="EQ113" s="304"/>
      <c r="ER113" s="304"/>
      <c r="ES113" s="304"/>
      <c r="ET113" s="304"/>
      <c r="EU113" s="304"/>
      <c r="EV113" s="304"/>
      <c r="EW113" s="304"/>
      <c r="EX113" s="304"/>
      <c r="EY113" s="304"/>
      <c r="EZ113" s="304"/>
      <c r="FA113" s="304"/>
      <c r="FB113" s="304"/>
      <c r="FC113" s="304"/>
      <c r="FD113" s="304"/>
      <c r="FE113" s="304"/>
      <c r="FF113" s="304"/>
      <c r="FG113" s="304"/>
      <c r="FH113" s="304"/>
      <c r="FI113" s="304"/>
      <c r="FJ113" s="304"/>
      <c r="FK113" s="304"/>
      <c r="FL113" s="304"/>
      <c r="FM113" s="304"/>
      <c r="FN113" s="304"/>
      <c r="FO113" s="304"/>
      <c r="FP113" s="304"/>
      <c r="FQ113" s="304"/>
      <c r="FR113" s="304"/>
      <c r="FS113" s="304"/>
      <c r="FT113" s="304"/>
      <c r="FU113" s="304"/>
      <c r="FV113" s="304"/>
      <c r="FW113" s="304"/>
      <c r="FX113" s="304"/>
      <c r="FY113" s="304"/>
      <c r="FZ113" s="304"/>
      <c r="GA113" s="304"/>
      <c r="GB113" s="304"/>
      <c r="GC113" s="304"/>
      <c r="GD113" s="304"/>
      <c r="GE113" s="304"/>
      <c r="GF113" s="304"/>
      <c r="GG113" s="304"/>
      <c r="GH113" s="304"/>
      <c r="GI113" s="304"/>
      <c r="GJ113" s="304"/>
      <c r="GK113" s="304"/>
      <c r="GL113" s="304"/>
      <c r="GM113" s="304"/>
      <c r="GN113" s="304"/>
      <c r="GO113" s="304"/>
      <c r="GP113" s="304"/>
      <c r="GQ113" s="304"/>
      <c r="GR113" s="304"/>
      <c r="GS113" s="304"/>
      <c r="GT113" s="304"/>
      <c r="GU113" s="304"/>
      <c r="GV113" s="304"/>
      <c r="GW113" s="304"/>
      <c r="GX113" s="304"/>
      <c r="GY113" s="304"/>
      <c r="GZ113" s="304"/>
      <c r="HA113" s="304"/>
      <c r="HB113" s="304"/>
      <c r="HC113" s="304"/>
      <c r="HD113" s="304"/>
      <c r="HE113" s="304"/>
      <c r="HF113" s="304"/>
      <c r="HG113" s="304"/>
      <c r="HH113" s="304"/>
      <c r="HI113" s="304"/>
      <c r="HJ113" s="304"/>
      <c r="HK113" s="304"/>
      <c r="HL113" s="304"/>
      <c r="HM113" s="304"/>
      <c r="HN113" s="304"/>
      <c r="HO113" s="304"/>
      <c r="HP113" s="304"/>
      <c r="HQ113" s="304"/>
      <c r="HR113" s="304"/>
      <c r="HS113" s="304"/>
      <c r="HT113" s="304"/>
      <c r="HU113" s="304"/>
      <c r="HV113" s="304"/>
      <c r="HW113" s="304"/>
      <c r="HX113" s="304"/>
      <c r="HY113" s="304"/>
    </row>
    <row r="114" spans="1:233" ht="12.75">
      <c r="A114" s="286">
        <f>1+COUNT(A$2:A113)</f>
        <v>16</v>
      </c>
      <c r="C114" s="304" t="s">
        <v>534</v>
      </c>
      <c r="D114" s="266"/>
      <c r="E114" s="277"/>
      <c r="F114" s="272"/>
      <c r="G114" s="272" t="str">
        <f t="shared" si="6"/>
        <v> </v>
      </c>
      <c r="H114" s="304"/>
      <c r="I114" s="304"/>
      <c r="J114" s="304"/>
      <c r="K114" s="304"/>
      <c r="L114" s="304"/>
      <c r="M114" s="304"/>
      <c r="N114" s="304"/>
      <c r="O114" s="304"/>
      <c r="P114" s="304"/>
      <c r="Q114" s="304"/>
      <c r="R114" s="304"/>
      <c r="S114" s="304"/>
      <c r="T114" s="304"/>
      <c r="U114" s="304"/>
      <c r="V114" s="304"/>
      <c r="W114" s="304"/>
      <c r="X114" s="304"/>
      <c r="Y114" s="304"/>
      <c r="Z114" s="304"/>
      <c r="AA114" s="304"/>
      <c r="AB114" s="304"/>
      <c r="AC114" s="304"/>
      <c r="AD114" s="304"/>
      <c r="AE114" s="304"/>
      <c r="AF114" s="304"/>
      <c r="AG114" s="304"/>
      <c r="AH114" s="304"/>
      <c r="AI114" s="304"/>
      <c r="AJ114" s="304"/>
      <c r="AK114" s="304"/>
      <c r="AL114" s="304"/>
      <c r="AM114" s="304"/>
      <c r="AN114" s="304"/>
      <c r="AO114" s="304"/>
      <c r="AP114" s="304"/>
      <c r="AQ114" s="304"/>
      <c r="AR114" s="304"/>
      <c r="AS114" s="304"/>
      <c r="AT114" s="304"/>
      <c r="AU114" s="304"/>
      <c r="AV114" s="304"/>
      <c r="AW114" s="304"/>
      <c r="AX114" s="304"/>
      <c r="AY114" s="304"/>
      <c r="AZ114" s="304"/>
      <c r="BA114" s="304"/>
      <c r="BB114" s="304"/>
      <c r="BC114" s="304"/>
      <c r="BD114" s="304"/>
      <c r="BE114" s="304"/>
      <c r="BF114" s="304"/>
      <c r="BG114" s="304"/>
      <c r="BH114" s="304"/>
      <c r="BI114" s="304"/>
      <c r="BJ114" s="304"/>
      <c r="BK114" s="304"/>
      <c r="BL114" s="304"/>
      <c r="BM114" s="304"/>
      <c r="BN114" s="304"/>
      <c r="BO114" s="304"/>
      <c r="BP114" s="304"/>
      <c r="BQ114" s="304"/>
      <c r="BR114" s="304"/>
      <c r="BS114" s="304"/>
      <c r="BT114" s="304"/>
      <c r="BU114" s="304"/>
      <c r="BV114" s="304"/>
      <c r="BW114" s="304"/>
      <c r="BX114" s="304"/>
      <c r="BY114" s="304"/>
      <c r="BZ114" s="304"/>
      <c r="CA114" s="304"/>
      <c r="CB114" s="304"/>
      <c r="CC114" s="304"/>
      <c r="CD114" s="304"/>
      <c r="CE114" s="304"/>
      <c r="CF114" s="304"/>
      <c r="CG114" s="304"/>
      <c r="CH114" s="304"/>
      <c r="CI114" s="304"/>
      <c r="CJ114" s="304"/>
      <c r="CK114" s="304"/>
      <c r="CL114" s="304"/>
      <c r="CM114" s="304"/>
      <c r="CN114" s="304"/>
      <c r="CO114" s="304"/>
      <c r="CP114" s="304"/>
      <c r="CQ114" s="304"/>
      <c r="CR114" s="304"/>
      <c r="CS114" s="304"/>
      <c r="CT114" s="304"/>
      <c r="CU114" s="304"/>
      <c r="CV114" s="304"/>
      <c r="CW114" s="304"/>
      <c r="CX114" s="304"/>
      <c r="CY114" s="304"/>
      <c r="CZ114" s="304"/>
      <c r="DA114" s="304"/>
      <c r="DB114" s="304"/>
      <c r="DC114" s="304"/>
      <c r="DD114" s="304"/>
      <c r="DE114" s="304"/>
      <c r="DF114" s="304"/>
      <c r="DG114" s="304"/>
      <c r="DH114" s="304"/>
      <c r="DI114" s="304"/>
      <c r="DJ114" s="304"/>
      <c r="DK114" s="304"/>
      <c r="DL114" s="304"/>
      <c r="DM114" s="304"/>
      <c r="DN114" s="304"/>
      <c r="DO114" s="304"/>
      <c r="DP114" s="304"/>
      <c r="DQ114" s="304"/>
      <c r="DR114" s="304"/>
      <c r="DS114" s="304"/>
      <c r="DT114" s="304"/>
      <c r="DU114" s="304"/>
      <c r="DV114" s="304"/>
      <c r="DW114" s="304"/>
      <c r="DX114" s="304"/>
      <c r="DY114" s="304"/>
      <c r="DZ114" s="304"/>
      <c r="EA114" s="304"/>
      <c r="EB114" s="304"/>
      <c r="EC114" s="304"/>
      <c r="ED114" s="304"/>
      <c r="EE114" s="304"/>
      <c r="EF114" s="304"/>
      <c r="EG114" s="304"/>
      <c r="EH114" s="304"/>
      <c r="EI114" s="304"/>
      <c r="EJ114" s="304"/>
      <c r="EK114" s="304"/>
      <c r="EL114" s="304"/>
      <c r="EM114" s="304"/>
      <c r="EN114" s="304"/>
      <c r="EO114" s="304"/>
      <c r="EP114" s="304"/>
      <c r="EQ114" s="304"/>
      <c r="ER114" s="304"/>
      <c r="ES114" s="304"/>
      <c r="ET114" s="304"/>
      <c r="EU114" s="304"/>
      <c r="EV114" s="304"/>
      <c r="EW114" s="304"/>
      <c r="EX114" s="304"/>
      <c r="EY114" s="304"/>
      <c r="EZ114" s="304"/>
      <c r="FA114" s="304"/>
      <c r="FB114" s="304"/>
      <c r="FC114" s="304"/>
      <c r="FD114" s="304"/>
      <c r="FE114" s="304"/>
      <c r="FF114" s="304"/>
      <c r="FG114" s="304"/>
      <c r="FH114" s="304"/>
      <c r="FI114" s="304"/>
      <c r="FJ114" s="304"/>
      <c r="FK114" s="304"/>
      <c r="FL114" s="304"/>
      <c r="FM114" s="304"/>
      <c r="FN114" s="304"/>
      <c r="FO114" s="304"/>
      <c r="FP114" s="304"/>
      <c r="FQ114" s="304"/>
      <c r="FR114" s="304"/>
      <c r="FS114" s="304"/>
      <c r="FT114" s="304"/>
      <c r="FU114" s="304"/>
      <c r="FV114" s="304"/>
      <c r="FW114" s="304"/>
      <c r="FX114" s="304"/>
      <c r="FY114" s="304"/>
      <c r="FZ114" s="304"/>
      <c r="GA114" s="304"/>
      <c r="GB114" s="304"/>
      <c r="GC114" s="304"/>
      <c r="GD114" s="304"/>
      <c r="GE114" s="304"/>
      <c r="GF114" s="304"/>
      <c r="GG114" s="304"/>
      <c r="GH114" s="304"/>
      <c r="GI114" s="304"/>
      <c r="GJ114" s="304"/>
      <c r="GK114" s="304"/>
      <c r="GL114" s="304"/>
      <c r="GM114" s="304"/>
      <c r="GN114" s="304"/>
      <c r="GO114" s="304"/>
      <c r="GP114" s="304"/>
      <c r="GQ114" s="304"/>
      <c r="GR114" s="304"/>
      <c r="GS114" s="304"/>
      <c r="GT114" s="304"/>
      <c r="GU114" s="304"/>
      <c r="GV114" s="304"/>
      <c r="GW114" s="304"/>
      <c r="GX114" s="304"/>
      <c r="GY114" s="304"/>
      <c r="GZ114" s="304"/>
      <c r="HA114" s="304"/>
      <c r="HB114" s="304"/>
      <c r="HC114" s="304"/>
      <c r="HD114" s="304"/>
      <c r="HE114" s="304"/>
      <c r="HF114" s="304"/>
      <c r="HG114" s="304"/>
      <c r="HH114" s="304"/>
      <c r="HI114" s="304"/>
      <c r="HJ114" s="304"/>
      <c r="HK114" s="304"/>
      <c r="HL114" s="304"/>
      <c r="HM114" s="304"/>
      <c r="HN114" s="304"/>
      <c r="HO114" s="304"/>
      <c r="HP114" s="304"/>
      <c r="HQ114" s="304"/>
      <c r="HR114" s="304"/>
      <c r="HS114" s="304"/>
      <c r="HT114" s="304"/>
      <c r="HU114" s="304"/>
      <c r="HV114" s="304"/>
      <c r="HW114" s="304"/>
      <c r="HX114" s="304"/>
      <c r="HY114" s="304"/>
    </row>
    <row r="115" spans="3:233" ht="25.5">
      <c r="C115" s="304" t="s">
        <v>535</v>
      </c>
      <c r="D115" s="266"/>
      <c r="E115" s="277"/>
      <c r="F115" s="272"/>
      <c r="G115" s="272" t="str">
        <f t="shared" si="6"/>
        <v> </v>
      </c>
      <c r="H115" s="304"/>
      <c r="I115" s="304"/>
      <c r="J115" s="304"/>
      <c r="K115" s="304"/>
      <c r="L115" s="304"/>
      <c r="M115" s="304"/>
      <c r="N115" s="304"/>
      <c r="O115" s="304"/>
      <c r="P115" s="304"/>
      <c r="Q115" s="304"/>
      <c r="R115" s="304"/>
      <c r="S115" s="304"/>
      <c r="T115" s="304"/>
      <c r="U115" s="304"/>
      <c r="V115" s="304"/>
      <c r="W115" s="304"/>
      <c r="X115" s="304"/>
      <c r="Y115" s="304"/>
      <c r="Z115" s="304"/>
      <c r="AA115" s="304"/>
      <c r="AB115" s="304"/>
      <c r="AC115" s="304"/>
      <c r="AD115" s="304"/>
      <c r="AE115" s="304"/>
      <c r="AF115" s="304"/>
      <c r="AG115" s="304"/>
      <c r="AH115" s="304"/>
      <c r="AI115" s="304"/>
      <c r="AJ115" s="304"/>
      <c r="AK115" s="304"/>
      <c r="AL115" s="304"/>
      <c r="AM115" s="304"/>
      <c r="AN115" s="304"/>
      <c r="AO115" s="304"/>
      <c r="AP115" s="304"/>
      <c r="AQ115" s="304"/>
      <c r="AR115" s="304"/>
      <c r="AS115" s="304"/>
      <c r="AT115" s="304"/>
      <c r="AU115" s="304"/>
      <c r="AV115" s="304"/>
      <c r="AW115" s="304"/>
      <c r="AX115" s="304"/>
      <c r="AY115" s="304"/>
      <c r="AZ115" s="304"/>
      <c r="BA115" s="304"/>
      <c r="BB115" s="304"/>
      <c r="BC115" s="304"/>
      <c r="BD115" s="304"/>
      <c r="BE115" s="304"/>
      <c r="BF115" s="304"/>
      <c r="BG115" s="304"/>
      <c r="BH115" s="304"/>
      <c r="BI115" s="304"/>
      <c r="BJ115" s="304"/>
      <c r="BK115" s="304"/>
      <c r="BL115" s="304"/>
      <c r="BM115" s="304"/>
      <c r="BN115" s="304"/>
      <c r="BO115" s="304"/>
      <c r="BP115" s="304"/>
      <c r="BQ115" s="304"/>
      <c r="BR115" s="304"/>
      <c r="BS115" s="304"/>
      <c r="BT115" s="304"/>
      <c r="BU115" s="304"/>
      <c r="BV115" s="304"/>
      <c r="BW115" s="304"/>
      <c r="BX115" s="304"/>
      <c r="BY115" s="304"/>
      <c r="BZ115" s="304"/>
      <c r="CA115" s="304"/>
      <c r="CB115" s="304"/>
      <c r="CC115" s="304"/>
      <c r="CD115" s="304"/>
      <c r="CE115" s="304"/>
      <c r="CF115" s="304"/>
      <c r="CG115" s="304"/>
      <c r="CH115" s="304"/>
      <c r="CI115" s="304"/>
      <c r="CJ115" s="304"/>
      <c r="CK115" s="304"/>
      <c r="CL115" s="304"/>
      <c r="CM115" s="304"/>
      <c r="CN115" s="304"/>
      <c r="CO115" s="304"/>
      <c r="CP115" s="304"/>
      <c r="CQ115" s="304"/>
      <c r="CR115" s="304"/>
      <c r="CS115" s="304"/>
      <c r="CT115" s="304"/>
      <c r="CU115" s="304"/>
      <c r="CV115" s="304"/>
      <c r="CW115" s="304"/>
      <c r="CX115" s="304"/>
      <c r="CY115" s="304"/>
      <c r="CZ115" s="304"/>
      <c r="DA115" s="304"/>
      <c r="DB115" s="304"/>
      <c r="DC115" s="304"/>
      <c r="DD115" s="304"/>
      <c r="DE115" s="304"/>
      <c r="DF115" s="304"/>
      <c r="DG115" s="304"/>
      <c r="DH115" s="304"/>
      <c r="DI115" s="304"/>
      <c r="DJ115" s="304"/>
      <c r="DK115" s="304"/>
      <c r="DL115" s="304"/>
      <c r="DM115" s="304"/>
      <c r="DN115" s="304"/>
      <c r="DO115" s="304"/>
      <c r="DP115" s="304"/>
      <c r="DQ115" s="304"/>
      <c r="DR115" s="304"/>
      <c r="DS115" s="304"/>
      <c r="DT115" s="304"/>
      <c r="DU115" s="304"/>
      <c r="DV115" s="304"/>
      <c r="DW115" s="304"/>
      <c r="DX115" s="304"/>
      <c r="DY115" s="304"/>
      <c r="DZ115" s="304"/>
      <c r="EA115" s="304"/>
      <c r="EB115" s="304"/>
      <c r="EC115" s="304"/>
      <c r="ED115" s="304"/>
      <c r="EE115" s="304"/>
      <c r="EF115" s="304"/>
      <c r="EG115" s="304"/>
      <c r="EH115" s="304"/>
      <c r="EI115" s="304"/>
      <c r="EJ115" s="304"/>
      <c r="EK115" s="304"/>
      <c r="EL115" s="304"/>
      <c r="EM115" s="304"/>
      <c r="EN115" s="304"/>
      <c r="EO115" s="304"/>
      <c r="EP115" s="304"/>
      <c r="EQ115" s="304"/>
      <c r="ER115" s="304"/>
      <c r="ES115" s="304"/>
      <c r="ET115" s="304"/>
      <c r="EU115" s="304"/>
      <c r="EV115" s="304"/>
      <c r="EW115" s="304"/>
      <c r="EX115" s="304"/>
      <c r="EY115" s="304"/>
      <c r="EZ115" s="304"/>
      <c r="FA115" s="304"/>
      <c r="FB115" s="304"/>
      <c r="FC115" s="304"/>
      <c r="FD115" s="304"/>
      <c r="FE115" s="304"/>
      <c r="FF115" s="304"/>
      <c r="FG115" s="304"/>
      <c r="FH115" s="304"/>
      <c r="FI115" s="304"/>
      <c r="FJ115" s="304"/>
      <c r="FK115" s="304"/>
      <c r="FL115" s="304"/>
      <c r="FM115" s="304"/>
      <c r="FN115" s="304"/>
      <c r="FO115" s="304"/>
      <c r="FP115" s="304"/>
      <c r="FQ115" s="304"/>
      <c r="FR115" s="304"/>
      <c r="FS115" s="304"/>
      <c r="FT115" s="304"/>
      <c r="FU115" s="304"/>
      <c r="FV115" s="304"/>
      <c r="FW115" s="304"/>
      <c r="FX115" s="304"/>
      <c r="FY115" s="304"/>
      <c r="FZ115" s="304"/>
      <c r="GA115" s="304"/>
      <c r="GB115" s="304"/>
      <c r="GC115" s="304"/>
      <c r="GD115" s="304"/>
      <c r="GE115" s="304"/>
      <c r="GF115" s="304"/>
      <c r="GG115" s="304"/>
      <c r="GH115" s="304"/>
      <c r="GI115" s="304"/>
      <c r="GJ115" s="304"/>
      <c r="GK115" s="304"/>
      <c r="GL115" s="304"/>
      <c r="GM115" s="304"/>
      <c r="GN115" s="304"/>
      <c r="GO115" s="304"/>
      <c r="GP115" s="304"/>
      <c r="GQ115" s="304"/>
      <c r="GR115" s="304"/>
      <c r="GS115" s="304"/>
      <c r="GT115" s="304"/>
      <c r="GU115" s="304"/>
      <c r="GV115" s="304"/>
      <c r="GW115" s="304"/>
      <c r="GX115" s="304"/>
      <c r="GY115" s="304"/>
      <c r="GZ115" s="304"/>
      <c r="HA115" s="304"/>
      <c r="HB115" s="304"/>
      <c r="HC115" s="304"/>
      <c r="HD115" s="304"/>
      <c r="HE115" s="304"/>
      <c r="HF115" s="304"/>
      <c r="HG115" s="304"/>
      <c r="HH115" s="304"/>
      <c r="HI115" s="304"/>
      <c r="HJ115" s="304"/>
      <c r="HK115" s="304"/>
      <c r="HL115" s="304"/>
      <c r="HM115" s="304"/>
      <c r="HN115" s="304"/>
      <c r="HO115" s="304"/>
      <c r="HP115" s="304"/>
      <c r="HQ115" s="304"/>
      <c r="HR115" s="304"/>
      <c r="HS115" s="304"/>
      <c r="HT115" s="304"/>
      <c r="HU115" s="304"/>
      <c r="HV115" s="304"/>
      <c r="HW115" s="304"/>
      <c r="HX115" s="304"/>
      <c r="HY115" s="304"/>
    </row>
    <row r="116" spans="2:233" ht="12.75">
      <c r="B116" s="234" t="s">
        <v>393</v>
      </c>
      <c r="C116" s="304" t="s">
        <v>479</v>
      </c>
      <c r="D116" s="266"/>
      <c r="E116" s="277"/>
      <c r="F116" s="272"/>
      <c r="G116" s="272" t="str">
        <f t="shared" si="6"/>
        <v> </v>
      </c>
      <c r="H116" s="304"/>
      <c r="I116" s="304"/>
      <c r="J116" s="304"/>
      <c r="K116" s="304"/>
      <c r="L116" s="304"/>
      <c r="M116" s="304"/>
      <c r="N116" s="304"/>
      <c r="O116" s="304"/>
      <c r="P116" s="304"/>
      <c r="Q116" s="304"/>
      <c r="R116" s="304"/>
      <c r="S116" s="304"/>
      <c r="T116" s="304"/>
      <c r="U116" s="304"/>
      <c r="V116" s="304"/>
      <c r="W116" s="304"/>
      <c r="X116" s="304"/>
      <c r="Y116" s="304"/>
      <c r="Z116" s="304"/>
      <c r="AA116" s="304"/>
      <c r="AB116" s="304"/>
      <c r="AC116" s="304"/>
      <c r="AD116" s="304"/>
      <c r="AE116" s="304"/>
      <c r="AF116" s="304"/>
      <c r="AG116" s="304"/>
      <c r="AH116" s="304"/>
      <c r="AI116" s="304"/>
      <c r="AJ116" s="304"/>
      <c r="AK116" s="304"/>
      <c r="AL116" s="304"/>
      <c r="AM116" s="304"/>
      <c r="AN116" s="304"/>
      <c r="AO116" s="304"/>
      <c r="AP116" s="304"/>
      <c r="AQ116" s="304"/>
      <c r="AR116" s="304"/>
      <c r="AS116" s="304"/>
      <c r="AT116" s="304"/>
      <c r="AU116" s="304"/>
      <c r="AV116" s="304"/>
      <c r="AW116" s="304"/>
      <c r="AX116" s="304"/>
      <c r="AY116" s="304"/>
      <c r="AZ116" s="304"/>
      <c r="BA116" s="304"/>
      <c r="BB116" s="304"/>
      <c r="BC116" s="304"/>
      <c r="BD116" s="304"/>
      <c r="BE116" s="304"/>
      <c r="BF116" s="304"/>
      <c r="BG116" s="304"/>
      <c r="BH116" s="304"/>
      <c r="BI116" s="304"/>
      <c r="BJ116" s="304"/>
      <c r="BK116" s="304"/>
      <c r="BL116" s="304"/>
      <c r="BM116" s="304"/>
      <c r="BN116" s="304"/>
      <c r="BO116" s="304"/>
      <c r="BP116" s="304"/>
      <c r="BQ116" s="304"/>
      <c r="BR116" s="304"/>
      <c r="BS116" s="304"/>
      <c r="BT116" s="304"/>
      <c r="BU116" s="304"/>
      <c r="BV116" s="304"/>
      <c r="BW116" s="304"/>
      <c r="BX116" s="304"/>
      <c r="BY116" s="304"/>
      <c r="BZ116" s="304"/>
      <c r="CA116" s="304"/>
      <c r="CB116" s="304"/>
      <c r="CC116" s="304"/>
      <c r="CD116" s="304"/>
      <c r="CE116" s="304"/>
      <c r="CF116" s="304"/>
      <c r="CG116" s="304"/>
      <c r="CH116" s="304"/>
      <c r="CI116" s="304"/>
      <c r="CJ116" s="304"/>
      <c r="CK116" s="304"/>
      <c r="CL116" s="304"/>
      <c r="CM116" s="304"/>
      <c r="CN116" s="304"/>
      <c r="CO116" s="304"/>
      <c r="CP116" s="304"/>
      <c r="CQ116" s="304"/>
      <c r="CR116" s="304"/>
      <c r="CS116" s="304"/>
      <c r="CT116" s="304"/>
      <c r="CU116" s="304"/>
      <c r="CV116" s="304"/>
      <c r="CW116" s="304"/>
      <c r="CX116" s="304"/>
      <c r="CY116" s="304"/>
      <c r="CZ116" s="304"/>
      <c r="DA116" s="304"/>
      <c r="DB116" s="304"/>
      <c r="DC116" s="304"/>
      <c r="DD116" s="304"/>
      <c r="DE116" s="304"/>
      <c r="DF116" s="304"/>
      <c r="DG116" s="304"/>
      <c r="DH116" s="304"/>
      <c r="DI116" s="304"/>
      <c r="DJ116" s="304"/>
      <c r="DK116" s="304"/>
      <c r="DL116" s="304"/>
      <c r="DM116" s="304"/>
      <c r="DN116" s="304"/>
      <c r="DO116" s="304"/>
      <c r="DP116" s="304"/>
      <c r="DQ116" s="304"/>
      <c r="DR116" s="304"/>
      <c r="DS116" s="304"/>
      <c r="DT116" s="304"/>
      <c r="DU116" s="304"/>
      <c r="DV116" s="304"/>
      <c r="DW116" s="304"/>
      <c r="DX116" s="304"/>
      <c r="DY116" s="304"/>
      <c r="DZ116" s="304"/>
      <c r="EA116" s="304"/>
      <c r="EB116" s="304"/>
      <c r="EC116" s="304"/>
      <c r="ED116" s="304"/>
      <c r="EE116" s="304"/>
      <c r="EF116" s="304"/>
      <c r="EG116" s="304"/>
      <c r="EH116" s="304"/>
      <c r="EI116" s="304"/>
      <c r="EJ116" s="304"/>
      <c r="EK116" s="304"/>
      <c r="EL116" s="304"/>
      <c r="EM116" s="304"/>
      <c r="EN116" s="304"/>
      <c r="EO116" s="304"/>
      <c r="EP116" s="304"/>
      <c r="EQ116" s="304"/>
      <c r="ER116" s="304"/>
      <c r="ES116" s="304"/>
      <c r="ET116" s="304"/>
      <c r="EU116" s="304"/>
      <c r="EV116" s="304"/>
      <c r="EW116" s="304"/>
      <c r="EX116" s="304"/>
      <c r="EY116" s="304"/>
      <c r="EZ116" s="304"/>
      <c r="FA116" s="304"/>
      <c r="FB116" s="304"/>
      <c r="FC116" s="304"/>
      <c r="FD116" s="304"/>
      <c r="FE116" s="304"/>
      <c r="FF116" s="304"/>
      <c r="FG116" s="304"/>
      <c r="FH116" s="304"/>
      <c r="FI116" s="304"/>
      <c r="FJ116" s="304"/>
      <c r="FK116" s="304"/>
      <c r="FL116" s="304"/>
      <c r="FM116" s="304"/>
      <c r="FN116" s="304"/>
      <c r="FO116" s="304"/>
      <c r="FP116" s="304"/>
      <c r="FQ116" s="304"/>
      <c r="FR116" s="304"/>
      <c r="FS116" s="304"/>
      <c r="FT116" s="304"/>
      <c r="FU116" s="304"/>
      <c r="FV116" s="304"/>
      <c r="FW116" s="304"/>
      <c r="FX116" s="304"/>
      <c r="FY116" s="304"/>
      <c r="FZ116" s="304"/>
      <c r="GA116" s="304"/>
      <c r="GB116" s="304"/>
      <c r="GC116" s="304"/>
      <c r="GD116" s="304"/>
      <c r="GE116" s="304"/>
      <c r="GF116" s="304"/>
      <c r="GG116" s="304"/>
      <c r="GH116" s="304"/>
      <c r="GI116" s="304"/>
      <c r="GJ116" s="304"/>
      <c r="GK116" s="304"/>
      <c r="GL116" s="304"/>
      <c r="GM116" s="304"/>
      <c r="GN116" s="304"/>
      <c r="GO116" s="304"/>
      <c r="GP116" s="304"/>
      <c r="GQ116" s="304"/>
      <c r="GR116" s="304"/>
      <c r="GS116" s="304"/>
      <c r="GT116" s="304"/>
      <c r="GU116" s="304"/>
      <c r="GV116" s="304"/>
      <c r="GW116" s="304"/>
      <c r="GX116" s="304"/>
      <c r="GY116" s="304"/>
      <c r="GZ116" s="304"/>
      <c r="HA116" s="304"/>
      <c r="HB116" s="304"/>
      <c r="HC116" s="304"/>
      <c r="HD116" s="304"/>
      <c r="HE116" s="304"/>
      <c r="HF116" s="304"/>
      <c r="HG116" s="304"/>
      <c r="HH116" s="304"/>
      <c r="HI116" s="304"/>
      <c r="HJ116" s="304"/>
      <c r="HK116" s="304"/>
      <c r="HL116" s="304"/>
      <c r="HM116" s="304"/>
      <c r="HN116" s="304"/>
      <c r="HO116" s="304"/>
      <c r="HP116" s="304"/>
      <c r="HQ116" s="304"/>
      <c r="HR116" s="304"/>
      <c r="HS116" s="304"/>
      <c r="HT116" s="304"/>
      <c r="HU116" s="304"/>
      <c r="HV116" s="304"/>
      <c r="HW116" s="304"/>
      <c r="HX116" s="304"/>
      <c r="HY116" s="304"/>
    </row>
    <row r="117" spans="2:233" ht="12.75">
      <c r="B117" s="234" t="s">
        <v>395</v>
      </c>
      <c r="C117" s="304" t="s">
        <v>536</v>
      </c>
      <c r="D117" s="266"/>
      <c r="E117" s="277"/>
      <c r="F117" s="272"/>
      <c r="G117" s="272" t="str">
        <f t="shared" si="6"/>
        <v> </v>
      </c>
      <c r="H117" s="304"/>
      <c r="I117" s="304"/>
      <c r="J117" s="304"/>
      <c r="K117" s="304"/>
      <c r="L117" s="304"/>
      <c r="M117" s="304"/>
      <c r="N117" s="304"/>
      <c r="O117" s="304"/>
      <c r="P117" s="304"/>
      <c r="Q117" s="304"/>
      <c r="R117" s="304"/>
      <c r="S117" s="304"/>
      <c r="T117" s="304"/>
      <c r="U117" s="304"/>
      <c r="V117" s="304"/>
      <c r="W117" s="304"/>
      <c r="X117" s="304"/>
      <c r="Y117" s="304"/>
      <c r="Z117" s="304"/>
      <c r="AA117" s="304"/>
      <c r="AB117" s="304"/>
      <c r="AC117" s="304"/>
      <c r="AD117" s="304"/>
      <c r="AE117" s="304"/>
      <c r="AF117" s="304"/>
      <c r="AG117" s="304"/>
      <c r="AH117" s="304"/>
      <c r="AI117" s="304"/>
      <c r="AJ117" s="304"/>
      <c r="AK117" s="304"/>
      <c r="AL117" s="304"/>
      <c r="AM117" s="304"/>
      <c r="AN117" s="304"/>
      <c r="AO117" s="304"/>
      <c r="AP117" s="304"/>
      <c r="AQ117" s="304"/>
      <c r="AR117" s="304"/>
      <c r="AS117" s="304"/>
      <c r="AT117" s="304"/>
      <c r="AU117" s="304"/>
      <c r="AV117" s="304"/>
      <c r="AW117" s="304"/>
      <c r="AX117" s="304"/>
      <c r="AY117" s="304"/>
      <c r="AZ117" s="304"/>
      <c r="BA117" s="304"/>
      <c r="BB117" s="304"/>
      <c r="BC117" s="304"/>
      <c r="BD117" s="304"/>
      <c r="BE117" s="304"/>
      <c r="BF117" s="304"/>
      <c r="BG117" s="304"/>
      <c r="BH117" s="304"/>
      <c r="BI117" s="304"/>
      <c r="BJ117" s="304"/>
      <c r="BK117" s="304"/>
      <c r="BL117" s="304"/>
      <c r="BM117" s="304"/>
      <c r="BN117" s="304"/>
      <c r="BO117" s="304"/>
      <c r="BP117" s="304"/>
      <c r="BQ117" s="304"/>
      <c r="BR117" s="304"/>
      <c r="BS117" s="304"/>
      <c r="BT117" s="304"/>
      <c r="BU117" s="304"/>
      <c r="BV117" s="304"/>
      <c r="BW117" s="304"/>
      <c r="BX117" s="304"/>
      <c r="BY117" s="304"/>
      <c r="BZ117" s="304"/>
      <c r="CA117" s="304"/>
      <c r="CB117" s="304"/>
      <c r="CC117" s="304"/>
      <c r="CD117" s="304"/>
      <c r="CE117" s="304"/>
      <c r="CF117" s="304"/>
      <c r="CG117" s="304"/>
      <c r="CH117" s="304"/>
      <c r="CI117" s="304"/>
      <c r="CJ117" s="304"/>
      <c r="CK117" s="304"/>
      <c r="CL117" s="304"/>
      <c r="CM117" s="304"/>
      <c r="CN117" s="304"/>
      <c r="CO117" s="304"/>
      <c r="CP117" s="304"/>
      <c r="CQ117" s="304"/>
      <c r="CR117" s="304"/>
      <c r="CS117" s="304"/>
      <c r="CT117" s="304"/>
      <c r="CU117" s="304"/>
      <c r="CV117" s="304"/>
      <c r="CW117" s="304"/>
      <c r="CX117" s="304"/>
      <c r="CY117" s="304"/>
      <c r="CZ117" s="304"/>
      <c r="DA117" s="304"/>
      <c r="DB117" s="304"/>
      <c r="DC117" s="304"/>
      <c r="DD117" s="304"/>
      <c r="DE117" s="304"/>
      <c r="DF117" s="304"/>
      <c r="DG117" s="304"/>
      <c r="DH117" s="304"/>
      <c r="DI117" s="304"/>
      <c r="DJ117" s="304"/>
      <c r="DK117" s="304"/>
      <c r="DL117" s="304"/>
      <c r="DM117" s="304"/>
      <c r="DN117" s="304"/>
      <c r="DO117" s="304"/>
      <c r="DP117" s="304"/>
      <c r="DQ117" s="304"/>
      <c r="DR117" s="304"/>
      <c r="DS117" s="304"/>
      <c r="DT117" s="304"/>
      <c r="DU117" s="304"/>
      <c r="DV117" s="304"/>
      <c r="DW117" s="304"/>
      <c r="DX117" s="304"/>
      <c r="DY117" s="304"/>
      <c r="DZ117" s="304"/>
      <c r="EA117" s="304"/>
      <c r="EB117" s="304"/>
      <c r="EC117" s="304"/>
      <c r="ED117" s="304"/>
      <c r="EE117" s="304"/>
      <c r="EF117" s="304"/>
      <c r="EG117" s="304"/>
      <c r="EH117" s="304"/>
      <c r="EI117" s="304"/>
      <c r="EJ117" s="304"/>
      <c r="EK117" s="304"/>
      <c r="EL117" s="304"/>
      <c r="EM117" s="304"/>
      <c r="EN117" s="304"/>
      <c r="EO117" s="304"/>
      <c r="EP117" s="304"/>
      <c r="EQ117" s="304"/>
      <c r="ER117" s="304"/>
      <c r="ES117" s="304"/>
      <c r="ET117" s="304"/>
      <c r="EU117" s="304"/>
      <c r="EV117" s="304"/>
      <c r="EW117" s="304"/>
      <c r="EX117" s="304"/>
      <c r="EY117" s="304"/>
      <c r="EZ117" s="304"/>
      <c r="FA117" s="304"/>
      <c r="FB117" s="304"/>
      <c r="FC117" s="304"/>
      <c r="FD117" s="304"/>
      <c r="FE117" s="304"/>
      <c r="FF117" s="304"/>
      <c r="FG117" s="304"/>
      <c r="FH117" s="304"/>
      <c r="FI117" s="304"/>
      <c r="FJ117" s="304"/>
      <c r="FK117" s="304"/>
      <c r="FL117" s="304"/>
      <c r="FM117" s="304"/>
      <c r="FN117" s="304"/>
      <c r="FO117" s="304"/>
      <c r="FP117" s="304"/>
      <c r="FQ117" s="304"/>
      <c r="FR117" s="304"/>
      <c r="FS117" s="304"/>
      <c r="FT117" s="304"/>
      <c r="FU117" s="304"/>
      <c r="FV117" s="304"/>
      <c r="FW117" s="304"/>
      <c r="FX117" s="304"/>
      <c r="FY117" s="304"/>
      <c r="FZ117" s="304"/>
      <c r="GA117" s="304"/>
      <c r="GB117" s="304"/>
      <c r="GC117" s="304"/>
      <c r="GD117" s="304"/>
      <c r="GE117" s="304"/>
      <c r="GF117" s="304"/>
      <c r="GG117" s="304"/>
      <c r="GH117" s="304"/>
      <c r="GI117" s="304"/>
      <c r="GJ117" s="304"/>
      <c r="GK117" s="304"/>
      <c r="GL117" s="304"/>
      <c r="GM117" s="304"/>
      <c r="GN117" s="304"/>
      <c r="GO117" s="304"/>
      <c r="GP117" s="304"/>
      <c r="GQ117" s="304"/>
      <c r="GR117" s="304"/>
      <c r="GS117" s="304"/>
      <c r="GT117" s="304"/>
      <c r="GU117" s="304"/>
      <c r="GV117" s="304"/>
      <c r="GW117" s="304"/>
      <c r="GX117" s="304"/>
      <c r="GY117" s="304"/>
      <c r="GZ117" s="304"/>
      <c r="HA117" s="304"/>
      <c r="HB117" s="304"/>
      <c r="HC117" s="304"/>
      <c r="HD117" s="304"/>
      <c r="HE117" s="304"/>
      <c r="HF117" s="304"/>
      <c r="HG117" s="304"/>
      <c r="HH117" s="304"/>
      <c r="HI117" s="304"/>
      <c r="HJ117" s="304"/>
      <c r="HK117" s="304"/>
      <c r="HL117" s="304"/>
      <c r="HM117" s="304"/>
      <c r="HN117" s="304"/>
      <c r="HO117" s="304"/>
      <c r="HP117" s="304"/>
      <c r="HQ117" s="304"/>
      <c r="HR117" s="304"/>
      <c r="HS117" s="304"/>
      <c r="HT117" s="304"/>
      <c r="HU117" s="304"/>
      <c r="HV117" s="304"/>
      <c r="HW117" s="304"/>
      <c r="HX117" s="304"/>
      <c r="HY117" s="304"/>
    </row>
    <row r="118" spans="3:233" ht="12.75">
      <c r="C118" s="304" t="s">
        <v>397</v>
      </c>
      <c r="D118" s="266" t="s">
        <v>39</v>
      </c>
      <c r="E118" s="277">
        <v>34</v>
      </c>
      <c r="F118" s="272"/>
      <c r="G118" s="272">
        <f t="shared" si="6"/>
        <v>0</v>
      </c>
      <c r="H118" s="304"/>
      <c r="I118" s="304"/>
      <c r="J118" s="304"/>
      <c r="K118" s="304"/>
      <c r="L118" s="304"/>
      <c r="M118" s="304"/>
      <c r="N118" s="304"/>
      <c r="O118" s="304"/>
      <c r="P118" s="304"/>
      <c r="Q118" s="304"/>
      <c r="R118" s="304"/>
      <c r="S118" s="304"/>
      <c r="T118" s="304"/>
      <c r="U118" s="304"/>
      <c r="V118" s="304"/>
      <c r="W118" s="304"/>
      <c r="X118" s="304"/>
      <c r="Y118" s="304"/>
      <c r="Z118" s="304"/>
      <c r="AA118" s="304"/>
      <c r="AB118" s="304"/>
      <c r="AC118" s="304"/>
      <c r="AD118" s="304"/>
      <c r="AE118" s="304"/>
      <c r="AF118" s="304"/>
      <c r="AG118" s="304"/>
      <c r="AH118" s="304"/>
      <c r="AI118" s="304"/>
      <c r="AJ118" s="304"/>
      <c r="AK118" s="304"/>
      <c r="AL118" s="304"/>
      <c r="AM118" s="304"/>
      <c r="AN118" s="304"/>
      <c r="AO118" s="304"/>
      <c r="AP118" s="304"/>
      <c r="AQ118" s="304"/>
      <c r="AR118" s="304"/>
      <c r="AS118" s="304"/>
      <c r="AT118" s="304"/>
      <c r="AU118" s="304"/>
      <c r="AV118" s="304"/>
      <c r="AW118" s="304"/>
      <c r="AX118" s="304"/>
      <c r="AY118" s="304"/>
      <c r="AZ118" s="304"/>
      <c r="BA118" s="304"/>
      <c r="BB118" s="304"/>
      <c r="BC118" s="304"/>
      <c r="BD118" s="304"/>
      <c r="BE118" s="304"/>
      <c r="BF118" s="304"/>
      <c r="BG118" s="304"/>
      <c r="BH118" s="304"/>
      <c r="BI118" s="304"/>
      <c r="BJ118" s="304"/>
      <c r="BK118" s="304"/>
      <c r="BL118" s="304"/>
      <c r="BM118" s="304"/>
      <c r="BN118" s="304"/>
      <c r="BO118" s="304"/>
      <c r="BP118" s="304"/>
      <c r="BQ118" s="304"/>
      <c r="BR118" s="304"/>
      <c r="BS118" s="304"/>
      <c r="BT118" s="304"/>
      <c r="BU118" s="304"/>
      <c r="BV118" s="304"/>
      <c r="BW118" s="304"/>
      <c r="BX118" s="304"/>
      <c r="BY118" s="304"/>
      <c r="BZ118" s="304"/>
      <c r="CA118" s="304"/>
      <c r="CB118" s="304"/>
      <c r="CC118" s="304"/>
      <c r="CD118" s="304"/>
      <c r="CE118" s="304"/>
      <c r="CF118" s="304"/>
      <c r="CG118" s="304"/>
      <c r="CH118" s="304"/>
      <c r="CI118" s="304"/>
      <c r="CJ118" s="304"/>
      <c r="CK118" s="304"/>
      <c r="CL118" s="304"/>
      <c r="CM118" s="304"/>
      <c r="CN118" s="304"/>
      <c r="CO118" s="304"/>
      <c r="CP118" s="304"/>
      <c r="CQ118" s="304"/>
      <c r="CR118" s="304"/>
      <c r="CS118" s="304"/>
      <c r="CT118" s="304"/>
      <c r="CU118" s="304"/>
      <c r="CV118" s="304"/>
      <c r="CW118" s="304"/>
      <c r="CX118" s="304"/>
      <c r="CY118" s="304"/>
      <c r="CZ118" s="304"/>
      <c r="DA118" s="304"/>
      <c r="DB118" s="304"/>
      <c r="DC118" s="304"/>
      <c r="DD118" s="304"/>
      <c r="DE118" s="304"/>
      <c r="DF118" s="304"/>
      <c r="DG118" s="304"/>
      <c r="DH118" s="304"/>
      <c r="DI118" s="304"/>
      <c r="DJ118" s="304"/>
      <c r="DK118" s="304"/>
      <c r="DL118" s="304"/>
      <c r="DM118" s="304"/>
      <c r="DN118" s="304"/>
      <c r="DO118" s="304"/>
      <c r="DP118" s="304"/>
      <c r="DQ118" s="304"/>
      <c r="DR118" s="304"/>
      <c r="DS118" s="304"/>
      <c r="DT118" s="304"/>
      <c r="DU118" s="304"/>
      <c r="DV118" s="304"/>
      <c r="DW118" s="304"/>
      <c r="DX118" s="304"/>
      <c r="DY118" s="304"/>
      <c r="DZ118" s="304"/>
      <c r="EA118" s="304"/>
      <c r="EB118" s="304"/>
      <c r="EC118" s="304"/>
      <c r="ED118" s="304"/>
      <c r="EE118" s="304"/>
      <c r="EF118" s="304"/>
      <c r="EG118" s="304"/>
      <c r="EH118" s="304"/>
      <c r="EI118" s="304"/>
      <c r="EJ118" s="304"/>
      <c r="EK118" s="304"/>
      <c r="EL118" s="304"/>
      <c r="EM118" s="304"/>
      <c r="EN118" s="304"/>
      <c r="EO118" s="304"/>
      <c r="EP118" s="304"/>
      <c r="EQ118" s="304"/>
      <c r="ER118" s="304"/>
      <c r="ES118" s="304"/>
      <c r="ET118" s="304"/>
      <c r="EU118" s="304"/>
      <c r="EV118" s="304"/>
      <c r="EW118" s="304"/>
      <c r="EX118" s="304"/>
      <c r="EY118" s="304"/>
      <c r="EZ118" s="304"/>
      <c r="FA118" s="304"/>
      <c r="FB118" s="304"/>
      <c r="FC118" s="304"/>
      <c r="FD118" s="304"/>
      <c r="FE118" s="304"/>
      <c r="FF118" s="304"/>
      <c r="FG118" s="304"/>
      <c r="FH118" s="304"/>
      <c r="FI118" s="304"/>
      <c r="FJ118" s="304"/>
      <c r="FK118" s="304"/>
      <c r="FL118" s="304"/>
      <c r="FM118" s="304"/>
      <c r="FN118" s="304"/>
      <c r="FO118" s="304"/>
      <c r="FP118" s="304"/>
      <c r="FQ118" s="304"/>
      <c r="FR118" s="304"/>
      <c r="FS118" s="304"/>
      <c r="FT118" s="304"/>
      <c r="FU118" s="304"/>
      <c r="FV118" s="304"/>
      <c r="FW118" s="304"/>
      <c r="FX118" s="304"/>
      <c r="FY118" s="304"/>
      <c r="FZ118" s="304"/>
      <c r="GA118" s="304"/>
      <c r="GB118" s="304"/>
      <c r="GC118" s="304"/>
      <c r="GD118" s="304"/>
      <c r="GE118" s="304"/>
      <c r="GF118" s="304"/>
      <c r="GG118" s="304"/>
      <c r="GH118" s="304"/>
      <c r="GI118" s="304"/>
      <c r="GJ118" s="304"/>
      <c r="GK118" s="304"/>
      <c r="GL118" s="304"/>
      <c r="GM118" s="304"/>
      <c r="GN118" s="304"/>
      <c r="GO118" s="304"/>
      <c r="GP118" s="304"/>
      <c r="GQ118" s="304"/>
      <c r="GR118" s="304"/>
      <c r="GS118" s="304"/>
      <c r="GT118" s="304"/>
      <c r="GU118" s="304"/>
      <c r="GV118" s="304"/>
      <c r="GW118" s="304"/>
      <c r="GX118" s="304"/>
      <c r="GY118" s="304"/>
      <c r="GZ118" s="304"/>
      <c r="HA118" s="304"/>
      <c r="HB118" s="304"/>
      <c r="HC118" s="304"/>
      <c r="HD118" s="304"/>
      <c r="HE118" s="304"/>
      <c r="HF118" s="304"/>
      <c r="HG118" s="304"/>
      <c r="HH118" s="304"/>
      <c r="HI118" s="304"/>
      <c r="HJ118" s="304"/>
      <c r="HK118" s="304"/>
      <c r="HL118" s="304"/>
      <c r="HM118" s="304"/>
      <c r="HN118" s="304"/>
      <c r="HO118" s="304"/>
      <c r="HP118" s="304"/>
      <c r="HQ118" s="304"/>
      <c r="HR118" s="304"/>
      <c r="HS118" s="304"/>
      <c r="HT118" s="304"/>
      <c r="HU118" s="304"/>
      <c r="HV118" s="304"/>
      <c r="HW118" s="304"/>
      <c r="HX118" s="304"/>
      <c r="HY118" s="304"/>
    </row>
    <row r="119" spans="3:233" ht="12.75">
      <c r="C119" s="304"/>
      <c r="D119" s="266"/>
      <c r="E119" s="277"/>
      <c r="F119" s="272"/>
      <c r="G119" s="272" t="str">
        <f t="shared" si="6"/>
        <v> </v>
      </c>
      <c r="H119" s="304"/>
      <c r="I119" s="304"/>
      <c r="J119" s="304"/>
      <c r="K119" s="304"/>
      <c r="L119" s="304"/>
      <c r="M119" s="304"/>
      <c r="N119" s="304"/>
      <c r="O119" s="304"/>
      <c r="P119" s="304"/>
      <c r="Q119" s="304"/>
      <c r="R119" s="304"/>
      <c r="S119" s="304"/>
      <c r="T119" s="304"/>
      <c r="U119" s="304"/>
      <c r="V119" s="304"/>
      <c r="W119" s="304"/>
      <c r="X119" s="304"/>
      <c r="Y119" s="304"/>
      <c r="Z119" s="304"/>
      <c r="AA119" s="304"/>
      <c r="AB119" s="304"/>
      <c r="AC119" s="304"/>
      <c r="AD119" s="304"/>
      <c r="AE119" s="304"/>
      <c r="AF119" s="304"/>
      <c r="AG119" s="304"/>
      <c r="AH119" s="304"/>
      <c r="AI119" s="304"/>
      <c r="AJ119" s="304"/>
      <c r="AK119" s="304"/>
      <c r="AL119" s="304"/>
      <c r="AM119" s="304"/>
      <c r="AN119" s="304"/>
      <c r="AO119" s="304"/>
      <c r="AP119" s="304"/>
      <c r="AQ119" s="304"/>
      <c r="AR119" s="304"/>
      <c r="AS119" s="304"/>
      <c r="AT119" s="304"/>
      <c r="AU119" s="304"/>
      <c r="AV119" s="304"/>
      <c r="AW119" s="304"/>
      <c r="AX119" s="304"/>
      <c r="AY119" s="304"/>
      <c r="AZ119" s="304"/>
      <c r="BA119" s="304"/>
      <c r="BB119" s="304"/>
      <c r="BC119" s="304"/>
      <c r="BD119" s="304"/>
      <c r="BE119" s="304"/>
      <c r="BF119" s="304"/>
      <c r="BG119" s="304"/>
      <c r="BH119" s="304"/>
      <c r="BI119" s="304"/>
      <c r="BJ119" s="304"/>
      <c r="BK119" s="304"/>
      <c r="BL119" s="304"/>
      <c r="BM119" s="304"/>
      <c r="BN119" s="304"/>
      <c r="BO119" s="304"/>
      <c r="BP119" s="304"/>
      <c r="BQ119" s="304"/>
      <c r="BR119" s="304"/>
      <c r="BS119" s="304"/>
      <c r="BT119" s="304"/>
      <c r="BU119" s="304"/>
      <c r="BV119" s="304"/>
      <c r="BW119" s="304"/>
      <c r="BX119" s="304"/>
      <c r="BY119" s="304"/>
      <c r="BZ119" s="304"/>
      <c r="CA119" s="304"/>
      <c r="CB119" s="304"/>
      <c r="CC119" s="304"/>
      <c r="CD119" s="304"/>
      <c r="CE119" s="304"/>
      <c r="CF119" s="304"/>
      <c r="CG119" s="304"/>
      <c r="CH119" s="304"/>
      <c r="CI119" s="304"/>
      <c r="CJ119" s="304"/>
      <c r="CK119" s="304"/>
      <c r="CL119" s="304"/>
      <c r="CM119" s="304"/>
      <c r="CN119" s="304"/>
      <c r="CO119" s="304"/>
      <c r="CP119" s="304"/>
      <c r="CQ119" s="304"/>
      <c r="CR119" s="304"/>
      <c r="CS119" s="304"/>
      <c r="CT119" s="304"/>
      <c r="CU119" s="304"/>
      <c r="CV119" s="304"/>
      <c r="CW119" s="304"/>
      <c r="CX119" s="304"/>
      <c r="CY119" s="304"/>
      <c r="CZ119" s="304"/>
      <c r="DA119" s="304"/>
      <c r="DB119" s="304"/>
      <c r="DC119" s="304"/>
      <c r="DD119" s="304"/>
      <c r="DE119" s="304"/>
      <c r="DF119" s="304"/>
      <c r="DG119" s="304"/>
      <c r="DH119" s="304"/>
      <c r="DI119" s="304"/>
      <c r="DJ119" s="304"/>
      <c r="DK119" s="304"/>
      <c r="DL119" s="304"/>
      <c r="DM119" s="304"/>
      <c r="DN119" s="304"/>
      <c r="DO119" s="304"/>
      <c r="DP119" s="304"/>
      <c r="DQ119" s="304"/>
      <c r="DR119" s="304"/>
      <c r="DS119" s="304"/>
      <c r="DT119" s="304"/>
      <c r="DU119" s="304"/>
      <c r="DV119" s="304"/>
      <c r="DW119" s="304"/>
      <c r="DX119" s="304"/>
      <c r="DY119" s="304"/>
      <c r="DZ119" s="304"/>
      <c r="EA119" s="304"/>
      <c r="EB119" s="304"/>
      <c r="EC119" s="304"/>
      <c r="ED119" s="304"/>
      <c r="EE119" s="304"/>
      <c r="EF119" s="304"/>
      <c r="EG119" s="304"/>
      <c r="EH119" s="304"/>
      <c r="EI119" s="304"/>
      <c r="EJ119" s="304"/>
      <c r="EK119" s="304"/>
      <c r="EL119" s="304"/>
      <c r="EM119" s="304"/>
      <c r="EN119" s="304"/>
      <c r="EO119" s="304"/>
      <c r="EP119" s="304"/>
      <c r="EQ119" s="304"/>
      <c r="ER119" s="304"/>
      <c r="ES119" s="304"/>
      <c r="ET119" s="304"/>
      <c r="EU119" s="304"/>
      <c r="EV119" s="304"/>
      <c r="EW119" s="304"/>
      <c r="EX119" s="304"/>
      <c r="EY119" s="304"/>
      <c r="EZ119" s="304"/>
      <c r="FA119" s="304"/>
      <c r="FB119" s="304"/>
      <c r="FC119" s="304"/>
      <c r="FD119" s="304"/>
      <c r="FE119" s="304"/>
      <c r="FF119" s="304"/>
      <c r="FG119" s="304"/>
      <c r="FH119" s="304"/>
      <c r="FI119" s="304"/>
      <c r="FJ119" s="304"/>
      <c r="FK119" s="304"/>
      <c r="FL119" s="304"/>
      <c r="FM119" s="304"/>
      <c r="FN119" s="304"/>
      <c r="FO119" s="304"/>
      <c r="FP119" s="304"/>
      <c r="FQ119" s="304"/>
      <c r="FR119" s="304"/>
      <c r="FS119" s="304"/>
      <c r="FT119" s="304"/>
      <c r="FU119" s="304"/>
      <c r="FV119" s="304"/>
      <c r="FW119" s="304"/>
      <c r="FX119" s="304"/>
      <c r="FY119" s="304"/>
      <c r="FZ119" s="304"/>
      <c r="GA119" s="304"/>
      <c r="GB119" s="304"/>
      <c r="GC119" s="304"/>
      <c r="GD119" s="304"/>
      <c r="GE119" s="304"/>
      <c r="GF119" s="304"/>
      <c r="GG119" s="304"/>
      <c r="GH119" s="304"/>
      <c r="GI119" s="304"/>
      <c r="GJ119" s="304"/>
      <c r="GK119" s="304"/>
      <c r="GL119" s="304"/>
      <c r="GM119" s="304"/>
      <c r="GN119" s="304"/>
      <c r="GO119" s="304"/>
      <c r="GP119" s="304"/>
      <c r="GQ119" s="304"/>
      <c r="GR119" s="304"/>
      <c r="GS119" s="304"/>
      <c r="GT119" s="304"/>
      <c r="GU119" s="304"/>
      <c r="GV119" s="304"/>
      <c r="GW119" s="304"/>
      <c r="GX119" s="304"/>
      <c r="GY119" s="304"/>
      <c r="GZ119" s="304"/>
      <c r="HA119" s="304"/>
      <c r="HB119" s="304"/>
      <c r="HC119" s="304"/>
      <c r="HD119" s="304"/>
      <c r="HE119" s="304"/>
      <c r="HF119" s="304"/>
      <c r="HG119" s="304"/>
      <c r="HH119" s="304"/>
      <c r="HI119" s="304"/>
      <c r="HJ119" s="304"/>
      <c r="HK119" s="304"/>
      <c r="HL119" s="304"/>
      <c r="HM119" s="304"/>
      <c r="HN119" s="304"/>
      <c r="HO119" s="304"/>
      <c r="HP119" s="304"/>
      <c r="HQ119" s="304"/>
      <c r="HR119" s="304"/>
      <c r="HS119" s="304"/>
      <c r="HT119" s="304"/>
      <c r="HU119" s="304"/>
      <c r="HV119" s="304"/>
      <c r="HW119" s="304"/>
      <c r="HX119" s="304"/>
      <c r="HY119" s="304"/>
    </row>
    <row r="120" spans="1:233" ht="12.75">
      <c r="A120" s="286">
        <f>1+COUNT(A$2:A119)</f>
        <v>17</v>
      </c>
      <c r="C120" s="304" t="s">
        <v>537</v>
      </c>
      <c r="D120" s="266"/>
      <c r="E120" s="277"/>
      <c r="F120" s="272"/>
      <c r="G120" s="272" t="str">
        <f t="shared" si="6"/>
        <v> </v>
      </c>
      <c r="H120" s="304"/>
      <c r="I120" s="304"/>
      <c r="J120" s="304"/>
      <c r="K120" s="304"/>
      <c r="L120" s="304"/>
      <c r="M120" s="304"/>
      <c r="N120" s="304"/>
      <c r="O120" s="304"/>
      <c r="P120" s="304"/>
      <c r="Q120" s="304"/>
      <c r="R120" s="304"/>
      <c r="S120" s="304"/>
      <c r="T120" s="304"/>
      <c r="U120" s="304"/>
      <c r="V120" s="304"/>
      <c r="W120" s="304"/>
      <c r="X120" s="304"/>
      <c r="Y120" s="304"/>
      <c r="Z120" s="304"/>
      <c r="AA120" s="304"/>
      <c r="AB120" s="304"/>
      <c r="AC120" s="304"/>
      <c r="AD120" s="30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4"/>
      <c r="AY120" s="304"/>
      <c r="AZ120" s="304"/>
      <c r="BA120" s="304"/>
      <c r="BB120" s="304"/>
      <c r="BC120" s="304"/>
      <c r="BD120" s="304"/>
      <c r="BE120" s="304"/>
      <c r="BF120" s="304"/>
      <c r="BG120" s="304"/>
      <c r="BH120" s="304"/>
      <c r="BI120" s="304"/>
      <c r="BJ120" s="304"/>
      <c r="BK120" s="304"/>
      <c r="BL120" s="304"/>
      <c r="BM120" s="304"/>
      <c r="BN120" s="304"/>
      <c r="BO120" s="304"/>
      <c r="BP120" s="304"/>
      <c r="BQ120" s="304"/>
      <c r="BR120" s="304"/>
      <c r="BS120" s="304"/>
      <c r="BT120" s="304"/>
      <c r="BU120" s="304"/>
      <c r="BV120" s="304"/>
      <c r="BW120" s="304"/>
      <c r="BX120" s="304"/>
      <c r="BY120" s="304"/>
      <c r="BZ120" s="304"/>
      <c r="CA120" s="304"/>
      <c r="CB120" s="304"/>
      <c r="CC120" s="304"/>
      <c r="CD120" s="304"/>
      <c r="CE120" s="304"/>
      <c r="CF120" s="304"/>
      <c r="CG120" s="304"/>
      <c r="CH120" s="304"/>
      <c r="CI120" s="304"/>
      <c r="CJ120" s="304"/>
      <c r="CK120" s="304"/>
      <c r="CL120" s="304"/>
      <c r="CM120" s="304"/>
      <c r="CN120" s="304"/>
      <c r="CO120" s="304"/>
      <c r="CP120" s="304"/>
      <c r="CQ120" s="304"/>
      <c r="CR120" s="304"/>
      <c r="CS120" s="304"/>
      <c r="CT120" s="304"/>
      <c r="CU120" s="304"/>
      <c r="CV120" s="304"/>
      <c r="CW120" s="304"/>
      <c r="CX120" s="304"/>
      <c r="CY120" s="304"/>
      <c r="CZ120" s="304"/>
      <c r="DA120" s="304"/>
      <c r="DB120" s="304"/>
      <c r="DC120" s="304"/>
      <c r="DD120" s="304"/>
      <c r="DE120" s="304"/>
      <c r="DF120" s="304"/>
      <c r="DG120" s="304"/>
      <c r="DH120" s="304"/>
      <c r="DI120" s="304"/>
      <c r="DJ120" s="304"/>
      <c r="DK120" s="304"/>
      <c r="DL120" s="304"/>
      <c r="DM120" s="304"/>
      <c r="DN120" s="304"/>
      <c r="DO120" s="304"/>
      <c r="DP120" s="304"/>
      <c r="DQ120" s="304"/>
      <c r="DR120" s="304"/>
      <c r="DS120" s="304"/>
      <c r="DT120" s="304"/>
      <c r="DU120" s="304"/>
      <c r="DV120" s="304"/>
      <c r="DW120" s="304"/>
      <c r="DX120" s="304"/>
      <c r="DY120" s="304"/>
      <c r="DZ120" s="304"/>
      <c r="EA120" s="304"/>
      <c r="EB120" s="304"/>
      <c r="EC120" s="304"/>
      <c r="ED120" s="304"/>
      <c r="EE120" s="304"/>
      <c r="EF120" s="304"/>
      <c r="EG120" s="304"/>
      <c r="EH120" s="304"/>
      <c r="EI120" s="304"/>
      <c r="EJ120" s="304"/>
      <c r="EK120" s="304"/>
      <c r="EL120" s="304"/>
      <c r="EM120" s="304"/>
      <c r="EN120" s="304"/>
      <c r="EO120" s="304"/>
      <c r="EP120" s="304"/>
      <c r="EQ120" s="304"/>
      <c r="ER120" s="304"/>
      <c r="ES120" s="304"/>
      <c r="ET120" s="304"/>
      <c r="EU120" s="304"/>
      <c r="EV120" s="304"/>
      <c r="EW120" s="304"/>
      <c r="EX120" s="304"/>
      <c r="EY120" s="304"/>
      <c r="EZ120" s="304"/>
      <c r="FA120" s="304"/>
      <c r="FB120" s="304"/>
      <c r="FC120" s="304"/>
      <c r="FD120" s="304"/>
      <c r="FE120" s="304"/>
      <c r="FF120" s="304"/>
      <c r="FG120" s="304"/>
      <c r="FH120" s="304"/>
      <c r="FI120" s="304"/>
      <c r="FJ120" s="304"/>
      <c r="FK120" s="304"/>
      <c r="FL120" s="304"/>
      <c r="FM120" s="304"/>
      <c r="FN120" s="304"/>
      <c r="FO120" s="304"/>
      <c r="FP120" s="304"/>
      <c r="FQ120" s="304"/>
      <c r="FR120" s="304"/>
      <c r="FS120" s="304"/>
      <c r="FT120" s="304"/>
      <c r="FU120" s="304"/>
      <c r="FV120" s="304"/>
      <c r="FW120" s="304"/>
      <c r="FX120" s="304"/>
      <c r="FY120" s="304"/>
      <c r="FZ120" s="304"/>
      <c r="GA120" s="304"/>
      <c r="GB120" s="304"/>
      <c r="GC120" s="304"/>
      <c r="GD120" s="304"/>
      <c r="GE120" s="304"/>
      <c r="GF120" s="304"/>
      <c r="GG120" s="304"/>
      <c r="GH120" s="304"/>
      <c r="GI120" s="304"/>
      <c r="GJ120" s="304"/>
      <c r="GK120" s="304"/>
      <c r="GL120" s="304"/>
      <c r="GM120" s="304"/>
      <c r="GN120" s="304"/>
      <c r="GO120" s="304"/>
      <c r="GP120" s="304"/>
      <c r="GQ120" s="304"/>
      <c r="GR120" s="304"/>
      <c r="GS120" s="304"/>
      <c r="GT120" s="304"/>
      <c r="GU120" s="304"/>
      <c r="GV120" s="304"/>
      <c r="GW120" s="304"/>
      <c r="GX120" s="304"/>
      <c r="GY120" s="304"/>
      <c r="GZ120" s="304"/>
      <c r="HA120" s="304"/>
      <c r="HB120" s="304"/>
      <c r="HC120" s="304"/>
      <c r="HD120" s="304"/>
      <c r="HE120" s="304"/>
      <c r="HF120" s="304"/>
      <c r="HG120" s="304"/>
      <c r="HH120" s="304"/>
      <c r="HI120" s="304"/>
      <c r="HJ120" s="304"/>
      <c r="HK120" s="304"/>
      <c r="HL120" s="304"/>
      <c r="HM120" s="304"/>
      <c r="HN120" s="304"/>
      <c r="HO120" s="304"/>
      <c r="HP120" s="304"/>
      <c r="HQ120" s="304"/>
      <c r="HR120" s="304"/>
      <c r="HS120" s="304"/>
      <c r="HT120" s="304"/>
      <c r="HU120" s="304"/>
      <c r="HV120" s="304"/>
      <c r="HW120" s="304"/>
      <c r="HX120" s="304"/>
      <c r="HY120" s="304"/>
    </row>
    <row r="121" spans="3:233" ht="60.75" customHeight="1">
      <c r="C121" s="262" t="s">
        <v>1122</v>
      </c>
      <c r="D121" s="266"/>
      <c r="E121" s="277"/>
      <c r="F121" s="272"/>
      <c r="G121" s="272" t="str">
        <f t="shared" si="6"/>
        <v> </v>
      </c>
      <c r="H121" s="304"/>
      <c r="I121" s="304"/>
      <c r="J121" s="304"/>
      <c r="K121" s="304"/>
      <c r="L121" s="304"/>
      <c r="M121" s="304"/>
      <c r="N121" s="304"/>
      <c r="O121" s="304"/>
      <c r="P121" s="304"/>
      <c r="Q121" s="304"/>
      <c r="R121" s="304"/>
      <c r="S121" s="304"/>
      <c r="T121" s="304"/>
      <c r="U121" s="304"/>
      <c r="V121" s="304"/>
      <c r="W121" s="304"/>
      <c r="X121" s="304"/>
      <c r="Y121" s="304"/>
      <c r="Z121" s="304"/>
      <c r="AA121" s="304"/>
      <c r="AB121" s="304"/>
      <c r="AC121" s="304"/>
      <c r="AD121" s="304"/>
      <c r="AE121" s="304"/>
      <c r="AF121" s="304"/>
      <c r="AG121" s="304"/>
      <c r="AH121" s="304"/>
      <c r="AI121" s="304"/>
      <c r="AJ121" s="304"/>
      <c r="AK121" s="304"/>
      <c r="AL121" s="304"/>
      <c r="AM121" s="304"/>
      <c r="AN121" s="304"/>
      <c r="AO121" s="304"/>
      <c r="AP121" s="304"/>
      <c r="AQ121" s="304"/>
      <c r="AR121" s="304"/>
      <c r="AS121" s="304"/>
      <c r="AT121" s="304"/>
      <c r="AU121" s="304"/>
      <c r="AV121" s="304"/>
      <c r="AW121" s="304"/>
      <c r="AX121" s="304"/>
      <c r="AY121" s="304"/>
      <c r="AZ121" s="304"/>
      <c r="BA121" s="304"/>
      <c r="BB121" s="304"/>
      <c r="BC121" s="304"/>
      <c r="BD121" s="304"/>
      <c r="BE121" s="304"/>
      <c r="BF121" s="304"/>
      <c r="BG121" s="304"/>
      <c r="BH121" s="304"/>
      <c r="BI121" s="304"/>
      <c r="BJ121" s="304"/>
      <c r="BK121" s="304"/>
      <c r="BL121" s="304"/>
      <c r="BM121" s="304"/>
      <c r="BN121" s="304"/>
      <c r="BO121" s="304"/>
      <c r="BP121" s="304"/>
      <c r="BQ121" s="304"/>
      <c r="BR121" s="304"/>
      <c r="BS121" s="304"/>
      <c r="BT121" s="304"/>
      <c r="BU121" s="304"/>
      <c r="BV121" s="304"/>
      <c r="BW121" s="304"/>
      <c r="BX121" s="304"/>
      <c r="BY121" s="304"/>
      <c r="BZ121" s="304"/>
      <c r="CA121" s="304"/>
      <c r="CB121" s="304"/>
      <c r="CC121" s="304"/>
      <c r="CD121" s="304"/>
      <c r="CE121" s="304"/>
      <c r="CF121" s="304"/>
      <c r="CG121" s="304"/>
      <c r="CH121" s="304"/>
      <c r="CI121" s="304"/>
      <c r="CJ121" s="304"/>
      <c r="CK121" s="304"/>
      <c r="CL121" s="304"/>
      <c r="CM121" s="304"/>
      <c r="CN121" s="304"/>
      <c r="CO121" s="304"/>
      <c r="CP121" s="304"/>
      <c r="CQ121" s="304"/>
      <c r="CR121" s="304"/>
      <c r="CS121" s="304"/>
      <c r="CT121" s="304"/>
      <c r="CU121" s="304"/>
      <c r="CV121" s="304"/>
      <c r="CW121" s="304"/>
      <c r="CX121" s="304"/>
      <c r="CY121" s="304"/>
      <c r="CZ121" s="304"/>
      <c r="DA121" s="304"/>
      <c r="DB121" s="304"/>
      <c r="DC121" s="304"/>
      <c r="DD121" s="304"/>
      <c r="DE121" s="304"/>
      <c r="DF121" s="304"/>
      <c r="DG121" s="304"/>
      <c r="DH121" s="304"/>
      <c r="DI121" s="304"/>
      <c r="DJ121" s="304"/>
      <c r="DK121" s="304"/>
      <c r="DL121" s="304"/>
      <c r="DM121" s="304"/>
      <c r="DN121" s="304"/>
      <c r="DO121" s="304"/>
      <c r="DP121" s="304"/>
      <c r="DQ121" s="304"/>
      <c r="DR121" s="304"/>
      <c r="DS121" s="304"/>
      <c r="DT121" s="304"/>
      <c r="DU121" s="304"/>
      <c r="DV121" s="304"/>
      <c r="DW121" s="304"/>
      <c r="DX121" s="304"/>
      <c r="DY121" s="304"/>
      <c r="DZ121" s="304"/>
      <c r="EA121" s="304"/>
      <c r="EB121" s="304"/>
      <c r="EC121" s="304"/>
      <c r="ED121" s="304"/>
      <c r="EE121" s="304"/>
      <c r="EF121" s="304"/>
      <c r="EG121" s="304"/>
      <c r="EH121" s="304"/>
      <c r="EI121" s="304"/>
      <c r="EJ121" s="304"/>
      <c r="EK121" s="304"/>
      <c r="EL121" s="304"/>
      <c r="EM121" s="304"/>
      <c r="EN121" s="304"/>
      <c r="EO121" s="304"/>
      <c r="EP121" s="304"/>
      <c r="EQ121" s="304"/>
      <c r="ER121" s="304"/>
      <c r="ES121" s="304"/>
      <c r="ET121" s="304"/>
      <c r="EU121" s="304"/>
      <c r="EV121" s="304"/>
      <c r="EW121" s="304"/>
      <c r="EX121" s="304"/>
      <c r="EY121" s="304"/>
      <c r="EZ121" s="304"/>
      <c r="FA121" s="304"/>
      <c r="FB121" s="304"/>
      <c r="FC121" s="304"/>
      <c r="FD121" s="304"/>
      <c r="FE121" s="304"/>
      <c r="FF121" s="304"/>
      <c r="FG121" s="304"/>
      <c r="FH121" s="304"/>
      <c r="FI121" s="304"/>
      <c r="FJ121" s="304"/>
      <c r="FK121" s="304"/>
      <c r="FL121" s="304"/>
      <c r="FM121" s="304"/>
      <c r="FN121" s="304"/>
      <c r="FO121" s="304"/>
      <c r="FP121" s="304"/>
      <c r="FQ121" s="304"/>
      <c r="FR121" s="304"/>
      <c r="FS121" s="304"/>
      <c r="FT121" s="304"/>
      <c r="FU121" s="304"/>
      <c r="FV121" s="304"/>
      <c r="FW121" s="304"/>
      <c r="FX121" s="304"/>
      <c r="FY121" s="304"/>
      <c r="FZ121" s="304"/>
      <c r="GA121" s="304"/>
      <c r="GB121" s="304"/>
      <c r="GC121" s="304"/>
      <c r="GD121" s="304"/>
      <c r="GE121" s="304"/>
      <c r="GF121" s="304"/>
      <c r="GG121" s="304"/>
      <c r="GH121" s="304"/>
      <c r="GI121" s="304"/>
      <c r="GJ121" s="304"/>
      <c r="GK121" s="304"/>
      <c r="GL121" s="304"/>
      <c r="GM121" s="304"/>
      <c r="GN121" s="304"/>
      <c r="GO121" s="304"/>
      <c r="GP121" s="304"/>
      <c r="GQ121" s="304"/>
      <c r="GR121" s="304"/>
      <c r="GS121" s="304"/>
      <c r="GT121" s="304"/>
      <c r="GU121" s="304"/>
      <c r="GV121" s="304"/>
      <c r="GW121" s="304"/>
      <c r="GX121" s="304"/>
      <c r="GY121" s="304"/>
      <c r="GZ121" s="304"/>
      <c r="HA121" s="304"/>
      <c r="HB121" s="304"/>
      <c r="HC121" s="304"/>
      <c r="HD121" s="304"/>
      <c r="HE121" s="304"/>
      <c r="HF121" s="304"/>
      <c r="HG121" s="304"/>
      <c r="HH121" s="304"/>
      <c r="HI121" s="304"/>
      <c r="HJ121" s="304"/>
      <c r="HK121" s="304"/>
      <c r="HL121" s="304"/>
      <c r="HM121" s="304"/>
      <c r="HN121" s="304"/>
      <c r="HO121" s="304"/>
      <c r="HP121" s="304"/>
      <c r="HQ121" s="304"/>
      <c r="HR121" s="304"/>
      <c r="HS121" s="304"/>
      <c r="HT121" s="304"/>
      <c r="HU121" s="304"/>
      <c r="HV121" s="304"/>
      <c r="HW121" s="304"/>
      <c r="HX121" s="304"/>
      <c r="HY121" s="304"/>
    </row>
    <row r="122" spans="2:233" ht="12.75">
      <c r="B122" s="234" t="s">
        <v>393</v>
      </c>
      <c r="C122" s="304" t="s">
        <v>479</v>
      </c>
      <c r="D122" s="266"/>
      <c r="E122" s="277"/>
      <c r="F122" s="272"/>
      <c r="G122" s="272" t="str">
        <f t="shared" si="6"/>
        <v> </v>
      </c>
      <c r="H122" s="304"/>
      <c r="I122" s="304"/>
      <c r="J122" s="304"/>
      <c r="K122" s="304"/>
      <c r="L122" s="304"/>
      <c r="M122" s="304"/>
      <c r="N122" s="304"/>
      <c r="O122" s="304"/>
      <c r="P122" s="304"/>
      <c r="Q122" s="304"/>
      <c r="R122" s="304"/>
      <c r="S122" s="304"/>
      <c r="T122" s="304"/>
      <c r="U122" s="304"/>
      <c r="V122" s="304"/>
      <c r="W122" s="304"/>
      <c r="X122" s="304"/>
      <c r="Y122" s="304"/>
      <c r="Z122" s="304"/>
      <c r="AA122" s="304"/>
      <c r="AB122" s="304"/>
      <c r="AC122" s="304"/>
      <c r="AD122" s="304"/>
      <c r="AE122" s="304"/>
      <c r="AF122" s="304"/>
      <c r="AG122" s="304"/>
      <c r="AH122" s="304"/>
      <c r="AI122" s="304"/>
      <c r="AJ122" s="304"/>
      <c r="AK122" s="304"/>
      <c r="AL122" s="304"/>
      <c r="AM122" s="304"/>
      <c r="AN122" s="304"/>
      <c r="AO122" s="304"/>
      <c r="AP122" s="304"/>
      <c r="AQ122" s="304"/>
      <c r="AR122" s="304"/>
      <c r="AS122" s="304"/>
      <c r="AT122" s="304"/>
      <c r="AU122" s="304"/>
      <c r="AV122" s="304"/>
      <c r="AW122" s="304"/>
      <c r="AX122" s="304"/>
      <c r="AY122" s="304"/>
      <c r="AZ122" s="304"/>
      <c r="BA122" s="304"/>
      <c r="BB122" s="304"/>
      <c r="BC122" s="304"/>
      <c r="BD122" s="304"/>
      <c r="BE122" s="304"/>
      <c r="BF122" s="304"/>
      <c r="BG122" s="304"/>
      <c r="BH122" s="304"/>
      <c r="BI122" s="304"/>
      <c r="BJ122" s="304"/>
      <c r="BK122" s="304"/>
      <c r="BL122" s="304"/>
      <c r="BM122" s="304"/>
      <c r="BN122" s="304"/>
      <c r="BO122" s="304"/>
      <c r="BP122" s="304"/>
      <c r="BQ122" s="304"/>
      <c r="BR122" s="304"/>
      <c r="BS122" s="304"/>
      <c r="BT122" s="304"/>
      <c r="BU122" s="304"/>
      <c r="BV122" s="304"/>
      <c r="BW122" s="304"/>
      <c r="BX122" s="304"/>
      <c r="BY122" s="304"/>
      <c r="BZ122" s="304"/>
      <c r="CA122" s="304"/>
      <c r="CB122" s="304"/>
      <c r="CC122" s="304"/>
      <c r="CD122" s="304"/>
      <c r="CE122" s="304"/>
      <c r="CF122" s="304"/>
      <c r="CG122" s="304"/>
      <c r="CH122" s="304"/>
      <c r="CI122" s="304"/>
      <c r="CJ122" s="304"/>
      <c r="CK122" s="304"/>
      <c r="CL122" s="304"/>
      <c r="CM122" s="304"/>
      <c r="CN122" s="304"/>
      <c r="CO122" s="304"/>
      <c r="CP122" s="304"/>
      <c r="CQ122" s="304"/>
      <c r="CR122" s="304"/>
      <c r="CS122" s="304"/>
      <c r="CT122" s="304"/>
      <c r="CU122" s="304"/>
      <c r="CV122" s="304"/>
      <c r="CW122" s="304"/>
      <c r="CX122" s="304"/>
      <c r="CY122" s="304"/>
      <c r="CZ122" s="304"/>
      <c r="DA122" s="304"/>
      <c r="DB122" s="304"/>
      <c r="DC122" s="304"/>
      <c r="DD122" s="304"/>
      <c r="DE122" s="304"/>
      <c r="DF122" s="304"/>
      <c r="DG122" s="304"/>
      <c r="DH122" s="304"/>
      <c r="DI122" s="304"/>
      <c r="DJ122" s="304"/>
      <c r="DK122" s="304"/>
      <c r="DL122" s="304"/>
      <c r="DM122" s="304"/>
      <c r="DN122" s="304"/>
      <c r="DO122" s="304"/>
      <c r="DP122" s="304"/>
      <c r="DQ122" s="304"/>
      <c r="DR122" s="304"/>
      <c r="DS122" s="304"/>
      <c r="DT122" s="304"/>
      <c r="DU122" s="304"/>
      <c r="DV122" s="304"/>
      <c r="DW122" s="304"/>
      <c r="DX122" s="304"/>
      <c r="DY122" s="304"/>
      <c r="DZ122" s="304"/>
      <c r="EA122" s="304"/>
      <c r="EB122" s="304"/>
      <c r="EC122" s="304"/>
      <c r="ED122" s="304"/>
      <c r="EE122" s="304"/>
      <c r="EF122" s="304"/>
      <c r="EG122" s="304"/>
      <c r="EH122" s="304"/>
      <c r="EI122" s="304"/>
      <c r="EJ122" s="304"/>
      <c r="EK122" s="304"/>
      <c r="EL122" s="304"/>
      <c r="EM122" s="304"/>
      <c r="EN122" s="304"/>
      <c r="EO122" s="304"/>
      <c r="EP122" s="304"/>
      <c r="EQ122" s="304"/>
      <c r="ER122" s="304"/>
      <c r="ES122" s="304"/>
      <c r="ET122" s="304"/>
      <c r="EU122" s="304"/>
      <c r="EV122" s="304"/>
      <c r="EW122" s="304"/>
      <c r="EX122" s="304"/>
      <c r="EY122" s="304"/>
      <c r="EZ122" s="304"/>
      <c r="FA122" s="304"/>
      <c r="FB122" s="304"/>
      <c r="FC122" s="304"/>
      <c r="FD122" s="304"/>
      <c r="FE122" s="304"/>
      <c r="FF122" s="304"/>
      <c r="FG122" s="304"/>
      <c r="FH122" s="304"/>
      <c r="FI122" s="304"/>
      <c r="FJ122" s="304"/>
      <c r="FK122" s="304"/>
      <c r="FL122" s="304"/>
      <c r="FM122" s="304"/>
      <c r="FN122" s="304"/>
      <c r="FO122" s="304"/>
      <c r="FP122" s="304"/>
      <c r="FQ122" s="304"/>
      <c r="FR122" s="304"/>
      <c r="FS122" s="304"/>
      <c r="FT122" s="304"/>
      <c r="FU122" s="304"/>
      <c r="FV122" s="304"/>
      <c r="FW122" s="304"/>
      <c r="FX122" s="304"/>
      <c r="FY122" s="304"/>
      <c r="FZ122" s="304"/>
      <c r="GA122" s="304"/>
      <c r="GB122" s="304"/>
      <c r="GC122" s="304"/>
      <c r="GD122" s="304"/>
      <c r="GE122" s="304"/>
      <c r="GF122" s="304"/>
      <c r="GG122" s="304"/>
      <c r="GH122" s="304"/>
      <c r="GI122" s="304"/>
      <c r="GJ122" s="304"/>
      <c r="GK122" s="304"/>
      <c r="GL122" s="304"/>
      <c r="GM122" s="304"/>
      <c r="GN122" s="304"/>
      <c r="GO122" s="304"/>
      <c r="GP122" s="304"/>
      <c r="GQ122" s="304"/>
      <c r="GR122" s="304"/>
      <c r="GS122" s="304"/>
      <c r="GT122" s="304"/>
      <c r="GU122" s="304"/>
      <c r="GV122" s="304"/>
      <c r="GW122" s="304"/>
      <c r="GX122" s="304"/>
      <c r="GY122" s="304"/>
      <c r="GZ122" s="304"/>
      <c r="HA122" s="304"/>
      <c r="HB122" s="304"/>
      <c r="HC122" s="304"/>
      <c r="HD122" s="304"/>
      <c r="HE122" s="304"/>
      <c r="HF122" s="304"/>
      <c r="HG122" s="304"/>
      <c r="HH122" s="304"/>
      <c r="HI122" s="304"/>
      <c r="HJ122" s="304"/>
      <c r="HK122" s="304"/>
      <c r="HL122" s="304"/>
      <c r="HM122" s="304"/>
      <c r="HN122" s="304"/>
      <c r="HO122" s="304"/>
      <c r="HP122" s="304"/>
      <c r="HQ122" s="304"/>
      <c r="HR122" s="304"/>
      <c r="HS122" s="304"/>
      <c r="HT122" s="304"/>
      <c r="HU122" s="304"/>
      <c r="HV122" s="304"/>
      <c r="HW122" s="304"/>
      <c r="HX122" s="304"/>
      <c r="HY122" s="304"/>
    </row>
    <row r="123" spans="2:233" ht="12.75">
      <c r="B123" s="234" t="s">
        <v>395</v>
      </c>
      <c r="C123" s="304" t="s">
        <v>538</v>
      </c>
      <c r="D123" s="266"/>
      <c r="E123" s="277"/>
      <c r="F123" s="272"/>
      <c r="G123" s="272" t="str">
        <f t="shared" si="6"/>
        <v> </v>
      </c>
      <c r="H123" s="304"/>
      <c r="I123" s="304"/>
      <c r="J123" s="304"/>
      <c r="K123" s="304"/>
      <c r="L123" s="304"/>
      <c r="M123" s="304"/>
      <c r="N123" s="304"/>
      <c r="O123" s="304"/>
      <c r="P123" s="304"/>
      <c r="Q123" s="304"/>
      <c r="R123" s="304"/>
      <c r="S123" s="304"/>
      <c r="T123" s="304"/>
      <c r="U123" s="304"/>
      <c r="V123" s="304"/>
      <c r="W123" s="304"/>
      <c r="X123" s="304"/>
      <c r="Y123" s="304"/>
      <c r="Z123" s="304"/>
      <c r="AA123" s="304"/>
      <c r="AB123" s="304"/>
      <c r="AC123" s="304"/>
      <c r="AD123" s="30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4"/>
      <c r="AY123" s="304"/>
      <c r="AZ123" s="304"/>
      <c r="BA123" s="304"/>
      <c r="BB123" s="304"/>
      <c r="BC123" s="304"/>
      <c r="BD123" s="304"/>
      <c r="BE123" s="304"/>
      <c r="BF123" s="304"/>
      <c r="BG123" s="304"/>
      <c r="BH123" s="304"/>
      <c r="BI123" s="304"/>
      <c r="BJ123" s="304"/>
      <c r="BK123" s="304"/>
      <c r="BL123" s="304"/>
      <c r="BM123" s="304"/>
      <c r="BN123" s="304"/>
      <c r="BO123" s="304"/>
      <c r="BP123" s="304"/>
      <c r="BQ123" s="304"/>
      <c r="BR123" s="304"/>
      <c r="BS123" s="304"/>
      <c r="BT123" s="304"/>
      <c r="BU123" s="304"/>
      <c r="BV123" s="304"/>
      <c r="BW123" s="304"/>
      <c r="BX123" s="304"/>
      <c r="BY123" s="304"/>
      <c r="BZ123" s="304"/>
      <c r="CA123" s="304"/>
      <c r="CB123" s="304"/>
      <c r="CC123" s="304"/>
      <c r="CD123" s="304"/>
      <c r="CE123" s="304"/>
      <c r="CF123" s="304"/>
      <c r="CG123" s="304"/>
      <c r="CH123" s="304"/>
      <c r="CI123" s="304"/>
      <c r="CJ123" s="304"/>
      <c r="CK123" s="304"/>
      <c r="CL123" s="304"/>
      <c r="CM123" s="304"/>
      <c r="CN123" s="304"/>
      <c r="CO123" s="304"/>
      <c r="CP123" s="304"/>
      <c r="CQ123" s="304"/>
      <c r="CR123" s="304"/>
      <c r="CS123" s="304"/>
      <c r="CT123" s="304"/>
      <c r="CU123" s="304"/>
      <c r="CV123" s="304"/>
      <c r="CW123" s="304"/>
      <c r="CX123" s="304"/>
      <c r="CY123" s="304"/>
      <c r="CZ123" s="304"/>
      <c r="DA123" s="304"/>
      <c r="DB123" s="304"/>
      <c r="DC123" s="304"/>
      <c r="DD123" s="304"/>
      <c r="DE123" s="304"/>
      <c r="DF123" s="304"/>
      <c r="DG123" s="304"/>
      <c r="DH123" s="304"/>
      <c r="DI123" s="304"/>
      <c r="DJ123" s="304"/>
      <c r="DK123" s="304"/>
      <c r="DL123" s="304"/>
      <c r="DM123" s="304"/>
      <c r="DN123" s="304"/>
      <c r="DO123" s="304"/>
      <c r="DP123" s="304"/>
      <c r="DQ123" s="304"/>
      <c r="DR123" s="304"/>
      <c r="DS123" s="304"/>
      <c r="DT123" s="304"/>
      <c r="DU123" s="304"/>
      <c r="DV123" s="304"/>
      <c r="DW123" s="304"/>
      <c r="DX123" s="304"/>
      <c r="DY123" s="304"/>
      <c r="DZ123" s="304"/>
      <c r="EA123" s="304"/>
      <c r="EB123" s="304"/>
      <c r="EC123" s="304"/>
      <c r="ED123" s="304"/>
      <c r="EE123" s="304"/>
      <c r="EF123" s="304"/>
      <c r="EG123" s="304"/>
      <c r="EH123" s="304"/>
      <c r="EI123" s="304"/>
      <c r="EJ123" s="304"/>
      <c r="EK123" s="304"/>
      <c r="EL123" s="304"/>
      <c r="EM123" s="304"/>
      <c r="EN123" s="304"/>
      <c r="EO123" s="304"/>
      <c r="EP123" s="304"/>
      <c r="EQ123" s="304"/>
      <c r="ER123" s="304"/>
      <c r="ES123" s="304"/>
      <c r="ET123" s="304"/>
      <c r="EU123" s="304"/>
      <c r="EV123" s="304"/>
      <c r="EW123" s="304"/>
      <c r="EX123" s="304"/>
      <c r="EY123" s="304"/>
      <c r="EZ123" s="304"/>
      <c r="FA123" s="304"/>
      <c r="FB123" s="304"/>
      <c r="FC123" s="304"/>
      <c r="FD123" s="304"/>
      <c r="FE123" s="304"/>
      <c r="FF123" s="304"/>
      <c r="FG123" s="304"/>
      <c r="FH123" s="304"/>
      <c r="FI123" s="304"/>
      <c r="FJ123" s="304"/>
      <c r="FK123" s="304"/>
      <c r="FL123" s="304"/>
      <c r="FM123" s="304"/>
      <c r="FN123" s="304"/>
      <c r="FO123" s="304"/>
      <c r="FP123" s="304"/>
      <c r="FQ123" s="304"/>
      <c r="FR123" s="304"/>
      <c r="FS123" s="304"/>
      <c r="FT123" s="304"/>
      <c r="FU123" s="304"/>
      <c r="FV123" s="304"/>
      <c r="FW123" s="304"/>
      <c r="FX123" s="304"/>
      <c r="FY123" s="304"/>
      <c r="FZ123" s="304"/>
      <c r="GA123" s="304"/>
      <c r="GB123" s="304"/>
      <c r="GC123" s="304"/>
      <c r="GD123" s="304"/>
      <c r="GE123" s="304"/>
      <c r="GF123" s="304"/>
      <c r="GG123" s="304"/>
      <c r="GH123" s="304"/>
      <c r="GI123" s="304"/>
      <c r="GJ123" s="304"/>
      <c r="GK123" s="304"/>
      <c r="GL123" s="304"/>
      <c r="GM123" s="304"/>
      <c r="GN123" s="304"/>
      <c r="GO123" s="304"/>
      <c r="GP123" s="304"/>
      <c r="GQ123" s="304"/>
      <c r="GR123" s="304"/>
      <c r="GS123" s="304"/>
      <c r="GT123" s="304"/>
      <c r="GU123" s="304"/>
      <c r="GV123" s="304"/>
      <c r="GW123" s="304"/>
      <c r="GX123" s="304"/>
      <c r="GY123" s="304"/>
      <c r="GZ123" s="304"/>
      <c r="HA123" s="304"/>
      <c r="HB123" s="304"/>
      <c r="HC123" s="304"/>
      <c r="HD123" s="304"/>
      <c r="HE123" s="304"/>
      <c r="HF123" s="304"/>
      <c r="HG123" s="304"/>
      <c r="HH123" s="304"/>
      <c r="HI123" s="304"/>
      <c r="HJ123" s="304"/>
      <c r="HK123" s="304"/>
      <c r="HL123" s="304"/>
      <c r="HM123" s="304"/>
      <c r="HN123" s="304"/>
      <c r="HO123" s="304"/>
      <c r="HP123" s="304"/>
      <c r="HQ123" s="304"/>
      <c r="HR123" s="304"/>
      <c r="HS123" s="304"/>
      <c r="HT123" s="304"/>
      <c r="HU123" s="304"/>
      <c r="HV123" s="304"/>
      <c r="HW123" s="304"/>
      <c r="HX123" s="304"/>
      <c r="HY123" s="304"/>
    </row>
    <row r="124" spans="3:233" ht="12.75">
      <c r="C124" s="304" t="s">
        <v>397</v>
      </c>
      <c r="D124" s="266" t="s">
        <v>39</v>
      </c>
      <c r="E124" s="277">
        <v>3</v>
      </c>
      <c r="F124" s="272"/>
      <c r="G124" s="272">
        <f t="shared" si="6"/>
        <v>0</v>
      </c>
      <c r="H124" s="304"/>
      <c r="I124" s="304"/>
      <c r="J124" s="304"/>
      <c r="K124" s="304"/>
      <c r="L124" s="304"/>
      <c r="M124" s="304"/>
      <c r="N124" s="304"/>
      <c r="O124" s="304"/>
      <c r="P124" s="304"/>
      <c r="Q124" s="304"/>
      <c r="R124" s="304"/>
      <c r="S124" s="304"/>
      <c r="T124" s="304"/>
      <c r="U124" s="304"/>
      <c r="V124" s="304"/>
      <c r="W124" s="304"/>
      <c r="X124" s="304"/>
      <c r="Y124" s="304"/>
      <c r="Z124" s="304"/>
      <c r="AA124" s="304"/>
      <c r="AB124" s="304"/>
      <c r="AC124" s="304"/>
      <c r="AD124" s="304"/>
      <c r="AE124" s="304"/>
      <c r="AF124" s="304"/>
      <c r="AG124" s="304"/>
      <c r="AH124" s="304"/>
      <c r="AI124" s="304"/>
      <c r="AJ124" s="304"/>
      <c r="AK124" s="304"/>
      <c r="AL124" s="304"/>
      <c r="AM124" s="304"/>
      <c r="AN124" s="304"/>
      <c r="AO124" s="304"/>
      <c r="AP124" s="304"/>
      <c r="AQ124" s="304"/>
      <c r="AR124" s="304"/>
      <c r="AS124" s="304"/>
      <c r="AT124" s="304"/>
      <c r="AU124" s="304"/>
      <c r="AV124" s="304"/>
      <c r="AW124" s="304"/>
      <c r="AX124" s="304"/>
      <c r="AY124" s="304"/>
      <c r="AZ124" s="304"/>
      <c r="BA124" s="304"/>
      <c r="BB124" s="304"/>
      <c r="BC124" s="304"/>
      <c r="BD124" s="304"/>
      <c r="BE124" s="304"/>
      <c r="BF124" s="304"/>
      <c r="BG124" s="304"/>
      <c r="BH124" s="304"/>
      <c r="BI124" s="304"/>
      <c r="BJ124" s="304"/>
      <c r="BK124" s="304"/>
      <c r="BL124" s="304"/>
      <c r="BM124" s="304"/>
      <c r="BN124" s="304"/>
      <c r="BO124" s="304"/>
      <c r="BP124" s="304"/>
      <c r="BQ124" s="304"/>
      <c r="BR124" s="304"/>
      <c r="BS124" s="304"/>
      <c r="BT124" s="304"/>
      <c r="BU124" s="304"/>
      <c r="BV124" s="304"/>
      <c r="BW124" s="304"/>
      <c r="BX124" s="304"/>
      <c r="BY124" s="304"/>
      <c r="BZ124" s="304"/>
      <c r="CA124" s="304"/>
      <c r="CB124" s="304"/>
      <c r="CC124" s="304"/>
      <c r="CD124" s="304"/>
      <c r="CE124" s="304"/>
      <c r="CF124" s="304"/>
      <c r="CG124" s="304"/>
      <c r="CH124" s="304"/>
      <c r="CI124" s="304"/>
      <c r="CJ124" s="304"/>
      <c r="CK124" s="304"/>
      <c r="CL124" s="304"/>
      <c r="CM124" s="304"/>
      <c r="CN124" s="304"/>
      <c r="CO124" s="304"/>
      <c r="CP124" s="304"/>
      <c r="CQ124" s="304"/>
      <c r="CR124" s="304"/>
      <c r="CS124" s="304"/>
      <c r="CT124" s="304"/>
      <c r="CU124" s="304"/>
      <c r="CV124" s="304"/>
      <c r="CW124" s="304"/>
      <c r="CX124" s="304"/>
      <c r="CY124" s="304"/>
      <c r="CZ124" s="304"/>
      <c r="DA124" s="304"/>
      <c r="DB124" s="304"/>
      <c r="DC124" s="304"/>
      <c r="DD124" s="304"/>
      <c r="DE124" s="304"/>
      <c r="DF124" s="304"/>
      <c r="DG124" s="304"/>
      <c r="DH124" s="304"/>
      <c r="DI124" s="304"/>
      <c r="DJ124" s="304"/>
      <c r="DK124" s="304"/>
      <c r="DL124" s="304"/>
      <c r="DM124" s="304"/>
      <c r="DN124" s="304"/>
      <c r="DO124" s="304"/>
      <c r="DP124" s="304"/>
      <c r="DQ124" s="304"/>
      <c r="DR124" s="304"/>
      <c r="DS124" s="304"/>
      <c r="DT124" s="304"/>
      <c r="DU124" s="304"/>
      <c r="DV124" s="304"/>
      <c r="DW124" s="304"/>
      <c r="DX124" s="304"/>
      <c r="DY124" s="304"/>
      <c r="DZ124" s="304"/>
      <c r="EA124" s="304"/>
      <c r="EB124" s="304"/>
      <c r="EC124" s="304"/>
      <c r="ED124" s="304"/>
      <c r="EE124" s="304"/>
      <c r="EF124" s="304"/>
      <c r="EG124" s="304"/>
      <c r="EH124" s="304"/>
      <c r="EI124" s="304"/>
      <c r="EJ124" s="304"/>
      <c r="EK124" s="304"/>
      <c r="EL124" s="304"/>
      <c r="EM124" s="304"/>
      <c r="EN124" s="304"/>
      <c r="EO124" s="304"/>
      <c r="EP124" s="304"/>
      <c r="EQ124" s="304"/>
      <c r="ER124" s="304"/>
      <c r="ES124" s="304"/>
      <c r="ET124" s="304"/>
      <c r="EU124" s="304"/>
      <c r="EV124" s="304"/>
      <c r="EW124" s="304"/>
      <c r="EX124" s="304"/>
      <c r="EY124" s="304"/>
      <c r="EZ124" s="304"/>
      <c r="FA124" s="304"/>
      <c r="FB124" s="304"/>
      <c r="FC124" s="304"/>
      <c r="FD124" s="304"/>
      <c r="FE124" s="304"/>
      <c r="FF124" s="304"/>
      <c r="FG124" s="304"/>
      <c r="FH124" s="304"/>
      <c r="FI124" s="304"/>
      <c r="FJ124" s="304"/>
      <c r="FK124" s="304"/>
      <c r="FL124" s="304"/>
      <c r="FM124" s="304"/>
      <c r="FN124" s="304"/>
      <c r="FO124" s="304"/>
      <c r="FP124" s="304"/>
      <c r="FQ124" s="304"/>
      <c r="FR124" s="304"/>
      <c r="FS124" s="304"/>
      <c r="FT124" s="304"/>
      <c r="FU124" s="304"/>
      <c r="FV124" s="304"/>
      <c r="FW124" s="304"/>
      <c r="FX124" s="304"/>
      <c r="FY124" s="304"/>
      <c r="FZ124" s="304"/>
      <c r="GA124" s="304"/>
      <c r="GB124" s="304"/>
      <c r="GC124" s="304"/>
      <c r="GD124" s="304"/>
      <c r="GE124" s="304"/>
      <c r="GF124" s="304"/>
      <c r="GG124" s="304"/>
      <c r="GH124" s="304"/>
      <c r="GI124" s="304"/>
      <c r="GJ124" s="304"/>
      <c r="GK124" s="304"/>
      <c r="GL124" s="304"/>
      <c r="GM124" s="304"/>
      <c r="GN124" s="304"/>
      <c r="GO124" s="304"/>
      <c r="GP124" s="304"/>
      <c r="GQ124" s="304"/>
      <c r="GR124" s="304"/>
      <c r="GS124" s="304"/>
      <c r="GT124" s="304"/>
      <c r="GU124" s="304"/>
      <c r="GV124" s="304"/>
      <c r="GW124" s="304"/>
      <c r="GX124" s="304"/>
      <c r="GY124" s="304"/>
      <c r="GZ124" s="304"/>
      <c r="HA124" s="304"/>
      <c r="HB124" s="304"/>
      <c r="HC124" s="304"/>
      <c r="HD124" s="304"/>
      <c r="HE124" s="304"/>
      <c r="HF124" s="304"/>
      <c r="HG124" s="304"/>
      <c r="HH124" s="304"/>
      <c r="HI124" s="304"/>
      <c r="HJ124" s="304"/>
      <c r="HK124" s="304"/>
      <c r="HL124" s="304"/>
      <c r="HM124" s="304"/>
      <c r="HN124" s="304"/>
      <c r="HO124" s="304"/>
      <c r="HP124" s="304"/>
      <c r="HQ124" s="304"/>
      <c r="HR124" s="304"/>
      <c r="HS124" s="304"/>
      <c r="HT124" s="304"/>
      <c r="HU124" s="304"/>
      <c r="HV124" s="304"/>
      <c r="HW124" s="304"/>
      <c r="HX124" s="304"/>
      <c r="HY124" s="304"/>
    </row>
    <row r="125" spans="3:233" ht="12.75">
      <c r="C125" s="304"/>
      <c r="D125" s="266"/>
      <c r="E125" s="277"/>
      <c r="F125" s="272"/>
      <c r="G125" s="272" t="str">
        <f t="shared" si="6"/>
        <v> </v>
      </c>
      <c r="H125" s="304"/>
      <c r="I125" s="304"/>
      <c r="J125" s="304"/>
      <c r="K125" s="304"/>
      <c r="L125" s="304"/>
      <c r="M125" s="304"/>
      <c r="N125" s="304"/>
      <c r="O125" s="304"/>
      <c r="P125" s="304"/>
      <c r="Q125" s="304"/>
      <c r="R125" s="304"/>
      <c r="S125" s="304"/>
      <c r="T125" s="304"/>
      <c r="U125" s="304"/>
      <c r="V125" s="304"/>
      <c r="W125" s="304"/>
      <c r="X125" s="304"/>
      <c r="Y125" s="304"/>
      <c r="Z125" s="304"/>
      <c r="AA125" s="304"/>
      <c r="AB125" s="304"/>
      <c r="AC125" s="304"/>
      <c r="AD125" s="304"/>
      <c r="AE125" s="304"/>
      <c r="AF125" s="304"/>
      <c r="AG125" s="304"/>
      <c r="AH125" s="304"/>
      <c r="AI125" s="304"/>
      <c r="AJ125" s="304"/>
      <c r="AK125" s="304"/>
      <c r="AL125" s="304"/>
      <c r="AM125" s="304"/>
      <c r="AN125" s="304"/>
      <c r="AO125" s="304"/>
      <c r="AP125" s="304"/>
      <c r="AQ125" s="304"/>
      <c r="AR125" s="304"/>
      <c r="AS125" s="304"/>
      <c r="AT125" s="304"/>
      <c r="AU125" s="304"/>
      <c r="AV125" s="304"/>
      <c r="AW125" s="304"/>
      <c r="AX125" s="304"/>
      <c r="AY125" s="304"/>
      <c r="AZ125" s="304"/>
      <c r="BA125" s="304"/>
      <c r="BB125" s="304"/>
      <c r="BC125" s="304"/>
      <c r="BD125" s="304"/>
      <c r="BE125" s="304"/>
      <c r="BF125" s="304"/>
      <c r="BG125" s="304"/>
      <c r="BH125" s="304"/>
      <c r="BI125" s="304"/>
      <c r="BJ125" s="304"/>
      <c r="BK125" s="304"/>
      <c r="BL125" s="304"/>
      <c r="BM125" s="304"/>
      <c r="BN125" s="304"/>
      <c r="BO125" s="304"/>
      <c r="BP125" s="304"/>
      <c r="BQ125" s="304"/>
      <c r="BR125" s="304"/>
      <c r="BS125" s="304"/>
      <c r="BT125" s="304"/>
      <c r="BU125" s="304"/>
      <c r="BV125" s="304"/>
      <c r="BW125" s="304"/>
      <c r="BX125" s="304"/>
      <c r="BY125" s="304"/>
      <c r="BZ125" s="304"/>
      <c r="CA125" s="304"/>
      <c r="CB125" s="304"/>
      <c r="CC125" s="304"/>
      <c r="CD125" s="304"/>
      <c r="CE125" s="304"/>
      <c r="CF125" s="304"/>
      <c r="CG125" s="304"/>
      <c r="CH125" s="304"/>
      <c r="CI125" s="304"/>
      <c r="CJ125" s="304"/>
      <c r="CK125" s="304"/>
      <c r="CL125" s="304"/>
      <c r="CM125" s="304"/>
      <c r="CN125" s="304"/>
      <c r="CO125" s="304"/>
      <c r="CP125" s="304"/>
      <c r="CQ125" s="304"/>
      <c r="CR125" s="304"/>
      <c r="CS125" s="304"/>
      <c r="CT125" s="304"/>
      <c r="CU125" s="304"/>
      <c r="CV125" s="304"/>
      <c r="CW125" s="304"/>
      <c r="CX125" s="304"/>
      <c r="CY125" s="304"/>
      <c r="CZ125" s="304"/>
      <c r="DA125" s="304"/>
      <c r="DB125" s="304"/>
      <c r="DC125" s="304"/>
      <c r="DD125" s="304"/>
      <c r="DE125" s="304"/>
      <c r="DF125" s="304"/>
      <c r="DG125" s="304"/>
      <c r="DH125" s="304"/>
      <c r="DI125" s="304"/>
      <c r="DJ125" s="304"/>
      <c r="DK125" s="304"/>
      <c r="DL125" s="304"/>
      <c r="DM125" s="304"/>
      <c r="DN125" s="304"/>
      <c r="DO125" s="304"/>
      <c r="DP125" s="304"/>
      <c r="DQ125" s="304"/>
      <c r="DR125" s="304"/>
      <c r="DS125" s="304"/>
      <c r="DT125" s="304"/>
      <c r="DU125" s="304"/>
      <c r="DV125" s="304"/>
      <c r="DW125" s="304"/>
      <c r="DX125" s="304"/>
      <c r="DY125" s="304"/>
      <c r="DZ125" s="304"/>
      <c r="EA125" s="304"/>
      <c r="EB125" s="304"/>
      <c r="EC125" s="304"/>
      <c r="ED125" s="304"/>
      <c r="EE125" s="304"/>
      <c r="EF125" s="304"/>
      <c r="EG125" s="304"/>
      <c r="EH125" s="304"/>
      <c r="EI125" s="304"/>
      <c r="EJ125" s="304"/>
      <c r="EK125" s="304"/>
      <c r="EL125" s="304"/>
      <c r="EM125" s="304"/>
      <c r="EN125" s="304"/>
      <c r="EO125" s="304"/>
      <c r="EP125" s="304"/>
      <c r="EQ125" s="304"/>
      <c r="ER125" s="304"/>
      <c r="ES125" s="304"/>
      <c r="ET125" s="304"/>
      <c r="EU125" s="304"/>
      <c r="EV125" s="304"/>
      <c r="EW125" s="304"/>
      <c r="EX125" s="304"/>
      <c r="EY125" s="304"/>
      <c r="EZ125" s="304"/>
      <c r="FA125" s="304"/>
      <c r="FB125" s="304"/>
      <c r="FC125" s="304"/>
      <c r="FD125" s="304"/>
      <c r="FE125" s="304"/>
      <c r="FF125" s="304"/>
      <c r="FG125" s="304"/>
      <c r="FH125" s="304"/>
      <c r="FI125" s="304"/>
      <c r="FJ125" s="304"/>
      <c r="FK125" s="304"/>
      <c r="FL125" s="304"/>
      <c r="FM125" s="304"/>
      <c r="FN125" s="304"/>
      <c r="FO125" s="304"/>
      <c r="FP125" s="304"/>
      <c r="FQ125" s="304"/>
      <c r="FR125" s="304"/>
      <c r="FS125" s="304"/>
      <c r="FT125" s="304"/>
      <c r="FU125" s="304"/>
      <c r="FV125" s="304"/>
      <c r="FW125" s="304"/>
      <c r="FX125" s="304"/>
      <c r="FY125" s="304"/>
      <c r="FZ125" s="304"/>
      <c r="GA125" s="304"/>
      <c r="GB125" s="304"/>
      <c r="GC125" s="304"/>
      <c r="GD125" s="304"/>
      <c r="GE125" s="304"/>
      <c r="GF125" s="304"/>
      <c r="GG125" s="304"/>
      <c r="GH125" s="304"/>
      <c r="GI125" s="304"/>
      <c r="GJ125" s="304"/>
      <c r="GK125" s="304"/>
      <c r="GL125" s="304"/>
      <c r="GM125" s="304"/>
      <c r="GN125" s="304"/>
      <c r="GO125" s="304"/>
      <c r="GP125" s="304"/>
      <c r="GQ125" s="304"/>
      <c r="GR125" s="304"/>
      <c r="GS125" s="304"/>
      <c r="GT125" s="304"/>
      <c r="GU125" s="304"/>
      <c r="GV125" s="304"/>
      <c r="GW125" s="304"/>
      <c r="GX125" s="304"/>
      <c r="GY125" s="304"/>
      <c r="GZ125" s="304"/>
      <c r="HA125" s="304"/>
      <c r="HB125" s="304"/>
      <c r="HC125" s="304"/>
      <c r="HD125" s="304"/>
      <c r="HE125" s="304"/>
      <c r="HF125" s="304"/>
      <c r="HG125" s="304"/>
      <c r="HH125" s="304"/>
      <c r="HI125" s="304"/>
      <c r="HJ125" s="304"/>
      <c r="HK125" s="304"/>
      <c r="HL125" s="304"/>
      <c r="HM125" s="304"/>
      <c r="HN125" s="304"/>
      <c r="HO125" s="304"/>
      <c r="HP125" s="304"/>
      <c r="HQ125" s="304"/>
      <c r="HR125" s="304"/>
      <c r="HS125" s="304"/>
      <c r="HT125" s="304"/>
      <c r="HU125" s="304"/>
      <c r="HV125" s="304"/>
      <c r="HW125" s="304"/>
      <c r="HX125" s="304"/>
      <c r="HY125" s="304"/>
    </row>
    <row r="126" spans="1:233" ht="12.75">
      <c r="A126" s="286">
        <f>1+COUNT(A$2:A125)</f>
        <v>18</v>
      </c>
      <c r="C126" s="304" t="s">
        <v>539</v>
      </c>
      <c r="D126" s="266"/>
      <c r="E126" s="277"/>
      <c r="F126" s="272"/>
      <c r="G126" s="272" t="str">
        <f t="shared" si="6"/>
        <v> </v>
      </c>
      <c r="H126" s="304"/>
      <c r="I126" s="304"/>
      <c r="J126" s="304"/>
      <c r="K126" s="304"/>
      <c r="L126" s="304"/>
      <c r="M126" s="304"/>
      <c r="N126" s="304"/>
      <c r="O126" s="304"/>
      <c r="P126" s="304"/>
      <c r="Q126" s="304"/>
      <c r="R126" s="304"/>
      <c r="S126" s="304"/>
      <c r="T126" s="304"/>
      <c r="U126" s="304"/>
      <c r="V126" s="304"/>
      <c r="W126" s="304"/>
      <c r="X126" s="304"/>
      <c r="Y126" s="304"/>
      <c r="Z126" s="304"/>
      <c r="AA126" s="304"/>
      <c r="AB126" s="304"/>
      <c r="AC126" s="304"/>
      <c r="AD126" s="30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4"/>
      <c r="AY126" s="304"/>
      <c r="AZ126" s="304"/>
      <c r="BA126" s="304"/>
      <c r="BB126" s="304"/>
      <c r="BC126" s="304"/>
      <c r="BD126" s="304"/>
      <c r="BE126" s="304"/>
      <c r="BF126" s="304"/>
      <c r="BG126" s="304"/>
      <c r="BH126" s="304"/>
      <c r="BI126" s="304"/>
      <c r="BJ126" s="304"/>
      <c r="BK126" s="304"/>
      <c r="BL126" s="304"/>
      <c r="BM126" s="304"/>
      <c r="BN126" s="304"/>
      <c r="BO126" s="304"/>
      <c r="BP126" s="304"/>
      <c r="BQ126" s="304"/>
      <c r="BR126" s="304"/>
      <c r="BS126" s="304"/>
      <c r="BT126" s="304"/>
      <c r="BU126" s="304"/>
      <c r="BV126" s="304"/>
      <c r="BW126" s="304"/>
      <c r="BX126" s="304"/>
      <c r="BY126" s="304"/>
      <c r="BZ126" s="304"/>
      <c r="CA126" s="304"/>
      <c r="CB126" s="304"/>
      <c r="CC126" s="304"/>
      <c r="CD126" s="304"/>
      <c r="CE126" s="304"/>
      <c r="CF126" s="304"/>
      <c r="CG126" s="304"/>
      <c r="CH126" s="304"/>
      <c r="CI126" s="304"/>
      <c r="CJ126" s="304"/>
      <c r="CK126" s="304"/>
      <c r="CL126" s="304"/>
      <c r="CM126" s="304"/>
      <c r="CN126" s="304"/>
      <c r="CO126" s="304"/>
      <c r="CP126" s="304"/>
      <c r="CQ126" s="304"/>
      <c r="CR126" s="304"/>
      <c r="CS126" s="304"/>
      <c r="CT126" s="304"/>
      <c r="CU126" s="304"/>
      <c r="CV126" s="304"/>
      <c r="CW126" s="304"/>
      <c r="CX126" s="304"/>
      <c r="CY126" s="304"/>
      <c r="CZ126" s="304"/>
      <c r="DA126" s="304"/>
      <c r="DB126" s="304"/>
      <c r="DC126" s="304"/>
      <c r="DD126" s="304"/>
      <c r="DE126" s="304"/>
      <c r="DF126" s="304"/>
      <c r="DG126" s="304"/>
      <c r="DH126" s="304"/>
      <c r="DI126" s="304"/>
      <c r="DJ126" s="304"/>
      <c r="DK126" s="304"/>
      <c r="DL126" s="304"/>
      <c r="DM126" s="304"/>
      <c r="DN126" s="304"/>
      <c r="DO126" s="304"/>
      <c r="DP126" s="304"/>
      <c r="DQ126" s="304"/>
      <c r="DR126" s="304"/>
      <c r="DS126" s="304"/>
      <c r="DT126" s="304"/>
      <c r="DU126" s="304"/>
      <c r="DV126" s="304"/>
      <c r="DW126" s="304"/>
      <c r="DX126" s="304"/>
      <c r="DY126" s="304"/>
      <c r="DZ126" s="304"/>
      <c r="EA126" s="304"/>
      <c r="EB126" s="304"/>
      <c r="EC126" s="304"/>
      <c r="ED126" s="304"/>
      <c r="EE126" s="304"/>
      <c r="EF126" s="304"/>
      <c r="EG126" s="304"/>
      <c r="EH126" s="304"/>
      <c r="EI126" s="304"/>
      <c r="EJ126" s="304"/>
      <c r="EK126" s="304"/>
      <c r="EL126" s="304"/>
      <c r="EM126" s="304"/>
      <c r="EN126" s="304"/>
      <c r="EO126" s="304"/>
      <c r="EP126" s="304"/>
      <c r="EQ126" s="304"/>
      <c r="ER126" s="304"/>
      <c r="ES126" s="304"/>
      <c r="ET126" s="304"/>
      <c r="EU126" s="304"/>
      <c r="EV126" s="304"/>
      <c r="EW126" s="304"/>
      <c r="EX126" s="304"/>
      <c r="EY126" s="304"/>
      <c r="EZ126" s="304"/>
      <c r="FA126" s="304"/>
      <c r="FB126" s="304"/>
      <c r="FC126" s="304"/>
      <c r="FD126" s="304"/>
      <c r="FE126" s="304"/>
      <c r="FF126" s="304"/>
      <c r="FG126" s="304"/>
      <c r="FH126" s="304"/>
      <c r="FI126" s="304"/>
      <c r="FJ126" s="304"/>
      <c r="FK126" s="304"/>
      <c r="FL126" s="304"/>
      <c r="FM126" s="304"/>
      <c r="FN126" s="304"/>
      <c r="FO126" s="304"/>
      <c r="FP126" s="304"/>
      <c r="FQ126" s="304"/>
      <c r="FR126" s="304"/>
      <c r="FS126" s="304"/>
      <c r="FT126" s="304"/>
      <c r="FU126" s="304"/>
      <c r="FV126" s="304"/>
      <c r="FW126" s="304"/>
      <c r="FX126" s="304"/>
      <c r="FY126" s="304"/>
      <c r="FZ126" s="304"/>
      <c r="GA126" s="304"/>
      <c r="GB126" s="304"/>
      <c r="GC126" s="304"/>
      <c r="GD126" s="304"/>
      <c r="GE126" s="304"/>
      <c r="GF126" s="304"/>
      <c r="GG126" s="304"/>
      <c r="GH126" s="304"/>
      <c r="GI126" s="304"/>
      <c r="GJ126" s="304"/>
      <c r="GK126" s="304"/>
      <c r="GL126" s="304"/>
      <c r="GM126" s="304"/>
      <c r="GN126" s="304"/>
      <c r="GO126" s="304"/>
      <c r="GP126" s="304"/>
      <c r="GQ126" s="304"/>
      <c r="GR126" s="304"/>
      <c r="GS126" s="304"/>
      <c r="GT126" s="304"/>
      <c r="GU126" s="304"/>
      <c r="GV126" s="304"/>
      <c r="GW126" s="304"/>
      <c r="GX126" s="304"/>
      <c r="GY126" s="304"/>
      <c r="GZ126" s="304"/>
      <c r="HA126" s="304"/>
      <c r="HB126" s="304"/>
      <c r="HC126" s="304"/>
      <c r="HD126" s="304"/>
      <c r="HE126" s="304"/>
      <c r="HF126" s="304"/>
      <c r="HG126" s="304"/>
      <c r="HH126" s="304"/>
      <c r="HI126" s="304"/>
      <c r="HJ126" s="304"/>
      <c r="HK126" s="304"/>
      <c r="HL126" s="304"/>
      <c r="HM126" s="304"/>
      <c r="HN126" s="304"/>
      <c r="HO126" s="304"/>
      <c r="HP126" s="304"/>
      <c r="HQ126" s="304"/>
      <c r="HR126" s="304"/>
      <c r="HS126" s="304"/>
      <c r="HT126" s="304"/>
      <c r="HU126" s="304"/>
      <c r="HV126" s="304"/>
      <c r="HW126" s="304"/>
      <c r="HX126" s="304"/>
      <c r="HY126" s="304"/>
    </row>
    <row r="127" spans="3:233" ht="12.75">
      <c r="C127" s="304" t="s">
        <v>540</v>
      </c>
      <c r="D127" s="266"/>
      <c r="E127" s="277"/>
      <c r="F127" s="272"/>
      <c r="G127" s="272" t="str">
        <f t="shared" si="6"/>
        <v> </v>
      </c>
      <c r="H127" s="304"/>
      <c r="I127" s="304"/>
      <c r="J127" s="304"/>
      <c r="K127" s="304"/>
      <c r="L127" s="304"/>
      <c r="M127" s="304"/>
      <c r="N127" s="304"/>
      <c r="O127" s="304"/>
      <c r="P127" s="304"/>
      <c r="Q127" s="304"/>
      <c r="R127" s="304"/>
      <c r="S127" s="304"/>
      <c r="T127" s="304"/>
      <c r="U127" s="304"/>
      <c r="V127" s="304"/>
      <c r="W127" s="304"/>
      <c r="X127" s="304"/>
      <c r="Y127" s="304"/>
      <c r="Z127" s="304"/>
      <c r="AA127" s="304"/>
      <c r="AB127" s="304"/>
      <c r="AC127" s="304"/>
      <c r="AD127" s="304"/>
      <c r="AE127" s="304"/>
      <c r="AF127" s="304"/>
      <c r="AG127" s="304"/>
      <c r="AH127" s="304"/>
      <c r="AI127" s="304"/>
      <c r="AJ127" s="304"/>
      <c r="AK127" s="304"/>
      <c r="AL127" s="304"/>
      <c r="AM127" s="304"/>
      <c r="AN127" s="304"/>
      <c r="AO127" s="304"/>
      <c r="AP127" s="304"/>
      <c r="AQ127" s="304"/>
      <c r="AR127" s="304"/>
      <c r="AS127" s="304"/>
      <c r="AT127" s="304"/>
      <c r="AU127" s="304"/>
      <c r="AV127" s="304"/>
      <c r="AW127" s="304"/>
      <c r="AX127" s="304"/>
      <c r="AY127" s="304"/>
      <c r="AZ127" s="304"/>
      <c r="BA127" s="304"/>
      <c r="BB127" s="304"/>
      <c r="BC127" s="304"/>
      <c r="BD127" s="304"/>
      <c r="BE127" s="304"/>
      <c r="BF127" s="304"/>
      <c r="BG127" s="304"/>
      <c r="BH127" s="304"/>
      <c r="BI127" s="304"/>
      <c r="BJ127" s="304"/>
      <c r="BK127" s="304"/>
      <c r="BL127" s="304"/>
      <c r="BM127" s="304"/>
      <c r="BN127" s="304"/>
      <c r="BO127" s="304"/>
      <c r="BP127" s="304"/>
      <c r="BQ127" s="304"/>
      <c r="BR127" s="304"/>
      <c r="BS127" s="304"/>
      <c r="BT127" s="304"/>
      <c r="BU127" s="304"/>
      <c r="BV127" s="304"/>
      <c r="BW127" s="304"/>
      <c r="BX127" s="304"/>
      <c r="BY127" s="304"/>
      <c r="BZ127" s="304"/>
      <c r="CA127" s="304"/>
      <c r="CB127" s="304"/>
      <c r="CC127" s="304"/>
      <c r="CD127" s="304"/>
      <c r="CE127" s="304"/>
      <c r="CF127" s="304"/>
      <c r="CG127" s="304"/>
      <c r="CH127" s="304"/>
      <c r="CI127" s="304"/>
      <c r="CJ127" s="304"/>
      <c r="CK127" s="304"/>
      <c r="CL127" s="304"/>
      <c r="CM127" s="304"/>
      <c r="CN127" s="304"/>
      <c r="CO127" s="304"/>
      <c r="CP127" s="304"/>
      <c r="CQ127" s="304"/>
      <c r="CR127" s="304"/>
      <c r="CS127" s="304"/>
      <c r="CT127" s="304"/>
      <c r="CU127" s="304"/>
      <c r="CV127" s="304"/>
      <c r="CW127" s="304"/>
      <c r="CX127" s="304"/>
      <c r="CY127" s="304"/>
      <c r="CZ127" s="304"/>
      <c r="DA127" s="304"/>
      <c r="DB127" s="304"/>
      <c r="DC127" s="304"/>
      <c r="DD127" s="304"/>
      <c r="DE127" s="304"/>
      <c r="DF127" s="304"/>
      <c r="DG127" s="304"/>
      <c r="DH127" s="304"/>
      <c r="DI127" s="304"/>
      <c r="DJ127" s="304"/>
      <c r="DK127" s="304"/>
      <c r="DL127" s="304"/>
      <c r="DM127" s="304"/>
      <c r="DN127" s="304"/>
      <c r="DO127" s="304"/>
      <c r="DP127" s="304"/>
      <c r="DQ127" s="304"/>
      <c r="DR127" s="304"/>
      <c r="DS127" s="304"/>
      <c r="DT127" s="304"/>
      <c r="DU127" s="304"/>
      <c r="DV127" s="304"/>
      <c r="DW127" s="304"/>
      <c r="DX127" s="304"/>
      <c r="DY127" s="304"/>
      <c r="DZ127" s="304"/>
      <c r="EA127" s="304"/>
      <c r="EB127" s="304"/>
      <c r="EC127" s="304"/>
      <c r="ED127" s="304"/>
      <c r="EE127" s="304"/>
      <c r="EF127" s="304"/>
      <c r="EG127" s="304"/>
      <c r="EH127" s="304"/>
      <c r="EI127" s="304"/>
      <c r="EJ127" s="304"/>
      <c r="EK127" s="304"/>
      <c r="EL127" s="304"/>
      <c r="EM127" s="304"/>
      <c r="EN127" s="304"/>
      <c r="EO127" s="304"/>
      <c r="EP127" s="304"/>
      <c r="EQ127" s="304"/>
      <c r="ER127" s="304"/>
      <c r="ES127" s="304"/>
      <c r="ET127" s="304"/>
      <c r="EU127" s="304"/>
      <c r="EV127" s="304"/>
      <c r="EW127" s="304"/>
      <c r="EX127" s="304"/>
      <c r="EY127" s="304"/>
      <c r="EZ127" s="304"/>
      <c r="FA127" s="304"/>
      <c r="FB127" s="304"/>
      <c r="FC127" s="304"/>
      <c r="FD127" s="304"/>
      <c r="FE127" s="304"/>
      <c r="FF127" s="304"/>
      <c r="FG127" s="304"/>
      <c r="FH127" s="304"/>
      <c r="FI127" s="304"/>
      <c r="FJ127" s="304"/>
      <c r="FK127" s="304"/>
      <c r="FL127" s="304"/>
      <c r="FM127" s="304"/>
      <c r="FN127" s="304"/>
      <c r="FO127" s="304"/>
      <c r="FP127" s="304"/>
      <c r="FQ127" s="304"/>
      <c r="FR127" s="304"/>
      <c r="FS127" s="304"/>
      <c r="FT127" s="304"/>
      <c r="FU127" s="304"/>
      <c r="FV127" s="304"/>
      <c r="FW127" s="304"/>
      <c r="FX127" s="304"/>
      <c r="FY127" s="304"/>
      <c r="FZ127" s="304"/>
      <c r="GA127" s="304"/>
      <c r="GB127" s="304"/>
      <c r="GC127" s="304"/>
      <c r="GD127" s="304"/>
      <c r="GE127" s="304"/>
      <c r="GF127" s="304"/>
      <c r="GG127" s="304"/>
      <c r="GH127" s="304"/>
      <c r="GI127" s="304"/>
      <c r="GJ127" s="304"/>
      <c r="GK127" s="304"/>
      <c r="GL127" s="304"/>
      <c r="GM127" s="304"/>
      <c r="GN127" s="304"/>
      <c r="GO127" s="304"/>
      <c r="GP127" s="304"/>
      <c r="GQ127" s="304"/>
      <c r="GR127" s="304"/>
      <c r="GS127" s="304"/>
      <c r="GT127" s="304"/>
      <c r="GU127" s="304"/>
      <c r="GV127" s="304"/>
      <c r="GW127" s="304"/>
      <c r="GX127" s="304"/>
      <c r="GY127" s="304"/>
      <c r="GZ127" s="304"/>
      <c r="HA127" s="304"/>
      <c r="HB127" s="304"/>
      <c r="HC127" s="304"/>
      <c r="HD127" s="304"/>
      <c r="HE127" s="304"/>
      <c r="HF127" s="304"/>
      <c r="HG127" s="304"/>
      <c r="HH127" s="304"/>
      <c r="HI127" s="304"/>
      <c r="HJ127" s="304"/>
      <c r="HK127" s="304"/>
      <c r="HL127" s="304"/>
      <c r="HM127" s="304"/>
      <c r="HN127" s="304"/>
      <c r="HO127" s="304"/>
      <c r="HP127" s="304"/>
      <c r="HQ127" s="304"/>
      <c r="HR127" s="304"/>
      <c r="HS127" s="304"/>
      <c r="HT127" s="304"/>
      <c r="HU127" s="304"/>
      <c r="HV127" s="304"/>
      <c r="HW127" s="304"/>
      <c r="HX127" s="304"/>
      <c r="HY127" s="304"/>
    </row>
    <row r="128" spans="2:233" ht="12.75">
      <c r="B128" s="234" t="s">
        <v>393</v>
      </c>
      <c r="C128" s="304"/>
      <c r="D128" s="266"/>
      <c r="E128" s="277"/>
      <c r="F128" s="272"/>
      <c r="G128" s="272" t="str">
        <f t="shared" si="6"/>
        <v> </v>
      </c>
      <c r="H128" s="304"/>
      <c r="I128" s="304"/>
      <c r="J128" s="304"/>
      <c r="K128" s="304"/>
      <c r="L128" s="304"/>
      <c r="M128" s="304"/>
      <c r="N128" s="304"/>
      <c r="O128" s="304"/>
      <c r="P128" s="304"/>
      <c r="Q128" s="304"/>
      <c r="R128" s="304"/>
      <c r="S128" s="304"/>
      <c r="T128" s="304"/>
      <c r="U128" s="304"/>
      <c r="V128" s="304"/>
      <c r="W128" s="304"/>
      <c r="X128" s="304"/>
      <c r="Y128" s="304"/>
      <c r="Z128" s="304"/>
      <c r="AA128" s="304"/>
      <c r="AB128" s="304"/>
      <c r="AC128" s="304"/>
      <c r="AD128" s="304"/>
      <c r="AE128" s="304"/>
      <c r="AF128" s="304"/>
      <c r="AG128" s="304"/>
      <c r="AH128" s="304"/>
      <c r="AI128" s="304"/>
      <c r="AJ128" s="304"/>
      <c r="AK128" s="304"/>
      <c r="AL128" s="304"/>
      <c r="AM128" s="304"/>
      <c r="AN128" s="304"/>
      <c r="AO128" s="304"/>
      <c r="AP128" s="304"/>
      <c r="AQ128" s="304"/>
      <c r="AR128" s="304"/>
      <c r="AS128" s="304"/>
      <c r="AT128" s="304"/>
      <c r="AU128" s="304"/>
      <c r="AV128" s="304"/>
      <c r="AW128" s="304"/>
      <c r="AX128" s="304"/>
      <c r="AY128" s="304"/>
      <c r="AZ128" s="304"/>
      <c r="BA128" s="304"/>
      <c r="BB128" s="304"/>
      <c r="BC128" s="304"/>
      <c r="BD128" s="304"/>
      <c r="BE128" s="304"/>
      <c r="BF128" s="304"/>
      <c r="BG128" s="304"/>
      <c r="BH128" s="304"/>
      <c r="BI128" s="304"/>
      <c r="BJ128" s="304"/>
      <c r="BK128" s="304"/>
      <c r="BL128" s="304"/>
      <c r="BM128" s="304"/>
      <c r="BN128" s="304"/>
      <c r="BO128" s="304"/>
      <c r="BP128" s="304"/>
      <c r="BQ128" s="304"/>
      <c r="BR128" s="304"/>
      <c r="BS128" s="304"/>
      <c r="BT128" s="304"/>
      <c r="BU128" s="304"/>
      <c r="BV128" s="304"/>
      <c r="BW128" s="304"/>
      <c r="BX128" s="304"/>
      <c r="BY128" s="304"/>
      <c r="BZ128" s="304"/>
      <c r="CA128" s="304"/>
      <c r="CB128" s="304"/>
      <c r="CC128" s="304"/>
      <c r="CD128" s="304"/>
      <c r="CE128" s="304"/>
      <c r="CF128" s="304"/>
      <c r="CG128" s="304"/>
      <c r="CH128" s="304"/>
      <c r="CI128" s="304"/>
      <c r="CJ128" s="304"/>
      <c r="CK128" s="304"/>
      <c r="CL128" s="304"/>
      <c r="CM128" s="304"/>
      <c r="CN128" s="304"/>
      <c r="CO128" s="304"/>
      <c r="CP128" s="304"/>
      <c r="CQ128" s="304"/>
      <c r="CR128" s="304"/>
      <c r="CS128" s="304"/>
      <c r="CT128" s="304"/>
      <c r="CU128" s="304"/>
      <c r="CV128" s="304"/>
      <c r="CW128" s="304"/>
      <c r="CX128" s="304"/>
      <c r="CY128" s="304"/>
      <c r="CZ128" s="304"/>
      <c r="DA128" s="304"/>
      <c r="DB128" s="304"/>
      <c r="DC128" s="304"/>
      <c r="DD128" s="304"/>
      <c r="DE128" s="304"/>
      <c r="DF128" s="304"/>
      <c r="DG128" s="304"/>
      <c r="DH128" s="304"/>
      <c r="DI128" s="304"/>
      <c r="DJ128" s="304"/>
      <c r="DK128" s="304"/>
      <c r="DL128" s="304"/>
      <c r="DM128" s="304"/>
      <c r="DN128" s="304"/>
      <c r="DO128" s="304"/>
      <c r="DP128" s="304"/>
      <c r="DQ128" s="304"/>
      <c r="DR128" s="304"/>
      <c r="DS128" s="304"/>
      <c r="DT128" s="304"/>
      <c r="DU128" s="304"/>
      <c r="DV128" s="304"/>
      <c r="DW128" s="304"/>
      <c r="DX128" s="304"/>
      <c r="DY128" s="304"/>
      <c r="DZ128" s="304"/>
      <c r="EA128" s="304"/>
      <c r="EB128" s="304"/>
      <c r="EC128" s="304"/>
      <c r="ED128" s="304"/>
      <c r="EE128" s="304"/>
      <c r="EF128" s="304"/>
      <c r="EG128" s="304"/>
      <c r="EH128" s="304"/>
      <c r="EI128" s="304"/>
      <c r="EJ128" s="304"/>
      <c r="EK128" s="304"/>
      <c r="EL128" s="304"/>
      <c r="EM128" s="304"/>
      <c r="EN128" s="304"/>
      <c r="EO128" s="304"/>
      <c r="EP128" s="304"/>
      <c r="EQ128" s="304"/>
      <c r="ER128" s="304"/>
      <c r="ES128" s="304"/>
      <c r="ET128" s="304"/>
      <c r="EU128" s="304"/>
      <c r="EV128" s="304"/>
      <c r="EW128" s="304"/>
      <c r="EX128" s="304"/>
      <c r="EY128" s="304"/>
      <c r="EZ128" s="304"/>
      <c r="FA128" s="304"/>
      <c r="FB128" s="304"/>
      <c r="FC128" s="304"/>
      <c r="FD128" s="304"/>
      <c r="FE128" s="304"/>
      <c r="FF128" s="304"/>
      <c r="FG128" s="304"/>
      <c r="FH128" s="304"/>
      <c r="FI128" s="304"/>
      <c r="FJ128" s="304"/>
      <c r="FK128" s="304"/>
      <c r="FL128" s="304"/>
      <c r="FM128" s="304"/>
      <c r="FN128" s="304"/>
      <c r="FO128" s="304"/>
      <c r="FP128" s="304"/>
      <c r="FQ128" s="304"/>
      <c r="FR128" s="304"/>
      <c r="FS128" s="304"/>
      <c r="FT128" s="304"/>
      <c r="FU128" s="304"/>
      <c r="FV128" s="304"/>
      <c r="FW128" s="304"/>
      <c r="FX128" s="304"/>
      <c r="FY128" s="304"/>
      <c r="FZ128" s="304"/>
      <c r="GA128" s="304"/>
      <c r="GB128" s="304"/>
      <c r="GC128" s="304"/>
      <c r="GD128" s="304"/>
      <c r="GE128" s="304"/>
      <c r="GF128" s="304"/>
      <c r="GG128" s="304"/>
      <c r="GH128" s="304"/>
      <c r="GI128" s="304"/>
      <c r="GJ128" s="304"/>
      <c r="GK128" s="304"/>
      <c r="GL128" s="304"/>
      <c r="GM128" s="304"/>
      <c r="GN128" s="304"/>
      <c r="GO128" s="304"/>
      <c r="GP128" s="304"/>
      <c r="GQ128" s="304"/>
      <c r="GR128" s="304"/>
      <c r="GS128" s="304"/>
      <c r="GT128" s="304"/>
      <c r="GU128" s="304"/>
      <c r="GV128" s="304"/>
      <c r="GW128" s="304"/>
      <c r="GX128" s="304"/>
      <c r="GY128" s="304"/>
      <c r="GZ128" s="304"/>
      <c r="HA128" s="304"/>
      <c r="HB128" s="304"/>
      <c r="HC128" s="304"/>
      <c r="HD128" s="304"/>
      <c r="HE128" s="304"/>
      <c r="HF128" s="304"/>
      <c r="HG128" s="304"/>
      <c r="HH128" s="304"/>
      <c r="HI128" s="304"/>
      <c r="HJ128" s="304"/>
      <c r="HK128" s="304"/>
      <c r="HL128" s="304"/>
      <c r="HM128" s="304"/>
      <c r="HN128" s="304"/>
      <c r="HO128" s="304"/>
      <c r="HP128" s="304"/>
      <c r="HQ128" s="304"/>
      <c r="HR128" s="304"/>
      <c r="HS128" s="304"/>
      <c r="HT128" s="304"/>
      <c r="HU128" s="304"/>
      <c r="HV128" s="304"/>
      <c r="HW128" s="304"/>
      <c r="HX128" s="304"/>
      <c r="HY128" s="304"/>
    </row>
    <row r="129" spans="2:233" ht="12.75">
      <c r="B129" s="234" t="s">
        <v>395</v>
      </c>
      <c r="C129" s="304" t="s">
        <v>541</v>
      </c>
      <c r="D129" s="266"/>
      <c r="E129" s="277"/>
      <c r="F129" s="272"/>
      <c r="G129" s="272" t="str">
        <f t="shared" si="6"/>
        <v> </v>
      </c>
      <c r="H129" s="304"/>
      <c r="I129" s="304"/>
      <c r="J129" s="304"/>
      <c r="K129" s="304"/>
      <c r="L129" s="304"/>
      <c r="M129" s="304"/>
      <c r="N129" s="304"/>
      <c r="O129" s="304"/>
      <c r="P129" s="304"/>
      <c r="Q129" s="304"/>
      <c r="R129" s="304"/>
      <c r="S129" s="304"/>
      <c r="T129" s="304"/>
      <c r="U129" s="304"/>
      <c r="V129" s="304"/>
      <c r="W129" s="304"/>
      <c r="X129" s="304"/>
      <c r="Y129" s="304"/>
      <c r="Z129" s="304"/>
      <c r="AA129" s="304"/>
      <c r="AB129" s="304"/>
      <c r="AC129" s="304"/>
      <c r="AD129" s="30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4"/>
      <c r="AY129" s="304"/>
      <c r="AZ129" s="304"/>
      <c r="BA129" s="304"/>
      <c r="BB129" s="304"/>
      <c r="BC129" s="304"/>
      <c r="BD129" s="304"/>
      <c r="BE129" s="304"/>
      <c r="BF129" s="304"/>
      <c r="BG129" s="304"/>
      <c r="BH129" s="304"/>
      <c r="BI129" s="304"/>
      <c r="BJ129" s="304"/>
      <c r="BK129" s="304"/>
      <c r="BL129" s="304"/>
      <c r="BM129" s="304"/>
      <c r="BN129" s="304"/>
      <c r="BO129" s="304"/>
      <c r="BP129" s="304"/>
      <c r="BQ129" s="304"/>
      <c r="BR129" s="304"/>
      <c r="BS129" s="304"/>
      <c r="BT129" s="304"/>
      <c r="BU129" s="304"/>
      <c r="BV129" s="304"/>
      <c r="BW129" s="304"/>
      <c r="BX129" s="304"/>
      <c r="BY129" s="304"/>
      <c r="BZ129" s="304"/>
      <c r="CA129" s="304"/>
      <c r="CB129" s="304"/>
      <c r="CC129" s="304"/>
      <c r="CD129" s="304"/>
      <c r="CE129" s="304"/>
      <c r="CF129" s="304"/>
      <c r="CG129" s="304"/>
      <c r="CH129" s="304"/>
      <c r="CI129" s="304"/>
      <c r="CJ129" s="304"/>
      <c r="CK129" s="304"/>
      <c r="CL129" s="304"/>
      <c r="CM129" s="304"/>
      <c r="CN129" s="304"/>
      <c r="CO129" s="304"/>
      <c r="CP129" s="304"/>
      <c r="CQ129" s="304"/>
      <c r="CR129" s="304"/>
      <c r="CS129" s="304"/>
      <c r="CT129" s="304"/>
      <c r="CU129" s="304"/>
      <c r="CV129" s="304"/>
      <c r="CW129" s="304"/>
      <c r="CX129" s="304"/>
      <c r="CY129" s="304"/>
      <c r="CZ129" s="304"/>
      <c r="DA129" s="304"/>
      <c r="DB129" s="304"/>
      <c r="DC129" s="304"/>
      <c r="DD129" s="304"/>
      <c r="DE129" s="304"/>
      <c r="DF129" s="304"/>
      <c r="DG129" s="304"/>
      <c r="DH129" s="304"/>
      <c r="DI129" s="304"/>
      <c r="DJ129" s="304"/>
      <c r="DK129" s="304"/>
      <c r="DL129" s="304"/>
      <c r="DM129" s="304"/>
      <c r="DN129" s="304"/>
      <c r="DO129" s="304"/>
      <c r="DP129" s="304"/>
      <c r="DQ129" s="304"/>
      <c r="DR129" s="304"/>
      <c r="DS129" s="304"/>
      <c r="DT129" s="304"/>
      <c r="DU129" s="304"/>
      <c r="DV129" s="304"/>
      <c r="DW129" s="304"/>
      <c r="DX129" s="304"/>
      <c r="DY129" s="304"/>
      <c r="DZ129" s="304"/>
      <c r="EA129" s="304"/>
      <c r="EB129" s="304"/>
      <c r="EC129" s="304"/>
      <c r="ED129" s="304"/>
      <c r="EE129" s="304"/>
      <c r="EF129" s="304"/>
      <c r="EG129" s="304"/>
      <c r="EH129" s="304"/>
      <c r="EI129" s="304"/>
      <c r="EJ129" s="304"/>
      <c r="EK129" s="304"/>
      <c r="EL129" s="304"/>
      <c r="EM129" s="304"/>
      <c r="EN129" s="304"/>
      <c r="EO129" s="304"/>
      <c r="EP129" s="304"/>
      <c r="EQ129" s="304"/>
      <c r="ER129" s="304"/>
      <c r="ES129" s="304"/>
      <c r="ET129" s="304"/>
      <c r="EU129" s="304"/>
      <c r="EV129" s="304"/>
      <c r="EW129" s="304"/>
      <c r="EX129" s="304"/>
      <c r="EY129" s="304"/>
      <c r="EZ129" s="304"/>
      <c r="FA129" s="304"/>
      <c r="FB129" s="304"/>
      <c r="FC129" s="304"/>
      <c r="FD129" s="304"/>
      <c r="FE129" s="304"/>
      <c r="FF129" s="304"/>
      <c r="FG129" s="304"/>
      <c r="FH129" s="304"/>
      <c r="FI129" s="304"/>
      <c r="FJ129" s="304"/>
      <c r="FK129" s="304"/>
      <c r="FL129" s="304"/>
      <c r="FM129" s="304"/>
      <c r="FN129" s="304"/>
      <c r="FO129" s="304"/>
      <c r="FP129" s="304"/>
      <c r="FQ129" s="304"/>
      <c r="FR129" s="304"/>
      <c r="FS129" s="304"/>
      <c r="FT129" s="304"/>
      <c r="FU129" s="304"/>
      <c r="FV129" s="304"/>
      <c r="FW129" s="304"/>
      <c r="FX129" s="304"/>
      <c r="FY129" s="304"/>
      <c r="FZ129" s="304"/>
      <c r="GA129" s="304"/>
      <c r="GB129" s="304"/>
      <c r="GC129" s="304"/>
      <c r="GD129" s="304"/>
      <c r="GE129" s="304"/>
      <c r="GF129" s="304"/>
      <c r="GG129" s="304"/>
      <c r="GH129" s="304"/>
      <c r="GI129" s="304"/>
      <c r="GJ129" s="304"/>
      <c r="GK129" s="304"/>
      <c r="GL129" s="304"/>
      <c r="GM129" s="304"/>
      <c r="GN129" s="304"/>
      <c r="GO129" s="304"/>
      <c r="GP129" s="304"/>
      <c r="GQ129" s="304"/>
      <c r="GR129" s="304"/>
      <c r="GS129" s="304"/>
      <c r="GT129" s="304"/>
      <c r="GU129" s="304"/>
      <c r="GV129" s="304"/>
      <c r="GW129" s="304"/>
      <c r="GX129" s="304"/>
      <c r="GY129" s="304"/>
      <c r="GZ129" s="304"/>
      <c r="HA129" s="304"/>
      <c r="HB129" s="304"/>
      <c r="HC129" s="304"/>
      <c r="HD129" s="304"/>
      <c r="HE129" s="304"/>
      <c r="HF129" s="304"/>
      <c r="HG129" s="304"/>
      <c r="HH129" s="304"/>
      <c r="HI129" s="304"/>
      <c r="HJ129" s="304"/>
      <c r="HK129" s="304"/>
      <c r="HL129" s="304"/>
      <c r="HM129" s="304"/>
      <c r="HN129" s="304"/>
      <c r="HO129" s="304"/>
      <c r="HP129" s="304"/>
      <c r="HQ129" s="304"/>
      <c r="HR129" s="304"/>
      <c r="HS129" s="304"/>
      <c r="HT129" s="304"/>
      <c r="HU129" s="304"/>
      <c r="HV129" s="304"/>
      <c r="HW129" s="304"/>
      <c r="HX129" s="304"/>
      <c r="HY129" s="304"/>
    </row>
    <row r="130" spans="3:233" ht="12.75">
      <c r="C130" s="304" t="s">
        <v>397</v>
      </c>
      <c r="D130" s="266" t="s">
        <v>39</v>
      </c>
      <c r="E130" s="277">
        <v>68</v>
      </c>
      <c r="F130" s="272"/>
      <c r="G130" s="272">
        <f t="shared" si="6"/>
        <v>0</v>
      </c>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4"/>
      <c r="AY130" s="304"/>
      <c r="AZ130" s="304"/>
      <c r="BA130" s="304"/>
      <c r="BB130" s="304"/>
      <c r="BC130" s="304"/>
      <c r="BD130" s="304"/>
      <c r="BE130" s="304"/>
      <c r="BF130" s="304"/>
      <c r="BG130" s="304"/>
      <c r="BH130" s="304"/>
      <c r="BI130" s="304"/>
      <c r="BJ130" s="304"/>
      <c r="BK130" s="304"/>
      <c r="BL130" s="304"/>
      <c r="BM130" s="304"/>
      <c r="BN130" s="304"/>
      <c r="BO130" s="304"/>
      <c r="BP130" s="304"/>
      <c r="BQ130" s="304"/>
      <c r="BR130" s="304"/>
      <c r="BS130" s="304"/>
      <c r="BT130" s="304"/>
      <c r="BU130" s="304"/>
      <c r="BV130" s="304"/>
      <c r="BW130" s="304"/>
      <c r="BX130" s="304"/>
      <c r="BY130" s="304"/>
      <c r="BZ130" s="304"/>
      <c r="CA130" s="304"/>
      <c r="CB130" s="304"/>
      <c r="CC130" s="304"/>
      <c r="CD130" s="304"/>
      <c r="CE130" s="304"/>
      <c r="CF130" s="304"/>
      <c r="CG130" s="304"/>
      <c r="CH130" s="304"/>
      <c r="CI130" s="304"/>
      <c r="CJ130" s="304"/>
      <c r="CK130" s="304"/>
      <c r="CL130" s="304"/>
      <c r="CM130" s="304"/>
      <c r="CN130" s="304"/>
      <c r="CO130" s="304"/>
      <c r="CP130" s="304"/>
      <c r="CQ130" s="304"/>
      <c r="CR130" s="304"/>
      <c r="CS130" s="304"/>
      <c r="CT130" s="304"/>
      <c r="CU130" s="304"/>
      <c r="CV130" s="304"/>
      <c r="CW130" s="304"/>
      <c r="CX130" s="304"/>
      <c r="CY130" s="304"/>
      <c r="CZ130" s="304"/>
      <c r="DA130" s="304"/>
      <c r="DB130" s="304"/>
      <c r="DC130" s="304"/>
      <c r="DD130" s="304"/>
      <c r="DE130" s="304"/>
      <c r="DF130" s="304"/>
      <c r="DG130" s="304"/>
      <c r="DH130" s="304"/>
      <c r="DI130" s="304"/>
      <c r="DJ130" s="304"/>
      <c r="DK130" s="304"/>
      <c r="DL130" s="304"/>
      <c r="DM130" s="304"/>
      <c r="DN130" s="304"/>
      <c r="DO130" s="304"/>
      <c r="DP130" s="304"/>
      <c r="DQ130" s="304"/>
      <c r="DR130" s="304"/>
      <c r="DS130" s="304"/>
      <c r="DT130" s="304"/>
      <c r="DU130" s="304"/>
      <c r="DV130" s="304"/>
      <c r="DW130" s="304"/>
      <c r="DX130" s="304"/>
      <c r="DY130" s="304"/>
      <c r="DZ130" s="304"/>
      <c r="EA130" s="304"/>
      <c r="EB130" s="304"/>
      <c r="EC130" s="304"/>
      <c r="ED130" s="304"/>
      <c r="EE130" s="304"/>
      <c r="EF130" s="304"/>
      <c r="EG130" s="304"/>
      <c r="EH130" s="304"/>
      <c r="EI130" s="304"/>
      <c r="EJ130" s="304"/>
      <c r="EK130" s="304"/>
      <c r="EL130" s="304"/>
      <c r="EM130" s="304"/>
      <c r="EN130" s="304"/>
      <c r="EO130" s="304"/>
      <c r="EP130" s="304"/>
      <c r="EQ130" s="304"/>
      <c r="ER130" s="304"/>
      <c r="ES130" s="304"/>
      <c r="ET130" s="304"/>
      <c r="EU130" s="304"/>
      <c r="EV130" s="304"/>
      <c r="EW130" s="304"/>
      <c r="EX130" s="304"/>
      <c r="EY130" s="304"/>
      <c r="EZ130" s="304"/>
      <c r="FA130" s="304"/>
      <c r="FB130" s="304"/>
      <c r="FC130" s="304"/>
      <c r="FD130" s="304"/>
      <c r="FE130" s="304"/>
      <c r="FF130" s="304"/>
      <c r="FG130" s="304"/>
      <c r="FH130" s="304"/>
      <c r="FI130" s="304"/>
      <c r="FJ130" s="304"/>
      <c r="FK130" s="304"/>
      <c r="FL130" s="304"/>
      <c r="FM130" s="304"/>
      <c r="FN130" s="304"/>
      <c r="FO130" s="304"/>
      <c r="FP130" s="304"/>
      <c r="FQ130" s="304"/>
      <c r="FR130" s="304"/>
      <c r="FS130" s="304"/>
      <c r="FT130" s="304"/>
      <c r="FU130" s="304"/>
      <c r="FV130" s="304"/>
      <c r="FW130" s="304"/>
      <c r="FX130" s="304"/>
      <c r="FY130" s="304"/>
      <c r="FZ130" s="304"/>
      <c r="GA130" s="304"/>
      <c r="GB130" s="304"/>
      <c r="GC130" s="304"/>
      <c r="GD130" s="304"/>
      <c r="GE130" s="304"/>
      <c r="GF130" s="304"/>
      <c r="GG130" s="304"/>
      <c r="GH130" s="304"/>
      <c r="GI130" s="304"/>
      <c r="GJ130" s="304"/>
      <c r="GK130" s="304"/>
      <c r="GL130" s="304"/>
      <c r="GM130" s="304"/>
      <c r="GN130" s="304"/>
      <c r="GO130" s="304"/>
      <c r="GP130" s="304"/>
      <c r="GQ130" s="304"/>
      <c r="GR130" s="304"/>
      <c r="GS130" s="304"/>
      <c r="GT130" s="304"/>
      <c r="GU130" s="304"/>
      <c r="GV130" s="304"/>
      <c r="GW130" s="304"/>
      <c r="GX130" s="304"/>
      <c r="GY130" s="304"/>
      <c r="GZ130" s="304"/>
      <c r="HA130" s="304"/>
      <c r="HB130" s="304"/>
      <c r="HC130" s="304"/>
      <c r="HD130" s="304"/>
      <c r="HE130" s="304"/>
      <c r="HF130" s="304"/>
      <c r="HG130" s="304"/>
      <c r="HH130" s="304"/>
      <c r="HI130" s="304"/>
      <c r="HJ130" s="304"/>
      <c r="HK130" s="304"/>
      <c r="HL130" s="304"/>
      <c r="HM130" s="304"/>
      <c r="HN130" s="304"/>
      <c r="HO130" s="304"/>
      <c r="HP130" s="304"/>
      <c r="HQ130" s="304"/>
      <c r="HR130" s="304"/>
      <c r="HS130" s="304"/>
      <c r="HT130" s="304"/>
      <c r="HU130" s="304"/>
      <c r="HV130" s="304"/>
      <c r="HW130" s="304"/>
      <c r="HX130" s="304"/>
      <c r="HY130" s="304"/>
    </row>
    <row r="131" spans="1:7" s="299" customFormat="1" ht="12.75">
      <c r="A131" s="286"/>
      <c r="B131" s="234"/>
      <c r="C131" s="304"/>
      <c r="D131" s="266"/>
      <c r="E131" s="277"/>
      <c r="F131" s="272"/>
      <c r="G131" s="272"/>
    </row>
    <row r="132" spans="1:7" s="299" customFormat="1" ht="12.75">
      <c r="A132" s="286">
        <f>1+COUNT(A$2:A129)</f>
        <v>19</v>
      </c>
      <c r="B132" s="234"/>
      <c r="C132" s="304" t="s">
        <v>542</v>
      </c>
      <c r="D132" s="266"/>
      <c r="E132" s="277"/>
      <c r="F132" s="272"/>
      <c r="G132" s="272" t="str">
        <f>IF(E132&lt;&gt;0,E132*F132," ")</f>
        <v> </v>
      </c>
    </row>
    <row r="133" spans="1:7" s="299" customFormat="1" ht="51">
      <c r="A133" s="286"/>
      <c r="B133" s="234"/>
      <c r="C133" s="262" t="s">
        <v>1123</v>
      </c>
      <c r="D133" s="266"/>
      <c r="E133" s="277"/>
      <c r="F133" s="272"/>
      <c r="G133" s="272" t="str">
        <f>IF(E133&lt;&gt;0,E133*F133," ")</f>
        <v> </v>
      </c>
    </row>
    <row r="134" spans="1:7" s="299" customFormat="1" ht="12.75">
      <c r="A134" s="286"/>
      <c r="B134" s="234"/>
      <c r="C134" s="304" t="s">
        <v>416</v>
      </c>
      <c r="D134" s="266"/>
      <c r="E134" s="277"/>
      <c r="F134" s="272"/>
      <c r="G134" s="272"/>
    </row>
    <row r="135" spans="1:7" s="299" customFormat="1" ht="12.75">
      <c r="A135" s="286"/>
      <c r="B135" s="234" t="s">
        <v>543</v>
      </c>
      <c r="C135" s="304" t="s">
        <v>544</v>
      </c>
      <c r="D135" s="266"/>
      <c r="E135" s="277"/>
      <c r="F135" s="272"/>
      <c r="G135" s="272"/>
    </row>
    <row r="136" spans="1:7" s="299" customFormat="1" ht="12.75">
      <c r="A136" s="286"/>
      <c r="B136" s="234" t="s">
        <v>395</v>
      </c>
      <c r="C136" s="304" t="s">
        <v>545</v>
      </c>
      <c r="D136" s="266" t="s">
        <v>219</v>
      </c>
      <c r="E136" s="277">
        <v>24</v>
      </c>
      <c r="F136" s="272"/>
      <c r="G136" s="272">
        <f>IF(E136&lt;&gt;0,E136*F136," ")</f>
        <v>0</v>
      </c>
    </row>
    <row r="137" spans="1:7" s="299" customFormat="1" ht="12.75">
      <c r="A137" s="286"/>
      <c r="B137" s="234" t="s">
        <v>395</v>
      </c>
      <c r="C137" s="304" t="s">
        <v>546</v>
      </c>
      <c r="D137" s="266" t="s">
        <v>219</v>
      </c>
      <c r="E137" s="277">
        <v>170</v>
      </c>
      <c r="F137" s="272"/>
      <c r="G137" s="272">
        <f>IF(E137&lt;&gt;0,E137*F137," ")</f>
        <v>0</v>
      </c>
    </row>
    <row r="138" spans="3:233" ht="12.75">
      <c r="C138" s="304"/>
      <c r="D138" s="266"/>
      <c r="E138" s="277"/>
      <c r="F138" s="272"/>
      <c r="G138" s="272" t="str">
        <f>IF(E138&lt;&gt;0,E138*F138," ")</f>
        <v> </v>
      </c>
      <c r="H138" s="304"/>
      <c r="I138" s="304"/>
      <c r="J138" s="304"/>
      <c r="K138" s="304"/>
      <c r="L138" s="304"/>
      <c r="M138" s="304"/>
      <c r="N138" s="304"/>
      <c r="O138" s="304"/>
      <c r="P138" s="304"/>
      <c r="Q138" s="304"/>
      <c r="R138" s="304"/>
      <c r="S138" s="304"/>
      <c r="T138" s="304"/>
      <c r="U138" s="304"/>
      <c r="V138" s="304"/>
      <c r="W138" s="304"/>
      <c r="X138" s="304"/>
      <c r="Y138" s="304"/>
      <c r="Z138" s="304"/>
      <c r="AA138" s="304"/>
      <c r="AB138" s="304"/>
      <c r="AC138" s="304"/>
      <c r="AD138" s="304"/>
      <c r="AE138" s="304"/>
      <c r="AF138" s="304"/>
      <c r="AG138" s="304"/>
      <c r="AH138" s="304"/>
      <c r="AI138" s="304"/>
      <c r="AJ138" s="304"/>
      <c r="AK138" s="304"/>
      <c r="AL138" s="304"/>
      <c r="AM138" s="304"/>
      <c r="AN138" s="304"/>
      <c r="AO138" s="304"/>
      <c r="AP138" s="304"/>
      <c r="AQ138" s="304"/>
      <c r="AR138" s="304"/>
      <c r="AS138" s="304"/>
      <c r="AT138" s="304"/>
      <c r="AU138" s="304"/>
      <c r="AV138" s="304"/>
      <c r="AW138" s="304"/>
      <c r="AX138" s="304"/>
      <c r="AY138" s="304"/>
      <c r="AZ138" s="304"/>
      <c r="BA138" s="304"/>
      <c r="BB138" s="304"/>
      <c r="BC138" s="304"/>
      <c r="BD138" s="304"/>
      <c r="BE138" s="304"/>
      <c r="BF138" s="304"/>
      <c r="BG138" s="304"/>
      <c r="BH138" s="304"/>
      <c r="BI138" s="304"/>
      <c r="BJ138" s="304"/>
      <c r="BK138" s="304"/>
      <c r="BL138" s="304"/>
      <c r="BM138" s="304"/>
      <c r="BN138" s="304"/>
      <c r="BO138" s="304"/>
      <c r="BP138" s="304"/>
      <c r="BQ138" s="304"/>
      <c r="BR138" s="304"/>
      <c r="BS138" s="304"/>
      <c r="BT138" s="304"/>
      <c r="BU138" s="304"/>
      <c r="BV138" s="304"/>
      <c r="BW138" s="304"/>
      <c r="BX138" s="304"/>
      <c r="BY138" s="304"/>
      <c r="BZ138" s="304"/>
      <c r="CA138" s="304"/>
      <c r="CB138" s="304"/>
      <c r="CC138" s="304"/>
      <c r="CD138" s="304"/>
      <c r="CE138" s="304"/>
      <c r="CF138" s="304"/>
      <c r="CG138" s="304"/>
      <c r="CH138" s="304"/>
      <c r="CI138" s="304"/>
      <c r="CJ138" s="304"/>
      <c r="CK138" s="304"/>
      <c r="CL138" s="304"/>
      <c r="CM138" s="304"/>
      <c r="CN138" s="304"/>
      <c r="CO138" s="304"/>
      <c r="CP138" s="304"/>
      <c r="CQ138" s="304"/>
      <c r="CR138" s="304"/>
      <c r="CS138" s="304"/>
      <c r="CT138" s="304"/>
      <c r="CU138" s="304"/>
      <c r="CV138" s="304"/>
      <c r="CW138" s="304"/>
      <c r="CX138" s="304"/>
      <c r="CY138" s="304"/>
      <c r="CZ138" s="304"/>
      <c r="DA138" s="304"/>
      <c r="DB138" s="304"/>
      <c r="DC138" s="304"/>
      <c r="DD138" s="304"/>
      <c r="DE138" s="304"/>
      <c r="DF138" s="304"/>
      <c r="DG138" s="304"/>
      <c r="DH138" s="304"/>
      <c r="DI138" s="304"/>
      <c r="DJ138" s="304"/>
      <c r="DK138" s="304"/>
      <c r="DL138" s="304"/>
      <c r="DM138" s="304"/>
      <c r="DN138" s="304"/>
      <c r="DO138" s="304"/>
      <c r="DP138" s="304"/>
      <c r="DQ138" s="304"/>
      <c r="DR138" s="304"/>
      <c r="DS138" s="304"/>
      <c r="DT138" s="304"/>
      <c r="DU138" s="304"/>
      <c r="DV138" s="304"/>
      <c r="DW138" s="304"/>
      <c r="DX138" s="304"/>
      <c r="DY138" s="304"/>
      <c r="DZ138" s="304"/>
      <c r="EA138" s="304"/>
      <c r="EB138" s="304"/>
      <c r="EC138" s="304"/>
      <c r="ED138" s="304"/>
      <c r="EE138" s="304"/>
      <c r="EF138" s="304"/>
      <c r="EG138" s="304"/>
      <c r="EH138" s="304"/>
      <c r="EI138" s="304"/>
      <c r="EJ138" s="304"/>
      <c r="EK138" s="304"/>
      <c r="EL138" s="304"/>
      <c r="EM138" s="304"/>
      <c r="EN138" s="304"/>
      <c r="EO138" s="304"/>
      <c r="EP138" s="304"/>
      <c r="EQ138" s="304"/>
      <c r="ER138" s="304"/>
      <c r="ES138" s="304"/>
      <c r="ET138" s="304"/>
      <c r="EU138" s="304"/>
      <c r="EV138" s="304"/>
      <c r="EW138" s="304"/>
      <c r="EX138" s="304"/>
      <c r="EY138" s="304"/>
      <c r="EZ138" s="304"/>
      <c r="FA138" s="304"/>
      <c r="FB138" s="304"/>
      <c r="FC138" s="304"/>
      <c r="FD138" s="304"/>
      <c r="FE138" s="304"/>
      <c r="FF138" s="304"/>
      <c r="FG138" s="304"/>
      <c r="FH138" s="304"/>
      <c r="FI138" s="304"/>
      <c r="FJ138" s="304"/>
      <c r="FK138" s="304"/>
      <c r="FL138" s="304"/>
      <c r="FM138" s="304"/>
      <c r="FN138" s="304"/>
      <c r="FO138" s="304"/>
      <c r="FP138" s="304"/>
      <c r="FQ138" s="304"/>
      <c r="FR138" s="304"/>
      <c r="FS138" s="304"/>
      <c r="FT138" s="304"/>
      <c r="FU138" s="304"/>
      <c r="FV138" s="304"/>
      <c r="FW138" s="304"/>
      <c r="FX138" s="304"/>
      <c r="FY138" s="304"/>
      <c r="FZ138" s="304"/>
      <c r="GA138" s="304"/>
      <c r="GB138" s="304"/>
      <c r="GC138" s="304"/>
      <c r="GD138" s="304"/>
      <c r="GE138" s="304"/>
      <c r="GF138" s="304"/>
      <c r="GG138" s="304"/>
      <c r="GH138" s="304"/>
      <c r="GI138" s="304"/>
      <c r="GJ138" s="304"/>
      <c r="GK138" s="304"/>
      <c r="GL138" s="304"/>
      <c r="GM138" s="304"/>
      <c r="GN138" s="304"/>
      <c r="GO138" s="304"/>
      <c r="GP138" s="304"/>
      <c r="GQ138" s="304"/>
      <c r="GR138" s="304"/>
      <c r="GS138" s="304"/>
      <c r="GT138" s="304"/>
      <c r="GU138" s="304"/>
      <c r="GV138" s="304"/>
      <c r="GW138" s="304"/>
      <c r="GX138" s="304"/>
      <c r="GY138" s="304"/>
      <c r="GZ138" s="304"/>
      <c r="HA138" s="304"/>
      <c r="HB138" s="304"/>
      <c r="HC138" s="304"/>
      <c r="HD138" s="304"/>
      <c r="HE138" s="304"/>
      <c r="HF138" s="304"/>
      <c r="HG138" s="304"/>
      <c r="HH138" s="304"/>
      <c r="HI138" s="304"/>
      <c r="HJ138" s="304"/>
      <c r="HK138" s="304"/>
      <c r="HL138" s="304"/>
      <c r="HM138" s="304"/>
      <c r="HN138" s="304"/>
      <c r="HO138" s="304"/>
      <c r="HP138" s="304"/>
      <c r="HQ138" s="304"/>
      <c r="HR138" s="304"/>
      <c r="HS138" s="304"/>
      <c r="HT138" s="304"/>
      <c r="HU138" s="304"/>
      <c r="HV138" s="304"/>
      <c r="HW138" s="304"/>
      <c r="HX138" s="304"/>
      <c r="HY138" s="304"/>
    </row>
    <row r="139" spans="1:233" ht="12.75">
      <c r="A139" s="286">
        <f>1+COUNT(A$2:A138)</f>
        <v>20</v>
      </c>
      <c r="C139" s="304" t="s">
        <v>433</v>
      </c>
      <c r="D139" s="266"/>
      <c r="E139" s="277"/>
      <c r="F139" s="272"/>
      <c r="G139" s="272"/>
      <c r="H139" s="304"/>
      <c r="I139" s="304"/>
      <c r="J139" s="304"/>
      <c r="K139" s="304"/>
      <c r="L139" s="304"/>
      <c r="M139" s="304"/>
      <c r="N139" s="304"/>
      <c r="O139" s="304"/>
      <c r="P139" s="304"/>
      <c r="Q139" s="304"/>
      <c r="R139" s="304"/>
      <c r="S139" s="304"/>
      <c r="T139" s="304"/>
      <c r="U139" s="304"/>
      <c r="V139" s="304"/>
      <c r="W139" s="304"/>
      <c r="X139" s="304"/>
      <c r="Y139" s="304"/>
      <c r="Z139" s="304"/>
      <c r="AA139" s="304"/>
      <c r="AB139" s="304"/>
      <c r="AC139" s="304"/>
      <c r="AD139" s="304"/>
      <c r="AE139" s="304"/>
      <c r="AF139" s="304"/>
      <c r="AG139" s="304"/>
      <c r="AH139" s="304"/>
      <c r="AI139" s="304"/>
      <c r="AJ139" s="304"/>
      <c r="AK139" s="304"/>
      <c r="AL139" s="304"/>
      <c r="AM139" s="304"/>
      <c r="AN139" s="304"/>
      <c r="AO139" s="304"/>
      <c r="AP139" s="304"/>
      <c r="AQ139" s="304"/>
      <c r="AR139" s="304"/>
      <c r="AS139" s="304"/>
      <c r="AT139" s="304"/>
      <c r="AU139" s="304"/>
      <c r="AV139" s="304"/>
      <c r="AW139" s="304"/>
      <c r="AX139" s="304"/>
      <c r="AY139" s="304"/>
      <c r="AZ139" s="304"/>
      <c r="BA139" s="304"/>
      <c r="BB139" s="304"/>
      <c r="BC139" s="304"/>
      <c r="BD139" s="304"/>
      <c r="BE139" s="304"/>
      <c r="BF139" s="304"/>
      <c r="BG139" s="304"/>
      <c r="BH139" s="304"/>
      <c r="BI139" s="304"/>
      <c r="BJ139" s="304"/>
      <c r="BK139" s="304"/>
      <c r="BL139" s="304"/>
      <c r="BM139" s="304"/>
      <c r="BN139" s="304"/>
      <c r="BO139" s="304"/>
      <c r="BP139" s="304"/>
      <c r="BQ139" s="304"/>
      <c r="BR139" s="304"/>
      <c r="BS139" s="304"/>
      <c r="BT139" s="304"/>
      <c r="BU139" s="304"/>
      <c r="BV139" s="304"/>
      <c r="BW139" s="304"/>
      <c r="BX139" s="304"/>
      <c r="BY139" s="304"/>
      <c r="BZ139" s="304"/>
      <c r="CA139" s="304"/>
      <c r="CB139" s="304"/>
      <c r="CC139" s="304"/>
      <c r="CD139" s="304"/>
      <c r="CE139" s="304"/>
      <c r="CF139" s="304"/>
      <c r="CG139" s="304"/>
      <c r="CH139" s="304"/>
      <c r="CI139" s="304"/>
      <c r="CJ139" s="304"/>
      <c r="CK139" s="304"/>
      <c r="CL139" s="304"/>
      <c r="CM139" s="304"/>
      <c r="CN139" s="304"/>
      <c r="CO139" s="304"/>
      <c r="CP139" s="304"/>
      <c r="CQ139" s="304"/>
      <c r="CR139" s="304"/>
      <c r="CS139" s="304"/>
      <c r="CT139" s="304"/>
      <c r="CU139" s="304"/>
      <c r="CV139" s="304"/>
      <c r="CW139" s="304"/>
      <c r="CX139" s="304"/>
      <c r="CY139" s="304"/>
      <c r="CZ139" s="304"/>
      <c r="DA139" s="304"/>
      <c r="DB139" s="304"/>
      <c r="DC139" s="304"/>
      <c r="DD139" s="304"/>
      <c r="DE139" s="304"/>
      <c r="DF139" s="304"/>
      <c r="DG139" s="304"/>
      <c r="DH139" s="304"/>
      <c r="DI139" s="304"/>
      <c r="DJ139" s="304"/>
      <c r="DK139" s="304"/>
      <c r="DL139" s="304"/>
      <c r="DM139" s="304"/>
      <c r="DN139" s="304"/>
      <c r="DO139" s="304"/>
      <c r="DP139" s="304"/>
      <c r="DQ139" s="304"/>
      <c r="DR139" s="304"/>
      <c r="DS139" s="304"/>
      <c r="DT139" s="304"/>
      <c r="DU139" s="304"/>
      <c r="DV139" s="304"/>
      <c r="DW139" s="304"/>
      <c r="DX139" s="304"/>
      <c r="DY139" s="304"/>
      <c r="DZ139" s="304"/>
      <c r="EA139" s="304"/>
      <c r="EB139" s="304"/>
      <c r="EC139" s="304"/>
      <c r="ED139" s="304"/>
      <c r="EE139" s="304"/>
      <c r="EF139" s="304"/>
      <c r="EG139" s="304"/>
      <c r="EH139" s="304"/>
      <c r="EI139" s="304"/>
      <c r="EJ139" s="304"/>
      <c r="EK139" s="304"/>
      <c r="EL139" s="304"/>
      <c r="EM139" s="304"/>
      <c r="EN139" s="304"/>
      <c r="EO139" s="304"/>
      <c r="EP139" s="304"/>
      <c r="EQ139" s="304"/>
      <c r="ER139" s="304"/>
      <c r="ES139" s="304"/>
      <c r="ET139" s="304"/>
      <c r="EU139" s="304"/>
      <c r="EV139" s="304"/>
      <c r="EW139" s="304"/>
      <c r="EX139" s="304"/>
      <c r="EY139" s="304"/>
      <c r="EZ139" s="304"/>
      <c r="FA139" s="304"/>
      <c r="FB139" s="304"/>
      <c r="FC139" s="304"/>
      <c r="FD139" s="304"/>
      <c r="FE139" s="304"/>
      <c r="FF139" s="304"/>
      <c r="FG139" s="304"/>
      <c r="FH139" s="304"/>
      <c r="FI139" s="304"/>
      <c r="FJ139" s="304"/>
      <c r="FK139" s="304"/>
      <c r="FL139" s="304"/>
      <c r="FM139" s="304"/>
      <c r="FN139" s="304"/>
      <c r="FO139" s="304"/>
      <c r="FP139" s="304"/>
      <c r="FQ139" s="304"/>
      <c r="FR139" s="304"/>
      <c r="FS139" s="304"/>
      <c r="FT139" s="304"/>
      <c r="FU139" s="304"/>
      <c r="FV139" s="304"/>
      <c r="FW139" s="304"/>
      <c r="FX139" s="304"/>
      <c r="FY139" s="304"/>
      <c r="FZ139" s="304"/>
      <c r="GA139" s="304"/>
      <c r="GB139" s="304"/>
      <c r="GC139" s="304"/>
      <c r="GD139" s="304"/>
      <c r="GE139" s="304"/>
      <c r="GF139" s="304"/>
      <c r="GG139" s="304"/>
      <c r="GH139" s="304"/>
      <c r="GI139" s="304"/>
      <c r="GJ139" s="304"/>
      <c r="GK139" s="304"/>
      <c r="GL139" s="304"/>
      <c r="GM139" s="304"/>
      <c r="GN139" s="304"/>
      <c r="GO139" s="304"/>
      <c r="GP139" s="304"/>
      <c r="GQ139" s="304"/>
      <c r="GR139" s="304"/>
      <c r="GS139" s="304"/>
      <c r="GT139" s="304"/>
      <c r="GU139" s="304"/>
      <c r="GV139" s="304"/>
      <c r="GW139" s="304"/>
      <c r="GX139" s="304"/>
      <c r="GY139" s="304"/>
      <c r="GZ139" s="304"/>
      <c r="HA139" s="304"/>
      <c r="HB139" s="304"/>
      <c r="HC139" s="304"/>
      <c r="HD139" s="304"/>
      <c r="HE139" s="304"/>
      <c r="HF139" s="304"/>
      <c r="HG139" s="304"/>
      <c r="HH139" s="304"/>
      <c r="HI139" s="304"/>
      <c r="HJ139" s="304"/>
      <c r="HK139" s="304"/>
      <c r="HL139" s="304"/>
      <c r="HM139" s="304"/>
      <c r="HN139" s="304"/>
      <c r="HO139" s="304"/>
      <c r="HP139" s="304"/>
      <c r="HQ139" s="304"/>
      <c r="HR139" s="304"/>
      <c r="HS139" s="304"/>
      <c r="HT139" s="304"/>
      <c r="HU139" s="304"/>
      <c r="HV139" s="304"/>
      <c r="HW139" s="304"/>
      <c r="HX139" s="304"/>
      <c r="HY139" s="304"/>
    </row>
    <row r="140" spans="3:233" ht="63.75">
      <c r="C140" s="304" t="s">
        <v>434</v>
      </c>
      <c r="D140" s="266"/>
      <c r="E140" s="277"/>
      <c r="F140" s="272"/>
      <c r="G140" s="272" t="str">
        <f>IF(E140&lt;&gt;0,E140*F140," ")</f>
        <v> </v>
      </c>
      <c r="H140" s="304"/>
      <c r="I140" s="304"/>
      <c r="J140" s="304"/>
      <c r="K140" s="304"/>
      <c r="L140" s="304"/>
      <c r="M140" s="304"/>
      <c r="N140" s="304"/>
      <c r="O140" s="304"/>
      <c r="P140" s="304"/>
      <c r="Q140" s="304"/>
      <c r="R140" s="304"/>
      <c r="S140" s="304"/>
      <c r="T140" s="304"/>
      <c r="U140" s="304"/>
      <c r="V140" s="304"/>
      <c r="W140" s="304"/>
      <c r="X140" s="304"/>
      <c r="Y140" s="304"/>
      <c r="Z140" s="304"/>
      <c r="AA140" s="304"/>
      <c r="AB140" s="304"/>
      <c r="AC140" s="304"/>
      <c r="AD140" s="304"/>
      <c r="AE140" s="304"/>
      <c r="AF140" s="304"/>
      <c r="AG140" s="304"/>
      <c r="AH140" s="304"/>
      <c r="AI140" s="304"/>
      <c r="AJ140" s="304"/>
      <c r="AK140" s="304"/>
      <c r="AL140" s="304"/>
      <c r="AM140" s="304"/>
      <c r="AN140" s="304"/>
      <c r="AO140" s="304"/>
      <c r="AP140" s="304"/>
      <c r="AQ140" s="304"/>
      <c r="AR140" s="304"/>
      <c r="AS140" s="304"/>
      <c r="AT140" s="304"/>
      <c r="AU140" s="304"/>
      <c r="AV140" s="304"/>
      <c r="AW140" s="304"/>
      <c r="AX140" s="304"/>
      <c r="AY140" s="304"/>
      <c r="AZ140" s="304"/>
      <c r="BA140" s="304"/>
      <c r="BB140" s="304"/>
      <c r="BC140" s="304"/>
      <c r="BD140" s="304"/>
      <c r="BE140" s="304"/>
      <c r="BF140" s="304"/>
      <c r="BG140" s="304"/>
      <c r="BH140" s="304"/>
      <c r="BI140" s="304"/>
      <c r="BJ140" s="304"/>
      <c r="BK140" s="304"/>
      <c r="BL140" s="304"/>
      <c r="BM140" s="304"/>
      <c r="BN140" s="304"/>
      <c r="BO140" s="304"/>
      <c r="BP140" s="304"/>
      <c r="BQ140" s="304"/>
      <c r="BR140" s="304"/>
      <c r="BS140" s="304"/>
      <c r="BT140" s="304"/>
      <c r="BU140" s="304"/>
      <c r="BV140" s="304"/>
      <c r="BW140" s="304"/>
      <c r="BX140" s="304"/>
      <c r="BY140" s="304"/>
      <c r="BZ140" s="304"/>
      <c r="CA140" s="304"/>
      <c r="CB140" s="304"/>
      <c r="CC140" s="304"/>
      <c r="CD140" s="304"/>
      <c r="CE140" s="304"/>
      <c r="CF140" s="304"/>
      <c r="CG140" s="304"/>
      <c r="CH140" s="304"/>
      <c r="CI140" s="304"/>
      <c r="CJ140" s="304"/>
      <c r="CK140" s="304"/>
      <c r="CL140" s="304"/>
      <c r="CM140" s="304"/>
      <c r="CN140" s="304"/>
      <c r="CO140" s="304"/>
      <c r="CP140" s="304"/>
      <c r="CQ140" s="304"/>
      <c r="CR140" s="304"/>
      <c r="CS140" s="304"/>
      <c r="CT140" s="304"/>
      <c r="CU140" s="304"/>
      <c r="CV140" s="304"/>
      <c r="CW140" s="304"/>
      <c r="CX140" s="304"/>
      <c r="CY140" s="304"/>
      <c r="CZ140" s="304"/>
      <c r="DA140" s="304"/>
      <c r="DB140" s="304"/>
      <c r="DC140" s="304"/>
      <c r="DD140" s="304"/>
      <c r="DE140" s="304"/>
      <c r="DF140" s="304"/>
      <c r="DG140" s="304"/>
      <c r="DH140" s="304"/>
      <c r="DI140" s="304"/>
      <c r="DJ140" s="304"/>
      <c r="DK140" s="304"/>
      <c r="DL140" s="304"/>
      <c r="DM140" s="304"/>
      <c r="DN140" s="304"/>
      <c r="DO140" s="304"/>
      <c r="DP140" s="304"/>
      <c r="DQ140" s="304"/>
      <c r="DR140" s="304"/>
      <c r="DS140" s="304"/>
      <c r="DT140" s="304"/>
      <c r="DU140" s="304"/>
      <c r="DV140" s="304"/>
      <c r="DW140" s="304"/>
      <c r="DX140" s="304"/>
      <c r="DY140" s="304"/>
      <c r="DZ140" s="304"/>
      <c r="EA140" s="304"/>
      <c r="EB140" s="304"/>
      <c r="EC140" s="304"/>
      <c r="ED140" s="304"/>
      <c r="EE140" s="304"/>
      <c r="EF140" s="304"/>
      <c r="EG140" s="304"/>
      <c r="EH140" s="304"/>
      <c r="EI140" s="304"/>
      <c r="EJ140" s="304"/>
      <c r="EK140" s="304"/>
      <c r="EL140" s="304"/>
      <c r="EM140" s="304"/>
      <c r="EN140" s="304"/>
      <c r="EO140" s="304"/>
      <c r="EP140" s="304"/>
      <c r="EQ140" s="304"/>
      <c r="ER140" s="304"/>
      <c r="ES140" s="304"/>
      <c r="ET140" s="304"/>
      <c r="EU140" s="304"/>
      <c r="EV140" s="304"/>
      <c r="EW140" s="304"/>
      <c r="EX140" s="304"/>
      <c r="EY140" s="304"/>
      <c r="EZ140" s="304"/>
      <c r="FA140" s="304"/>
      <c r="FB140" s="304"/>
      <c r="FC140" s="304"/>
      <c r="FD140" s="304"/>
      <c r="FE140" s="304"/>
      <c r="FF140" s="304"/>
      <c r="FG140" s="304"/>
      <c r="FH140" s="304"/>
      <c r="FI140" s="304"/>
      <c r="FJ140" s="304"/>
      <c r="FK140" s="304"/>
      <c r="FL140" s="304"/>
      <c r="FM140" s="304"/>
      <c r="FN140" s="304"/>
      <c r="FO140" s="304"/>
      <c r="FP140" s="304"/>
      <c r="FQ140" s="304"/>
      <c r="FR140" s="304"/>
      <c r="FS140" s="304"/>
      <c r="FT140" s="304"/>
      <c r="FU140" s="304"/>
      <c r="FV140" s="304"/>
      <c r="FW140" s="304"/>
      <c r="FX140" s="304"/>
      <c r="FY140" s="304"/>
      <c r="FZ140" s="304"/>
      <c r="GA140" s="304"/>
      <c r="GB140" s="304"/>
      <c r="GC140" s="304"/>
      <c r="GD140" s="304"/>
      <c r="GE140" s="304"/>
      <c r="GF140" s="304"/>
      <c r="GG140" s="304"/>
      <c r="GH140" s="304"/>
      <c r="GI140" s="304"/>
      <c r="GJ140" s="304"/>
      <c r="GK140" s="304"/>
      <c r="GL140" s="304"/>
      <c r="GM140" s="304"/>
      <c r="GN140" s="304"/>
      <c r="GO140" s="304"/>
      <c r="GP140" s="304"/>
      <c r="GQ140" s="304"/>
      <c r="GR140" s="304"/>
      <c r="GS140" s="304"/>
      <c r="GT140" s="304"/>
      <c r="GU140" s="304"/>
      <c r="GV140" s="304"/>
      <c r="GW140" s="304"/>
      <c r="GX140" s="304"/>
      <c r="GY140" s="304"/>
      <c r="GZ140" s="304"/>
      <c r="HA140" s="304"/>
      <c r="HB140" s="304"/>
      <c r="HC140" s="304"/>
      <c r="HD140" s="304"/>
      <c r="HE140" s="304"/>
      <c r="HF140" s="304"/>
      <c r="HG140" s="304"/>
      <c r="HH140" s="304"/>
      <c r="HI140" s="304"/>
      <c r="HJ140" s="304"/>
      <c r="HK140" s="304"/>
      <c r="HL140" s="304"/>
      <c r="HM140" s="304"/>
      <c r="HN140" s="304"/>
      <c r="HO140" s="304"/>
      <c r="HP140" s="304"/>
      <c r="HQ140" s="304"/>
      <c r="HR140" s="304"/>
      <c r="HS140" s="304"/>
      <c r="HT140" s="304"/>
      <c r="HU140" s="304"/>
      <c r="HV140" s="304"/>
      <c r="HW140" s="304"/>
      <c r="HX140" s="304"/>
      <c r="HY140" s="304"/>
    </row>
    <row r="141" spans="3:233" ht="12.75">
      <c r="C141" s="304" t="s">
        <v>416</v>
      </c>
      <c r="D141" s="266"/>
      <c r="E141" s="277"/>
      <c r="F141" s="272"/>
      <c r="G141" s="272"/>
      <c r="H141" s="304"/>
      <c r="I141" s="304"/>
      <c r="J141" s="304"/>
      <c r="K141" s="304"/>
      <c r="L141" s="304"/>
      <c r="M141" s="304"/>
      <c r="N141" s="304"/>
      <c r="O141" s="304"/>
      <c r="P141" s="304"/>
      <c r="Q141" s="304"/>
      <c r="R141" s="304"/>
      <c r="S141" s="304"/>
      <c r="T141" s="304"/>
      <c r="U141" s="304"/>
      <c r="V141" s="304"/>
      <c r="W141" s="304"/>
      <c r="X141" s="304"/>
      <c r="Y141" s="304"/>
      <c r="Z141" s="304"/>
      <c r="AA141" s="304"/>
      <c r="AB141" s="304"/>
      <c r="AC141" s="304"/>
      <c r="AD141" s="304"/>
      <c r="AE141" s="304"/>
      <c r="AF141" s="304"/>
      <c r="AG141" s="304"/>
      <c r="AH141" s="304"/>
      <c r="AI141" s="304"/>
      <c r="AJ141" s="304"/>
      <c r="AK141" s="304"/>
      <c r="AL141" s="304"/>
      <c r="AM141" s="304"/>
      <c r="AN141" s="304"/>
      <c r="AO141" s="304"/>
      <c r="AP141" s="304"/>
      <c r="AQ141" s="304"/>
      <c r="AR141" s="304"/>
      <c r="AS141" s="304"/>
      <c r="AT141" s="304"/>
      <c r="AU141" s="304"/>
      <c r="AV141" s="304"/>
      <c r="AW141" s="304"/>
      <c r="AX141" s="304"/>
      <c r="AY141" s="304"/>
      <c r="AZ141" s="304"/>
      <c r="BA141" s="304"/>
      <c r="BB141" s="304"/>
      <c r="BC141" s="304"/>
      <c r="BD141" s="304"/>
      <c r="BE141" s="304"/>
      <c r="BF141" s="304"/>
      <c r="BG141" s="304"/>
      <c r="BH141" s="304"/>
      <c r="BI141" s="304"/>
      <c r="BJ141" s="304"/>
      <c r="BK141" s="304"/>
      <c r="BL141" s="304"/>
      <c r="BM141" s="304"/>
      <c r="BN141" s="304"/>
      <c r="BO141" s="304"/>
      <c r="BP141" s="304"/>
      <c r="BQ141" s="304"/>
      <c r="BR141" s="304"/>
      <c r="BS141" s="304"/>
      <c r="BT141" s="304"/>
      <c r="BU141" s="304"/>
      <c r="BV141" s="304"/>
      <c r="BW141" s="304"/>
      <c r="BX141" s="304"/>
      <c r="BY141" s="304"/>
      <c r="BZ141" s="304"/>
      <c r="CA141" s="304"/>
      <c r="CB141" s="304"/>
      <c r="CC141" s="304"/>
      <c r="CD141" s="304"/>
      <c r="CE141" s="304"/>
      <c r="CF141" s="304"/>
      <c r="CG141" s="304"/>
      <c r="CH141" s="304"/>
      <c r="CI141" s="304"/>
      <c r="CJ141" s="304"/>
      <c r="CK141" s="304"/>
      <c r="CL141" s="304"/>
      <c r="CM141" s="304"/>
      <c r="CN141" s="304"/>
      <c r="CO141" s="304"/>
      <c r="CP141" s="304"/>
      <c r="CQ141" s="304"/>
      <c r="CR141" s="304"/>
      <c r="CS141" s="304"/>
      <c r="CT141" s="304"/>
      <c r="CU141" s="304"/>
      <c r="CV141" s="304"/>
      <c r="CW141" s="304"/>
      <c r="CX141" s="304"/>
      <c r="CY141" s="304"/>
      <c r="CZ141" s="304"/>
      <c r="DA141" s="304"/>
      <c r="DB141" s="304"/>
      <c r="DC141" s="304"/>
      <c r="DD141" s="304"/>
      <c r="DE141" s="304"/>
      <c r="DF141" s="304"/>
      <c r="DG141" s="304"/>
      <c r="DH141" s="304"/>
      <c r="DI141" s="304"/>
      <c r="DJ141" s="304"/>
      <c r="DK141" s="304"/>
      <c r="DL141" s="304"/>
      <c r="DM141" s="304"/>
      <c r="DN141" s="304"/>
      <c r="DO141" s="304"/>
      <c r="DP141" s="304"/>
      <c r="DQ141" s="304"/>
      <c r="DR141" s="304"/>
      <c r="DS141" s="304"/>
      <c r="DT141" s="304"/>
      <c r="DU141" s="304"/>
      <c r="DV141" s="304"/>
      <c r="DW141" s="304"/>
      <c r="DX141" s="304"/>
      <c r="DY141" s="304"/>
      <c r="DZ141" s="304"/>
      <c r="EA141" s="304"/>
      <c r="EB141" s="304"/>
      <c r="EC141" s="304"/>
      <c r="ED141" s="304"/>
      <c r="EE141" s="304"/>
      <c r="EF141" s="304"/>
      <c r="EG141" s="304"/>
      <c r="EH141" s="304"/>
      <c r="EI141" s="304"/>
      <c r="EJ141" s="304"/>
      <c r="EK141" s="304"/>
      <c r="EL141" s="304"/>
      <c r="EM141" s="304"/>
      <c r="EN141" s="304"/>
      <c r="EO141" s="304"/>
      <c r="EP141" s="304"/>
      <c r="EQ141" s="304"/>
      <c r="ER141" s="304"/>
      <c r="ES141" s="304"/>
      <c r="ET141" s="304"/>
      <c r="EU141" s="304"/>
      <c r="EV141" s="304"/>
      <c r="EW141" s="304"/>
      <c r="EX141" s="304"/>
      <c r="EY141" s="304"/>
      <c r="EZ141" s="304"/>
      <c r="FA141" s="304"/>
      <c r="FB141" s="304"/>
      <c r="FC141" s="304"/>
      <c r="FD141" s="304"/>
      <c r="FE141" s="304"/>
      <c r="FF141" s="304"/>
      <c r="FG141" s="304"/>
      <c r="FH141" s="304"/>
      <c r="FI141" s="304"/>
      <c r="FJ141" s="304"/>
      <c r="FK141" s="304"/>
      <c r="FL141" s="304"/>
      <c r="FM141" s="304"/>
      <c r="FN141" s="304"/>
      <c r="FO141" s="304"/>
      <c r="FP141" s="304"/>
      <c r="FQ141" s="304"/>
      <c r="FR141" s="304"/>
      <c r="FS141" s="304"/>
      <c r="FT141" s="304"/>
      <c r="FU141" s="304"/>
      <c r="FV141" s="304"/>
      <c r="FW141" s="304"/>
      <c r="FX141" s="304"/>
      <c r="FY141" s="304"/>
      <c r="FZ141" s="304"/>
      <c r="GA141" s="304"/>
      <c r="GB141" s="304"/>
      <c r="GC141" s="304"/>
      <c r="GD141" s="304"/>
      <c r="GE141" s="304"/>
      <c r="GF141" s="304"/>
      <c r="GG141" s="304"/>
      <c r="GH141" s="304"/>
      <c r="GI141" s="304"/>
      <c r="GJ141" s="304"/>
      <c r="GK141" s="304"/>
      <c r="GL141" s="304"/>
      <c r="GM141" s="304"/>
      <c r="GN141" s="304"/>
      <c r="GO141" s="304"/>
      <c r="GP141" s="304"/>
      <c r="GQ141" s="304"/>
      <c r="GR141" s="304"/>
      <c r="GS141" s="304"/>
      <c r="GT141" s="304"/>
      <c r="GU141" s="304"/>
      <c r="GV141" s="304"/>
      <c r="GW141" s="304"/>
      <c r="GX141" s="304"/>
      <c r="GY141" s="304"/>
      <c r="GZ141" s="304"/>
      <c r="HA141" s="304"/>
      <c r="HB141" s="304"/>
      <c r="HC141" s="304"/>
      <c r="HD141" s="304"/>
      <c r="HE141" s="304"/>
      <c r="HF141" s="304"/>
      <c r="HG141" s="304"/>
      <c r="HH141" s="304"/>
      <c r="HI141" s="304"/>
      <c r="HJ141" s="304"/>
      <c r="HK141" s="304"/>
      <c r="HL141" s="304"/>
      <c r="HM141" s="304"/>
      <c r="HN141" s="304"/>
      <c r="HO141" s="304"/>
      <c r="HP141" s="304"/>
      <c r="HQ141" s="304"/>
      <c r="HR141" s="304"/>
      <c r="HS141" s="304"/>
      <c r="HT141" s="304"/>
      <c r="HU141" s="304"/>
      <c r="HV141" s="304"/>
      <c r="HW141" s="304"/>
      <c r="HX141" s="304"/>
      <c r="HY141" s="304"/>
    </row>
    <row r="142" spans="2:233" ht="12.75">
      <c r="B142" s="234" t="s">
        <v>393</v>
      </c>
      <c r="C142" s="304"/>
      <c r="D142" s="266"/>
      <c r="E142" s="277"/>
      <c r="F142" s="272"/>
      <c r="G142" s="272" t="str">
        <f aca="true" t="shared" si="7" ref="G142:G199">IF(E142&lt;&gt;0,E142*F142," ")</f>
        <v> </v>
      </c>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4"/>
      <c r="AK142" s="304"/>
      <c r="AL142" s="304"/>
      <c r="AM142" s="304"/>
      <c r="AN142" s="304"/>
      <c r="AO142" s="304"/>
      <c r="AP142" s="304"/>
      <c r="AQ142" s="304"/>
      <c r="AR142" s="304"/>
      <c r="AS142" s="304"/>
      <c r="AT142" s="304"/>
      <c r="AU142" s="304"/>
      <c r="AV142" s="304"/>
      <c r="AW142" s="304"/>
      <c r="AX142" s="304"/>
      <c r="AY142" s="304"/>
      <c r="AZ142" s="304"/>
      <c r="BA142" s="304"/>
      <c r="BB142" s="304"/>
      <c r="BC142" s="304"/>
      <c r="BD142" s="304"/>
      <c r="BE142" s="304"/>
      <c r="BF142" s="304"/>
      <c r="BG142" s="304"/>
      <c r="BH142" s="304"/>
      <c r="BI142" s="304"/>
      <c r="BJ142" s="304"/>
      <c r="BK142" s="304"/>
      <c r="BL142" s="304"/>
      <c r="BM142" s="304"/>
      <c r="BN142" s="304"/>
      <c r="BO142" s="304"/>
      <c r="BP142" s="304"/>
      <c r="BQ142" s="304"/>
      <c r="BR142" s="304"/>
      <c r="BS142" s="304"/>
      <c r="BT142" s="304"/>
      <c r="BU142" s="304"/>
      <c r="BV142" s="304"/>
      <c r="BW142" s="304"/>
      <c r="BX142" s="304"/>
      <c r="BY142" s="304"/>
      <c r="BZ142" s="304"/>
      <c r="CA142" s="304"/>
      <c r="CB142" s="304"/>
      <c r="CC142" s="304"/>
      <c r="CD142" s="304"/>
      <c r="CE142" s="304"/>
      <c r="CF142" s="304"/>
      <c r="CG142" s="304"/>
      <c r="CH142" s="304"/>
      <c r="CI142" s="304"/>
      <c r="CJ142" s="304"/>
      <c r="CK142" s="304"/>
      <c r="CL142" s="304"/>
      <c r="CM142" s="304"/>
      <c r="CN142" s="304"/>
      <c r="CO142" s="304"/>
      <c r="CP142" s="304"/>
      <c r="CQ142" s="304"/>
      <c r="CR142" s="304"/>
      <c r="CS142" s="304"/>
      <c r="CT142" s="304"/>
      <c r="CU142" s="304"/>
      <c r="CV142" s="304"/>
      <c r="CW142" s="304"/>
      <c r="CX142" s="304"/>
      <c r="CY142" s="304"/>
      <c r="CZ142" s="304"/>
      <c r="DA142" s="304"/>
      <c r="DB142" s="304"/>
      <c r="DC142" s="304"/>
      <c r="DD142" s="304"/>
      <c r="DE142" s="304"/>
      <c r="DF142" s="304"/>
      <c r="DG142" s="304"/>
      <c r="DH142" s="304"/>
      <c r="DI142" s="304"/>
      <c r="DJ142" s="304"/>
      <c r="DK142" s="304"/>
      <c r="DL142" s="304"/>
      <c r="DM142" s="304"/>
      <c r="DN142" s="304"/>
      <c r="DO142" s="304"/>
      <c r="DP142" s="304"/>
      <c r="DQ142" s="304"/>
      <c r="DR142" s="304"/>
      <c r="DS142" s="304"/>
      <c r="DT142" s="304"/>
      <c r="DU142" s="304"/>
      <c r="DV142" s="304"/>
      <c r="DW142" s="304"/>
      <c r="DX142" s="304"/>
      <c r="DY142" s="304"/>
      <c r="DZ142" s="304"/>
      <c r="EA142" s="304"/>
      <c r="EB142" s="304"/>
      <c r="EC142" s="304"/>
      <c r="ED142" s="304"/>
      <c r="EE142" s="304"/>
      <c r="EF142" s="304"/>
      <c r="EG142" s="304"/>
      <c r="EH142" s="304"/>
      <c r="EI142" s="304"/>
      <c r="EJ142" s="304"/>
      <c r="EK142" s="304"/>
      <c r="EL142" s="304"/>
      <c r="EM142" s="304"/>
      <c r="EN142" s="304"/>
      <c r="EO142" s="304"/>
      <c r="EP142" s="304"/>
      <c r="EQ142" s="304"/>
      <c r="ER142" s="304"/>
      <c r="ES142" s="304"/>
      <c r="ET142" s="304"/>
      <c r="EU142" s="304"/>
      <c r="EV142" s="304"/>
      <c r="EW142" s="304"/>
      <c r="EX142" s="304"/>
      <c r="EY142" s="304"/>
      <c r="EZ142" s="304"/>
      <c r="FA142" s="304"/>
      <c r="FB142" s="304"/>
      <c r="FC142" s="304"/>
      <c r="FD142" s="304"/>
      <c r="FE142" s="304"/>
      <c r="FF142" s="304"/>
      <c r="FG142" s="304"/>
      <c r="FH142" s="304"/>
      <c r="FI142" s="304"/>
      <c r="FJ142" s="304"/>
      <c r="FK142" s="304"/>
      <c r="FL142" s="304"/>
      <c r="FM142" s="304"/>
      <c r="FN142" s="304"/>
      <c r="FO142" s="304"/>
      <c r="FP142" s="304"/>
      <c r="FQ142" s="304"/>
      <c r="FR142" s="304"/>
      <c r="FS142" s="304"/>
      <c r="FT142" s="304"/>
      <c r="FU142" s="304"/>
      <c r="FV142" s="304"/>
      <c r="FW142" s="304"/>
      <c r="FX142" s="304"/>
      <c r="FY142" s="304"/>
      <c r="FZ142" s="304"/>
      <c r="GA142" s="304"/>
      <c r="GB142" s="304"/>
      <c r="GC142" s="304"/>
      <c r="GD142" s="304"/>
      <c r="GE142" s="304"/>
      <c r="GF142" s="304"/>
      <c r="GG142" s="304"/>
      <c r="GH142" s="304"/>
      <c r="GI142" s="304"/>
      <c r="GJ142" s="304"/>
      <c r="GK142" s="304"/>
      <c r="GL142" s="304"/>
      <c r="GM142" s="304"/>
      <c r="GN142" s="304"/>
      <c r="GO142" s="304"/>
      <c r="GP142" s="304"/>
      <c r="GQ142" s="304"/>
      <c r="GR142" s="304"/>
      <c r="GS142" s="304"/>
      <c r="GT142" s="304"/>
      <c r="GU142" s="304"/>
      <c r="GV142" s="304"/>
      <c r="GW142" s="304"/>
      <c r="GX142" s="304"/>
      <c r="GY142" s="304"/>
      <c r="GZ142" s="304"/>
      <c r="HA142" s="304"/>
      <c r="HB142" s="304"/>
      <c r="HC142" s="304"/>
      <c r="HD142" s="304"/>
      <c r="HE142" s="304"/>
      <c r="HF142" s="304"/>
      <c r="HG142" s="304"/>
      <c r="HH142" s="304"/>
      <c r="HI142" s="304"/>
      <c r="HJ142" s="304"/>
      <c r="HK142" s="304"/>
      <c r="HL142" s="304"/>
      <c r="HM142" s="304"/>
      <c r="HN142" s="304"/>
      <c r="HO142" s="304"/>
      <c r="HP142" s="304"/>
      <c r="HQ142" s="304"/>
      <c r="HR142" s="304"/>
      <c r="HS142" s="304"/>
      <c r="HT142" s="304"/>
      <c r="HU142" s="304"/>
      <c r="HV142" s="304"/>
      <c r="HW142" s="304"/>
      <c r="HX142" s="304"/>
      <c r="HY142" s="304"/>
    </row>
    <row r="143" spans="2:233" ht="12.75">
      <c r="B143" s="234" t="s">
        <v>395</v>
      </c>
      <c r="C143" s="304" t="s">
        <v>547</v>
      </c>
      <c r="D143" s="266" t="s">
        <v>219</v>
      </c>
      <c r="E143" s="277">
        <v>290</v>
      </c>
      <c r="F143" s="272"/>
      <c r="G143" s="272">
        <f t="shared" si="7"/>
        <v>0</v>
      </c>
      <c r="H143" s="304"/>
      <c r="I143" s="304"/>
      <c r="J143" s="304"/>
      <c r="K143" s="304"/>
      <c r="L143" s="304"/>
      <c r="M143" s="304"/>
      <c r="N143" s="304"/>
      <c r="O143" s="304"/>
      <c r="P143" s="304"/>
      <c r="Q143" s="304"/>
      <c r="R143" s="304"/>
      <c r="S143" s="304"/>
      <c r="T143" s="304"/>
      <c r="U143" s="304"/>
      <c r="V143" s="304"/>
      <c r="W143" s="304"/>
      <c r="X143" s="304"/>
      <c r="Y143" s="304"/>
      <c r="Z143" s="304"/>
      <c r="AA143" s="304"/>
      <c r="AB143" s="304"/>
      <c r="AC143" s="304"/>
      <c r="AD143" s="304"/>
      <c r="AE143" s="304"/>
      <c r="AF143" s="304"/>
      <c r="AG143" s="304"/>
      <c r="AH143" s="304"/>
      <c r="AI143" s="304"/>
      <c r="AJ143" s="304"/>
      <c r="AK143" s="304"/>
      <c r="AL143" s="304"/>
      <c r="AM143" s="304"/>
      <c r="AN143" s="304"/>
      <c r="AO143" s="304"/>
      <c r="AP143" s="304"/>
      <c r="AQ143" s="304"/>
      <c r="AR143" s="304"/>
      <c r="AS143" s="304"/>
      <c r="AT143" s="304"/>
      <c r="AU143" s="304"/>
      <c r="AV143" s="304"/>
      <c r="AW143" s="304"/>
      <c r="AX143" s="304"/>
      <c r="AY143" s="304"/>
      <c r="AZ143" s="304"/>
      <c r="BA143" s="304"/>
      <c r="BB143" s="304"/>
      <c r="BC143" s="304"/>
      <c r="BD143" s="304"/>
      <c r="BE143" s="304"/>
      <c r="BF143" s="304"/>
      <c r="BG143" s="304"/>
      <c r="BH143" s="304"/>
      <c r="BI143" s="304"/>
      <c r="BJ143" s="304"/>
      <c r="BK143" s="304"/>
      <c r="BL143" s="304"/>
      <c r="BM143" s="304"/>
      <c r="BN143" s="304"/>
      <c r="BO143" s="304"/>
      <c r="BP143" s="304"/>
      <c r="BQ143" s="304"/>
      <c r="BR143" s="304"/>
      <c r="BS143" s="304"/>
      <c r="BT143" s="304"/>
      <c r="BU143" s="304"/>
      <c r="BV143" s="304"/>
      <c r="BW143" s="304"/>
      <c r="BX143" s="304"/>
      <c r="BY143" s="304"/>
      <c r="BZ143" s="304"/>
      <c r="CA143" s="304"/>
      <c r="CB143" s="304"/>
      <c r="CC143" s="304"/>
      <c r="CD143" s="304"/>
      <c r="CE143" s="304"/>
      <c r="CF143" s="304"/>
      <c r="CG143" s="304"/>
      <c r="CH143" s="304"/>
      <c r="CI143" s="304"/>
      <c r="CJ143" s="304"/>
      <c r="CK143" s="304"/>
      <c r="CL143" s="304"/>
      <c r="CM143" s="304"/>
      <c r="CN143" s="304"/>
      <c r="CO143" s="304"/>
      <c r="CP143" s="304"/>
      <c r="CQ143" s="304"/>
      <c r="CR143" s="304"/>
      <c r="CS143" s="304"/>
      <c r="CT143" s="304"/>
      <c r="CU143" s="304"/>
      <c r="CV143" s="304"/>
      <c r="CW143" s="304"/>
      <c r="CX143" s="304"/>
      <c r="CY143" s="304"/>
      <c r="CZ143" s="304"/>
      <c r="DA143" s="304"/>
      <c r="DB143" s="304"/>
      <c r="DC143" s="304"/>
      <c r="DD143" s="304"/>
      <c r="DE143" s="304"/>
      <c r="DF143" s="304"/>
      <c r="DG143" s="304"/>
      <c r="DH143" s="304"/>
      <c r="DI143" s="304"/>
      <c r="DJ143" s="304"/>
      <c r="DK143" s="304"/>
      <c r="DL143" s="304"/>
      <c r="DM143" s="304"/>
      <c r="DN143" s="304"/>
      <c r="DO143" s="304"/>
      <c r="DP143" s="304"/>
      <c r="DQ143" s="304"/>
      <c r="DR143" s="304"/>
      <c r="DS143" s="304"/>
      <c r="DT143" s="304"/>
      <c r="DU143" s="304"/>
      <c r="DV143" s="304"/>
      <c r="DW143" s="304"/>
      <c r="DX143" s="304"/>
      <c r="DY143" s="304"/>
      <c r="DZ143" s="304"/>
      <c r="EA143" s="304"/>
      <c r="EB143" s="304"/>
      <c r="EC143" s="304"/>
      <c r="ED143" s="304"/>
      <c r="EE143" s="304"/>
      <c r="EF143" s="304"/>
      <c r="EG143" s="304"/>
      <c r="EH143" s="304"/>
      <c r="EI143" s="304"/>
      <c r="EJ143" s="304"/>
      <c r="EK143" s="304"/>
      <c r="EL143" s="304"/>
      <c r="EM143" s="304"/>
      <c r="EN143" s="304"/>
      <c r="EO143" s="304"/>
      <c r="EP143" s="304"/>
      <c r="EQ143" s="304"/>
      <c r="ER143" s="304"/>
      <c r="ES143" s="304"/>
      <c r="ET143" s="304"/>
      <c r="EU143" s="304"/>
      <c r="EV143" s="304"/>
      <c r="EW143" s="304"/>
      <c r="EX143" s="304"/>
      <c r="EY143" s="304"/>
      <c r="EZ143" s="304"/>
      <c r="FA143" s="304"/>
      <c r="FB143" s="304"/>
      <c r="FC143" s="304"/>
      <c r="FD143" s="304"/>
      <c r="FE143" s="304"/>
      <c r="FF143" s="304"/>
      <c r="FG143" s="304"/>
      <c r="FH143" s="304"/>
      <c r="FI143" s="304"/>
      <c r="FJ143" s="304"/>
      <c r="FK143" s="304"/>
      <c r="FL143" s="304"/>
      <c r="FM143" s="304"/>
      <c r="FN143" s="304"/>
      <c r="FO143" s="304"/>
      <c r="FP143" s="304"/>
      <c r="FQ143" s="304"/>
      <c r="FR143" s="304"/>
      <c r="FS143" s="304"/>
      <c r="FT143" s="304"/>
      <c r="FU143" s="304"/>
      <c r="FV143" s="304"/>
      <c r="FW143" s="304"/>
      <c r="FX143" s="304"/>
      <c r="FY143" s="304"/>
      <c r="FZ143" s="304"/>
      <c r="GA143" s="304"/>
      <c r="GB143" s="304"/>
      <c r="GC143" s="304"/>
      <c r="GD143" s="304"/>
      <c r="GE143" s="304"/>
      <c r="GF143" s="304"/>
      <c r="GG143" s="304"/>
      <c r="GH143" s="304"/>
      <c r="GI143" s="304"/>
      <c r="GJ143" s="304"/>
      <c r="GK143" s="304"/>
      <c r="GL143" s="304"/>
      <c r="GM143" s="304"/>
      <c r="GN143" s="304"/>
      <c r="GO143" s="304"/>
      <c r="GP143" s="304"/>
      <c r="GQ143" s="304"/>
      <c r="GR143" s="304"/>
      <c r="GS143" s="304"/>
      <c r="GT143" s="304"/>
      <c r="GU143" s="304"/>
      <c r="GV143" s="304"/>
      <c r="GW143" s="304"/>
      <c r="GX143" s="304"/>
      <c r="GY143" s="304"/>
      <c r="GZ143" s="304"/>
      <c r="HA143" s="304"/>
      <c r="HB143" s="304"/>
      <c r="HC143" s="304"/>
      <c r="HD143" s="304"/>
      <c r="HE143" s="304"/>
      <c r="HF143" s="304"/>
      <c r="HG143" s="304"/>
      <c r="HH143" s="304"/>
      <c r="HI143" s="304"/>
      <c r="HJ143" s="304"/>
      <c r="HK143" s="304"/>
      <c r="HL143" s="304"/>
      <c r="HM143" s="304"/>
      <c r="HN143" s="304"/>
      <c r="HO143" s="304"/>
      <c r="HP143" s="304"/>
      <c r="HQ143" s="304"/>
      <c r="HR143" s="304"/>
      <c r="HS143" s="304"/>
      <c r="HT143" s="304"/>
      <c r="HU143" s="304"/>
      <c r="HV143" s="304"/>
      <c r="HW143" s="304"/>
      <c r="HX143" s="304"/>
      <c r="HY143" s="304"/>
    </row>
    <row r="144" spans="2:233" ht="12.75">
      <c r="B144" s="234" t="s">
        <v>395</v>
      </c>
      <c r="C144" s="304" t="s">
        <v>435</v>
      </c>
      <c r="D144" s="266" t="s">
        <v>219</v>
      </c>
      <c r="E144" s="277">
        <v>135</v>
      </c>
      <c r="F144" s="272"/>
      <c r="G144" s="272">
        <f t="shared" si="7"/>
        <v>0</v>
      </c>
      <c r="H144" s="304"/>
      <c r="I144" s="304"/>
      <c r="J144" s="304"/>
      <c r="K144" s="304"/>
      <c r="L144" s="304"/>
      <c r="M144" s="304"/>
      <c r="N144" s="304"/>
      <c r="O144" s="304"/>
      <c r="P144" s="304"/>
      <c r="Q144" s="304"/>
      <c r="R144" s="304"/>
      <c r="S144" s="304"/>
      <c r="T144" s="304"/>
      <c r="U144" s="304"/>
      <c r="V144" s="304"/>
      <c r="W144" s="304"/>
      <c r="X144" s="304"/>
      <c r="Y144" s="304"/>
      <c r="Z144" s="304"/>
      <c r="AA144" s="304"/>
      <c r="AB144" s="304"/>
      <c r="AC144" s="304"/>
      <c r="AD144" s="304"/>
      <c r="AE144" s="304"/>
      <c r="AF144" s="304"/>
      <c r="AG144" s="304"/>
      <c r="AH144" s="304"/>
      <c r="AI144" s="304"/>
      <c r="AJ144" s="304"/>
      <c r="AK144" s="304"/>
      <c r="AL144" s="304"/>
      <c r="AM144" s="304"/>
      <c r="AN144" s="304"/>
      <c r="AO144" s="304"/>
      <c r="AP144" s="304"/>
      <c r="AQ144" s="304"/>
      <c r="AR144" s="304"/>
      <c r="AS144" s="304"/>
      <c r="AT144" s="304"/>
      <c r="AU144" s="304"/>
      <c r="AV144" s="304"/>
      <c r="AW144" s="304"/>
      <c r="AX144" s="304"/>
      <c r="AY144" s="304"/>
      <c r="AZ144" s="304"/>
      <c r="BA144" s="304"/>
      <c r="BB144" s="304"/>
      <c r="BC144" s="304"/>
      <c r="BD144" s="304"/>
      <c r="BE144" s="304"/>
      <c r="BF144" s="304"/>
      <c r="BG144" s="304"/>
      <c r="BH144" s="304"/>
      <c r="BI144" s="304"/>
      <c r="BJ144" s="304"/>
      <c r="BK144" s="304"/>
      <c r="BL144" s="304"/>
      <c r="BM144" s="304"/>
      <c r="BN144" s="304"/>
      <c r="BO144" s="304"/>
      <c r="BP144" s="304"/>
      <c r="BQ144" s="304"/>
      <c r="BR144" s="304"/>
      <c r="BS144" s="304"/>
      <c r="BT144" s="304"/>
      <c r="BU144" s="304"/>
      <c r="BV144" s="304"/>
      <c r="BW144" s="304"/>
      <c r="BX144" s="304"/>
      <c r="BY144" s="304"/>
      <c r="BZ144" s="304"/>
      <c r="CA144" s="304"/>
      <c r="CB144" s="304"/>
      <c r="CC144" s="304"/>
      <c r="CD144" s="304"/>
      <c r="CE144" s="304"/>
      <c r="CF144" s="304"/>
      <c r="CG144" s="304"/>
      <c r="CH144" s="304"/>
      <c r="CI144" s="304"/>
      <c r="CJ144" s="304"/>
      <c r="CK144" s="304"/>
      <c r="CL144" s="304"/>
      <c r="CM144" s="304"/>
      <c r="CN144" s="304"/>
      <c r="CO144" s="304"/>
      <c r="CP144" s="304"/>
      <c r="CQ144" s="304"/>
      <c r="CR144" s="304"/>
      <c r="CS144" s="304"/>
      <c r="CT144" s="304"/>
      <c r="CU144" s="304"/>
      <c r="CV144" s="304"/>
      <c r="CW144" s="304"/>
      <c r="CX144" s="304"/>
      <c r="CY144" s="304"/>
      <c r="CZ144" s="304"/>
      <c r="DA144" s="304"/>
      <c r="DB144" s="304"/>
      <c r="DC144" s="304"/>
      <c r="DD144" s="304"/>
      <c r="DE144" s="304"/>
      <c r="DF144" s="304"/>
      <c r="DG144" s="304"/>
      <c r="DH144" s="304"/>
      <c r="DI144" s="304"/>
      <c r="DJ144" s="304"/>
      <c r="DK144" s="304"/>
      <c r="DL144" s="304"/>
      <c r="DM144" s="304"/>
      <c r="DN144" s="304"/>
      <c r="DO144" s="304"/>
      <c r="DP144" s="304"/>
      <c r="DQ144" s="304"/>
      <c r="DR144" s="304"/>
      <c r="DS144" s="304"/>
      <c r="DT144" s="304"/>
      <c r="DU144" s="304"/>
      <c r="DV144" s="304"/>
      <c r="DW144" s="304"/>
      <c r="DX144" s="304"/>
      <c r="DY144" s="304"/>
      <c r="DZ144" s="304"/>
      <c r="EA144" s="304"/>
      <c r="EB144" s="304"/>
      <c r="EC144" s="304"/>
      <c r="ED144" s="304"/>
      <c r="EE144" s="304"/>
      <c r="EF144" s="304"/>
      <c r="EG144" s="304"/>
      <c r="EH144" s="304"/>
      <c r="EI144" s="304"/>
      <c r="EJ144" s="304"/>
      <c r="EK144" s="304"/>
      <c r="EL144" s="304"/>
      <c r="EM144" s="304"/>
      <c r="EN144" s="304"/>
      <c r="EO144" s="304"/>
      <c r="EP144" s="304"/>
      <c r="EQ144" s="304"/>
      <c r="ER144" s="304"/>
      <c r="ES144" s="304"/>
      <c r="ET144" s="304"/>
      <c r="EU144" s="304"/>
      <c r="EV144" s="304"/>
      <c r="EW144" s="304"/>
      <c r="EX144" s="304"/>
      <c r="EY144" s="304"/>
      <c r="EZ144" s="304"/>
      <c r="FA144" s="304"/>
      <c r="FB144" s="304"/>
      <c r="FC144" s="304"/>
      <c r="FD144" s="304"/>
      <c r="FE144" s="304"/>
      <c r="FF144" s="304"/>
      <c r="FG144" s="304"/>
      <c r="FH144" s="304"/>
      <c r="FI144" s="304"/>
      <c r="FJ144" s="304"/>
      <c r="FK144" s="304"/>
      <c r="FL144" s="304"/>
      <c r="FM144" s="304"/>
      <c r="FN144" s="304"/>
      <c r="FO144" s="304"/>
      <c r="FP144" s="304"/>
      <c r="FQ144" s="304"/>
      <c r="FR144" s="304"/>
      <c r="FS144" s="304"/>
      <c r="FT144" s="304"/>
      <c r="FU144" s="304"/>
      <c r="FV144" s="304"/>
      <c r="FW144" s="304"/>
      <c r="FX144" s="304"/>
      <c r="FY144" s="304"/>
      <c r="FZ144" s="304"/>
      <c r="GA144" s="304"/>
      <c r="GB144" s="304"/>
      <c r="GC144" s="304"/>
      <c r="GD144" s="304"/>
      <c r="GE144" s="304"/>
      <c r="GF144" s="304"/>
      <c r="GG144" s="304"/>
      <c r="GH144" s="304"/>
      <c r="GI144" s="304"/>
      <c r="GJ144" s="304"/>
      <c r="GK144" s="304"/>
      <c r="GL144" s="304"/>
      <c r="GM144" s="304"/>
      <c r="GN144" s="304"/>
      <c r="GO144" s="304"/>
      <c r="GP144" s="304"/>
      <c r="GQ144" s="304"/>
      <c r="GR144" s="304"/>
      <c r="GS144" s="304"/>
      <c r="GT144" s="304"/>
      <c r="GU144" s="304"/>
      <c r="GV144" s="304"/>
      <c r="GW144" s="304"/>
      <c r="GX144" s="304"/>
      <c r="GY144" s="304"/>
      <c r="GZ144" s="304"/>
      <c r="HA144" s="304"/>
      <c r="HB144" s="304"/>
      <c r="HC144" s="304"/>
      <c r="HD144" s="304"/>
      <c r="HE144" s="304"/>
      <c r="HF144" s="304"/>
      <c r="HG144" s="304"/>
      <c r="HH144" s="304"/>
      <c r="HI144" s="304"/>
      <c r="HJ144" s="304"/>
      <c r="HK144" s="304"/>
      <c r="HL144" s="304"/>
      <c r="HM144" s="304"/>
      <c r="HN144" s="304"/>
      <c r="HO144" s="304"/>
      <c r="HP144" s="304"/>
      <c r="HQ144" s="304"/>
      <c r="HR144" s="304"/>
      <c r="HS144" s="304"/>
      <c r="HT144" s="304"/>
      <c r="HU144" s="304"/>
      <c r="HV144" s="304"/>
      <c r="HW144" s="304"/>
      <c r="HX144" s="304"/>
      <c r="HY144" s="304"/>
    </row>
    <row r="145" spans="2:233" ht="12.75">
      <c r="B145" s="234" t="s">
        <v>395</v>
      </c>
      <c r="C145" s="304" t="s">
        <v>548</v>
      </c>
      <c r="D145" s="266" t="s">
        <v>219</v>
      </c>
      <c r="E145" s="277">
        <v>40</v>
      </c>
      <c r="F145" s="272"/>
      <c r="G145" s="272">
        <f t="shared" si="7"/>
        <v>0</v>
      </c>
      <c r="H145" s="304"/>
      <c r="I145" s="304"/>
      <c r="J145" s="304"/>
      <c r="K145" s="304"/>
      <c r="L145" s="304"/>
      <c r="M145" s="304"/>
      <c r="N145" s="304"/>
      <c r="O145" s="304"/>
      <c r="P145" s="304"/>
      <c r="Q145" s="304"/>
      <c r="R145" s="304"/>
      <c r="S145" s="304"/>
      <c r="T145" s="304"/>
      <c r="U145" s="304"/>
      <c r="V145" s="304"/>
      <c r="W145" s="304"/>
      <c r="X145" s="304"/>
      <c r="Y145" s="304"/>
      <c r="Z145" s="304"/>
      <c r="AA145" s="304"/>
      <c r="AB145" s="304"/>
      <c r="AC145" s="304"/>
      <c r="AD145" s="304"/>
      <c r="AE145" s="304"/>
      <c r="AF145" s="304"/>
      <c r="AG145" s="304"/>
      <c r="AH145" s="304"/>
      <c r="AI145" s="304"/>
      <c r="AJ145" s="304"/>
      <c r="AK145" s="304"/>
      <c r="AL145" s="304"/>
      <c r="AM145" s="304"/>
      <c r="AN145" s="304"/>
      <c r="AO145" s="304"/>
      <c r="AP145" s="304"/>
      <c r="AQ145" s="304"/>
      <c r="AR145" s="304"/>
      <c r="AS145" s="304"/>
      <c r="AT145" s="304"/>
      <c r="AU145" s="304"/>
      <c r="AV145" s="304"/>
      <c r="AW145" s="304"/>
      <c r="AX145" s="304"/>
      <c r="AY145" s="304"/>
      <c r="AZ145" s="304"/>
      <c r="BA145" s="304"/>
      <c r="BB145" s="304"/>
      <c r="BC145" s="304"/>
      <c r="BD145" s="304"/>
      <c r="BE145" s="304"/>
      <c r="BF145" s="304"/>
      <c r="BG145" s="304"/>
      <c r="BH145" s="304"/>
      <c r="BI145" s="304"/>
      <c r="BJ145" s="304"/>
      <c r="BK145" s="304"/>
      <c r="BL145" s="304"/>
      <c r="BM145" s="304"/>
      <c r="BN145" s="304"/>
      <c r="BO145" s="304"/>
      <c r="BP145" s="304"/>
      <c r="BQ145" s="304"/>
      <c r="BR145" s="304"/>
      <c r="BS145" s="304"/>
      <c r="BT145" s="304"/>
      <c r="BU145" s="304"/>
      <c r="BV145" s="304"/>
      <c r="BW145" s="304"/>
      <c r="BX145" s="304"/>
      <c r="BY145" s="304"/>
      <c r="BZ145" s="304"/>
      <c r="CA145" s="304"/>
      <c r="CB145" s="304"/>
      <c r="CC145" s="304"/>
      <c r="CD145" s="304"/>
      <c r="CE145" s="304"/>
      <c r="CF145" s="304"/>
      <c r="CG145" s="304"/>
      <c r="CH145" s="304"/>
      <c r="CI145" s="304"/>
      <c r="CJ145" s="304"/>
      <c r="CK145" s="304"/>
      <c r="CL145" s="304"/>
      <c r="CM145" s="304"/>
      <c r="CN145" s="304"/>
      <c r="CO145" s="304"/>
      <c r="CP145" s="304"/>
      <c r="CQ145" s="304"/>
      <c r="CR145" s="304"/>
      <c r="CS145" s="304"/>
      <c r="CT145" s="304"/>
      <c r="CU145" s="304"/>
      <c r="CV145" s="304"/>
      <c r="CW145" s="304"/>
      <c r="CX145" s="304"/>
      <c r="CY145" s="304"/>
      <c r="CZ145" s="304"/>
      <c r="DA145" s="304"/>
      <c r="DB145" s="304"/>
      <c r="DC145" s="304"/>
      <c r="DD145" s="304"/>
      <c r="DE145" s="304"/>
      <c r="DF145" s="304"/>
      <c r="DG145" s="304"/>
      <c r="DH145" s="304"/>
      <c r="DI145" s="304"/>
      <c r="DJ145" s="304"/>
      <c r="DK145" s="304"/>
      <c r="DL145" s="304"/>
      <c r="DM145" s="304"/>
      <c r="DN145" s="304"/>
      <c r="DO145" s="304"/>
      <c r="DP145" s="304"/>
      <c r="DQ145" s="304"/>
      <c r="DR145" s="304"/>
      <c r="DS145" s="304"/>
      <c r="DT145" s="304"/>
      <c r="DU145" s="304"/>
      <c r="DV145" s="304"/>
      <c r="DW145" s="304"/>
      <c r="DX145" s="304"/>
      <c r="DY145" s="304"/>
      <c r="DZ145" s="304"/>
      <c r="EA145" s="304"/>
      <c r="EB145" s="304"/>
      <c r="EC145" s="304"/>
      <c r="ED145" s="304"/>
      <c r="EE145" s="304"/>
      <c r="EF145" s="304"/>
      <c r="EG145" s="304"/>
      <c r="EH145" s="304"/>
      <c r="EI145" s="304"/>
      <c r="EJ145" s="304"/>
      <c r="EK145" s="304"/>
      <c r="EL145" s="304"/>
      <c r="EM145" s="304"/>
      <c r="EN145" s="304"/>
      <c r="EO145" s="304"/>
      <c r="EP145" s="304"/>
      <c r="EQ145" s="304"/>
      <c r="ER145" s="304"/>
      <c r="ES145" s="304"/>
      <c r="ET145" s="304"/>
      <c r="EU145" s="304"/>
      <c r="EV145" s="304"/>
      <c r="EW145" s="304"/>
      <c r="EX145" s="304"/>
      <c r="EY145" s="304"/>
      <c r="EZ145" s="304"/>
      <c r="FA145" s="304"/>
      <c r="FB145" s="304"/>
      <c r="FC145" s="304"/>
      <c r="FD145" s="304"/>
      <c r="FE145" s="304"/>
      <c r="FF145" s="304"/>
      <c r="FG145" s="304"/>
      <c r="FH145" s="304"/>
      <c r="FI145" s="304"/>
      <c r="FJ145" s="304"/>
      <c r="FK145" s="304"/>
      <c r="FL145" s="304"/>
      <c r="FM145" s="304"/>
      <c r="FN145" s="304"/>
      <c r="FO145" s="304"/>
      <c r="FP145" s="304"/>
      <c r="FQ145" s="304"/>
      <c r="FR145" s="304"/>
      <c r="FS145" s="304"/>
      <c r="FT145" s="304"/>
      <c r="FU145" s="304"/>
      <c r="FV145" s="304"/>
      <c r="FW145" s="304"/>
      <c r="FX145" s="304"/>
      <c r="FY145" s="304"/>
      <c r="FZ145" s="304"/>
      <c r="GA145" s="304"/>
      <c r="GB145" s="304"/>
      <c r="GC145" s="304"/>
      <c r="GD145" s="304"/>
      <c r="GE145" s="304"/>
      <c r="GF145" s="304"/>
      <c r="GG145" s="304"/>
      <c r="GH145" s="304"/>
      <c r="GI145" s="304"/>
      <c r="GJ145" s="304"/>
      <c r="GK145" s="304"/>
      <c r="GL145" s="304"/>
      <c r="GM145" s="304"/>
      <c r="GN145" s="304"/>
      <c r="GO145" s="304"/>
      <c r="GP145" s="304"/>
      <c r="GQ145" s="304"/>
      <c r="GR145" s="304"/>
      <c r="GS145" s="304"/>
      <c r="GT145" s="304"/>
      <c r="GU145" s="304"/>
      <c r="GV145" s="304"/>
      <c r="GW145" s="304"/>
      <c r="GX145" s="304"/>
      <c r="GY145" s="304"/>
      <c r="GZ145" s="304"/>
      <c r="HA145" s="304"/>
      <c r="HB145" s="304"/>
      <c r="HC145" s="304"/>
      <c r="HD145" s="304"/>
      <c r="HE145" s="304"/>
      <c r="HF145" s="304"/>
      <c r="HG145" s="304"/>
      <c r="HH145" s="304"/>
      <c r="HI145" s="304"/>
      <c r="HJ145" s="304"/>
      <c r="HK145" s="304"/>
      <c r="HL145" s="304"/>
      <c r="HM145" s="304"/>
      <c r="HN145" s="304"/>
      <c r="HO145" s="304"/>
      <c r="HP145" s="304"/>
      <c r="HQ145" s="304"/>
      <c r="HR145" s="304"/>
      <c r="HS145" s="304"/>
      <c r="HT145" s="304"/>
      <c r="HU145" s="304"/>
      <c r="HV145" s="304"/>
      <c r="HW145" s="304"/>
      <c r="HX145" s="304"/>
      <c r="HY145" s="304"/>
    </row>
    <row r="146" spans="2:233" ht="12.75">
      <c r="B146" s="234" t="s">
        <v>395</v>
      </c>
      <c r="C146" s="304" t="s">
        <v>436</v>
      </c>
      <c r="D146" s="266" t="s">
        <v>219</v>
      </c>
      <c r="E146" s="277">
        <v>85</v>
      </c>
      <c r="F146" s="272"/>
      <c r="G146" s="272">
        <f t="shared" si="7"/>
        <v>0</v>
      </c>
      <c r="H146" s="304"/>
      <c r="I146" s="304"/>
      <c r="J146" s="304"/>
      <c r="K146" s="304"/>
      <c r="L146" s="304"/>
      <c r="M146" s="304"/>
      <c r="N146" s="304"/>
      <c r="O146" s="304"/>
      <c r="P146" s="304"/>
      <c r="Q146" s="304"/>
      <c r="R146" s="304"/>
      <c r="S146" s="304"/>
      <c r="T146" s="304"/>
      <c r="U146" s="304"/>
      <c r="V146" s="304"/>
      <c r="W146" s="304"/>
      <c r="X146" s="304"/>
      <c r="Y146" s="304"/>
      <c r="Z146" s="304"/>
      <c r="AA146" s="304"/>
      <c r="AB146" s="304"/>
      <c r="AC146" s="304"/>
      <c r="AD146" s="304"/>
      <c r="AE146" s="304"/>
      <c r="AF146" s="304"/>
      <c r="AG146" s="304"/>
      <c r="AH146" s="304"/>
      <c r="AI146" s="304"/>
      <c r="AJ146" s="304"/>
      <c r="AK146" s="304"/>
      <c r="AL146" s="304"/>
      <c r="AM146" s="304"/>
      <c r="AN146" s="304"/>
      <c r="AO146" s="304"/>
      <c r="AP146" s="304"/>
      <c r="AQ146" s="304"/>
      <c r="AR146" s="304"/>
      <c r="AS146" s="304"/>
      <c r="AT146" s="304"/>
      <c r="AU146" s="304"/>
      <c r="AV146" s="304"/>
      <c r="AW146" s="304"/>
      <c r="AX146" s="304"/>
      <c r="AY146" s="304"/>
      <c r="AZ146" s="304"/>
      <c r="BA146" s="304"/>
      <c r="BB146" s="304"/>
      <c r="BC146" s="304"/>
      <c r="BD146" s="304"/>
      <c r="BE146" s="304"/>
      <c r="BF146" s="304"/>
      <c r="BG146" s="304"/>
      <c r="BH146" s="304"/>
      <c r="BI146" s="304"/>
      <c r="BJ146" s="304"/>
      <c r="BK146" s="304"/>
      <c r="BL146" s="304"/>
      <c r="BM146" s="304"/>
      <c r="BN146" s="304"/>
      <c r="BO146" s="304"/>
      <c r="BP146" s="304"/>
      <c r="BQ146" s="304"/>
      <c r="BR146" s="304"/>
      <c r="BS146" s="304"/>
      <c r="BT146" s="304"/>
      <c r="BU146" s="304"/>
      <c r="BV146" s="304"/>
      <c r="BW146" s="304"/>
      <c r="BX146" s="304"/>
      <c r="BY146" s="304"/>
      <c r="BZ146" s="304"/>
      <c r="CA146" s="304"/>
      <c r="CB146" s="304"/>
      <c r="CC146" s="304"/>
      <c r="CD146" s="304"/>
      <c r="CE146" s="304"/>
      <c r="CF146" s="304"/>
      <c r="CG146" s="304"/>
      <c r="CH146" s="304"/>
      <c r="CI146" s="304"/>
      <c r="CJ146" s="304"/>
      <c r="CK146" s="304"/>
      <c r="CL146" s="304"/>
      <c r="CM146" s="304"/>
      <c r="CN146" s="304"/>
      <c r="CO146" s="304"/>
      <c r="CP146" s="304"/>
      <c r="CQ146" s="304"/>
      <c r="CR146" s="304"/>
      <c r="CS146" s="304"/>
      <c r="CT146" s="304"/>
      <c r="CU146" s="304"/>
      <c r="CV146" s="304"/>
      <c r="CW146" s="304"/>
      <c r="CX146" s="304"/>
      <c r="CY146" s="304"/>
      <c r="CZ146" s="304"/>
      <c r="DA146" s="304"/>
      <c r="DB146" s="304"/>
      <c r="DC146" s="304"/>
      <c r="DD146" s="304"/>
      <c r="DE146" s="304"/>
      <c r="DF146" s="304"/>
      <c r="DG146" s="304"/>
      <c r="DH146" s="304"/>
      <c r="DI146" s="304"/>
      <c r="DJ146" s="304"/>
      <c r="DK146" s="304"/>
      <c r="DL146" s="304"/>
      <c r="DM146" s="304"/>
      <c r="DN146" s="304"/>
      <c r="DO146" s="304"/>
      <c r="DP146" s="304"/>
      <c r="DQ146" s="304"/>
      <c r="DR146" s="304"/>
      <c r="DS146" s="304"/>
      <c r="DT146" s="304"/>
      <c r="DU146" s="304"/>
      <c r="DV146" s="304"/>
      <c r="DW146" s="304"/>
      <c r="DX146" s="304"/>
      <c r="DY146" s="304"/>
      <c r="DZ146" s="304"/>
      <c r="EA146" s="304"/>
      <c r="EB146" s="304"/>
      <c r="EC146" s="304"/>
      <c r="ED146" s="304"/>
      <c r="EE146" s="304"/>
      <c r="EF146" s="304"/>
      <c r="EG146" s="304"/>
      <c r="EH146" s="304"/>
      <c r="EI146" s="304"/>
      <c r="EJ146" s="304"/>
      <c r="EK146" s="304"/>
      <c r="EL146" s="304"/>
      <c r="EM146" s="304"/>
      <c r="EN146" s="304"/>
      <c r="EO146" s="304"/>
      <c r="EP146" s="304"/>
      <c r="EQ146" s="304"/>
      <c r="ER146" s="304"/>
      <c r="ES146" s="304"/>
      <c r="ET146" s="304"/>
      <c r="EU146" s="304"/>
      <c r="EV146" s="304"/>
      <c r="EW146" s="304"/>
      <c r="EX146" s="304"/>
      <c r="EY146" s="304"/>
      <c r="EZ146" s="304"/>
      <c r="FA146" s="304"/>
      <c r="FB146" s="304"/>
      <c r="FC146" s="304"/>
      <c r="FD146" s="304"/>
      <c r="FE146" s="304"/>
      <c r="FF146" s="304"/>
      <c r="FG146" s="304"/>
      <c r="FH146" s="304"/>
      <c r="FI146" s="304"/>
      <c r="FJ146" s="304"/>
      <c r="FK146" s="304"/>
      <c r="FL146" s="304"/>
      <c r="FM146" s="304"/>
      <c r="FN146" s="304"/>
      <c r="FO146" s="304"/>
      <c r="FP146" s="304"/>
      <c r="FQ146" s="304"/>
      <c r="FR146" s="304"/>
      <c r="FS146" s="304"/>
      <c r="FT146" s="304"/>
      <c r="FU146" s="304"/>
      <c r="FV146" s="304"/>
      <c r="FW146" s="304"/>
      <c r="FX146" s="304"/>
      <c r="FY146" s="304"/>
      <c r="FZ146" s="304"/>
      <c r="GA146" s="304"/>
      <c r="GB146" s="304"/>
      <c r="GC146" s="304"/>
      <c r="GD146" s="304"/>
      <c r="GE146" s="304"/>
      <c r="GF146" s="304"/>
      <c r="GG146" s="304"/>
      <c r="GH146" s="304"/>
      <c r="GI146" s="304"/>
      <c r="GJ146" s="304"/>
      <c r="GK146" s="304"/>
      <c r="GL146" s="304"/>
      <c r="GM146" s="304"/>
      <c r="GN146" s="304"/>
      <c r="GO146" s="304"/>
      <c r="GP146" s="304"/>
      <c r="GQ146" s="304"/>
      <c r="GR146" s="304"/>
      <c r="GS146" s="304"/>
      <c r="GT146" s="304"/>
      <c r="GU146" s="304"/>
      <c r="GV146" s="304"/>
      <c r="GW146" s="304"/>
      <c r="GX146" s="304"/>
      <c r="GY146" s="304"/>
      <c r="GZ146" s="304"/>
      <c r="HA146" s="304"/>
      <c r="HB146" s="304"/>
      <c r="HC146" s="304"/>
      <c r="HD146" s="304"/>
      <c r="HE146" s="304"/>
      <c r="HF146" s="304"/>
      <c r="HG146" s="304"/>
      <c r="HH146" s="304"/>
      <c r="HI146" s="304"/>
      <c r="HJ146" s="304"/>
      <c r="HK146" s="304"/>
      <c r="HL146" s="304"/>
      <c r="HM146" s="304"/>
      <c r="HN146" s="304"/>
      <c r="HO146" s="304"/>
      <c r="HP146" s="304"/>
      <c r="HQ146" s="304"/>
      <c r="HR146" s="304"/>
      <c r="HS146" s="304"/>
      <c r="HT146" s="304"/>
      <c r="HU146" s="304"/>
      <c r="HV146" s="304"/>
      <c r="HW146" s="304"/>
      <c r="HX146" s="304"/>
      <c r="HY146" s="304"/>
    </row>
    <row r="147" spans="1:7" s="304" customFormat="1" ht="12.75">
      <c r="A147" s="286"/>
      <c r="B147" s="234" t="s">
        <v>395</v>
      </c>
      <c r="C147" s="304" t="s">
        <v>549</v>
      </c>
      <c r="D147" s="266" t="s">
        <v>219</v>
      </c>
      <c r="E147" s="277">
        <v>65</v>
      </c>
      <c r="F147" s="272"/>
      <c r="G147" s="272">
        <f t="shared" si="7"/>
        <v>0</v>
      </c>
    </row>
    <row r="148" spans="1:7" s="304" customFormat="1" ht="12.75">
      <c r="A148" s="286"/>
      <c r="B148" s="234"/>
      <c r="D148" s="266"/>
      <c r="E148" s="277"/>
      <c r="F148" s="272"/>
      <c r="G148" s="272" t="str">
        <f t="shared" si="7"/>
        <v> </v>
      </c>
    </row>
    <row r="149" spans="1:7" s="304" customFormat="1" ht="12.75">
      <c r="A149" s="286">
        <f>1+COUNT(A$2:A148)</f>
        <v>21</v>
      </c>
      <c r="B149" s="234"/>
      <c r="C149" s="304" t="s">
        <v>437</v>
      </c>
      <c r="D149" s="266"/>
      <c r="E149" s="277"/>
      <c r="F149" s="272"/>
      <c r="G149" s="272" t="str">
        <f t="shared" si="7"/>
        <v> </v>
      </c>
    </row>
    <row r="150" spans="1:7" s="304" customFormat="1" ht="63.75">
      <c r="A150" s="286"/>
      <c r="B150" s="234"/>
      <c r="C150" s="304" t="s">
        <v>550</v>
      </c>
      <c r="D150" s="266"/>
      <c r="E150" s="277"/>
      <c r="F150" s="272"/>
      <c r="G150" s="272" t="str">
        <f t="shared" si="7"/>
        <v> </v>
      </c>
    </row>
    <row r="151" spans="1:7" s="304" customFormat="1" ht="12.75">
      <c r="A151" s="286"/>
      <c r="B151" s="234"/>
      <c r="C151" s="304" t="s">
        <v>397</v>
      </c>
      <c r="D151" s="266"/>
      <c r="E151" s="277"/>
      <c r="F151" s="272"/>
      <c r="G151" s="272" t="str">
        <f t="shared" si="7"/>
        <v> </v>
      </c>
    </row>
    <row r="152" spans="1:7" s="304" customFormat="1" ht="12.75">
      <c r="A152" s="286"/>
      <c r="B152" s="234" t="s">
        <v>399</v>
      </c>
      <c r="C152" s="304" t="s">
        <v>438</v>
      </c>
      <c r="D152" s="266"/>
      <c r="E152" s="277"/>
      <c r="F152" s="272"/>
      <c r="G152" s="272" t="str">
        <f t="shared" si="7"/>
        <v> </v>
      </c>
    </row>
    <row r="153" spans="1:7" s="304" customFormat="1" ht="12.75">
      <c r="A153" s="286"/>
      <c r="B153" s="234" t="s">
        <v>401</v>
      </c>
      <c r="C153" s="304" t="s">
        <v>551</v>
      </c>
      <c r="D153" s="266" t="s">
        <v>219</v>
      </c>
      <c r="E153" s="277">
        <v>290</v>
      </c>
      <c r="F153" s="272"/>
      <c r="G153" s="272">
        <f t="shared" si="7"/>
        <v>0</v>
      </c>
    </row>
    <row r="154" spans="1:7" s="304" customFormat="1" ht="12.75">
      <c r="A154" s="286" t="s">
        <v>188</v>
      </c>
      <c r="B154" s="234" t="s">
        <v>188</v>
      </c>
      <c r="C154" s="304" t="s">
        <v>552</v>
      </c>
      <c r="D154" s="266" t="s">
        <v>219</v>
      </c>
      <c r="E154" s="277">
        <v>135</v>
      </c>
      <c r="F154" s="272"/>
      <c r="G154" s="272">
        <f t="shared" si="7"/>
        <v>0</v>
      </c>
    </row>
    <row r="155" spans="1:7" s="304" customFormat="1" ht="12.75">
      <c r="A155" s="286"/>
      <c r="B155" s="234" t="s">
        <v>401</v>
      </c>
      <c r="C155" s="304" t="s">
        <v>553</v>
      </c>
      <c r="D155" s="266" t="s">
        <v>219</v>
      </c>
      <c r="E155" s="277">
        <v>40</v>
      </c>
      <c r="F155" s="272"/>
      <c r="G155" s="272">
        <f t="shared" si="7"/>
        <v>0</v>
      </c>
    </row>
    <row r="156" spans="1:7" s="304" customFormat="1" ht="12.75">
      <c r="A156" s="286"/>
      <c r="B156" s="234" t="s">
        <v>401</v>
      </c>
      <c r="C156" s="304" t="s">
        <v>554</v>
      </c>
      <c r="D156" s="266" t="s">
        <v>219</v>
      </c>
      <c r="E156" s="277">
        <v>85</v>
      </c>
      <c r="F156" s="272"/>
      <c r="G156" s="272">
        <f t="shared" si="7"/>
        <v>0</v>
      </c>
    </row>
    <row r="157" spans="1:7" s="304" customFormat="1" ht="12.75">
      <c r="A157" s="286"/>
      <c r="B157" s="234" t="s">
        <v>401</v>
      </c>
      <c r="C157" s="304" t="s">
        <v>555</v>
      </c>
      <c r="D157" s="266" t="s">
        <v>219</v>
      </c>
      <c r="E157" s="277">
        <v>65</v>
      </c>
      <c r="F157" s="272"/>
      <c r="G157" s="272">
        <f t="shared" si="7"/>
        <v>0</v>
      </c>
    </row>
    <row r="158" spans="1:7" s="304" customFormat="1" ht="12.75">
      <c r="A158" s="286"/>
      <c r="B158" s="234"/>
      <c r="D158" s="266"/>
      <c r="E158" s="277"/>
      <c r="F158" s="272"/>
      <c r="G158" s="272" t="str">
        <f t="shared" si="7"/>
        <v> </v>
      </c>
    </row>
    <row r="159" spans="1:7" s="304" customFormat="1" ht="12.75">
      <c r="A159" s="286">
        <f>1+COUNT(A$2:A158)</f>
        <v>22</v>
      </c>
      <c r="B159" s="234"/>
      <c r="C159" s="304" t="s">
        <v>437</v>
      </c>
      <c r="D159" s="266"/>
      <c r="E159" s="277"/>
      <c r="F159" s="272"/>
      <c r="G159" s="272" t="str">
        <f t="shared" si="7"/>
        <v> </v>
      </c>
    </row>
    <row r="160" spans="1:7" s="304" customFormat="1" ht="63.75">
      <c r="A160" s="286"/>
      <c r="B160" s="234"/>
      <c r="C160" s="304" t="s">
        <v>556</v>
      </c>
      <c r="D160" s="266"/>
      <c r="E160" s="277"/>
      <c r="F160" s="272"/>
      <c r="G160" s="272" t="str">
        <f t="shared" si="7"/>
        <v> </v>
      </c>
    </row>
    <row r="161" spans="1:7" s="304" customFormat="1" ht="12.75">
      <c r="A161" s="286"/>
      <c r="B161" s="234"/>
      <c r="C161" s="304" t="s">
        <v>416</v>
      </c>
      <c r="D161" s="266"/>
      <c r="E161" s="277"/>
      <c r="F161" s="272"/>
      <c r="G161" s="272" t="str">
        <f t="shared" si="7"/>
        <v> </v>
      </c>
    </row>
    <row r="162" spans="1:7" s="304" customFormat="1" ht="12.75">
      <c r="A162" s="286"/>
      <c r="B162" s="234" t="s">
        <v>399</v>
      </c>
      <c r="C162" s="304" t="s">
        <v>438</v>
      </c>
      <c r="D162" s="266"/>
      <c r="E162" s="277"/>
      <c r="F162" s="272"/>
      <c r="G162" s="272" t="str">
        <f t="shared" si="7"/>
        <v> </v>
      </c>
    </row>
    <row r="163" spans="1:7" s="304" customFormat="1" ht="12.75">
      <c r="A163" s="286"/>
      <c r="B163" s="234" t="s">
        <v>401</v>
      </c>
      <c r="C163" s="304" t="s">
        <v>557</v>
      </c>
      <c r="D163" s="266" t="s">
        <v>219</v>
      </c>
      <c r="E163" s="277">
        <v>24</v>
      </c>
      <c r="F163" s="272"/>
      <c r="G163" s="272">
        <f t="shared" si="7"/>
        <v>0</v>
      </c>
    </row>
    <row r="164" spans="1:7" s="304" customFormat="1" ht="12.75">
      <c r="A164" s="286"/>
      <c r="B164" s="234" t="s">
        <v>401</v>
      </c>
      <c r="C164" s="304" t="s">
        <v>558</v>
      </c>
      <c r="D164" s="266" t="s">
        <v>219</v>
      </c>
      <c r="E164" s="277">
        <v>170</v>
      </c>
      <c r="F164" s="272"/>
      <c r="G164" s="272">
        <f t="shared" si="7"/>
        <v>0</v>
      </c>
    </row>
    <row r="165" spans="1:7" s="299" customFormat="1" ht="12.75">
      <c r="A165" s="286"/>
      <c r="B165" s="234"/>
      <c r="C165" s="304"/>
      <c r="D165" s="266"/>
      <c r="E165" s="277"/>
      <c r="F165" s="272"/>
      <c r="G165" s="272" t="str">
        <f t="shared" si="7"/>
        <v> </v>
      </c>
    </row>
    <row r="166" spans="1:7" s="299" customFormat="1" ht="12.75">
      <c r="A166" s="286">
        <f>1+COUNT(A$2:A165)</f>
        <v>23</v>
      </c>
      <c r="B166" s="234"/>
      <c r="C166" s="304" t="s">
        <v>559</v>
      </c>
      <c r="D166" s="266"/>
      <c r="E166" s="277"/>
      <c r="F166" s="272"/>
      <c r="G166" s="272" t="str">
        <f t="shared" si="7"/>
        <v> </v>
      </c>
    </row>
    <row r="167" spans="1:7" s="299" customFormat="1" ht="76.5">
      <c r="A167" s="286"/>
      <c r="B167" s="234"/>
      <c r="C167" s="262" t="s">
        <v>1124</v>
      </c>
      <c r="D167" s="266"/>
      <c r="E167" s="277"/>
      <c r="F167" s="272"/>
      <c r="G167" s="272" t="str">
        <f t="shared" si="7"/>
        <v> </v>
      </c>
    </row>
    <row r="168" spans="1:7" s="299" customFormat="1" ht="12.75">
      <c r="A168" s="286"/>
      <c r="B168" s="234"/>
      <c r="C168" s="304" t="s">
        <v>416</v>
      </c>
      <c r="D168" s="266" t="s">
        <v>40</v>
      </c>
      <c r="E168" s="277">
        <v>50</v>
      </c>
      <c r="F168" s="272"/>
      <c r="G168" s="272">
        <f t="shared" si="7"/>
        <v>0</v>
      </c>
    </row>
    <row r="169" spans="1:7" s="299" customFormat="1" ht="12.75">
      <c r="A169" s="286"/>
      <c r="B169" s="234"/>
      <c r="C169" s="304"/>
      <c r="D169" s="266"/>
      <c r="E169" s="277"/>
      <c r="F169" s="272"/>
      <c r="G169" s="272" t="str">
        <f t="shared" si="7"/>
        <v> </v>
      </c>
    </row>
    <row r="170" spans="1:233" ht="12.75">
      <c r="A170" s="286">
        <f>1+COUNT(A$2:A169)</f>
        <v>24</v>
      </c>
      <c r="C170" s="304" t="s">
        <v>460</v>
      </c>
      <c r="D170" s="266"/>
      <c r="E170" s="277"/>
      <c r="F170" s="272"/>
      <c r="G170" s="272" t="str">
        <f t="shared" si="7"/>
        <v> </v>
      </c>
      <c r="H170" s="304"/>
      <c r="I170" s="304"/>
      <c r="J170" s="304"/>
      <c r="K170" s="304"/>
      <c r="L170" s="304"/>
      <c r="M170" s="304"/>
      <c r="N170" s="304"/>
      <c r="O170" s="304"/>
      <c r="P170" s="304"/>
      <c r="Q170" s="304"/>
      <c r="R170" s="304"/>
      <c r="S170" s="304"/>
      <c r="T170" s="304"/>
      <c r="U170" s="304"/>
      <c r="V170" s="304"/>
      <c r="W170" s="304"/>
      <c r="X170" s="304"/>
      <c r="Y170" s="304"/>
      <c r="Z170" s="304"/>
      <c r="AA170" s="304"/>
      <c r="AB170" s="304"/>
      <c r="AC170" s="304"/>
      <c r="AD170" s="304"/>
      <c r="AE170" s="304"/>
      <c r="AF170" s="304"/>
      <c r="AG170" s="304"/>
      <c r="AH170" s="304"/>
      <c r="AI170" s="304"/>
      <c r="AJ170" s="304"/>
      <c r="AK170" s="304"/>
      <c r="AL170" s="304"/>
      <c r="AM170" s="304"/>
      <c r="AN170" s="304"/>
      <c r="AO170" s="304"/>
      <c r="AP170" s="304"/>
      <c r="AQ170" s="304"/>
      <c r="AR170" s="304"/>
      <c r="AS170" s="304"/>
      <c r="AT170" s="304"/>
      <c r="AU170" s="304"/>
      <c r="AV170" s="304"/>
      <c r="AW170" s="304"/>
      <c r="AX170" s="304"/>
      <c r="AY170" s="304"/>
      <c r="AZ170" s="304"/>
      <c r="BA170" s="304"/>
      <c r="BB170" s="304"/>
      <c r="BC170" s="304"/>
      <c r="BD170" s="304"/>
      <c r="BE170" s="304"/>
      <c r="BF170" s="304"/>
      <c r="BG170" s="304"/>
      <c r="BH170" s="304"/>
      <c r="BI170" s="304"/>
      <c r="BJ170" s="304"/>
      <c r="BK170" s="304"/>
      <c r="BL170" s="304"/>
      <c r="BM170" s="304"/>
      <c r="BN170" s="304"/>
      <c r="BO170" s="304"/>
      <c r="BP170" s="304"/>
      <c r="BQ170" s="304"/>
      <c r="BR170" s="304"/>
      <c r="BS170" s="304"/>
      <c r="BT170" s="304"/>
      <c r="BU170" s="304"/>
      <c r="BV170" s="304"/>
      <c r="BW170" s="304"/>
      <c r="BX170" s="304"/>
      <c r="BY170" s="304"/>
      <c r="BZ170" s="304"/>
      <c r="CA170" s="304"/>
      <c r="CB170" s="304"/>
      <c r="CC170" s="304"/>
      <c r="CD170" s="304"/>
      <c r="CE170" s="304"/>
      <c r="CF170" s="304"/>
      <c r="CG170" s="304"/>
      <c r="CH170" s="304"/>
      <c r="CI170" s="304"/>
      <c r="CJ170" s="304"/>
      <c r="CK170" s="304"/>
      <c r="CL170" s="304"/>
      <c r="CM170" s="304"/>
      <c r="CN170" s="304"/>
      <c r="CO170" s="304"/>
      <c r="CP170" s="304"/>
      <c r="CQ170" s="304"/>
      <c r="CR170" s="304"/>
      <c r="CS170" s="304"/>
      <c r="CT170" s="304"/>
      <c r="CU170" s="304"/>
      <c r="CV170" s="304"/>
      <c r="CW170" s="304"/>
      <c r="CX170" s="304"/>
      <c r="CY170" s="304"/>
      <c r="CZ170" s="304"/>
      <c r="DA170" s="304"/>
      <c r="DB170" s="304"/>
      <c r="DC170" s="304"/>
      <c r="DD170" s="304"/>
      <c r="DE170" s="304"/>
      <c r="DF170" s="304"/>
      <c r="DG170" s="304"/>
      <c r="DH170" s="304"/>
      <c r="DI170" s="304"/>
      <c r="DJ170" s="304"/>
      <c r="DK170" s="304"/>
      <c r="DL170" s="304"/>
      <c r="DM170" s="304"/>
      <c r="DN170" s="304"/>
      <c r="DO170" s="304"/>
      <c r="DP170" s="304"/>
      <c r="DQ170" s="304"/>
      <c r="DR170" s="304"/>
      <c r="DS170" s="304"/>
      <c r="DT170" s="304"/>
      <c r="DU170" s="304"/>
      <c r="DV170" s="304"/>
      <c r="DW170" s="304"/>
      <c r="DX170" s="304"/>
      <c r="DY170" s="304"/>
      <c r="DZ170" s="304"/>
      <c r="EA170" s="304"/>
      <c r="EB170" s="304"/>
      <c r="EC170" s="304"/>
      <c r="ED170" s="304"/>
      <c r="EE170" s="304"/>
      <c r="EF170" s="304"/>
      <c r="EG170" s="304"/>
      <c r="EH170" s="304"/>
      <c r="EI170" s="304"/>
      <c r="EJ170" s="304"/>
      <c r="EK170" s="304"/>
      <c r="EL170" s="304"/>
      <c r="EM170" s="304"/>
      <c r="EN170" s="304"/>
      <c r="EO170" s="304"/>
      <c r="EP170" s="304"/>
      <c r="EQ170" s="304"/>
      <c r="ER170" s="304"/>
      <c r="ES170" s="304"/>
      <c r="ET170" s="304"/>
      <c r="EU170" s="304"/>
      <c r="EV170" s="304"/>
      <c r="EW170" s="304"/>
      <c r="EX170" s="304"/>
      <c r="EY170" s="304"/>
      <c r="EZ170" s="304"/>
      <c r="FA170" s="304"/>
      <c r="FB170" s="304"/>
      <c r="FC170" s="304"/>
      <c r="FD170" s="304"/>
      <c r="FE170" s="304"/>
      <c r="FF170" s="304"/>
      <c r="FG170" s="304"/>
      <c r="FH170" s="304"/>
      <c r="FI170" s="304"/>
      <c r="FJ170" s="304"/>
      <c r="FK170" s="304"/>
      <c r="FL170" s="304"/>
      <c r="FM170" s="304"/>
      <c r="FN170" s="304"/>
      <c r="FO170" s="304"/>
      <c r="FP170" s="304"/>
      <c r="FQ170" s="304"/>
      <c r="FR170" s="304"/>
      <c r="FS170" s="304"/>
      <c r="FT170" s="304"/>
      <c r="FU170" s="304"/>
      <c r="FV170" s="304"/>
      <c r="FW170" s="304"/>
      <c r="FX170" s="304"/>
      <c r="FY170" s="304"/>
      <c r="FZ170" s="304"/>
      <c r="GA170" s="304"/>
      <c r="GB170" s="304"/>
      <c r="GC170" s="304"/>
      <c r="GD170" s="304"/>
      <c r="GE170" s="304"/>
      <c r="GF170" s="304"/>
      <c r="GG170" s="304"/>
      <c r="GH170" s="304"/>
      <c r="GI170" s="304"/>
      <c r="GJ170" s="304"/>
      <c r="GK170" s="304"/>
      <c r="GL170" s="304"/>
      <c r="GM170" s="304"/>
      <c r="GN170" s="304"/>
      <c r="GO170" s="304"/>
      <c r="GP170" s="304"/>
      <c r="GQ170" s="304"/>
      <c r="GR170" s="304"/>
      <c r="GS170" s="304"/>
      <c r="GT170" s="304"/>
      <c r="GU170" s="304"/>
      <c r="GV170" s="304"/>
      <c r="GW170" s="304"/>
      <c r="GX170" s="304"/>
      <c r="GY170" s="304"/>
      <c r="GZ170" s="304"/>
      <c r="HA170" s="304"/>
      <c r="HB170" s="304"/>
      <c r="HC170" s="304"/>
      <c r="HD170" s="304"/>
      <c r="HE170" s="304"/>
      <c r="HF170" s="304"/>
      <c r="HG170" s="304"/>
      <c r="HH170" s="304"/>
      <c r="HI170" s="304"/>
      <c r="HJ170" s="304"/>
      <c r="HK170" s="304"/>
      <c r="HL170" s="304"/>
      <c r="HM170" s="304"/>
      <c r="HN170" s="304"/>
      <c r="HO170" s="304"/>
      <c r="HP170" s="304"/>
      <c r="HQ170" s="304"/>
      <c r="HR170" s="304"/>
      <c r="HS170" s="304"/>
      <c r="HT170" s="304"/>
      <c r="HU170" s="304"/>
      <c r="HV170" s="304"/>
      <c r="HW170" s="304"/>
      <c r="HX170" s="304"/>
      <c r="HY170" s="304"/>
    </row>
    <row r="171" spans="3:233" ht="33.75" customHeight="1">
      <c r="C171" s="304" t="s">
        <v>461</v>
      </c>
      <c r="D171" s="266"/>
      <c r="E171" s="277"/>
      <c r="F171" s="272"/>
      <c r="G171" s="272" t="str">
        <f t="shared" si="7"/>
        <v> </v>
      </c>
      <c r="H171" s="304"/>
      <c r="I171" s="304"/>
      <c r="J171" s="304"/>
      <c r="K171" s="304"/>
      <c r="L171" s="304"/>
      <c r="M171" s="304"/>
      <c r="N171" s="304"/>
      <c r="O171" s="304"/>
      <c r="P171" s="304"/>
      <c r="Q171" s="304"/>
      <c r="R171" s="304"/>
      <c r="S171" s="304"/>
      <c r="T171" s="304"/>
      <c r="U171" s="304"/>
      <c r="V171" s="304"/>
      <c r="W171" s="304"/>
      <c r="X171" s="304"/>
      <c r="Y171" s="304"/>
      <c r="Z171" s="304"/>
      <c r="AA171" s="304"/>
      <c r="AB171" s="304"/>
      <c r="AC171" s="304"/>
      <c r="AD171" s="304"/>
      <c r="AE171" s="304"/>
      <c r="AF171" s="304"/>
      <c r="AG171" s="304"/>
      <c r="AH171" s="304"/>
      <c r="AI171" s="304"/>
      <c r="AJ171" s="304"/>
      <c r="AK171" s="304"/>
      <c r="AL171" s="304"/>
      <c r="AM171" s="304"/>
      <c r="AN171" s="304"/>
      <c r="AO171" s="304"/>
      <c r="AP171" s="304"/>
      <c r="AQ171" s="304"/>
      <c r="AR171" s="304"/>
      <c r="AS171" s="304"/>
      <c r="AT171" s="304"/>
      <c r="AU171" s="304"/>
      <c r="AV171" s="304"/>
      <c r="AW171" s="304"/>
      <c r="AX171" s="304"/>
      <c r="AY171" s="304"/>
      <c r="AZ171" s="304"/>
      <c r="BA171" s="304"/>
      <c r="BB171" s="304"/>
      <c r="BC171" s="304"/>
      <c r="BD171" s="304"/>
      <c r="BE171" s="304"/>
      <c r="BF171" s="304"/>
      <c r="BG171" s="304"/>
      <c r="BH171" s="304"/>
      <c r="BI171" s="304"/>
      <c r="BJ171" s="304"/>
      <c r="BK171" s="304"/>
      <c r="BL171" s="304"/>
      <c r="BM171" s="304"/>
      <c r="BN171" s="304"/>
      <c r="BO171" s="304"/>
      <c r="BP171" s="304"/>
      <c r="BQ171" s="304"/>
      <c r="BR171" s="304"/>
      <c r="BS171" s="304"/>
      <c r="BT171" s="304"/>
      <c r="BU171" s="304"/>
      <c r="BV171" s="304"/>
      <c r="BW171" s="304"/>
      <c r="BX171" s="304"/>
      <c r="BY171" s="304"/>
      <c r="BZ171" s="304"/>
      <c r="CA171" s="304"/>
      <c r="CB171" s="304"/>
      <c r="CC171" s="304"/>
      <c r="CD171" s="304"/>
      <c r="CE171" s="304"/>
      <c r="CF171" s="304"/>
      <c r="CG171" s="304"/>
      <c r="CH171" s="304"/>
      <c r="CI171" s="304"/>
      <c r="CJ171" s="304"/>
      <c r="CK171" s="304"/>
      <c r="CL171" s="304"/>
      <c r="CM171" s="304"/>
      <c r="CN171" s="304"/>
      <c r="CO171" s="304"/>
      <c r="CP171" s="304"/>
      <c r="CQ171" s="304"/>
      <c r="CR171" s="304"/>
      <c r="CS171" s="304"/>
      <c r="CT171" s="304"/>
      <c r="CU171" s="304"/>
      <c r="CV171" s="304"/>
      <c r="CW171" s="304"/>
      <c r="CX171" s="304"/>
      <c r="CY171" s="304"/>
      <c r="CZ171" s="304"/>
      <c r="DA171" s="304"/>
      <c r="DB171" s="304"/>
      <c r="DC171" s="304"/>
      <c r="DD171" s="304"/>
      <c r="DE171" s="304"/>
      <c r="DF171" s="304"/>
      <c r="DG171" s="304"/>
      <c r="DH171" s="304"/>
      <c r="DI171" s="304"/>
      <c r="DJ171" s="304"/>
      <c r="DK171" s="304"/>
      <c r="DL171" s="304"/>
      <c r="DM171" s="304"/>
      <c r="DN171" s="304"/>
      <c r="DO171" s="304"/>
      <c r="DP171" s="304"/>
      <c r="DQ171" s="304"/>
      <c r="DR171" s="304"/>
      <c r="DS171" s="304"/>
      <c r="DT171" s="304"/>
      <c r="DU171" s="304"/>
      <c r="DV171" s="304"/>
      <c r="DW171" s="304"/>
      <c r="DX171" s="304"/>
      <c r="DY171" s="304"/>
      <c r="DZ171" s="304"/>
      <c r="EA171" s="304"/>
      <c r="EB171" s="304"/>
      <c r="EC171" s="304"/>
      <c r="ED171" s="304"/>
      <c r="EE171" s="304"/>
      <c r="EF171" s="304"/>
      <c r="EG171" s="304"/>
      <c r="EH171" s="304"/>
      <c r="EI171" s="304"/>
      <c r="EJ171" s="304"/>
      <c r="EK171" s="304"/>
      <c r="EL171" s="304"/>
      <c r="EM171" s="304"/>
      <c r="EN171" s="304"/>
      <c r="EO171" s="304"/>
      <c r="EP171" s="304"/>
      <c r="EQ171" s="304"/>
      <c r="ER171" s="304"/>
      <c r="ES171" s="304"/>
      <c r="ET171" s="304"/>
      <c r="EU171" s="304"/>
      <c r="EV171" s="304"/>
      <c r="EW171" s="304"/>
      <c r="EX171" s="304"/>
      <c r="EY171" s="304"/>
      <c r="EZ171" s="304"/>
      <c r="FA171" s="304"/>
      <c r="FB171" s="304"/>
      <c r="FC171" s="304"/>
      <c r="FD171" s="304"/>
      <c r="FE171" s="304"/>
      <c r="FF171" s="304"/>
      <c r="FG171" s="304"/>
      <c r="FH171" s="304"/>
      <c r="FI171" s="304"/>
      <c r="FJ171" s="304"/>
      <c r="FK171" s="304"/>
      <c r="FL171" s="304"/>
      <c r="FM171" s="304"/>
      <c r="FN171" s="304"/>
      <c r="FO171" s="304"/>
      <c r="FP171" s="304"/>
      <c r="FQ171" s="304"/>
      <c r="FR171" s="304"/>
      <c r="FS171" s="304"/>
      <c r="FT171" s="304"/>
      <c r="FU171" s="304"/>
      <c r="FV171" s="304"/>
      <c r="FW171" s="304"/>
      <c r="FX171" s="304"/>
      <c r="FY171" s="304"/>
      <c r="FZ171" s="304"/>
      <c r="GA171" s="304"/>
      <c r="GB171" s="304"/>
      <c r="GC171" s="304"/>
      <c r="GD171" s="304"/>
      <c r="GE171" s="304"/>
      <c r="GF171" s="304"/>
      <c r="GG171" s="304"/>
      <c r="GH171" s="304"/>
      <c r="GI171" s="304"/>
      <c r="GJ171" s="304"/>
      <c r="GK171" s="304"/>
      <c r="GL171" s="304"/>
      <c r="GM171" s="304"/>
      <c r="GN171" s="304"/>
      <c r="GO171" s="304"/>
      <c r="GP171" s="304"/>
      <c r="GQ171" s="304"/>
      <c r="GR171" s="304"/>
      <c r="GS171" s="304"/>
      <c r="GT171" s="304"/>
      <c r="GU171" s="304"/>
      <c r="GV171" s="304"/>
      <c r="GW171" s="304"/>
      <c r="GX171" s="304"/>
      <c r="GY171" s="304"/>
      <c r="GZ171" s="304"/>
      <c r="HA171" s="304"/>
      <c r="HB171" s="304"/>
      <c r="HC171" s="304"/>
      <c r="HD171" s="304"/>
      <c r="HE171" s="304"/>
      <c r="HF171" s="304"/>
      <c r="HG171" s="304"/>
      <c r="HH171" s="304"/>
      <c r="HI171" s="304"/>
      <c r="HJ171" s="304"/>
      <c r="HK171" s="304"/>
      <c r="HL171" s="304"/>
      <c r="HM171" s="304"/>
      <c r="HN171" s="304"/>
      <c r="HO171" s="304"/>
      <c r="HP171" s="304"/>
      <c r="HQ171" s="304"/>
      <c r="HR171" s="304"/>
      <c r="HS171" s="304"/>
      <c r="HT171" s="304"/>
      <c r="HU171" s="304"/>
      <c r="HV171" s="304"/>
      <c r="HW171" s="304"/>
      <c r="HX171" s="304"/>
      <c r="HY171" s="304"/>
    </row>
    <row r="172" spans="3:233" ht="12.75">
      <c r="C172" s="304" t="s">
        <v>560</v>
      </c>
      <c r="D172" s="266" t="s">
        <v>39</v>
      </c>
      <c r="E172" s="277">
        <v>1</v>
      </c>
      <c r="F172" s="272"/>
      <c r="G172" s="272">
        <f t="shared" si="7"/>
        <v>0</v>
      </c>
      <c r="H172" s="304"/>
      <c r="I172" s="304"/>
      <c r="J172" s="304"/>
      <c r="K172" s="304"/>
      <c r="L172" s="304"/>
      <c r="M172" s="304"/>
      <c r="N172" s="304"/>
      <c r="O172" s="304"/>
      <c r="P172" s="304"/>
      <c r="Q172" s="304"/>
      <c r="R172" s="304"/>
      <c r="S172" s="304"/>
      <c r="T172" s="304"/>
      <c r="U172" s="304"/>
      <c r="V172" s="304"/>
      <c r="W172" s="304"/>
      <c r="X172" s="304"/>
      <c r="Y172" s="304"/>
      <c r="Z172" s="304"/>
      <c r="AA172" s="304"/>
      <c r="AB172" s="304"/>
      <c r="AC172" s="304"/>
      <c r="AD172" s="304"/>
      <c r="AE172" s="304"/>
      <c r="AF172" s="304"/>
      <c r="AG172" s="304"/>
      <c r="AH172" s="304"/>
      <c r="AI172" s="304"/>
      <c r="AJ172" s="304"/>
      <c r="AK172" s="304"/>
      <c r="AL172" s="304"/>
      <c r="AM172" s="304"/>
      <c r="AN172" s="304"/>
      <c r="AO172" s="304"/>
      <c r="AP172" s="304"/>
      <c r="AQ172" s="304"/>
      <c r="AR172" s="304"/>
      <c r="AS172" s="304"/>
      <c r="AT172" s="304"/>
      <c r="AU172" s="304"/>
      <c r="AV172" s="304"/>
      <c r="AW172" s="304"/>
      <c r="AX172" s="304"/>
      <c r="AY172" s="304"/>
      <c r="AZ172" s="304"/>
      <c r="BA172" s="304"/>
      <c r="BB172" s="304"/>
      <c r="BC172" s="304"/>
      <c r="BD172" s="304"/>
      <c r="BE172" s="304"/>
      <c r="BF172" s="304"/>
      <c r="BG172" s="304"/>
      <c r="BH172" s="304"/>
      <c r="BI172" s="304"/>
      <c r="BJ172" s="304"/>
      <c r="BK172" s="304"/>
      <c r="BL172" s="304"/>
      <c r="BM172" s="304"/>
      <c r="BN172" s="304"/>
      <c r="BO172" s="304"/>
      <c r="BP172" s="304"/>
      <c r="BQ172" s="304"/>
      <c r="BR172" s="304"/>
      <c r="BS172" s="304"/>
      <c r="BT172" s="304"/>
      <c r="BU172" s="304"/>
      <c r="BV172" s="304"/>
      <c r="BW172" s="304"/>
      <c r="BX172" s="304"/>
      <c r="BY172" s="304"/>
      <c r="BZ172" s="304"/>
      <c r="CA172" s="304"/>
      <c r="CB172" s="304"/>
      <c r="CC172" s="304"/>
      <c r="CD172" s="304"/>
      <c r="CE172" s="304"/>
      <c r="CF172" s="304"/>
      <c r="CG172" s="304"/>
      <c r="CH172" s="304"/>
      <c r="CI172" s="304"/>
      <c r="CJ172" s="304"/>
      <c r="CK172" s="304"/>
      <c r="CL172" s="304"/>
      <c r="CM172" s="304"/>
      <c r="CN172" s="304"/>
      <c r="CO172" s="304"/>
      <c r="CP172" s="304"/>
      <c r="CQ172" s="304"/>
      <c r="CR172" s="304"/>
      <c r="CS172" s="304"/>
      <c r="CT172" s="304"/>
      <c r="CU172" s="304"/>
      <c r="CV172" s="304"/>
      <c r="CW172" s="304"/>
      <c r="CX172" s="304"/>
      <c r="CY172" s="304"/>
      <c r="CZ172" s="304"/>
      <c r="DA172" s="304"/>
      <c r="DB172" s="304"/>
      <c r="DC172" s="304"/>
      <c r="DD172" s="304"/>
      <c r="DE172" s="304"/>
      <c r="DF172" s="304"/>
      <c r="DG172" s="304"/>
      <c r="DH172" s="304"/>
      <c r="DI172" s="304"/>
      <c r="DJ172" s="304"/>
      <c r="DK172" s="304"/>
      <c r="DL172" s="304"/>
      <c r="DM172" s="304"/>
      <c r="DN172" s="304"/>
      <c r="DO172" s="304"/>
      <c r="DP172" s="304"/>
      <c r="DQ172" s="304"/>
      <c r="DR172" s="304"/>
      <c r="DS172" s="304"/>
      <c r="DT172" s="304"/>
      <c r="DU172" s="304"/>
      <c r="DV172" s="304"/>
      <c r="DW172" s="304"/>
      <c r="DX172" s="304"/>
      <c r="DY172" s="304"/>
      <c r="DZ172" s="304"/>
      <c r="EA172" s="304"/>
      <c r="EB172" s="304"/>
      <c r="EC172" s="304"/>
      <c r="ED172" s="304"/>
      <c r="EE172" s="304"/>
      <c r="EF172" s="304"/>
      <c r="EG172" s="304"/>
      <c r="EH172" s="304"/>
      <c r="EI172" s="304"/>
      <c r="EJ172" s="304"/>
      <c r="EK172" s="304"/>
      <c r="EL172" s="304"/>
      <c r="EM172" s="304"/>
      <c r="EN172" s="304"/>
      <c r="EO172" s="304"/>
      <c r="EP172" s="304"/>
      <c r="EQ172" s="304"/>
      <c r="ER172" s="304"/>
      <c r="ES172" s="304"/>
      <c r="ET172" s="304"/>
      <c r="EU172" s="304"/>
      <c r="EV172" s="304"/>
      <c r="EW172" s="304"/>
      <c r="EX172" s="304"/>
      <c r="EY172" s="304"/>
      <c r="EZ172" s="304"/>
      <c r="FA172" s="304"/>
      <c r="FB172" s="304"/>
      <c r="FC172" s="304"/>
      <c r="FD172" s="304"/>
      <c r="FE172" s="304"/>
      <c r="FF172" s="304"/>
      <c r="FG172" s="304"/>
      <c r="FH172" s="304"/>
      <c r="FI172" s="304"/>
      <c r="FJ172" s="304"/>
      <c r="FK172" s="304"/>
      <c r="FL172" s="304"/>
      <c r="FM172" s="304"/>
      <c r="FN172" s="304"/>
      <c r="FO172" s="304"/>
      <c r="FP172" s="304"/>
      <c r="FQ172" s="304"/>
      <c r="FR172" s="304"/>
      <c r="FS172" s="304"/>
      <c r="FT172" s="304"/>
      <c r="FU172" s="304"/>
      <c r="FV172" s="304"/>
      <c r="FW172" s="304"/>
      <c r="FX172" s="304"/>
      <c r="FY172" s="304"/>
      <c r="FZ172" s="304"/>
      <c r="GA172" s="304"/>
      <c r="GB172" s="304"/>
      <c r="GC172" s="304"/>
      <c r="GD172" s="304"/>
      <c r="GE172" s="304"/>
      <c r="GF172" s="304"/>
      <c r="GG172" s="304"/>
      <c r="GH172" s="304"/>
      <c r="GI172" s="304"/>
      <c r="GJ172" s="304"/>
      <c r="GK172" s="304"/>
      <c r="GL172" s="304"/>
      <c r="GM172" s="304"/>
      <c r="GN172" s="304"/>
      <c r="GO172" s="304"/>
      <c r="GP172" s="304"/>
      <c r="GQ172" s="304"/>
      <c r="GR172" s="304"/>
      <c r="GS172" s="304"/>
      <c r="GT172" s="304"/>
      <c r="GU172" s="304"/>
      <c r="GV172" s="304"/>
      <c r="GW172" s="304"/>
      <c r="GX172" s="304"/>
      <c r="GY172" s="304"/>
      <c r="GZ172" s="304"/>
      <c r="HA172" s="304"/>
      <c r="HB172" s="304"/>
      <c r="HC172" s="304"/>
      <c r="HD172" s="304"/>
      <c r="HE172" s="304"/>
      <c r="HF172" s="304"/>
      <c r="HG172" s="304"/>
      <c r="HH172" s="304"/>
      <c r="HI172" s="304"/>
      <c r="HJ172" s="304"/>
      <c r="HK172" s="304"/>
      <c r="HL172" s="304"/>
      <c r="HM172" s="304"/>
      <c r="HN172" s="304"/>
      <c r="HO172" s="304"/>
      <c r="HP172" s="304"/>
      <c r="HQ172" s="304"/>
      <c r="HR172" s="304"/>
      <c r="HS172" s="304"/>
      <c r="HT172" s="304"/>
      <c r="HU172" s="304"/>
      <c r="HV172" s="304"/>
      <c r="HW172" s="304"/>
      <c r="HX172" s="304"/>
      <c r="HY172" s="304"/>
    </row>
    <row r="173" spans="3:233" ht="12.75">
      <c r="C173" s="304"/>
      <c r="D173" s="266"/>
      <c r="E173" s="277"/>
      <c r="F173" s="272"/>
      <c r="G173" s="272" t="str">
        <f t="shared" si="7"/>
        <v> </v>
      </c>
      <c r="H173" s="304"/>
      <c r="I173" s="304"/>
      <c r="J173" s="304"/>
      <c r="K173" s="304"/>
      <c r="L173" s="304"/>
      <c r="M173" s="304"/>
      <c r="N173" s="304"/>
      <c r="O173" s="304"/>
      <c r="P173" s="304"/>
      <c r="Q173" s="304"/>
      <c r="R173" s="304"/>
      <c r="S173" s="304"/>
      <c r="T173" s="304"/>
      <c r="U173" s="304"/>
      <c r="V173" s="304"/>
      <c r="W173" s="304"/>
      <c r="X173" s="304"/>
      <c r="Y173" s="304"/>
      <c r="Z173" s="304"/>
      <c r="AA173" s="304"/>
      <c r="AB173" s="304"/>
      <c r="AC173" s="304"/>
      <c r="AD173" s="304"/>
      <c r="AE173" s="304"/>
      <c r="AF173" s="304"/>
      <c r="AG173" s="304"/>
      <c r="AH173" s="304"/>
      <c r="AI173" s="304"/>
      <c r="AJ173" s="304"/>
      <c r="AK173" s="304"/>
      <c r="AL173" s="304"/>
      <c r="AM173" s="304"/>
      <c r="AN173" s="304"/>
      <c r="AO173" s="304"/>
      <c r="AP173" s="304"/>
      <c r="AQ173" s="304"/>
      <c r="AR173" s="304"/>
      <c r="AS173" s="304"/>
      <c r="AT173" s="304"/>
      <c r="AU173" s="304"/>
      <c r="AV173" s="304"/>
      <c r="AW173" s="304"/>
      <c r="AX173" s="304"/>
      <c r="AY173" s="304"/>
      <c r="AZ173" s="304"/>
      <c r="BA173" s="304"/>
      <c r="BB173" s="304"/>
      <c r="BC173" s="304"/>
      <c r="BD173" s="304"/>
      <c r="BE173" s="304"/>
      <c r="BF173" s="304"/>
      <c r="BG173" s="304"/>
      <c r="BH173" s="304"/>
      <c r="BI173" s="304"/>
      <c r="BJ173" s="304"/>
      <c r="BK173" s="304"/>
      <c r="BL173" s="304"/>
      <c r="BM173" s="304"/>
      <c r="BN173" s="304"/>
      <c r="BO173" s="304"/>
      <c r="BP173" s="304"/>
      <c r="BQ173" s="304"/>
      <c r="BR173" s="304"/>
      <c r="BS173" s="304"/>
      <c r="BT173" s="304"/>
      <c r="BU173" s="304"/>
      <c r="BV173" s="304"/>
      <c r="BW173" s="304"/>
      <c r="BX173" s="304"/>
      <c r="BY173" s="304"/>
      <c r="BZ173" s="304"/>
      <c r="CA173" s="304"/>
      <c r="CB173" s="304"/>
      <c r="CC173" s="304"/>
      <c r="CD173" s="304"/>
      <c r="CE173" s="304"/>
      <c r="CF173" s="304"/>
      <c r="CG173" s="304"/>
      <c r="CH173" s="304"/>
      <c r="CI173" s="304"/>
      <c r="CJ173" s="304"/>
      <c r="CK173" s="304"/>
      <c r="CL173" s="304"/>
      <c r="CM173" s="304"/>
      <c r="CN173" s="304"/>
      <c r="CO173" s="304"/>
      <c r="CP173" s="304"/>
      <c r="CQ173" s="304"/>
      <c r="CR173" s="304"/>
      <c r="CS173" s="304"/>
      <c r="CT173" s="304"/>
      <c r="CU173" s="304"/>
      <c r="CV173" s="304"/>
      <c r="CW173" s="304"/>
      <c r="CX173" s="304"/>
      <c r="CY173" s="304"/>
      <c r="CZ173" s="304"/>
      <c r="DA173" s="304"/>
      <c r="DB173" s="304"/>
      <c r="DC173" s="304"/>
      <c r="DD173" s="304"/>
      <c r="DE173" s="304"/>
      <c r="DF173" s="304"/>
      <c r="DG173" s="304"/>
      <c r="DH173" s="304"/>
      <c r="DI173" s="304"/>
      <c r="DJ173" s="304"/>
      <c r="DK173" s="304"/>
      <c r="DL173" s="304"/>
      <c r="DM173" s="304"/>
      <c r="DN173" s="304"/>
      <c r="DO173" s="304"/>
      <c r="DP173" s="304"/>
      <c r="DQ173" s="304"/>
      <c r="DR173" s="304"/>
      <c r="DS173" s="304"/>
      <c r="DT173" s="304"/>
      <c r="DU173" s="304"/>
      <c r="DV173" s="304"/>
      <c r="DW173" s="304"/>
      <c r="DX173" s="304"/>
      <c r="DY173" s="304"/>
      <c r="DZ173" s="304"/>
      <c r="EA173" s="304"/>
      <c r="EB173" s="304"/>
      <c r="EC173" s="304"/>
      <c r="ED173" s="304"/>
      <c r="EE173" s="304"/>
      <c r="EF173" s="304"/>
      <c r="EG173" s="304"/>
      <c r="EH173" s="304"/>
      <c r="EI173" s="304"/>
      <c r="EJ173" s="304"/>
      <c r="EK173" s="304"/>
      <c r="EL173" s="304"/>
      <c r="EM173" s="304"/>
      <c r="EN173" s="304"/>
      <c r="EO173" s="304"/>
      <c r="EP173" s="304"/>
      <c r="EQ173" s="304"/>
      <c r="ER173" s="304"/>
      <c r="ES173" s="304"/>
      <c r="ET173" s="304"/>
      <c r="EU173" s="304"/>
      <c r="EV173" s="304"/>
      <c r="EW173" s="304"/>
      <c r="EX173" s="304"/>
      <c r="EY173" s="304"/>
      <c r="EZ173" s="304"/>
      <c r="FA173" s="304"/>
      <c r="FB173" s="304"/>
      <c r="FC173" s="304"/>
      <c r="FD173" s="304"/>
      <c r="FE173" s="304"/>
      <c r="FF173" s="304"/>
      <c r="FG173" s="304"/>
      <c r="FH173" s="304"/>
      <c r="FI173" s="304"/>
      <c r="FJ173" s="304"/>
      <c r="FK173" s="304"/>
      <c r="FL173" s="304"/>
      <c r="FM173" s="304"/>
      <c r="FN173" s="304"/>
      <c r="FO173" s="304"/>
      <c r="FP173" s="304"/>
      <c r="FQ173" s="304"/>
      <c r="FR173" s="304"/>
      <c r="FS173" s="304"/>
      <c r="FT173" s="304"/>
      <c r="FU173" s="304"/>
      <c r="FV173" s="304"/>
      <c r="FW173" s="304"/>
      <c r="FX173" s="304"/>
      <c r="FY173" s="304"/>
      <c r="FZ173" s="304"/>
      <c r="GA173" s="304"/>
      <c r="GB173" s="304"/>
      <c r="GC173" s="304"/>
      <c r="GD173" s="304"/>
      <c r="GE173" s="304"/>
      <c r="GF173" s="304"/>
      <c r="GG173" s="304"/>
      <c r="GH173" s="304"/>
      <c r="GI173" s="304"/>
      <c r="GJ173" s="304"/>
      <c r="GK173" s="304"/>
      <c r="GL173" s="304"/>
      <c r="GM173" s="304"/>
      <c r="GN173" s="304"/>
      <c r="GO173" s="304"/>
      <c r="GP173" s="304"/>
      <c r="GQ173" s="304"/>
      <c r="GR173" s="304"/>
      <c r="GS173" s="304"/>
      <c r="GT173" s="304"/>
      <c r="GU173" s="304"/>
      <c r="GV173" s="304"/>
      <c r="GW173" s="304"/>
      <c r="GX173" s="304"/>
      <c r="GY173" s="304"/>
      <c r="GZ173" s="304"/>
      <c r="HA173" s="304"/>
      <c r="HB173" s="304"/>
      <c r="HC173" s="304"/>
      <c r="HD173" s="304"/>
      <c r="HE173" s="304"/>
      <c r="HF173" s="304"/>
      <c r="HG173" s="304"/>
      <c r="HH173" s="304"/>
      <c r="HI173" s="304"/>
      <c r="HJ173" s="304"/>
      <c r="HK173" s="304"/>
      <c r="HL173" s="304"/>
      <c r="HM173" s="304"/>
      <c r="HN173" s="304"/>
      <c r="HO173" s="304"/>
      <c r="HP173" s="304"/>
      <c r="HQ173" s="304"/>
      <c r="HR173" s="304"/>
      <c r="HS173" s="304"/>
      <c r="HT173" s="304"/>
      <c r="HU173" s="304"/>
      <c r="HV173" s="304"/>
      <c r="HW173" s="304"/>
      <c r="HX173" s="304"/>
      <c r="HY173" s="304"/>
    </row>
    <row r="174" spans="1:233" ht="12.75">
      <c r="A174" s="286">
        <f>1+COUNT(A$2:A173)</f>
        <v>25</v>
      </c>
      <c r="C174" s="304" t="s">
        <v>561</v>
      </c>
      <c r="D174" s="266"/>
      <c r="E174" s="277"/>
      <c r="F174" s="272"/>
      <c r="G174" s="272" t="str">
        <f t="shared" si="7"/>
        <v> </v>
      </c>
      <c r="H174" s="304"/>
      <c r="I174" s="304"/>
      <c r="J174" s="304"/>
      <c r="K174" s="304"/>
      <c r="L174" s="304"/>
      <c r="M174" s="304"/>
      <c r="N174" s="304"/>
      <c r="O174" s="304"/>
      <c r="P174" s="304"/>
      <c r="Q174" s="304"/>
      <c r="R174" s="304"/>
      <c r="S174" s="304"/>
      <c r="T174" s="304"/>
      <c r="U174" s="304"/>
      <c r="V174" s="304"/>
      <c r="W174" s="304"/>
      <c r="X174" s="304"/>
      <c r="Y174" s="304"/>
      <c r="Z174" s="304"/>
      <c r="AA174" s="304"/>
      <c r="AB174" s="304"/>
      <c r="AC174" s="304"/>
      <c r="AD174" s="304"/>
      <c r="AE174" s="304"/>
      <c r="AF174" s="304"/>
      <c r="AG174" s="304"/>
      <c r="AH174" s="304"/>
      <c r="AI174" s="304"/>
      <c r="AJ174" s="304"/>
      <c r="AK174" s="304"/>
      <c r="AL174" s="304"/>
      <c r="AM174" s="304"/>
      <c r="AN174" s="304"/>
      <c r="AO174" s="304"/>
      <c r="AP174" s="304"/>
      <c r="AQ174" s="304"/>
      <c r="AR174" s="304"/>
      <c r="AS174" s="304"/>
      <c r="AT174" s="304"/>
      <c r="AU174" s="304"/>
      <c r="AV174" s="304"/>
      <c r="AW174" s="304"/>
      <c r="AX174" s="304"/>
      <c r="AY174" s="304"/>
      <c r="AZ174" s="304"/>
      <c r="BA174" s="304"/>
      <c r="BB174" s="304"/>
      <c r="BC174" s="304"/>
      <c r="BD174" s="304"/>
      <c r="BE174" s="304"/>
      <c r="BF174" s="304"/>
      <c r="BG174" s="304"/>
      <c r="BH174" s="304"/>
      <c r="BI174" s="304"/>
      <c r="BJ174" s="304"/>
      <c r="BK174" s="304"/>
      <c r="BL174" s="304"/>
      <c r="BM174" s="304"/>
      <c r="BN174" s="304"/>
      <c r="BO174" s="304"/>
      <c r="BP174" s="304"/>
      <c r="BQ174" s="304"/>
      <c r="BR174" s="304"/>
      <c r="BS174" s="304"/>
      <c r="BT174" s="304"/>
      <c r="BU174" s="304"/>
      <c r="BV174" s="304"/>
      <c r="BW174" s="304"/>
      <c r="BX174" s="304"/>
      <c r="BY174" s="304"/>
      <c r="BZ174" s="304"/>
      <c r="CA174" s="304"/>
      <c r="CB174" s="304"/>
      <c r="CC174" s="304"/>
      <c r="CD174" s="304"/>
      <c r="CE174" s="304"/>
      <c r="CF174" s="304"/>
      <c r="CG174" s="304"/>
      <c r="CH174" s="304"/>
      <c r="CI174" s="304"/>
      <c r="CJ174" s="304"/>
      <c r="CK174" s="304"/>
      <c r="CL174" s="304"/>
      <c r="CM174" s="304"/>
      <c r="CN174" s="304"/>
      <c r="CO174" s="304"/>
      <c r="CP174" s="304"/>
      <c r="CQ174" s="304"/>
      <c r="CR174" s="304"/>
      <c r="CS174" s="304"/>
      <c r="CT174" s="304"/>
      <c r="CU174" s="304"/>
      <c r="CV174" s="304"/>
      <c r="CW174" s="304"/>
      <c r="CX174" s="304"/>
      <c r="CY174" s="304"/>
      <c r="CZ174" s="304"/>
      <c r="DA174" s="304"/>
      <c r="DB174" s="304"/>
      <c r="DC174" s="304"/>
      <c r="DD174" s="304"/>
      <c r="DE174" s="304"/>
      <c r="DF174" s="304"/>
      <c r="DG174" s="304"/>
      <c r="DH174" s="304"/>
      <c r="DI174" s="304"/>
      <c r="DJ174" s="304"/>
      <c r="DK174" s="304"/>
      <c r="DL174" s="304"/>
      <c r="DM174" s="304"/>
      <c r="DN174" s="304"/>
      <c r="DO174" s="304"/>
      <c r="DP174" s="304"/>
      <c r="DQ174" s="304"/>
      <c r="DR174" s="304"/>
      <c r="DS174" s="304"/>
      <c r="DT174" s="304"/>
      <c r="DU174" s="304"/>
      <c r="DV174" s="304"/>
      <c r="DW174" s="304"/>
      <c r="DX174" s="304"/>
      <c r="DY174" s="304"/>
      <c r="DZ174" s="304"/>
      <c r="EA174" s="304"/>
      <c r="EB174" s="304"/>
      <c r="EC174" s="304"/>
      <c r="ED174" s="304"/>
      <c r="EE174" s="304"/>
      <c r="EF174" s="304"/>
      <c r="EG174" s="304"/>
      <c r="EH174" s="304"/>
      <c r="EI174" s="304"/>
      <c r="EJ174" s="304"/>
      <c r="EK174" s="304"/>
      <c r="EL174" s="304"/>
      <c r="EM174" s="304"/>
      <c r="EN174" s="304"/>
      <c r="EO174" s="304"/>
      <c r="EP174" s="304"/>
      <c r="EQ174" s="304"/>
      <c r="ER174" s="304"/>
      <c r="ES174" s="304"/>
      <c r="ET174" s="304"/>
      <c r="EU174" s="304"/>
      <c r="EV174" s="304"/>
      <c r="EW174" s="304"/>
      <c r="EX174" s="304"/>
      <c r="EY174" s="304"/>
      <c r="EZ174" s="304"/>
      <c r="FA174" s="304"/>
      <c r="FB174" s="304"/>
      <c r="FC174" s="304"/>
      <c r="FD174" s="304"/>
      <c r="FE174" s="304"/>
      <c r="FF174" s="304"/>
      <c r="FG174" s="304"/>
      <c r="FH174" s="304"/>
      <c r="FI174" s="304"/>
      <c r="FJ174" s="304"/>
      <c r="FK174" s="304"/>
      <c r="FL174" s="304"/>
      <c r="FM174" s="304"/>
      <c r="FN174" s="304"/>
      <c r="FO174" s="304"/>
      <c r="FP174" s="304"/>
      <c r="FQ174" s="304"/>
      <c r="FR174" s="304"/>
      <c r="FS174" s="304"/>
      <c r="FT174" s="304"/>
      <c r="FU174" s="304"/>
      <c r="FV174" s="304"/>
      <c r="FW174" s="304"/>
      <c r="FX174" s="304"/>
      <c r="FY174" s="304"/>
      <c r="FZ174" s="304"/>
      <c r="GA174" s="304"/>
      <c r="GB174" s="304"/>
      <c r="GC174" s="304"/>
      <c r="GD174" s="304"/>
      <c r="GE174" s="304"/>
      <c r="GF174" s="304"/>
      <c r="GG174" s="304"/>
      <c r="GH174" s="304"/>
      <c r="GI174" s="304"/>
      <c r="GJ174" s="304"/>
      <c r="GK174" s="304"/>
      <c r="GL174" s="304"/>
      <c r="GM174" s="304"/>
      <c r="GN174" s="304"/>
      <c r="GO174" s="304"/>
      <c r="GP174" s="304"/>
      <c r="GQ174" s="304"/>
      <c r="GR174" s="304"/>
      <c r="GS174" s="304"/>
      <c r="GT174" s="304"/>
      <c r="GU174" s="304"/>
      <c r="GV174" s="304"/>
      <c r="GW174" s="304"/>
      <c r="GX174" s="304"/>
      <c r="GY174" s="304"/>
      <c r="GZ174" s="304"/>
      <c r="HA174" s="304"/>
      <c r="HB174" s="304"/>
      <c r="HC174" s="304"/>
      <c r="HD174" s="304"/>
      <c r="HE174" s="304"/>
      <c r="HF174" s="304"/>
      <c r="HG174" s="304"/>
      <c r="HH174" s="304"/>
      <c r="HI174" s="304"/>
      <c r="HJ174" s="304"/>
      <c r="HK174" s="304"/>
      <c r="HL174" s="304"/>
      <c r="HM174" s="304"/>
      <c r="HN174" s="304"/>
      <c r="HO174" s="304"/>
      <c r="HP174" s="304"/>
      <c r="HQ174" s="304"/>
      <c r="HR174" s="304"/>
      <c r="HS174" s="304"/>
      <c r="HT174" s="304"/>
      <c r="HU174" s="304"/>
      <c r="HV174" s="304"/>
      <c r="HW174" s="304"/>
      <c r="HX174" s="304"/>
      <c r="HY174" s="304"/>
    </row>
    <row r="175" spans="3:233" ht="12.75">
      <c r="C175" s="304" t="s">
        <v>562</v>
      </c>
      <c r="D175" s="266"/>
      <c r="E175" s="277"/>
      <c r="F175" s="272"/>
      <c r="G175" s="272" t="str">
        <f t="shared" si="7"/>
        <v> </v>
      </c>
      <c r="H175" s="304"/>
      <c r="I175" s="304"/>
      <c r="J175" s="304"/>
      <c r="K175" s="304"/>
      <c r="L175" s="304"/>
      <c r="M175" s="304"/>
      <c r="N175" s="304"/>
      <c r="O175" s="304"/>
      <c r="P175" s="304"/>
      <c r="Q175" s="304"/>
      <c r="R175" s="304"/>
      <c r="S175" s="304"/>
      <c r="T175" s="304"/>
      <c r="U175" s="304"/>
      <c r="V175" s="304"/>
      <c r="W175" s="304"/>
      <c r="X175" s="304"/>
      <c r="Y175" s="304"/>
      <c r="Z175" s="304"/>
      <c r="AA175" s="304"/>
      <c r="AB175" s="304"/>
      <c r="AC175" s="304"/>
      <c r="AD175" s="304"/>
      <c r="AE175" s="304"/>
      <c r="AF175" s="304"/>
      <c r="AG175" s="304"/>
      <c r="AH175" s="304"/>
      <c r="AI175" s="304"/>
      <c r="AJ175" s="304"/>
      <c r="AK175" s="304"/>
      <c r="AL175" s="304"/>
      <c r="AM175" s="304"/>
      <c r="AN175" s="304"/>
      <c r="AO175" s="304"/>
      <c r="AP175" s="304"/>
      <c r="AQ175" s="304"/>
      <c r="AR175" s="304"/>
      <c r="AS175" s="304"/>
      <c r="AT175" s="304"/>
      <c r="AU175" s="304"/>
      <c r="AV175" s="304"/>
      <c r="AW175" s="304"/>
      <c r="AX175" s="304"/>
      <c r="AY175" s="304"/>
      <c r="AZ175" s="304"/>
      <c r="BA175" s="304"/>
      <c r="BB175" s="304"/>
      <c r="BC175" s="304"/>
      <c r="BD175" s="304"/>
      <c r="BE175" s="304"/>
      <c r="BF175" s="304"/>
      <c r="BG175" s="304"/>
      <c r="BH175" s="304"/>
      <c r="BI175" s="304"/>
      <c r="BJ175" s="304"/>
      <c r="BK175" s="304"/>
      <c r="BL175" s="304"/>
      <c r="BM175" s="304"/>
      <c r="BN175" s="304"/>
      <c r="BO175" s="304"/>
      <c r="BP175" s="304"/>
      <c r="BQ175" s="304"/>
      <c r="BR175" s="304"/>
      <c r="BS175" s="304"/>
      <c r="BT175" s="304"/>
      <c r="BU175" s="304"/>
      <c r="BV175" s="304"/>
      <c r="BW175" s="304"/>
      <c r="BX175" s="304"/>
      <c r="BY175" s="304"/>
      <c r="BZ175" s="304"/>
      <c r="CA175" s="304"/>
      <c r="CB175" s="304"/>
      <c r="CC175" s="304"/>
      <c r="CD175" s="304"/>
      <c r="CE175" s="304"/>
      <c r="CF175" s="304"/>
      <c r="CG175" s="304"/>
      <c r="CH175" s="304"/>
      <c r="CI175" s="304"/>
      <c r="CJ175" s="304"/>
      <c r="CK175" s="304"/>
      <c r="CL175" s="304"/>
      <c r="CM175" s="304"/>
      <c r="CN175" s="304"/>
      <c r="CO175" s="304"/>
      <c r="CP175" s="304"/>
      <c r="CQ175" s="304"/>
      <c r="CR175" s="304"/>
      <c r="CS175" s="304"/>
      <c r="CT175" s="304"/>
      <c r="CU175" s="304"/>
      <c r="CV175" s="304"/>
      <c r="CW175" s="304"/>
      <c r="CX175" s="304"/>
      <c r="CY175" s="304"/>
      <c r="CZ175" s="304"/>
      <c r="DA175" s="304"/>
      <c r="DB175" s="304"/>
      <c r="DC175" s="304"/>
      <c r="DD175" s="304"/>
      <c r="DE175" s="304"/>
      <c r="DF175" s="304"/>
      <c r="DG175" s="304"/>
      <c r="DH175" s="304"/>
      <c r="DI175" s="304"/>
      <c r="DJ175" s="304"/>
      <c r="DK175" s="304"/>
      <c r="DL175" s="304"/>
      <c r="DM175" s="304"/>
      <c r="DN175" s="304"/>
      <c r="DO175" s="304"/>
      <c r="DP175" s="304"/>
      <c r="DQ175" s="304"/>
      <c r="DR175" s="304"/>
      <c r="DS175" s="304"/>
      <c r="DT175" s="304"/>
      <c r="DU175" s="304"/>
      <c r="DV175" s="304"/>
      <c r="DW175" s="304"/>
      <c r="DX175" s="304"/>
      <c r="DY175" s="304"/>
      <c r="DZ175" s="304"/>
      <c r="EA175" s="304"/>
      <c r="EB175" s="304"/>
      <c r="EC175" s="304"/>
      <c r="ED175" s="304"/>
      <c r="EE175" s="304"/>
      <c r="EF175" s="304"/>
      <c r="EG175" s="304"/>
      <c r="EH175" s="304"/>
      <c r="EI175" s="304"/>
      <c r="EJ175" s="304"/>
      <c r="EK175" s="304"/>
      <c r="EL175" s="304"/>
      <c r="EM175" s="304"/>
      <c r="EN175" s="304"/>
      <c r="EO175" s="304"/>
      <c r="EP175" s="304"/>
      <c r="EQ175" s="304"/>
      <c r="ER175" s="304"/>
      <c r="ES175" s="304"/>
      <c r="ET175" s="304"/>
      <c r="EU175" s="304"/>
      <c r="EV175" s="304"/>
      <c r="EW175" s="304"/>
      <c r="EX175" s="304"/>
      <c r="EY175" s="304"/>
      <c r="EZ175" s="304"/>
      <c r="FA175" s="304"/>
      <c r="FB175" s="304"/>
      <c r="FC175" s="304"/>
      <c r="FD175" s="304"/>
      <c r="FE175" s="304"/>
      <c r="FF175" s="304"/>
      <c r="FG175" s="304"/>
      <c r="FH175" s="304"/>
      <c r="FI175" s="304"/>
      <c r="FJ175" s="304"/>
      <c r="FK175" s="304"/>
      <c r="FL175" s="304"/>
      <c r="FM175" s="304"/>
      <c r="FN175" s="304"/>
      <c r="FO175" s="304"/>
      <c r="FP175" s="304"/>
      <c r="FQ175" s="304"/>
      <c r="FR175" s="304"/>
      <c r="FS175" s="304"/>
      <c r="FT175" s="304"/>
      <c r="FU175" s="304"/>
      <c r="FV175" s="304"/>
      <c r="FW175" s="304"/>
      <c r="FX175" s="304"/>
      <c r="FY175" s="304"/>
      <c r="FZ175" s="304"/>
      <c r="GA175" s="304"/>
      <c r="GB175" s="304"/>
      <c r="GC175" s="304"/>
      <c r="GD175" s="304"/>
      <c r="GE175" s="304"/>
      <c r="GF175" s="304"/>
      <c r="GG175" s="304"/>
      <c r="GH175" s="304"/>
      <c r="GI175" s="304"/>
      <c r="GJ175" s="304"/>
      <c r="GK175" s="304"/>
      <c r="GL175" s="304"/>
      <c r="GM175" s="304"/>
      <c r="GN175" s="304"/>
      <c r="GO175" s="304"/>
      <c r="GP175" s="304"/>
      <c r="GQ175" s="304"/>
      <c r="GR175" s="304"/>
      <c r="GS175" s="304"/>
      <c r="GT175" s="304"/>
      <c r="GU175" s="304"/>
      <c r="GV175" s="304"/>
      <c r="GW175" s="304"/>
      <c r="GX175" s="304"/>
      <c r="GY175" s="304"/>
      <c r="GZ175" s="304"/>
      <c r="HA175" s="304"/>
      <c r="HB175" s="304"/>
      <c r="HC175" s="304"/>
      <c r="HD175" s="304"/>
      <c r="HE175" s="304"/>
      <c r="HF175" s="304"/>
      <c r="HG175" s="304"/>
      <c r="HH175" s="304"/>
      <c r="HI175" s="304"/>
      <c r="HJ175" s="304"/>
      <c r="HK175" s="304"/>
      <c r="HL175" s="304"/>
      <c r="HM175" s="304"/>
      <c r="HN175" s="304"/>
      <c r="HO175" s="304"/>
      <c r="HP175" s="304"/>
      <c r="HQ175" s="304"/>
      <c r="HR175" s="304"/>
      <c r="HS175" s="304"/>
      <c r="HT175" s="304"/>
      <c r="HU175" s="304"/>
      <c r="HV175" s="304"/>
      <c r="HW175" s="304"/>
      <c r="HX175" s="304"/>
      <c r="HY175" s="304"/>
    </row>
    <row r="176" spans="3:233" ht="12.75">
      <c r="C176" s="304" t="s">
        <v>560</v>
      </c>
      <c r="D176" s="266" t="s">
        <v>41</v>
      </c>
      <c r="E176" s="277">
        <v>6</v>
      </c>
      <c r="F176" s="272"/>
      <c r="G176" s="272">
        <f t="shared" si="7"/>
        <v>0</v>
      </c>
      <c r="H176" s="304"/>
      <c r="I176" s="304"/>
      <c r="J176" s="304"/>
      <c r="K176" s="304"/>
      <c r="L176" s="304"/>
      <c r="M176" s="304"/>
      <c r="N176" s="304"/>
      <c r="O176" s="304"/>
      <c r="P176" s="304"/>
      <c r="Q176" s="304"/>
      <c r="R176" s="304"/>
      <c r="S176" s="304"/>
      <c r="T176" s="304"/>
      <c r="U176" s="304"/>
      <c r="V176" s="304"/>
      <c r="W176" s="304"/>
      <c r="X176" s="304"/>
      <c r="Y176" s="304"/>
      <c r="Z176" s="304"/>
      <c r="AA176" s="304"/>
      <c r="AB176" s="304"/>
      <c r="AC176" s="304"/>
      <c r="AD176" s="304"/>
      <c r="AE176" s="304"/>
      <c r="AF176" s="304"/>
      <c r="AG176" s="304"/>
      <c r="AH176" s="304"/>
      <c r="AI176" s="304"/>
      <c r="AJ176" s="304"/>
      <c r="AK176" s="304"/>
      <c r="AL176" s="304"/>
      <c r="AM176" s="304"/>
      <c r="AN176" s="304"/>
      <c r="AO176" s="304"/>
      <c r="AP176" s="304"/>
      <c r="AQ176" s="304"/>
      <c r="AR176" s="304"/>
      <c r="AS176" s="304"/>
      <c r="AT176" s="304"/>
      <c r="AU176" s="304"/>
      <c r="AV176" s="304"/>
      <c r="AW176" s="304"/>
      <c r="AX176" s="304"/>
      <c r="AY176" s="304"/>
      <c r="AZ176" s="304"/>
      <c r="BA176" s="304"/>
      <c r="BB176" s="304"/>
      <c r="BC176" s="304"/>
      <c r="BD176" s="304"/>
      <c r="BE176" s="304"/>
      <c r="BF176" s="304"/>
      <c r="BG176" s="304"/>
      <c r="BH176" s="304"/>
      <c r="BI176" s="304"/>
      <c r="BJ176" s="304"/>
      <c r="BK176" s="304"/>
      <c r="BL176" s="304"/>
      <c r="BM176" s="304"/>
      <c r="BN176" s="304"/>
      <c r="BO176" s="304"/>
      <c r="BP176" s="304"/>
      <c r="BQ176" s="304"/>
      <c r="BR176" s="304"/>
      <c r="BS176" s="304"/>
      <c r="BT176" s="304"/>
      <c r="BU176" s="304"/>
      <c r="BV176" s="304"/>
      <c r="BW176" s="304"/>
      <c r="BX176" s="304"/>
      <c r="BY176" s="304"/>
      <c r="BZ176" s="304"/>
      <c r="CA176" s="304"/>
      <c r="CB176" s="304"/>
      <c r="CC176" s="304"/>
      <c r="CD176" s="304"/>
      <c r="CE176" s="304"/>
      <c r="CF176" s="304"/>
      <c r="CG176" s="304"/>
      <c r="CH176" s="304"/>
      <c r="CI176" s="304"/>
      <c r="CJ176" s="304"/>
      <c r="CK176" s="304"/>
      <c r="CL176" s="304"/>
      <c r="CM176" s="304"/>
      <c r="CN176" s="304"/>
      <c r="CO176" s="304"/>
      <c r="CP176" s="304"/>
      <c r="CQ176" s="304"/>
      <c r="CR176" s="304"/>
      <c r="CS176" s="304"/>
      <c r="CT176" s="304"/>
      <c r="CU176" s="304"/>
      <c r="CV176" s="304"/>
      <c r="CW176" s="304"/>
      <c r="CX176" s="304"/>
      <c r="CY176" s="304"/>
      <c r="CZ176" s="304"/>
      <c r="DA176" s="304"/>
      <c r="DB176" s="304"/>
      <c r="DC176" s="304"/>
      <c r="DD176" s="304"/>
      <c r="DE176" s="304"/>
      <c r="DF176" s="304"/>
      <c r="DG176" s="304"/>
      <c r="DH176" s="304"/>
      <c r="DI176" s="304"/>
      <c r="DJ176" s="304"/>
      <c r="DK176" s="304"/>
      <c r="DL176" s="304"/>
      <c r="DM176" s="304"/>
      <c r="DN176" s="304"/>
      <c r="DO176" s="304"/>
      <c r="DP176" s="304"/>
      <c r="DQ176" s="304"/>
      <c r="DR176" s="304"/>
      <c r="DS176" s="304"/>
      <c r="DT176" s="304"/>
      <c r="DU176" s="304"/>
      <c r="DV176" s="304"/>
      <c r="DW176" s="304"/>
      <c r="DX176" s="304"/>
      <c r="DY176" s="304"/>
      <c r="DZ176" s="304"/>
      <c r="EA176" s="304"/>
      <c r="EB176" s="304"/>
      <c r="EC176" s="304"/>
      <c r="ED176" s="304"/>
      <c r="EE176" s="304"/>
      <c r="EF176" s="304"/>
      <c r="EG176" s="304"/>
      <c r="EH176" s="304"/>
      <c r="EI176" s="304"/>
      <c r="EJ176" s="304"/>
      <c r="EK176" s="304"/>
      <c r="EL176" s="304"/>
      <c r="EM176" s="304"/>
      <c r="EN176" s="304"/>
      <c r="EO176" s="304"/>
      <c r="EP176" s="304"/>
      <c r="EQ176" s="304"/>
      <c r="ER176" s="304"/>
      <c r="ES176" s="304"/>
      <c r="ET176" s="304"/>
      <c r="EU176" s="304"/>
      <c r="EV176" s="304"/>
      <c r="EW176" s="304"/>
      <c r="EX176" s="304"/>
      <c r="EY176" s="304"/>
      <c r="EZ176" s="304"/>
      <c r="FA176" s="304"/>
      <c r="FB176" s="304"/>
      <c r="FC176" s="304"/>
      <c r="FD176" s="304"/>
      <c r="FE176" s="304"/>
      <c r="FF176" s="304"/>
      <c r="FG176" s="304"/>
      <c r="FH176" s="304"/>
      <c r="FI176" s="304"/>
      <c r="FJ176" s="304"/>
      <c r="FK176" s="304"/>
      <c r="FL176" s="304"/>
      <c r="FM176" s="304"/>
      <c r="FN176" s="304"/>
      <c r="FO176" s="304"/>
      <c r="FP176" s="304"/>
      <c r="FQ176" s="304"/>
      <c r="FR176" s="304"/>
      <c r="FS176" s="304"/>
      <c r="FT176" s="304"/>
      <c r="FU176" s="304"/>
      <c r="FV176" s="304"/>
      <c r="FW176" s="304"/>
      <c r="FX176" s="304"/>
      <c r="FY176" s="304"/>
      <c r="FZ176" s="304"/>
      <c r="GA176" s="304"/>
      <c r="GB176" s="304"/>
      <c r="GC176" s="304"/>
      <c r="GD176" s="304"/>
      <c r="GE176" s="304"/>
      <c r="GF176" s="304"/>
      <c r="GG176" s="304"/>
      <c r="GH176" s="304"/>
      <c r="GI176" s="304"/>
      <c r="GJ176" s="304"/>
      <c r="GK176" s="304"/>
      <c r="GL176" s="304"/>
      <c r="GM176" s="304"/>
      <c r="GN176" s="304"/>
      <c r="GO176" s="304"/>
      <c r="GP176" s="304"/>
      <c r="GQ176" s="304"/>
      <c r="GR176" s="304"/>
      <c r="GS176" s="304"/>
      <c r="GT176" s="304"/>
      <c r="GU176" s="304"/>
      <c r="GV176" s="304"/>
      <c r="GW176" s="304"/>
      <c r="GX176" s="304"/>
      <c r="GY176" s="304"/>
      <c r="GZ176" s="304"/>
      <c r="HA176" s="304"/>
      <c r="HB176" s="304"/>
      <c r="HC176" s="304"/>
      <c r="HD176" s="304"/>
      <c r="HE176" s="304"/>
      <c r="HF176" s="304"/>
      <c r="HG176" s="304"/>
      <c r="HH176" s="304"/>
      <c r="HI176" s="304"/>
      <c r="HJ176" s="304"/>
      <c r="HK176" s="304"/>
      <c r="HL176" s="304"/>
      <c r="HM176" s="304"/>
      <c r="HN176" s="304"/>
      <c r="HO176" s="304"/>
      <c r="HP176" s="304"/>
      <c r="HQ176" s="304"/>
      <c r="HR176" s="304"/>
      <c r="HS176" s="304"/>
      <c r="HT176" s="304"/>
      <c r="HU176" s="304"/>
      <c r="HV176" s="304"/>
      <c r="HW176" s="304"/>
      <c r="HX176" s="304"/>
      <c r="HY176" s="304"/>
    </row>
    <row r="177" spans="1:7" s="304" customFormat="1" ht="12.75">
      <c r="A177" s="286"/>
      <c r="B177" s="234"/>
      <c r="D177" s="266"/>
      <c r="E177" s="277"/>
      <c r="F177" s="272"/>
      <c r="G177" s="272" t="str">
        <f t="shared" si="7"/>
        <v> </v>
      </c>
    </row>
    <row r="178" spans="1:7" s="304" customFormat="1" ht="12.75">
      <c r="A178" s="286">
        <f>1+COUNT(A$2:A177)</f>
        <v>26</v>
      </c>
      <c r="B178" s="234"/>
      <c r="C178" s="304" t="s">
        <v>563</v>
      </c>
      <c r="D178" s="266"/>
      <c r="E178" s="277"/>
      <c r="F178" s="272"/>
      <c r="G178" s="272" t="str">
        <f t="shared" si="7"/>
        <v> </v>
      </c>
    </row>
    <row r="179" spans="1:7" s="304" customFormat="1" ht="25.5">
      <c r="A179" s="286"/>
      <c r="B179" s="234"/>
      <c r="C179" s="304" t="s">
        <v>1125</v>
      </c>
      <c r="D179" s="266"/>
      <c r="E179" s="277"/>
      <c r="F179" s="272"/>
      <c r="G179" s="272" t="str">
        <f t="shared" si="7"/>
        <v> </v>
      </c>
    </row>
    <row r="180" spans="1:7" s="304" customFormat="1" ht="12.75">
      <c r="A180" s="286"/>
      <c r="B180" s="234"/>
      <c r="C180" s="304" t="s">
        <v>416</v>
      </c>
      <c r="D180" s="266"/>
      <c r="E180" s="277"/>
      <c r="F180" s="272"/>
      <c r="G180" s="272" t="str">
        <f t="shared" si="7"/>
        <v> </v>
      </c>
    </row>
    <row r="181" spans="1:7" s="304" customFormat="1" ht="12.75">
      <c r="A181" s="286"/>
      <c r="B181" s="234" t="s">
        <v>395</v>
      </c>
      <c r="C181" s="304" t="s">
        <v>564</v>
      </c>
      <c r="D181" s="266" t="s">
        <v>39</v>
      </c>
      <c r="E181" s="277">
        <v>2</v>
      </c>
      <c r="F181" s="272"/>
      <c r="G181" s="272">
        <f t="shared" si="7"/>
        <v>0</v>
      </c>
    </row>
    <row r="182" spans="1:7" s="304" customFormat="1" ht="12.75">
      <c r="A182" s="286"/>
      <c r="B182" s="234"/>
      <c r="D182" s="266"/>
      <c r="E182" s="277"/>
      <c r="F182" s="272"/>
      <c r="G182" s="272" t="str">
        <f t="shared" si="7"/>
        <v> </v>
      </c>
    </row>
    <row r="183" spans="1:7" s="304" customFormat="1" ht="12.75">
      <c r="A183" s="286">
        <f>1+COUNT(A$2:A182)</f>
        <v>27</v>
      </c>
      <c r="B183" s="234"/>
      <c r="C183" s="304" t="s">
        <v>565</v>
      </c>
      <c r="D183" s="266"/>
      <c r="E183" s="277"/>
      <c r="F183" s="272"/>
      <c r="G183" s="272" t="str">
        <f t="shared" si="7"/>
        <v> </v>
      </c>
    </row>
    <row r="184" spans="1:7" s="304" customFormat="1" ht="25.5">
      <c r="A184" s="286"/>
      <c r="B184" s="234"/>
      <c r="C184" s="304" t="s">
        <v>1126</v>
      </c>
      <c r="D184" s="266"/>
      <c r="E184" s="277"/>
      <c r="F184" s="272"/>
      <c r="G184" s="272" t="str">
        <f t="shared" si="7"/>
        <v> </v>
      </c>
    </row>
    <row r="185" spans="1:7" s="304" customFormat="1" ht="12.75">
      <c r="A185" s="286"/>
      <c r="B185" s="234"/>
      <c r="C185" s="304" t="s">
        <v>416</v>
      </c>
      <c r="D185" s="266"/>
      <c r="E185" s="277"/>
      <c r="F185" s="272"/>
      <c r="G185" s="272" t="str">
        <f t="shared" si="7"/>
        <v> </v>
      </c>
    </row>
    <row r="186" spans="1:7" s="304" customFormat="1" ht="12.75">
      <c r="A186" s="286"/>
      <c r="B186" s="234" t="s">
        <v>395</v>
      </c>
      <c r="C186" s="304" t="s">
        <v>564</v>
      </c>
      <c r="D186" s="266" t="s">
        <v>39</v>
      </c>
      <c r="E186" s="277">
        <v>4</v>
      </c>
      <c r="F186" s="272"/>
      <c r="G186" s="272">
        <f t="shared" si="7"/>
        <v>0</v>
      </c>
    </row>
    <row r="187" spans="1:7" s="304" customFormat="1" ht="12.75">
      <c r="A187" s="286"/>
      <c r="B187" s="234" t="s">
        <v>395</v>
      </c>
      <c r="C187" s="304" t="s">
        <v>566</v>
      </c>
      <c r="D187" s="266" t="s">
        <v>39</v>
      </c>
      <c r="E187" s="277">
        <v>4</v>
      </c>
      <c r="F187" s="272"/>
      <c r="G187" s="272">
        <f t="shared" si="7"/>
        <v>0</v>
      </c>
    </row>
    <row r="188" spans="1:7" s="304" customFormat="1" ht="12.75">
      <c r="A188" s="286"/>
      <c r="B188" s="234"/>
      <c r="D188" s="266"/>
      <c r="E188" s="277"/>
      <c r="F188" s="272"/>
      <c r="G188" s="272" t="str">
        <f>IF(E188&lt;&gt;0,E188*F188," ")</f>
        <v> </v>
      </c>
    </row>
    <row r="189" spans="1:7" s="304" customFormat="1" ht="12.75">
      <c r="A189" s="286">
        <f>1+COUNT(A$2:A188)</f>
        <v>28</v>
      </c>
      <c r="B189" s="234"/>
      <c r="C189" s="304" t="s">
        <v>464</v>
      </c>
      <c r="D189" s="266"/>
      <c r="E189" s="277"/>
      <c r="F189" s="272"/>
      <c r="G189" s="272" t="str">
        <f>IF(E189&lt;&gt;0,E189*F189," ")</f>
        <v> </v>
      </c>
    </row>
    <row r="190" spans="1:7" s="304" customFormat="1" ht="25.5">
      <c r="A190" s="286"/>
      <c r="B190" s="234"/>
      <c r="C190" s="304" t="s">
        <v>1127</v>
      </c>
      <c r="D190" s="266"/>
      <c r="E190" s="277"/>
      <c r="F190" s="272"/>
      <c r="G190" s="272" t="str">
        <f>IF(E190&lt;&gt;0,E190*F190," ")</f>
        <v> </v>
      </c>
    </row>
    <row r="191" spans="1:7" s="304" customFormat="1" ht="12.75">
      <c r="A191" s="286"/>
      <c r="B191" s="234"/>
      <c r="C191" s="304" t="s">
        <v>466</v>
      </c>
      <c r="D191" s="266" t="s">
        <v>41</v>
      </c>
      <c r="E191" s="277">
        <v>4</v>
      </c>
      <c r="F191" s="272"/>
      <c r="G191" s="272">
        <f>IF(E191&lt;&gt;0,E191*F191," ")</f>
        <v>0</v>
      </c>
    </row>
    <row r="192" spans="1:7" s="304" customFormat="1" ht="12.75">
      <c r="A192" s="286"/>
      <c r="B192" s="234"/>
      <c r="D192" s="266"/>
      <c r="E192" s="277"/>
      <c r="F192" s="272"/>
      <c r="G192" s="272" t="str">
        <f t="shared" si="7"/>
        <v> </v>
      </c>
    </row>
    <row r="193" spans="1:7" s="304" customFormat="1" ht="12.75">
      <c r="A193" s="286">
        <f>1+COUNT(A$2:A192)</f>
        <v>29</v>
      </c>
      <c r="B193" s="234"/>
      <c r="C193" s="304" t="s">
        <v>567</v>
      </c>
      <c r="D193" s="266"/>
      <c r="E193" s="277"/>
      <c r="F193" s="272"/>
      <c r="G193" s="272" t="str">
        <f t="shared" si="7"/>
        <v> </v>
      </c>
    </row>
    <row r="194" spans="1:7" s="304" customFormat="1" ht="25.5">
      <c r="A194" s="286"/>
      <c r="B194" s="234"/>
      <c r="C194" s="304" t="s">
        <v>568</v>
      </c>
      <c r="D194" s="266"/>
      <c r="E194" s="277"/>
      <c r="F194" s="272"/>
      <c r="G194" s="272" t="str">
        <f t="shared" si="7"/>
        <v> </v>
      </c>
    </row>
    <row r="195" spans="1:7" s="304" customFormat="1" ht="12.75">
      <c r="A195" s="286"/>
      <c r="B195" s="234"/>
      <c r="C195" s="304" t="s">
        <v>416</v>
      </c>
      <c r="D195" s="266" t="s">
        <v>39</v>
      </c>
      <c r="E195" s="277">
        <v>1</v>
      </c>
      <c r="F195" s="272"/>
      <c r="G195" s="272">
        <f t="shared" si="7"/>
        <v>0</v>
      </c>
    </row>
    <row r="196" spans="1:7" s="304" customFormat="1" ht="12.75">
      <c r="A196" s="286"/>
      <c r="B196" s="234"/>
      <c r="D196" s="266"/>
      <c r="E196" s="277"/>
      <c r="F196" s="272"/>
      <c r="G196" s="272" t="str">
        <f t="shared" si="7"/>
        <v> </v>
      </c>
    </row>
    <row r="197" spans="1:7" s="304" customFormat="1" ht="12.75">
      <c r="A197" s="286">
        <f>1+COUNT(A$2:A196)</f>
        <v>30</v>
      </c>
      <c r="B197" s="234"/>
      <c r="C197" s="304" t="s">
        <v>569</v>
      </c>
      <c r="D197" s="266"/>
      <c r="E197" s="277"/>
      <c r="F197" s="272"/>
      <c r="G197" s="272" t="str">
        <f t="shared" si="7"/>
        <v> </v>
      </c>
    </row>
    <row r="198" spans="1:7" s="304" customFormat="1" ht="38.25">
      <c r="A198" s="286"/>
      <c r="B198" s="234"/>
      <c r="C198" s="304" t="s">
        <v>570</v>
      </c>
      <c r="D198" s="266"/>
      <c r="E198" s="277"/>
      <c r="F198" s="272"/>
      <c r="G198" s="272" t="str">
        <f t="shared" si="7"/>
        <v> </v>
      </c>
    </row>
    <row r="199" spans="1:7" s="304" customFormat="1" ht="12.75">
      <c r="A199" s="286"/>
      <c r="B199" s="234"/>
      <c r="C199" s="304" t="s">
        <v>416</v>
      </c>
      <c r="D199" s="266" t="s">
        <v>39</v>
      </c>
      <c r="E199" s="277">
        <v>1</v>
      </c>
      <c r="F199" s="470"/>
      <c r="G199" s="272">
        <f t="shared" si="7"/>
        <v>0</v>
      </c>
    </row>
    <row r="200" spans="1:7" s="299" customFormat="1" ht="12.75">
      <c r="A200" s="245"/>
      <c r="B200" s="232"/>
      <c r="C200" s="243"/>
      <c r="D200" s="223"/>
      <c r="E200" s="227"/>
      <c r="F200" s="242"/>
      <c r="G200" s="242" t="str">
        <f>IF(E200&lt;&gt;0,E200*F200," ")</f>
        <v> </v>
      </c>
    </row>
    <row r="201" spans="1:7" s="299" customFormat="1" ht="12.75">
      <c r="A201" s="241"/>
      <c r="B201" s="231"/>
      <c r="C201" s="239" t="s">
        <v>31</v>
      </c>
      <c r="D201" s="222"/>
      <c r="E201" s="226"/>
      <c r="F201" s="238"/>
      <c r="G201" s="237">
        <f>SUM(G3:G200)</f>
        <v>0</v>
      </c>
    </row>
    <row r="202" spans="1:7" s="299" customFormat="1" ht="12.75">
      <c r="A202" s="286"/>
      <c r="B202" s="234"/>
      <c r="C202" s="253"/>
      <c r="D202" s="224"/>
      <c r="E202" s="229"/>
      <c r="F202" s="272"/>
      <c r="G202" s="272"/>
    </row>
    <row r="203" spans="1:7" s="299" customFormat="1" ht="12.75">
      <c r="A203" s="286">
        <f>1+COUNT(A$2:A202)</f>
        <v>31</v>
      </c>
      <c r="B203" s="234"/>
      <c r="C203" s="253" t="s">
        <v>467</v>
      </c>
      <c r="D203" s="224" t="s">
        <v>468</v>
      </c>
      <c r="E203" s="229">
        <v>3</v>
      </c>
      <c r="F203" s="272"/>
      <c r="G203" s="272">
        <f>G201*E203/100</f>
        <v>0</v>
      </c>
    </row>
    <row r="204" spans="1:7" s="299" customFormat="1" ht="12.75">
      <c r="A204" s="286"/>
      <c r="B204" s="234"/>
      <c r="C204" s="253"/>
      <c r="D204" s="224"/>
      <c r="E204" s="229"/>
      <c r="F204" s="272"/>
      <c r="G204" s="272"/>
    </row>
    <row r="205" spans="1:7" ht="25.5">
      <c r="A205" s="286">
        <f>1+COUNT(A$2:A204)</f>
        <v>32</v>
      </c>
      <c r="C205" s="253" t="s">
        <v>469</v>
      </c>
      <c r="D205" s="224" t="s">
        <v>468</v>
      </c>
      <c r="E205" s="229">
        <v>2</v>
      </c>
      <c r="F205" s="272"/>
      <c r="G205" s="272">
        <f>G201*E205/100</f>
        <v>0</v>
      </c>
    </row>
    <row r="206" spans="1:7" s="299" customFormat="1" ht="12.75">
      <c r="A206" s="286"/>
      <c r="B206" s="234"/>
      <c r="C206" s="253"/>
      <c r="D206" s="224"/>
      <c r="E206" s="229"/>
      <c r="F206" s="272"/>
      <c r="G206" s="272"/>
    </row>
    <row r="207" spans="1:7" s="299" customFormat="1" ht="51">
      <c r="A207" s="286">
        <f>1+COUNT(A$2:A206)</f>
        <v>33</v>
      </c>
      <c r="B207" s="234"/>
      <c r="C207" s="253" t="s">
        <v>1116</v>
      </c>
      <c r="D207" s="224" t="s">
        <v>468</v>
      </c>
      <c r="E207" s="229">
        <v>1</v>
      </c>
      <c r="F207" s="272"/>
      <c r="G207" s="272">
        <f>G201*E207/100</f>
        <v>0</v>
      </c>
    </row>
    <row r="208" spans="1:7" s="299" customFormat="1" ht="12.75">
      <c r="A208" s="245"/>
      <c r="B208" s="232"/>
      <c r="C208" s="243"/>
      <c r="D208" s="223"/>
      <c r="E208" s="227"/>
      <c r="F208" s="242"/>
      <c r="G208" s="242" t="str">
        <f>IF(E208&lt;&gt;0,E208*F208," ")</f>
        <v> </v>
      </c>
    </row>
    <row r="209" spans="1:7" s="299" customFormat="1" ht="12.75">
      <c r="A209" s="241"/>
      <c r="B209" s="231"/>
      <c r="C209" s="239" t="str">
        <f>C1</f>
        <v>RADIATORSKI RAZVOD</v>
      </c>
      <c r="D209" s="222"/>
      <c r="E209" s="226"/>
      <c r="F209" s="238"/>
      <c r="G209" s="237">
        <f>SUM(G201:G208)</f>
        <v>0</v>
      </c>
    </row>
    <row r="210" spans="1:7" s="299" customFormat="1" ht="12.75">
      <c r="A210" s="286"/>
      <c r="B210" s="234"/>
      <c r="C210" s="253"/>
      <c r="D210" s="224"/>
      <c r="E210" s="229"/>
      <c r="F210" s="281"/>
      <c r="G210" s="281"/>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169"/>
  <sheetViews>
    <sheetView view="pageBreakPreview" zoomScaleSheetLayoutView="100" zoomScalePageLayoutView="0" workbookViewId="0" topLeftCell="A148">
      <selection activeCell="F139" sqref="F139:F159"/>
    </sheetView>
  </sheetViews>
  <sheetFormatPr defaultColWidth="9.00390625" defaultRowHeight="12.75"/>
  <cols>
    <col min="1" max="1" width="3.75390625" style="286" customWidth="1"/>
    <col min="2" max="2" width="4.875" style="298" customWidth="1"/>
    <col min="3" max="3" width="49.25390625" style="253" customWidth="1"/>
    <col min="4" max="4" width="4.125" style="224" customWidth="1"/>
    <col min="5" max="5" width="7.75390625" style="229" customWidth="1"/>
    <col min="6" max="7" width="9.75390625" style="281" customWidth="1"/>
    <col min="8" max="16384" width="9.125" style="254" customWidth="1"/>
  </cols>
  <sheetData>
    <row r="1" spans="1:7" s="299" customFormat="1" ht="12.75">
      <c r="A1" s="252" t="s">
        <v>571</v>
      </c>
      <c r="B1" s="251"/>
      <c r="C1" s="250" t="s">
        <v>572</v>
      </c>
      <c r="D1" s="225"/>
      <c r="E1" s="230"/>
      <c r="F1" s="274"/>
      <c r="G1" s="268">
        <f>+G169</f>
        <v>0</v>
      </c>
    </row>
    <row r="2" spans="6:7" ht="12.75">
      <c r="F2" s="272"/>
      <c r="G2" s="272"/>
    </row>
    <row r="3" spans="1:7" s="299" customFormat="1" ht="12.75">
      <c r="A3" s="294" t="s">
        <v>387</v>
      </c>
      <c r="B3" s="293"/>
      <c r="C3" s="263" t="s">
        <v>388</v>
      </c>
      <c r="D3" s="247" t="s">
        <v>389</v>
      </c>
      <c r="E3" s="228" t="s">
        <v>21</v>
      </c>
      <c r="F3" s="273" t="s">
        <v>390</v>
      </c>
      <c r="G3" s="273" t="s">
        <v>742</v>
      </c>
    </row>
    <row r="4" spans="1:7" s="304" customFormat="1" ht="12.75">
      <c r="A4" s="286"/>
      <c r="B4" s="298"/>
      <c r="D4" s="266"/>
      <c r="E4" s="277"/>
      <c r="F4" s="272"/>
      <c r="G4" s="249" t="str">
        <f>IF(E4&lt;&gt;0,E4*F4," ")</f>
        <v> </v>
      </c>
    </row>
    <row r="5" spans="1:7" s="288" customFormat="1" ht="12.75">
      <c r="A5" s="289">
        <f>1+COUNT(A$2:A4)</f>
        <v>1</v>
      </c>
      <c r="C5" s="304" t="s">
        <v>573</v>
      </c>
      <c r="D5" s="266"/>
      <c r="E5" s="277"/>
      <c r="F5" s="280"/>
      <c r="G5" s="280" t="str">
        <f aca="true" t="shared" si="0" ref="G5:G68">IF(E5&lt;&gt;0,E5*F5," ")</f>
        <v> </v>
      </c>
    </row>
    <row r="6" spans="1:7" s="288" customFormat="1" ht="89.25">
      <c r="A6" s="289"/>
      <c r="C6" s="304" t="s">
        <v>574</v>
      </c>
      <c r="D6" s="266"/>
      <c r="E6" s="277"/>
      <c r="F6" s="280"/>
      <c r="G6" s="280" t="str">
        <f t="shared" si="0"/>
        <v> </v>
      </c>
    </row>
    <row r="7" spans="1:7" s="288" customFormat="1" ht="165.75">
      <c r="A7" s="289"/>
      <c r="C7" s="304" t="s">
        <v>575</v>
      </c>
      <c r="D7" s="266"/>
      <c r="E7" s="277"/>
      <c r="F7" s="280"/>
      <c r="G7" s="280" t="str">
        <f t="shared" si="0"/>
        <v> </v>
      </c>
    </row>
    <row r="8" spans="1:7" s="288" customFormat="1" ht="51">
      <c r="A8" s="289"/>
      <c r="C8" s="304" t="s">
        <v>576</v>
      </c>
      <c r="D8" s="266"/>
      <c r="E8" s="277"/>
      <c r="F8" s="280"/>
      <c r="G8" s="280"/>
    </row>
    <row r="9" spans="1:7" s="288" customFormat="1" ht="25.5">
      <c r="A9" s="289"/>
      <c r="C9" s="304" t="s">
        <v>577</v>
      </c>
      <c r="D9" s="266"/>
      <c r="E9" s="277"/>
      <c r="F9" s="280"/>
      <c r="G9" s="280" t="str">
        <f t="shared" si="0"/>
        <v> </v>
      </c>
    </row>
    <row r="10" spans="1:7" s="288" customFormat="1" ht="12.75">
      <c r="A10" s="289"/>
      <c r="B10" s="288" t="s">
        <v>393</v>
      </c>
      <c r="C10" s="304" t="s">
        <v>578</v>
      </c>
      <c r="D10" s="266"/>
      <c r="E10" s="277"/>
      <c r="F10" s="280" t="s">
        <v>188</v>
      </c>
      <c r="G10" s="280" t="str">
        <f t="shared" si="0"/>
        <v> </v>
      </c>
    </row>
    <row r="11" spans="1:7" s="288" customFormat="1" ht="12.75">
      <c r="A11" s="289"/>
      <c r="B11" s="288" t="s">
        <v>395</v>
      </c>
      <c r="C11" s="304" t="s">
        <v>579</v>
      </c>
      <c r="D11" s="266"/>
      <c r="E11" s="277"/>
      <c r="F11" s="280"/>
      <c r="G11" s="280"/>
    </row>
    <row r="12" spans="1:7" s="288" customFormat="1" ht="12.75">
      <c r="A12" s="289"/>
      <c r="C12" s="304" t="s">
        <v>580</v>
      </c>
      <c r="D12" s="266"/>
      <c r="E12" s="277"/>
      <c r="F12" s="280" t="s">
        <v>188</v>
      </c>
      <c r="G12" s="280" t="str">
        <f t="shared" si="0"/>
        <v> </v>
      </c>
    </row>
    <row r="13" spans="1:7" s="288" customFormat="1" ht="12.75">
      <c r="A13" s="289"/>
      <c r="C13" s="304" t="s">
        <v>581</v>
      </c>
      <c r="D13" s="266"/>
      <c r="E13" s="277"/>
      <c r="F13" s="280" t="s">
        <v>188</v>
      </c>
      <c r="G13" s="280" t="str">
        <f t="shared" si="0"/>
        <v> </v>
      </c>
    </row>
    <row r="14" spans="1:7" s="288" customFormat="1" ht="12.75">
      <c r="A14" s="289"/>
      <c r="C14" s="304" t="s">
        <v>582</v>
      </c>
      <c r="D14" s="266"/>
      <c r="E14" s="277"/>
      <c r="F14" s="280" t="s">
        <v>188</v>
      </c>
      <c r="G14" s="280" t="str">
        <f t="shared" si="0"/>
        <v> </v>
      </c>
    </row>
    <row r="15" spans="1:7" s="288" customFormat="1" ht="12.75">
      <c r="A15" s="289"/>
      <c r="C15" s="304" t="s">
        <v>583</v>
      </c>
      <c r="D15" s="266"/>
      <c r="E15" s="277"/>
      <c r="F15" s="280" t="s">
        <v>188</v>
      </c>
      <c r="G15" s="280" t="str">
        <f t="shared" si="0"/>
        <v> </v>
      </c>
    </row>
    <row r="16" spans="1:7" s="288" customFormat="1" ht="12.75">
      <c r="A16" s="289"/>
      <c r="C16" s="304" t="s">
        <v>584</v>
      </c>
      <c r="D16" s="266"/>
      <c r="E16" s="277"/>
      <c r="F16" s="280"/>
      <c r="G16" s="280" t="str">
        <f t="shared" si="0"/>
        <v> </v>
      </c>
    </row>
    <row r="17" spans="1:7" s="288" customFormat="1" ht="12.75">
      <c r="A17" s="289"/>
      <c r="C17" s="304" t="s">
        <v>585</v>
      </c>
      <c r="D17" s="266"/>
      <c r="E17" s="277"/>
      <c r="F17" s="280"/>
      <c r="G17" s="280" t="str">
        <f t="shared" si="0"/>
        <v> </v>
      </c>
    </row>
    <row r="18" spans="1:7" s="288" customFormat="1" ht="12.75">
      <c r="A18" s="289"/>
      <c r="C18" s="304" t="s">
        <v>586</v>
      </c>
      <c r="D18" s="266"/>
      <c r="E18" s="277"/>
      <c r="F18" s="280"/>
      <c r="G18" s="280" t="str">
        <f t="shared" si="0"/>
        <v> </v>
      </c>
    </row>
    <row r="19" spans="1:7" s="288" customFormat="1" ht="12.75">
      <c r="A19" s="289"/>
      <c r="C19" s="304" t="s">
        <v>587</v>
      </c>
      <c r="D19" s="266"/>
      <c r="E19" s="277"/>
      <c r="F19" s="280" t="s">
        <v>188</v>
      </c>
      <c r="G19" s="280" t="str">
        <f t="shared" si="0"/>
        <v> </v>
      </c>
    </row>
    <row r="20" spans="1:7" s="288" customFormat="1" ht="12.75">
      <c r="A20" s="289"/>
      <c r="C20" s="304" t="s">
        <v>416</v>
      </c>
      <c r="D20" s="266" t="s">
        <v>39</v>
      </c>
      <c r="E20" s="277">
        <v>1</v>
      </c>
      <c r="F20" s="756"/>
      <c r="G20" s="280">
        <f>IF(E20&lt;&gt;0,E20*F20," ")</f>
        <v>0</v>
      </c>
    </row>
    <row r="21" spans="1:7" s="288" customFormat="1" ht="12.75">
      <c r="A21" s="289"/>
      <c r="C21" s="304"/>
      <c r="D21" s="266"/>
      <c r="E21" s="277"/>
      <c r="F21" s="280"/>
      <c r="G21" s="280" t="str">
        <f t="shared" si="0"/>
        <v> </v>
      </c>
    </row>
    <row r="22" spans="1:7" s="288" customFormat="1" ht="12.75">
      <c r="A22" s="289">
        <f>1+COUNT(A$1:A21)</f>
        <v>2</v>
      </c>
      <c r="C22" s="304" t="s">
        <v>588</v>
      </c>
      <c r="D22" s="266"/>
      <c r="E22" s="277"/>
      <c r="F22" s="280"/>
      <c r="G22" s="280" t="str">
        <f t="shared" si="0"/>
        <v> </v>
      </c>
    </row>
    <row r="23" spans="1:7" s="288" customFormat="1" ht="38.25">
      <c r="A23" s="289"/>
      <c r="C23" s="262" t="s">
        <v>1128</v>
      </c>
      <c r="D23" s="266"/>
      <c r="E23" s="277"/>
      <c r="F23" s="280"/>
      <c r="G23" s="280" t="str">
        <f t="shared" si="0"/>
        <v> </v>
      </c>
    </row>
    <row r="24" spans="1:7" s="288" customFormat="1" ht="12.75">
      <c r="A24" s="289"/>
      <c r="B24" s="288" t="s">
        <v>393</v>
      </c>
      <c r="C24" s="304" t="s">
        <v>589</v>
      </c>
      <c r="D24" s="266"/>
      <c r="E24" s="277"/>
      <c r="F24" s="280"/>
      <c r="G24" s="280" t="str">
        <f t="shared" si="0"/>
        <v> </v>
      </c>
    </row>
    <row r="25" spans="1:7" s="288" customFormat="1" ht="12.75">
      <c r="A25" s="289"/>
      <c r="B25" s="288" t="s">
        <v>395</v>
      </c>
      <c r="C25" s="304" t="s">
        <v>590</v>
      </c>
      <c r="D25" s="266"/>
      <c r="E25" s="277"/>
      <c r="F25" s="280"/>
      <c r="G25" s="280" t="str">
        <f t="shared" si="0"/>
        <v> </v>
      </c>
    </row>
    <row r="26" spans="1:7" s="288" customFormat="1" ht="12.75">
      <c r="A26" s="289"/>
      <c r="C26" s="304" t="s">
        <v>591</v>
      </c>
      <c r="D26" s="266"/>
      <c r="E26" s="277"/>
      <c r="F26" s="280"/>
      <c r="G26" s="280" t="str">
        <f t="shared" si="0"/>
        <v> </v>
      </c>
    </row>
    <row r="27" spans="1:7" s="288" customFormat="1" ht="12.75">
      <c r="A27" s="289"/>
      <c r="C27" s="304" t="s">
        <v>592</v>
      </c>
      <c r="D27" s="266"/>
      <c r="E27" s="277"/>
      <c r="F27" s="280"/>
      <c r="G27" s="280" t="str">
        <f t="shared" si="0"/>
        <v> </v>
      </c>
    </row>
    <row r="28" spans="1:7" s="288" customFormat="1" ht="12.75">
      <c r="A28" s="289"/>
      <c r="C28" s="304" t="s">
        <v>593</v>
      </c>
      <c r="D28" s="266"/>
      <c r="E28" s="277"/>
      <c r="F28" s="280"/>
      <c r="G28" s="280" t="str">
        <f t="shared" si="0"/>
        <v> </v>
      </c>
    </row>
    <row r="29" spans="1:7" s="288" customFormat="1" ht="12.75">
      <c r="A29" s="289"/>
      <c r="C29" s="304" t="s">
        <v>416</v>
      </c>
      <c r="D29" s="266" t="s">
        <v>39</v>
      </c>
      <c r="E29" s="277">
        <v>1</v>
      </c>
      <c r="F29" s="280"/>
      <c r="G29" s="280">
        <f t="shared" si="0"/>
        <v>0</v>
      </c>
    </row>
    <row r="30" spans="1:7" s="288" customFormat="1" ht="12.75">
      <c r="A30" s="289"/>
      <c r="C30" s="304"/>
      <c r="D30" s="266"/>
      <c r="E30" s="277"/>
      <c r="F30" s="280"/>
      <c r="G30" s="280" t="str">
        <f t="shared" si="0"/>
        <v> </v>
      </c>
    </row>
    <row r="31" spans="1:7" s="288" customFormat="1" ht="12.75">
      <c r="A31" s="289">
        <f>1+COUNT(A$2:A21)</f>
        <v>2</v>
      </c>
      <c r="C31" s="304" t="s">
        <v>594</v>
      </c>
      <c r="D31" s="266"/>
      <c r="E31" s="277"/>
      <c r="F31" s="280"/>
      <c r="G31" s="280" t="str">
        <f t="shared" si="0"/>
        <v> </v>
      </c>
    </row>
    <row r="32" spans="1:7" s="288" customFormat="1" ht="63.75">
      <c r="A32" s="289"/>
      <c r="C32" s="304" t="s">
        <v>595</v>
      </c>
      <c r="D32" s="266"/>
      <c r="E32" s="277"/>
      <c r="F32" s="280"/>
      <c r="G32" s="280" t="str">
        <f t="shared" si="0"/>
        <v> </v>
      </c>
    </row>
    <row r="33" spans="1:7" s="288" customFormat="1" ht="12.75">
      <c r="A33" s="289"/>
      <c r="B33" s="288" t="s">
        <v>393</v>
      </c>
      <c r="C33" s="304" t="s">
        <v>596</v>
      </c>
      <c r="D33" s="266"/>
      <c r="E33" s="277"/>
      <c r="F33" s="280"/>
      <c r="G33" s="280" t="str">
        <f t="shared" si="0"/>
        <v> </v>
      </c>
    </row>
    <row r="34" spans="1:7" s="288" customFormat="1" ht="12.75">
      <c r="A34" s="289"/>
      <c r="B34" s="288" t="s">
        <v>395</v>
      </c>
      <c r="C34" s="304" t="s">
        <v>597</v>
      </c>
      <c r="D34" s="266"/>
      <c r="E34" s="277"/>
      <c r="F34" s="280"/>
      <c r="G34" s="280" t="str">
        <f t="shared" si="0"/>
        <v> </v>
      </c>
    </row>
    <row r="35" spans="1:7" s="288" customFormat="1" ht="12.75">
      <c r="A35" s="289"/>
      <c r="C35" s="304" t="s">
        <v>598</v>
      </c>
      <c r="D35" s="266"/>
      <c r="E35" s="277"/>
      <c r="F35" s="280"/>
      <c r="G35" s="280" t="str">
        <f t="shared" si="0"/>
        <v> </v>
      </c>
    </row>
    <row r="36" spans="1:7" s="288" customFormat="1" ht="12.75">
      <c r="A36" s="289"/>
      <c r="C36" s="304" t="s">
        <v>599</v>
      </c>
      <c r="D36" s="266"/>
      <c r="E36" s="277"/>
      <c r="F36" s="280"/>
      <c r="G36" s="280" t="str">
        <f t="shared" si="0"/>
        <v> </v>
      </c>
    </row>
    <row r="37" spans="1:7" s="288" customFormat="1" ht="12.75">
      <c r="A37" s="289"/>
      <c r="C37" s="304" t="s">
        <v>600</v>
      </c>
      <c r="D37" s="266"/>
      <c r="E37" s="277"/>
      <c r="F37" s="280"/>
      <c r="G37" s="280" t="str">
        <f t="shared" si="0"/>
        <v> </v>
      </c>
    </row>
    <row r="38" spans="1:7" s="288" customFormat="1" ht="12.75">
      <c r="A38" s="289"/>
      <c r="C38" s="304" t="s">
        <v>416</v>
      </c>
      <c r="D38" s="266" t="s">
        <v>39</v>
      </c>
      <c r="E38" s="277">
        <v>1</v>
      </c>
      <c r="F38" s="280"/>
      <c r="G38" s="280">
        <f t="shared" si="0"/>
        <v>0</v>
      </c>
    </row>
    <row r="39" spans="1:7" s="288" customFormat="1" ht="12.75">
      <c r="A39" s="289"/>
      <c r="C39" s="304"/>
      <c r="D39" s="266"/>
      <c r="E39" s="277"/>
      <c r="F39" s="280"/>
      <c r="G39" s="280" t="str">
        <f t="shared" si="0"/>
        <v> </v>
      </c>
    </row>
    <row r="40" spans="1:7" s="288" customFormat="1" ht="12.75">
      <c r="A40" s="289">
        <f>1+COUNT(A$2:A39)</f>
        <v>4</v>
      </c>
      <c r="C40" s="304" t="s">
        <v>601</v>
      </c>
      <c r="D40" s="266"/>
      <c r="E40" s="277"/>
      <c r="F40" s="280"/>
      <c r="G40" s="280" t="str">
        <f t="shared" si="0"/>
        <v> </v>
      </c>
    </row>
    <row r="41" spans="1:7" s="288" customFormat="1" ht="25.5">
      <c r="A41" s="289"/>
      <c r="C41" s="304" t="s">
        <v>1129</v>
      </c>
      <c r="D41" s="266"/>
      <c r="E41" s="277"/>
      <c r="F41" s="280"/>
      <c r="G41" s="280" t="str">
        <f t="shared" si="0"/>
        <v> </v>
      </c>
    </row>
    <row r="42" spans="1:7" s="288" customFormat="1" ht="12.75">
      <c r="A42" s="289"/>
      <c r="B42" s="288" t="s">
        <v>393</v>
      </c>
      <c r="C42" s="304" t="s">
        <v>493</v>
      </c>
      <c r="D42" s="266"/>
      <c r="E42" s="277"/>
      <c r="F42" s="280"/>
      <c r="G42" s="280" t="str">
        <f t="shared" si="0"/>
        <v> </v>
      </c>
    </row>
    <row r="43" spans="1:7" s="288" customFormat="1" ht="12.75">
      <c r="A43" s="289"/>
      <c r="B43" s="288" t="s">
        <v>395</v>
      </c>
      <c r="C43" s="304" t="s">
        <v>602</v>
      </c>
      <c r="D43" s="266"/>
      <c r="E43" s="277"/>
      <c r="F43" s="280"/>
      <c r="G43" s="280" t="str">
        <f t="shared" si="0"/>
        <v> </v>
      </c>
    </row>
    <row r="44" spans="1:7" s="288" customFormat="1" ht="12.75">
      <c r="A44" s="289"/>
      <c r="C44" s="304" t="s">
        <v>481</v>
      </c>
      <c r="D44" s="266"/>
      <c r="E44" s="277"/>
      <c r="F44" s="280"/>
      <c r="G44" s="280" t="str">
        <f t="shared" si="0"/>
        <v> </v>
      </c>
    </row>
    <row r="45" spans="1:7" s="288" customFormat="1" ht="12.75">
      <c r="A45" s="289"/>
      <c r="C45" s="304" t="s">
        <v>603</v>
      </c>
      <c r="D45" s="266"/>
      <c r="E45" s="277"/>
      <c r="F45" s="280"/>
      <c r="G45" s="280" t="str">
        <f t="shared" si="0"/>
        <v> </v>
      </c>
    </row>
    <row r="46" spans="1:7" s="288" customFormat="1" ht="12.75">
      <c r="A46" s="289"/>
      <c r="C46" s="304" t="s">
        <v>416</v>
      </c>
      <c r="D46" s="266" t="s">
        <v>39</v>
      </c>
      <c r="E46" s="277">
        <v>1</v>
      </c>
      <c r="F46" s="280"/>
      <c r="G46" s="280">
        <f t="shared" si="0"/>
        <v>0</v>
      </c>
    </row>
    <row r="47" spans="1:7" s="288" customFormat="1" ht="12.75">
      <c r="A47" s="289"/>
      <c r="C47" s="304"/>
      <c r="D47" s="266"/>
      <c r="E47" s="277"/>
      <c r="F47" s="280"/>
      <c r="G47" s="280" t="str">
        <f t="shared" si="0"/>
        <v> </v>
      </c>
    </row>
    <row r="48" spans="1:7" s="288" customFormat="1" ht="12.75">
      <c r="A48" s="289">
        <f>1+COUNT(A$2:A47)</f>
        <v>5</v>
      </c>
      <c r="C48" s="304" t="s">
        <v>604</v>
      </c>
      <c r="D48" s="266"/>
      <c r="E48" s="277"/>
      <c r="F48" s="280"/>
      <c r="G48" s="280" t="str">
        <f t="shared" si="0"/>
        <v> </v>
      </c>
    </row>
    <row r="49" spans="1:7" s="288" customFormat="1" ht="25.5">
      <c r="A49" s="289"/>
      <c r="C49" s="304" t="s">
        <v>1130</v>
      </c>
      <c r="D49" s="266"/>
      <c r="E49" s="277"/>
      <c r="F49" s="280"/>
      <c r="G49" s="280" t="str">
        <f t="shared" si="0"/>
        <v> </v>
      </c>
    </row>
    <row r="50" spans="1:7" s="288" customFormat="1" ht="12.75">
      <c r="A50" s="289"/>
      <c r="C50" s="304" t="s">
        <v>416</v>
      </c>
      <c r="D50" s="266"/>
      <c r="E50" s="277"/>
      <c r="F50" s="280"/>
      <c r="G50" s="280" t="str">
        <f t="shared" si="0"/>
        <v> </v>
      </c>
    </row>
    <row r="51" spans="1:7" s="288" customFormat="1" ht="12.75">
      <c r="A51" s="289"/>
      <c r="B51" s="288" t="s">
        <v>393</v>
      </c>
      <c r="C51" s="304"/>
      <c r="D51" s="266"/>
      <c r="E51" s="277"/>
      <c r="F51" s="280"/>
      <c r="G51" s="280" t="str">
        <f t="shared" si="0"/>
        <v> </v>
      </c>
    </row>
    <row r="52" spans="1:7" s="288" customFormat="1" ht="12.75">
      <c r="A52" s="289"/>
      <c r="B52" s="288" t="s">
        <v>395</v>
      </c>
      <c r="C52" s="304" t="s">
        <v>605</v>
      </c>
      <c r="D52" s="266" t="s">
        <v>39</v>
      </c>
      <c r="E52" s="277">
        <v>2</v>
      </c>
      <c r="F52" s="280"/>
      <c r="G52" s="280">
        <f>IF(E52&lt;&gt;0,E52*F52," ")</f>
        <v>0</v>
      </c>
    </row>
    <row r="53" spans="1:7" s="288" customFormat="1" ht="12.75">
      <c r="A53" s="289"/>
      <c r="C53" s="304"/>
      <c r="D53" s="266"/>
      <c r="E53" s="277"/>
      <c r="F53" s="280"/>
      <c r="G53" s="280" t="str">
        <f t="shared" si="0"/>
        <v> </v>
      </c>
    </row>
    <row r="54" spans="1:7" s="288" customFormat="1" ht="12.75">
      <c r="A54" s="289">
        <f>1+COUNT(A$2:A53)</f>
        <v>6</v>
      </c>
      <c r="C54" s="304" t="s">
        <v>606</v>
      </c>
      <c r="D54" s="266"/>
      <c r="E54" s="277"/>
      <c r="F54" s="280"/>
      <c r="G54" s="280" t="str">
        <f t="shared" si="0"/>
        <v> </v>
      </c>
    </row>
    <row r="55" spans="1:7" s="288" customFormat="1" ht="25.5">
      <c r="A55" s="289"/>
      <c r="C55" s="304" t="s">
        <v>607</v>
      </c>
      <c r="D55" s="266"/>
      <c r="E55" s="277"/>
      <c r="F55" s="280"/>
      <c r="G55" s="280" t="str">
        <f t="shared" si="0"/>
        <v> </v>
      </c>
    </row>
    <row r="56" spans="1:7" s="288" customFormat="1" ht="12.75">
      <c r="A56" s="289"/>
      <c r="C56" s="304" t="s">
        <v>416</v>
      </c>
      <c r="D56" s="266"/>
      <c r="E56" s="277"/>
      <c r="F56" s="280"/>
      <c r="G56" s="280" t="str">
        <f t="shared" si="0"/>
        <v> </v>
      </c>
    </row>
    <row r="57" spans="1:7" s="288" customFormat="1" ht="12.75">
      <c r="A57" s="289"/>
      <c r="B57" s="288" t="s">
        <v>393</v>
      </c>
      <c r="C57" s="304" t="s">
        <v>608</v>
      </c>
      <c r="D57" s="266"/>
      <c r="E57" s="277"/>
      <c r="F57" s="280"/>
      <c r="G57" s="280" t="str">
        <f t="shared" si="0"/>
        <v> </v>
      </c>
    </row>
    <row r="58" spans="1:7" s="288" customFormat="1" ht="12.75">
      <c r="A58" s="289"/>
      <c r="B58" s="288" t="s">
        <v>395</v>
      </c>
      <c r="C58" s="304" t="s">
        <v>609</v>
      </c>
      <c r="D58" s="266" t="s">
        <v>39</v>
      </c>
      <c r="E58" s="277">
        <v>4</v>
      </c>
      <c r="F58" s="756"/>
      <c r="G58" s="280">
        <f t="shared" si="0"/>
        <v>0</v>
      </c>
    </row>
    <row r="59" spans="1:7" s="288" customFormat="1" ht="12.75">
      <c r="A59" s="289"/>
      <c r="C59" s="304"/>
      <c r="D59" s="266"/>
      <c r="E59" s="277"/>
      <c r="F59" s="756"/>
      <c r="G59" s="280" t="str">
        <f t="shared" si="0"/>
        <v> </v>
      </c>
    </row>
    <row r="60" spans="1:7" s="288" customFormat="1" ht="12.75">
      <c r="A60" s="289">
        <f>1+COUNT(A$2:A59)</f>
        <v>7</v>
      </c>
      <c r="C60" s="304" t="s">
        <v>610</v>
      </c>
      <c r="D60" s="266"/>
      <c r="E60" s="277"/>
      <c r="F60" s="756"/>
      <c r="G60" s="280" t="str">
        <f t="shared" si="0"/>
        <v> </v>
      </c>
    </row>
    <row r="61" spans="1:7" s="288" customFormat="1" ht="12.75">
      <c r="A61" s="289"/>
      <c r="C61" s="304" t="s">
        <v>1131</v>
      </c>
      <c r="D61" s="266"/>
      <c r="E61" s="277"/>
      <c r="F61" s="756"/>
      <c r="G61" s="280" t="str">
        <f t="shared" si="0"/>
        <v> </v>
      </c>
    </row>
    <row r="62" spans="1:7" s="288" customFormat="1" ht="12.75">
      <c r="A62" s="289"/>
      <c r="C62" s="304" t="s">
        <v>416</v>
      </c>
      <c r="D62" s="266"/>
      <c r="E62" s="277"/>
      <c r="F62" s="756"/>
      <c r="G62" s="280" t="str">
        <f t="shared" si="0"/>
        <v> </v>
      </c>
    </row>
    <row r="63" spans="1:7" s="288" customFormat="1" ht="12.75">
      <c r="A63" s="289"/>
      <c r="B63" s="288" t="s">
        <v>393</v>
      </c>
      <c r="C63" s="304" t="s">
        <v>608</v>
      </c>
      <c r="D63" s="266"/>
      <c r="E63" s="277"/>
      <c r="F63" s="756"/>
      <c r="G63" s="280" t="str">
        <f t="shared" si="0"/>
        <v> </v>
      </c>
    </row>
    <row r="64" spans="1:7" s="288" customFormat="1" ht="12.75">
      <c r="A64" s="289"/>
      <c r="B64" s="288" t="s">
        <v>395</v>
      </c>
      <c r="C64" s="304" t="s">
        <v>609</v>
      </c>
      <c r="D64" s="266" t="s">
        <v>39</v>
      </c>
      <c r="E64" s="277">
        <v>1</v>
      </c>
      <c r="F64" s="470"/>
      <c r="G64" s="272">
        <f t="shared" si="0"/>
        <v>0</v>
      </c>
    </row>
    <row r="65" spans="1:7" s="288" customFormat="1" ht="12.75">
      <c r="A65" s="289"/>
      <c r="C65" s="304"/>
      <c r="D65" s="266"/>
      <c r="E65" s="277"/>
      <c r="F65" s="272"/>
      <c r="G65" s="272" t="str">
        <f t="shared" si="0"/>
        <v> </v>
      </c>
    </row>
    <row r="66" spans="1:7" s="288" customFormat="1" ht="12.75">
      <c r="A66" s="289">
        <f>1+COUNT(A$2:A65)</f>
        <v>8</v>
      </c>
      <c r="C66" s="304" t="s">
        <v>611</v>
      </c>
      <c r="D66" s="266"/>
      <c r="E66" s="277"/>
      <c r="F66" s="272"/>
      <c r="G66" s="272" t="str">
        <f t="shared" si="0"/>
        <v> </v>
      </c>
    </row>
    <row r="67" spans="1:7" s="288" customFormat="1" ht="38.25">
      <c r="A67" s="289"/>
      <c r="C67" s="304" t="s">
        <v>500</v>
      </c>
      <c r="D67" s="266"/>
      <c r="E67" s="277"/>
      <c r="F67" s="272"/>
      <c r="G67" s="272" t="str">
        <f t="shared" si="0"/>
        <v> </v>
      </c>
    </row>
    <row r="68" spans="1:7" s="288" customFormat="1" ht="12.75">
      <c r="A68" s="289"/>
      <c r="C68" s="304" t="s">
        <v>416</v>
      </c>
      <c r="D68" s="266"/>
      <c r="E68" s="277"/>
      <c r="F68" s="272"/>
      <c r="G68" s="272" t="str">
        <f t="shared" si="0"/>
        <v> </v>
      </c>
    </row>
    <row r="69" spans="1:7" s="288" customFormat="1" ht="12.75">
      <c r="A69" s="289"/>
      <c r="B69" s="288" t="s">
        <v>393</v>
      </c>
      <c r="C69" s="304" t="s">
        <v>493</v>
      </c>
      <c r="D69" s="266"/>
      <c r="E69" s="277"/>
      <c r="F69" s="272"/>
      <c r="G69" s="272" t="str">
        <f aca="true" t="shared" si="1" ref="G69:G102">IF(E69&lt;&gt;0,E69*F69," ")</f>
        <v> </v>
      </c>
    </row>
    <row r="70" spans="1:7" s="288" customFormat="1" ht="12.75">
      <c r="A70" s="289"/>
      <c r="B70" s="288" t="s">
        <v>395</v>
      </c>
      <c r="C70" s="304" t="s">
        <v>612</v>
      </c>
      <c r="D70" s="266" t="s">
        <v>39</v>
      </c>
      <c r="E70" s="277">
        <v>2</v>
      </c>
      <c r="F70" s="272"/>
      <c r="G70" s="272">
        <f t="shared" si="1"/>
        <v>0</v>
      </c>
    </row>
    <row r="71" spans="1:7" s="288" customFormat="1" ht="12.75">
      <c r="A71" s="289"/>
      <c r="C71" s="304"/>
      <c r="D71" s="266"/>
      <c r="E71" s="277"/>
      <c r="F71" s="272"/>
      <c r="G71" s="272" t="str">
        <f t="shared" si="1"/>
        <v> </v>
      </c>
    </row>
    <row r="72" spans="1:7" s="298" customFormat="1" ht="12.75">
      <c r="A72" s="289">
        <f>1+COUNT(A$2:A71)</f>
        <v>9</v>
      </c>
      <c r="C72" s="304" t="s">
        <v>491</v>
      </c>
      <c r="D72" s="266"/>
      <c r="E72" s="277"/>
      <c r="F72" s="272"/>
      <c r="G72" s="272" t="str">
        <f t="shared" si="1"/>
        <v> </v>
      </c>
    </row>
    <row r="73" spans="1:7" s="288" customFormat="1" ht="25.5">
      <c r="A73" s="289"/>
      <c r="C73" s="304" t="s">
        <v>613</v>
      </c>
      <c r="D73" s="266"/>
      <c r="E73" s="277"/>
      <c r="F73" s="272"/>
      <c r="G73" s="272" t="str">
        <f t="shared" si="1"/>
        <v> </v>
      </c>
    </row>
    <row r="74" spans="1:7" s="288" customFormat="1" ht="12.75">
      <c r="A74" s="289"/>
      <c r="C74" s="304" t="s">
        <v>416</v>
      </c>
      <c r="D74" s="266"/>
      <c r="E74" s="277"/>
      <c r="F74" s="272"/>
      <c r="G74" s="272" t="str">
        <f t="shared" si="1"/>
        <v> </v>
      </c>
    </row>
    <row r="75" spans="1:7" s="288" customFormat="1" ht="12.75">
      <c r="A75" s="289"/>
      <c r="B75" s="288" t="s">
        <v>393</v>
      </c>
      <c r="C75" s="304" t="s">
        <v>493</v>
      </c>
      <c r="D75" s="266"/>
      <c r="E75" s="277"/>
      <c r="F75" s="272"/>
      <c r="G75" s="272" t="str">
        <f t="shared" si="1"/>
        <v> </v>
      </c>
    </row>
    <row r="76" spans="1:7" s="288" customFormat="1" ht="12.75">
      <c r="A76" s="289"/>
      <c r="B76" s="288" t="s">
        <v>395</v>
      </c>
      <c r="C76" s="304" t="s">
        <v>614</v>
      </c>
      <c r="D76" s="266" t="s">
        <v>39</v>
      </c>
      <c r="E76" s="277">
        <v>1</v>
      </c>
      <c r="F76" s="272"/>
      <c r="G76" s="272">
        <f>IF(E76&lt;&gt;0,E76*F76," ")</f>
        <v>0</v>
      </c>
    </row>
    <row r="77" spans="1:7" s="288" customFormat="1" ht="12.75">
      <c r="A77" s="289"/>
      <c r="C77" s="304"/>
      <c r="D77" s="266"/>
      <c r="E77" s="277"/>
      <c r="F77" s="272"/>
      <c r="G77" s="272"/>
    </row>
    <row r="78" spans="1:7" s="288" customFormat="1" ht="12.75">
      <c r="A78" s="289">
        <f>1+COUNT(A$2:A77)</f>
        <v>10</v>
      </c>
      <c r="C78" s="304" t="s">
        <v>511</v>
      </c>
      <c r="D78" s="266"/>
      <c r="E78" s="277"/>
      <c r="F78" s="272"/>
      <c r="G78" s="272" t="str">
        <f t="shared" si="1"/>
        <v> </v>
      </c>
    </row>
    <row r="79" spans="1:7" s="288" customFormat="1" ht="25.5">
      <c r="A79" s="289"/>
      <c r="C79" s="304" t="s">
        <v>1132</v>
      </c>
      <c r="D79" s="266"/>
      <c r="E79" s="277"/>
      <c r="F79" s="272"/>
      <c r="G79" s="272" t="str">
        <f t="shared" si="1"/>
        <v> </v>
      </c>
    </row>
    <row r="80" spans="1:7" s="288" customFormat="1" ht="12.75">
      <c r="A80" s="289"/>
      <c r="B80" s="288" t="s">
        <v>395</v>
      </c>
      <c r="C80" s="304" t="s">
        <v>615</v>
      </c>
      <c r="D80" s="266"/>
      <c r="E80" s="277"/>
      <c r="F80" s="272"/>
      <c r="G80" s="272" t="str">
        <f t="shared" si="1"/>
        <v> </v>
      </c>
    </row>
    <row r="81" spans="1:7" s="288" customFormat="1" ht="12.75">
      <c r="A81" s="289"/>
      <c r="C81" s="304" t="s">
        <v>616</v>
      </c>
      <c r="D81" s="266"/>
      <c r="E81" s="277"/>
      <c r="F81" s="272"/>
      <c r="G81" s="272" t="str">
        <f t="shared" si="1"/>
        <v> </v>
      </c>
    </row>
    <row r="82" spans="1:7" s="288" customFormat="1" ht="12.75">
      <c r="A82" s="289"/>
      <c r="C82" s="304" t="s">
        <v>515</v>
      </c>
      <c r="D82" s="266"/>
      <c r="E82" s="277"/>
      <c r="F82" s="272"/>
      <c r="G82" s="272" t="str">
        <f t="shared" si="1"/>
        <v> </v>
      </c>
    </row>
    <row r="83" spans="1:7" s="288" customFormat="1" ht="12.75">
      <c r="A83" s="289"/>
      <c r="C83" s="304" t="s">
        <v>416</v>
      </c>
      <c r="D83" s="266" t="s">
        <v>39</v>
      </c>
      <c r="E83" s="277">
        <v>2</v>
      </c>
      <c r="F83" s="272"/>
      <c r="G83" s="272">
        <f t="shared" si="1"/>
        <v>0</v>
      </c>
    </row>
    <row r="84" spans="1:7" s="288" customFormat="1" ht="12.75">
      <c r="A84" s="289"/>
      <c r="C84" s="304"/>
      <c r="D84" s="266"/>
      <c r="E84" s="277"/>
      <c r="F84" s="272"/>
      <c r="G84" s="272" t="str">
        <f t="shared" si="1"/>
        <v> </v>
      </c>
    </row>
    <row r="85" spans="1:7" s="288" customFormat="1" ht="12.75">
      <c r="A85" s="289">
        <f>1+COUNT(A$2:A84)</f>
        <v>11</v>
      </c>
      <c r="C85" s="304" t="s">
        <v>507</v>
      </c>
      <c r="D85" s="266"/>
      <c r="E85" s="277"/>
      <c r="F85" s="272"/>
      <c r="G85" s="272"/>
    </row>
    <row r="86" spans="1:7" s="288" customFormat="1" ht="12.75">
      <c r="A86" s="289"/>
      <c r="C86" s="304" t="s">
        <v>508</v>
      </c>
      <c r="D86" s="266"/>
      <c r="E86" s="277"/>
      <c r="F86" s="272"/>
      <c r="G86" s="272"/>
    </row>
    <row r="87" spans="1:7" s="288" customFormat="1" ht="12.75">
      <c r="A87" s="289"/>
      <c r="B87" s="288" t="s">
        <v>399</v>
      </c>
      <c r="C87" s="304" t="s">
        <v>493</v>
      </c>
      <c r="D87" s="266"/>
      <c r="E87" s="277"/>
      <c r="F87" s="272"/>
      <c r="G87" s="272"/>
    </row>
    <row r="88" spans="1:7" s="288" customFormat="1" ht="12.75">
      <c r="A88" s="289"/>
      <c r="B88" s="288" t="s">
        <v>401</v>
      </c>
      <c r="C88" s="304" t="s">
        <v>617</v>
      </c>
      <c r="D88" s="266" t="s">
        <v>39</v>
      </c>
      <c r="E88" s="277">
        <v>2</v>
      </c>
      <c r="F88" s="272"/>
      <c r="G88" s="272">
        <f>IF(E88&lt;&gt;0,E88*F88," ")</f>
        <v>0</v>
      </c>
    </row>
    <row r="89" spans="1:7" s="304" customFormat="1" ht="12.75">
      <c r="A89" s="289"/>
      <c r="B89" s="288"/>
      <c r="D89" s="266"/>
      <c r="E89" s="277"/>
      <c r="F89" s="272"/>
      <c r="G89" s="272"/>
    </row>
    <row r="90" spans="1:7" s="288" customFormat="1" ht="12.75">
      <c r="A90" s="289">
        <f>1+COUNT(A$2:A89)</f>
        <v>12</v>
      </c>
      <c r="C90" s="304" t="s">
        <v>502</v>
      </c>
      <c r="D90" s="266"/>
      <c r="E90" s="277"/>
      <c r="F90" s="272"/>
      <c r="G90" s="272" t="str">
        <f t="shared" si="1"/>
        <v> </v>
      </c>
    </row>
    <row r="91" spans="1:7" s="288" customFormat="1" ht="25.5">
      <c r="A91" s="289"/>
      <c r="C91" s="304" t="s">
        <v>1121</v>
      </c>
      <c r="D91" s="266"/>
      <c r="E91" s="277"/>
      <c r="F91" s="272"/>
      <c r="G91" s="272" t="str">
        <f t="shared" si="1"/>
        <v> </v>
      </c>
    </row>
    <row r="92" spans="1:7" s="288" customFormat="1" ht="12.75">
      <c r="A92" s="289"/>
      <c r="B92" s="288" t="s">
        <v>393</v>
      </c>
      <c r="C92" s="304" t="s">
        <v>503</v>
      </c>
      <c r="D92" s="266"/>
      <c r="E92" s="277"/>
      <c r="F92" s="272"/>
      <c r="G92" s="272" t="str">
        <f t="shared" si="1"/>
        <v> </v>
      </c>
    </row>
    <row r="93" spans="1:7" s="288" customFormat="1" ht="12.75">
      <c r="A93" s="289"/>
      <c r="B93" s="288" t="s">
        <v>395</v>
      </c>
      <c r="C93" s="304" t="s">
        <v>506</v>
      </c>
      <c r="D93" s="266"/>
      <c r="E93" s="277"/>
      <c r="F93" s="272"/>
      <c r="G93" s="272" t="str">
        <f t="shared" si="1"/>
        <v> </v>
      </c>
    </row>
    <row r="94" spans="1:7" s="288" customFormat="1" ht="12.75">
      <c r="A94" s="289"/>
      <c r="C94" s="304" t="s">
        <v>618</v>
      </c>
      <c r="D94" s="266"/>
      <c r="E94" s="277"/>
      <c r="F94" s="272"/>
      <c r="G94" s="272" t="str">
        <f t="shared" si="1"/>
        <v> </v>
      </c>
    </row>
    <row r="95" spans="1:7" s="288" customFormat="1" ht="12.75">
      <c r="A95" s="289"/>
      <c r="C95" s="304" t="s">
        <v>416</v>
      </c>
      <c r="D95" s="266" t="s">
        <v>39</v>
      </c>
      <c r="E95" s="277">
        <v>2</v>
      </c>
      <c r="F95" s="272"/>
      <c r="G95" s="272">
        <f t="shared" si="1"/>
        <v>0</v>
      </c>
    </row>
    <row r="96" spans="1:7" s="288" customFormat="1" ht="12.75">
      <c r="A96" s="289"/>
      <c r="C96" s="304"/>
      <c r="D96" s="266"/>
      <c r="E96" s="277"/>
      <c r="F96" s="272"/>
      <c r="G96" s="272" t="str">
        <f t="shared" si="1"/>
        <v> </v>
      </c>
    </row>
    <row r="97" spans="1:7" s="288" customFormat="1" ht="12.75">
      <c r="A97" s="289">
        <f>1+COUNT(A$2:A96)</f>
        <v>13</v>
      </c>
      <c r="C97" s="304" t="s">
        <v>619</v>
      </c>
      <c r="D97" s="266"/>
      <c r="E97" s="277"/>
      <c r="F97" s="272"/>
      <c r="G97" s="272" t="str">
        <f t="shared" si="1"/>
        <v> </v>
      </c>
    </row>
    <row r="98" spans="1:7" s="288" customFormat="1" ht="25.5">
      <c r="A98" s="289"/>
      <c r="C98" s="304" t="s">
        <v>620</v>
      </c>
      <c r="D98" s="266"/>
      <c r="E98" s="277"/>
      <c r="F98" s="272"/>
      <c r="G98" s="272" t="str">
        <f t="shared" si="1"/>
        <v> </v>
      </c>
    </row>
    <row r="99" spans="1:7" s="288" customFormat="1" ht="12.75">
      <c r="A99" s="289"/>
      <c r="B99" s="288" t="s">
        <v>393</v>
      </c>
      <c r="C99" s="304" t="s">
        <v>503</v>
      </c>
      <c r="D99" s="266"/>
      <c r="E99" s="277"/>
      <c r="F99" s="272"/>
      <c r="G99" s="272" t="str">
        <f t="shared" si="1"/>
        <v> </v>
      </c>
    </row>
    <row r="100" spans="1:7" s="288" customFormat="1" ht="12.75">
      <c r="A100" s="289"/>
      <c r="B100" s="288" t="s">
        <v>395</v>
      </c>
      <c r="C100" s="304" t="s">
        <v>506</v>
      </c>
      <c r="D100" s="266"/>
      <c r="E100" s="277"/>
      <c r="F100" s="272"/>
      <c r="G100" s="272" t="str">
        <f t="shared" si="1"/>
        <v> </v>
      </c>
    </row>
    <row r="101" spans="1:7" s="288" customFormat="1" ht="12.75">
      <c r="A101" s="289"/>
      <c r="C101" s="304" t="s">
        <v>621</v>
      </c>
      <c r="D101" s="266"/>
      <c r="E101" s="277"/>
      <c r="F101" s="272"/>
      <c r="G101" s="272" t="str">
        <f t="shared" si="1"/>
        <v> </v>
      </c>
    </row>
    <row r="102" spans="1:7" s="288" customFormat="1" ht="12.75">
      <c r="A102" s="289"/>
      <c r="C102" s="304" t="s">
        <v>416</v>
      </c>
      <c r="D102" s="266" t="s">
        <v>39</v>
      </c>
      <c r="E102" s="277">
        <v>1</v>
      </c>
      <c r="F102" s="272"/>
      <c r="G102" s="272">
        <f t="shared" si="1"/>
        <v>0</v>
      </c>
    </row>
    <row r="103" spans="1:7" s="304" customFormat="1" ht="12.75">
      <c r="A103" s="290"/>
      <c r="B103" s="299"/>
      <c r="D103" s="266"/>
      <c r="E103" s="277"/>
      <c r="F103" s="272"/>
      <c r="G103" s="272" t="str">
        <f>IF(E103&lt;&gt;0,E103*F103," ")</f>
        <v> </v>
      </c>
    </row>
    <row r="104" spans="1:7" s="304" customFormat="1" ht="12.75">
      <c r="A104" s="286">
        <f>1+COUNT(A$2:A103)</f>
        <v>14</v>
      </c>
      <c r="B104" s="298"/>
      <c r="C104" s="304" t="s">
        <v>622</v>
      </c>
      <c r="D104" s="266"/>
      <c r="E104" s="277"/>
      <c r="F104" s="272"/>
      <c r="G104" s="272"/>
    </row>
    <row r="105" spans="1:7" s="304" customFormat="1" ht="38.25">
      <c r="A105" s="286"/>
      <c r="B105" s="298"/>
      <c r="C105" s="262" t="s">
        <v>1133</v>
      </c>
      <c r="D105" s="266"/>
      <c r="E105" s="277"/>
      <c r="F105" s="272"/>
      <c r="G105" s="272" t="str">
        <f>IF(E105&lt;&gt;0,E105*F105," ")</f>
        <v> </v>
      </c>
    </row>
    <row r="106" spans="1:7" s="304" customFormat="1" ht="12.75">
      <c r="A106" s="286"/>
      <c r="B106" s="298"/>
      <c r="C106" s="304" t="s">
        <v>416</v>
      </c>
      <c r="D106" s="266"/>
      <c r="E106" s="277"/>
      <c r="F106" s="272"/>
      <c r="G106" s="272"/>
    </row>
    <row r="107" spans="1:7" s="304" customFormat="1" ht="12.75">
      <c r="A107" s="286"/>
      <c r="B107" s="298" t="s">
        <v>395</v>
      </c>
      <c r="C107" s="304" t="s">
        <v>623</v>
      </c>
      <c r="D107" s="266" t="s">
        <v>219</v>
      </c>
      <c r="E107" s="277">
        <v>6</v>
      </c>
      <c r="F107" s="272"/>
      <c r="G107" s="272">
        <f>IF(E107&lt;&gt;0,E107*F107," ")</f>
        <v>0</v>
      </c>
    </row>
    <row r="108" spans="1:7" s="304" customFormat="1" ht="12.75">
      <c r="A108" s="286"/>
      <c r="B108" s="298" t="s">
        <v>395</v>
      </c>
      <c r="C108" s="304" t="s">
        <v>624</v>
      </c>
      <c r="D108" s="266" t="s">
        <v>219</v>
      </c>
      <c r="E108" s="277">
        <v>18</v>
      </c>
      <c r="F108" s="272"/>
      <c r="G108" s="272">
        <f>IF(E108&lt;&gt;0,E108*F108," ")</f>
        <v>0</v>
      </c>
    </row>
    <row r="109" spans="1:7" s="288" customFormat="1" ht="12.75">
      <c r="A109" s="289"/>
      <c r="C109" s="304"/>
      <c r="D109" s="266"/>
      <c r="E109" s="277"/>
      <c r="F109" s="272"/>
      <c r="G109" s="272" t="str">
        <f aca="true" t="shared" si="2" ref="G109:G159">IF(E109&lt;&gt;0,E109*F109," ")</f>
        <v> </v>
      </c>
    </row>
    <row r="110" spans="1:7" s="288" customFormat="1" ht="12.75">
      <c r="A110" s="289">
        <f>1+COUNT(A$2:A109)</f>
        <v>15</v>
      </c>
      <c r="C110" s="304" t="s">
        <v>625</v>
      </c>
      <c r="D110" s="266"/>
      <c r="E110" s="277"/>
      <c r="F110" s="272"/>
      <c r="G110" s="272" t="str">
        <f t="shared" si="2"/>
        <v> </v>
      </c>
    </row>
    <row r="111" spans="1:7" s="288" customFormat="1" ht="38.25">
      <c r="A111" s="289"/>
      <c r="C111" s="304" t="s">
        <v>1134</v>
      </c>
      <c r="D111" s="266"/>
      <c r="E111" s="277"/>
      <c r="F111" s="272"/>
      <c r="G111" s="272" t="str">
        <f t="shared" si="2"/>
        <v> </v>
      </c>
    </row>
    <row r="112" spans="1:7" s="288" customFormat="1" ht="12.75">
      <c r="A112" s="289"/>
      <c r="B112" s="288" t="s">
        <v>395</v>
      </c>
      <c r="C112" s="304" t="s">
        <v>626</v>
      </c>
      <c r="D112" s="266"/>
      <c r="E112" s="277"/>
      <c r="F112" s="272"/>
      <c r="G112" s="272" t="str">
        <f t="shared" si="2"/>
        <v> </v>
      </c>
    </row>
    <row r="113" spans="1:7" s="288" customFormat="1" ht="12.75">
      <c r="A113" s="289"/>
      <c r="C113" s="304" t="s">
        <v>416</v>
      </c>
      <c r="D113" s="266" t="s">
        <v>37</v>
      </c>
      <c r="E113" s="277">
        <v>3</v>
      </c>
      <c r="F113" s="272"/>
      <c r="G113" s="272">
        <f t="shared" si="2"/>
        <v>0</v>
      </c>
    </row>
    <row r="114" spans="1:7" s="288" customFormat="1" ht="12.75">
      <c r="A114" s="289"/>
      <c r="C114" s="304"/>
      <c r="D114" s="266"/>
      <c r="E114" s="277"/>
      <c r="F114" s="272"/>
      <c r="G114" s="272" t="str">
        <f t="shared" si="2"/>
        <v> </v>
      </c>
    </row>
    <row r="115" spans="1:7" s="304" customFormat="1" ht="12.75">
      <c r="A115" s="286">
        <f>1+COUNT(A$2:A114)</f>
        <v>16</v>
      </c>
      <c r="B115" s="298"/>
      <c r="C115" s="304" t="s">
        <v>437</v>
      </c>
      <c r="D115" s="266"/>
      <c r="E115" s="277"/>
      <c r="F115" s="272"/>
      <c r="G115" s="272" t="str">
        <f t="shared" si="2"/>
        <v> </v>
      </c>
    </row>
    <row r="116" spans="1:7" s="304" customFormat="1" ht="63.75">
      <c r="A116" s="286"/>
      <c r="B116" s="298"/>
      <c r="C116" s="304" t="s">
        <v>556</v>
      </c>
      <c r="D116" s="266"/>
      <c r="E116" s="277"/>
      <c r="F116" s="272"/>
      <c r="G116" s="272" t="str">
        <f t="shared" si="2"/>
        <v> </v>
      </c>
    </row>
    <row r="117" spans="1:7" s="304" customFormat="1" ht="12.75">
      <c r="A117" s="286"/>
      <c r="B117" s="298"/>
      <c r="C117" s="304" t="s">
        <v>416</v>
      </c>
      <c r="D117" s="266"/>
      <c r="E117" s="277"/>
      <c r="F117" s="272"/>
      <c r="G117" s="272" t="str">
        <f t="shared" si="2"/>
        <v> </v>
      </c>
    </row>
    <row r="118" spans="1:7" s="304" customFormat="1" ht="12.75">
      <c r="A118" s="286"/>
      <c r="B118" s="298" t="s">
        <v>399</v>
      </c>
      <c r="C118" s="304" t="s">
        <v>438</v>
      </c>
      <c r="D118" s="266"/>
      <c r="E118" s="277"/>
      <c r="F118" s="272"/>
      <c r="G118" s="272" t="str">
        <f t="shared" si="2"/>
        <v> </v>
      </c>
    </row>
    <row r="119" spans="1:7" s="304" customFormat="1" ht="12.75">
      <c r="A119" s="286"/>
      <c r="B119" s="298" t="s">
        <v>401</v>
      </c>
      <c r="C119" s="304" t="s">
        <v>627</v>
      </c>
      <c r="D119" s="266" t="s">
        <v>219</v>
      </c>
      <c r="E119" s="277">
        <v>18</v>
      </c>
      <c r="F119" s="272"/>
      <c r="G119" s="272">
        <f t="shared" si="2"/>
        <v>0</v>
      </c>
    </row>
    <row r="120" spans="1:7" s="304" customFormat="1" ht="12.75">
      <c r="A120" s="290"/>
      <c r="B120" s="299"/>
      <c r="D120" s="266"/>
      <c r="E120" s="277"/>
      <c r="F120" s="272"/>
      <c r="G120" s="272"/>
    </row>
    <row r="121" spans="1:7" s="288" customFormat="1" ht="12.75">
      <c r="A121" s="289">
        <f>1+COUNT(A$2:A120)</f>
        <v>17</v>
      </c>
      <c r="C121" s="304" t="s">
        <v>628</v>
      </c>
      <c r="D121" s="266"/>
      <c r="E121" s="277"/>
      <c r="F121" s="272"/>
      <c r="G121" s="272" t="str">
        <f>IF(E121&lt;&gt;0,E121*F121," ")</f>
        <v> </v>
      </c>
    </row>
    <row r="122" spans="1:7" s="288" customFormat="1" ht="25.5">
      <c r="A122" s="289"/>
      <c r="C122" s="304" t="s">
        <v>629</v>
      </c>
      <c r="D122" s="266"/>
      <c r="E122" s="277"/>
      <c r="F122" s="272"/>
      <c r="G122" s="272" t="str">
        <f>IF(E122&lt;&gt;0,E122*F122," ")</f>
        <v> </v>
      </c>
    </row>
    <row r="123" spans="1:7" s="288" customFormat="1" ht="12.75">
      <c r="A123" s="289"/>
      <c r="B123" s="288" t="s">
        <v>395</v>
      </c>
      <c r="C123" s="304" t="s">
        <v>630</v>
      </c>
      <c r="D123" s="266"/>
      <c r="E123" s="277"/>
      <c r="F123" s="272"/>
      <c r="G123" s="272" t="str">
        <f>IF(E123&lt;&gt;0,E123*F123," ")</f>
        <v> </v>
      </c>
    </row>
    <row r="124" spans="1:7" s="288" customFormat="1" ht="12.75">
      <c r="A124" s="289"/>
      <c r="C124" s="304" t="s">
        <v>416</v>
      </c>
      <c r="D124" s="266" t="s">
        <v>37</v>
      </c>
      <c r="E124" s="277">
        <v>11</v>
      </c>
      <c r="F124" s="272"/>
      <c r="G124" s="272">
        <f>IF(E124&lt;&gt;0,E124*F124," ")</f>
        <v>0</v>
      </c>
    </row>
    <row r="125" spans="1:7" s="288" customFormat="1" ht="12.75">
      <c r="A125" s="289"/>
      <c r="C125" s="304"/>
      <c r="D125" s="266"/>
      <c r="E125" s="277"/>
      <c r="F125" s="272"/>
      <c r="G125" s="272" t="str">
        <f>IF(E125&lt;&gt;0,E125*F125," ")</f>
        <v> </v>
      </c>
    </row>
    <row r="126" spans="1:7" s="288" customFormat="1" ht="12.75">
      <c r="A126" s="289">
        <f>1+COUNT(A$2:A120)</f>
        <v>17</v>
      </c>
      <c r="C126" s="304" t="s">
        <v>563</v>
      </c>
      <c r="D126" s="266"/>
      <c r="E126" s="277"/>
      <c r="F126" s="272"/>
      <c r="G126" s="272" t="str">
        <f t="shared" si="2"/>
        <v> </v>
      </c>
    </row>
    <row r="127" spans="1:7" s="288" customFormat="1" ht="25.5">
      <c r="A127" s="289"/>
      <c r="C127" s="304" t="s">
        <v>1125</v>
      </c>
      <c r="D127" s="266"/>
      <c r="E127" s="277"/>
      <c r="F127" s="272"/>
      <c r="G127" s="272" t="str">
        <f t="shared" si="2"/>
        <v> </v>
      </c>
    </row>
    <row r="128" spans="1:7" s="288" customFormat="1" ht="12.75">
      <c r="A128" s="289"/>
      <c r="C128" s="304" t="s">
        <v>416</v>
      </c>
      <c r="D128" s="266"/>
      <c r="E128" s="277"/>
      <c r="F128" s="272"/>
      <c r="G128" s="272" t="str">
        <f t="shared" si="2"/>
        <v> </v>
      </c>
    </row>
    <row r="129" spans="1:7" s="288" customFormat="1" ht="12.75">
      <c r="A129" s="289"/>
      <c r="B129" s="288" t="s">
        <v>395</v>
      </c>
      <c r="C129" s="304"/>
      <c r="D129" s="266" t="s">
        <v>39</v>
      </c>
      <c r="E129" s="277">
        <v>2</v>
      </c>
      <c r="F129" s="272"/>
      <c r="G129" s="272">
        <f t="shared" si="2"/>
        <v>0</v>
      </c>
    </row>
    <row r="130" spans="1:7" s="288" customFormat="1" ht="12.75">
      <c r="A130" s="289"/>
      <c r="C130" s="304"/>
      <c r="D130" s="266"/>
      <c r="E130" s="277"/>
      <c r="F130" s="272"/>
      <c r="G130" s="272" t="str">
        <f t="shared" si="2"/>
        <v> </v>
      </c>
    </row>
    <row r="131" spans="1:7" s="288" customFormat="1" ht="12.75">
      <c r="A131" s="289">
        <f>1+COUNT(A$2:A130)</f>
        <v>19</v>
      </c>
      <c r="C131" s="304" t="s">
        <v>565</v>
      </c>
      <c r="D131" s="266"/>
      <c r="E131" s="277"/>
      <c r="F131" s="272"/>
      <c r="G131" s="272" t="str">
        <f t="shared" si="2"/>
        <v> </v>
      </c>
    </row>
    <row r="132" spans="1:7" s="288" customFormat="1" ht="25.5">
      <c r="A132" s="289"/>
      <c r="C132" s="304" t="s">
        <v>1126</v>
      </c>
      <c r="D132" s="266"/>
      <c r="E132" s="277"/>
      <c r="F132" s="272"/>
      <c r="G132" s="272" t="str">
        <f t="shared" si="2"/>
        <v> </v>
      </c>
    </row>
    <row r="133" spans="1:7" s="288" customFormat="1" ht="12.75">
      <c r="A133" s="289"/>
      <c r="C133" s="304" t="s">
        <v>416</v>
      </c>
      <c r="D133" s="266"/>
      <c r="E133" s="277"/>
      <c r="F133" s="272"/>
      <c r="G133" s="272" t="str">
        <f t="shared" si="2"/>
        <v> </v>
      </c>
    </row>
    <row r="134" spans="1:7" s="288" customFormat="1" ht="12.75">
      <c r="A134" s="289"/>
      <c r="B134" s="288" t="s">
        <v>395</v>
      </c>
      <c r="C134" s="304" t="s">
        <v>564</v>
      </c>
      <c r="D134" s="266" t="s">
        <v>39</v>
      </c>
      <c r="E134" s="277">
        <v>2</v>
      </c>
      <c r="F134" s="272"/>
      <c r="G134" s="272">
        <f t="shared" si="2"/>
        <v>0</v>
      </c>
    </row>
    <row r="135" spans="1:7" s="288" customFormat="1" ht="12.75">
      <c r="A135" s="289"/>
      <c r="B135" s="288" t="s">
        <v>395</v>
      </c>
      <c r="C135" s="304" t="s">
        <v>566</v>
      </c>
      <c r="D135" s="266" t="s">
        <v>39</v>
      </c>
      <c r="E135" s="277">
        <v>2</v>
      </c>
      <c r="F135" s="272"/>
      <c r="G135" s="272">
        <f t="shared" si="2"/>
        <v>0</v>
      </c>
    </row>
    <row r="136" spans="1:7" s="288" customFormat="1" ht="12.75">
      <c r="A136" s="289"/>
      <c r="C136" s="304"/>
      <c r="D136" s="266"/>
      <c r="E136" s="277"/>
      <c r="F136" s="272"/>
      <c r="G136" s="272" t="str">
        <f t="shared" si="2"/>
        <v> </v>
      </c>
    </row>
    <row r="137" spans="1:7" s="288" customFormat="1" ht="12.75">
      <c r="A137" s="289">
        <f>1+COUNT(A$2:A136)</f>
        <v>20</v>
      </c>
      <c r="C137" s="304" t="s">
        <v>631</v>
      </c>
      <c r="D137" s="266"/>
      <c r="E137" s="277"/>
      <c r="F137" s="272"/>
      <c r="G137" s="272" t="str">
        <f t="shared" si="2"/>
        <v> </v>
      </c>
    </row>
    <row r="138" spans="1:7" s="288" customFormat="1" ht="38.25">
      <c r="A138" s="289"/>
      <c r="C138" s="304" t="s">
        <v>632</v>
      </c>
      <c r="D138" s="266"/>
      <c r="E138" s="277"/>
      <c r="F138" s="272"/>
      <c r="G138" s="272" t="str">
        <f t="shared" si="2"/>
        <v> </v>
      </c>
    </row>
    <row r="139" spans="1:7" s="288" customFormat="1" ht="12.75">
      <c r="A139" s="289"/>
      <c r="C139" s="304" t="s">
        <v>416</v>
      </c>
      <c r="D139" s="266" t="s">
        <v>633</v>
      </c>
      <c r="E139" s="277">
        <v>120</v>
      </c>
      <c r="F139" s="272"/>
      <c r="G139" s="272">
        <f t="shared" si="2"/>
        <v>0</v>
      </c>
    </row>
    <row r="140" spans="1:7" s="288" customFormat="1" ht="12.75">
      <c r="A140" s="289"/>
      <c r="C140" s="304"/>
      <c r="D140" s="266"/>
      <c r="E140" s="277"/>
      <c r="F140" s="272"/>
      <c r="G140" s="272" t="str">
        <f t="shared" si="2"/>
        <v> </v>
      </c>
    </row>
    <row r="141" spans="1:7" s="288" customFormat="1" ht="12.75">
      <c r="A141" s="289">
        <f>1+COUNT(A$2:A140)</f>
        <v>21</v>
      </c>
      <c r="C141" s="304" t="s">
        <v>457</v>
      </c>
      <c r="D141" s="266"/>
      <c r="E141" s="277"/>
      <c r="F141" s="272"/>
      <c r="G141" s="272" t="str">
        <f t="shared" si="2"/>
        <v> </v>
      </c>
    </row>
    <row r="142" spans="1:7" s="288" customFormat="1" ht="51">
      <c r="A142" s="289"/>
      <c r="C142" s="304" t="s">
        <v>634</v>
      </c>
      <c r="D142" s="266"/>
      <c r="E142" s="277"/>
      <c r="F142" s="272"/>
      <c r="G142" s="272" t="str">
        <f t="shared" si="2"/>
        <v> </v>
      </c>
    </row>
    <row r="143" spans="1:7" s="288" customFormat="1" ht="12.75">
      <c r="A143" s="289"/>
      <c r="C143" s="304" t="s">
        <v>416</v>
      </c>
      <c r="D143" s="266" t="s">
        <v>40</v>
      </c>
      <c r="E143" s="277">
        <v>250</v>
      </c>
      <c r="F143" s="470"/>
      <c r="G143" s="272">
        <f t="shared" si="2"/>
        <v>0</v>
      </c>
    </row>
    <row r="144" spans="1:7" s="288" customFormat="1" ht="12.75">
      <c r="A144" s="289"/>
      <c r="C144" s="304"/>
      <c r="D144" s="266"/>
      <c r="E144" s="277"/>
      <c r="F144" s="470"/>
      <c r="G144" s="272" t="str">
        <f t="shared" si="2"/>
        <v> </v>
      </c>
    </row>
    <row r="145" spans="1:7" s="288" customFormat="1" ht="12.75">
      <c r="A145" s="289">
        <f>1+COUNT(A$2:A144)</f>
        <v>22</v>
      </c>
      <c r="C145" s="304" t="s">
        <v>460</v>
      </c>
      <c r="D145" s="266"/>
      <c r="E145" s="277"/>
      <c r="F145" s="470"/>
      <c r="G145" s="272" t="str">
        <f t="shared" si="2"/>
        <v> </v>
      </c>
    </row>
    <row r="146" spans="1:7" s="288" customFormat="1" ht="38.25">
      <c r="A146" s="289"/>
      <c r="C146" s="304" t="s">
        <v>461</v>
      </c>
      <c r="D146" s="266"/>
      <c r="E146" s="277"/>
      <c r="F146" s="470"/>
      <c r="G146" s="272" t="str">
        <f t="shared" si="2"/>
        <v> </v>
      </c>
    </row>
    <row r="147" spans="1:7" s="288" customFormat="1" ht="12.75">
      <c r="A147" s="289"/>
      <c r="C147" s="304" t="s">
        <v>635</v>
      </c>
      <c r="D147" s="266" t="s">
        <v>39</v>
      </c>
      <c r="E147" s="277">
        <v>1</v>
      </c>
      <c r="F147" s="470"/>
      <c r="G147" s="272">
        <f t="shared" si="2"/>
        <v>0</v>
      </c>
    </row>
    <row r="148" spans="1:7" s="288" customFormat="1" ht="12.75">
      <c r="A148" s="289"/>
      <c r="C148" s="304"/>
      <c r="D148" s="266"/>
      <c r="E148" s="277"/>
      <c r="F148" s="272"/>
      <c r="G148" s="272" t="str">
        <f t="shared" si="2"/>
        <v> </v>
      </c>
    </row>
    <row r="149" spans="1:7" s="304" customFormat="1" ht="12.75">
      <c r="A149" s="289">
        <f>1+COUNT(A$2:A148)</f>
        <v>23</v>
      </c>
      <c r="B149" s="288"/>
      <c r="C149" s="304" t="s">
        <v>561</v>
      </c>
      <c r="D149" s="266"/>
      <c r="E149" s="277"/>
      <c r="F149" s="272"/>
      <c r="G149" s="272" t="str">
        <f t="shared" si="2"/>
        <v> </v>
      </c>
    </row>
    <row r="150" spans="1:7" s="304" customFormat="1" ht="12.75">
      <c r="A150" s="289"/>
      <c r="B150" s="288"/>
      <c r="C150" s="304" t="s">
        <v>562</v>
      </c>
      <c r="D150" s="266"/>
      <c r="E150" s="277"/>
      <c r="F150" s="272"/>
      <c r="G150" s="272" t="str">
        <f t="shared" si="2"/>
        <v> </v>
      </c>
    </row>
    <row r="151" spans="1:7" s="304" customFormat="1" ht="12.75">
      <c r="A151" s="289"/>
      <c r="B151" s="288"/>
      <c r="C151" s="304" t="s">
        <v>635</v>
      </c>
      <c r="D151" s="266" t="s">
        <v>41</v>
      </c>
      <c r="E151" s="277">
        <v>2</v>
      </c>
      <c r="F151" s="272"/>
      <c r="G151" s="272">
        <f t="shared" si="2"/>
        <v>0</v>
      </c>
    </row>
    <row r="152" spans="1:7" s="304" customFormat="1" ht="12.75">
      <c r="A152" s="289"/>
      <c r="B152" s="288"/>
      <c r="D152" s="266"/>
      <c r="E152" s="277"/>
      <c r="F152" s="272"/>
      <c r="G152" s="272" t="str">
        <f t="shared" si="2"/>
        <v> </v>
      </c>
    </row>
    <row r="153" spans="1:7" s="304" customFormat="1" ht="12.75">
      <c r="A153" s="289">
        <f>1+COUNT(A$2:A152)</f>
        <v>24</v>
      </c>
      <c r="B153" s="288"/>
      <c r="C153" s="304" t="s">
        <v>567</v>
      </c>
      <c r="D153" s="266"/>
      <c r="E153" s="277"/>
      <c r="F153" s="272"/>
      <c r="G153" s="272" t="str">
        <f t="shared" si="2"/>
        <v> </v>
      </c>
    </row>
    <row r="154" spans="1:7" s="304" customFormat="1" ht="25.5">
      <c r="A154" s="289"/>
      <c r="B154" s="288"/>
      <c r="C154" s="304" t="s">
        <v>568</v>
      </c>
      <c r="D154" s="266"/>
      <c r="E154" s="277"/>
      <c r="F154" s="272"/>
      <c r="G154" s="272" t="str">
        <f t="shared" si="2"/>
        <v> </v>
      </c>
    </row>
    <row r="155" spans="1:7" s="304" customFormat="1" ht="12.75">
      <c r="A155" s="289"/>
      <c r="B155" s="288"/>
      <c r="C155" s="304" t="s">
        <v>416</v>
      </c>
      <c r="D155" s="266" t="s">
        <v>39</v>
      </c>
      <c r="E155" s="277">
        <v>1</v>
      </c>
      <c r="F155" s="470"/>
      <c r="G155" s="272">
        <f t="shared" si="2"/>
        <v>0</v>
      </c>
    </row>
    <row r="156" spans="1:7" s="304" customFormat="1" ht="12.75">
      <c r="A156" s="289"/>
      <c r="B156" s="288"/>
      <c r="D156" s="266"/>
      <c r="E156" s="277"/>
      <c r="F156" s="272"/>
      <c r="G156" s="272" t="str">
        <f t="shared" si="2"/>
        <v> </v>
      </c>
    </row>
    <row r="157" spans="1:7" s="304" customFormat="1" ht="12.75">
      <c r="A157" s="289">
        <f>1+COUNT(A$2:A156)</f>
        <v>25</v>
      </c>
      <c r="B157" s="288"/>
      <c r="C157" s="304" t="s">
        <v>569</v>
      </c>
      <c r="D157" s="266"/>
      <c r="E157" s="277"/>
      <c r="F157" s="272"/>
      <c r="G157" s="272" t="str">
        <f t="shared" si="2"/>
        <v> </v>
      </c>
    </row>
    <row r="158" spans="1:7" s="304" customFormat="1" ht="38.25">
      <c r="A158" s="289"/>
      <c r="B158" s="288"/>
      <c r="C158" s="304" t="s">
        <v>570</v>
      </c>
      <c r="D158" s="266"/>
      <c r="E158" s="277"/>
      <c r="F158" s="272"/>
      <c r="G158" s="272" t="str">
        <f t="shared" si="2"/>
        <v> </v>
      </c>
    </row>
    <row r="159" spans="1:7" s="304" customFormat="1" ht="12.75">
      <c r="A159" s="289"/>
      <c r="B159" s="288"/>
      <c r="C159" s="304" t="s">
        <v>416</v>
      </c>
      <c r="D159" s="266" t="s">
        <v>39</v>
      </c>
      <c r="E159" s="277">
        <v>1</v>
      </c>
      <c r="F159" s="470"/>
      <c r="G159" s="272">
        <f t="shared" si="2"/>
        <v>0</v>
      </c>
    </row>
    <row r="160" spans="1:7" s="299" customFormat="1" ht="12.75">
      <c r="A160" s="245"/>
      <c r="B160" s="244"/>
      <c r="C160" s="243"/>
      <c r="D160" s="223"/>
      <c r="E160" s="227"/>
      <c r="F160" s="242"/>
      <c r="G160" s="242" t="str">
        <f>IF(E160&lt;&gt;0,E160*F160," ")</f>
        <v> </v>
      </c>
    </row>
    <row r="161" spans="1:7" s="299" customFormat="1" ht="12.75">
      <c r="A161" s="241"/>
      <c r="B161" s="240"/>
      <c r="C161" s="239" t="s">
        <v>31</v>
      </c>
      <c r="D161" s="222"/>
      <c r="E161" s="226"/>
      <c r="F161" s="238"/>
      <c r="G161" s="237">
        <f>SUM(G3:G160)</f>
        <v>0</v>
      </c>
    </row>
    <row r="162" spans="1:7" s="299" customFormat="1" ht="12.75">
      <c r="A162" s="286"/>
      <c r="B162" s="298"/>
      <c r="C162" s="253"/>
      <c r="D162" s="224"/>
      <c r="E162" s="229"/>
      <c r="F162" s="272"/>
      <c r="G162" s="272"/>
    </row>
    <row r="163" spans="1:7" s="299" customFormat="1" ht="12.75">
      <c r="A163" s="286">
        <f>1+COUNT(A$2:A162)</f>
        <v>26</v>
      </c>
      <c r="B163" s="298"/>
      <c r="C163" s="253" t="s">
        <v>467</v>
      </c>
      <c r="D163" s="224" t="s">
        <v>468</v>
      </c>
      <c r="E163" s="229">
        <v>3</v>
      </c>
      <c r="F163" s="272"/>
      <c r="G163" s="272">
        <f>G161*E163/100</f>
        <v>0</v>
      </c>
    </row>
    <row r="164" spans="1:7" s="299" customFormat="1" ht="12.75">
      <c r="A164" s="286"/>
      <c r="B164" s="298"/>
      <c r="C164" s="253"/>
      <c r="D164" s="224"/>
      <c r="E164" s="229"/>
      <c r="F164" s="272"/>
      <c r="G164" s="272"/>
    </row>
    <row r="165" spans="1:7" ht="25.5">
      <c r="A165" s="286">
        <f>1+COUNT(A$2:A164)</f>
        <v>27</v>
      </c>
      <c r="C165" s="253" t="s">
        <v>469</v>
      </c>
      <c r="D165" s="224" t="s">
        <v>468</v>
      </c>
      <c r="E165" s="229">
        <v>2</v>
      </c>
      <c r="F165" s="272"/>
      <c r="G165" s="272">
        <f>G161*E165/100</f>
        <v>0</v>
      </c>
    </row>
    <row r="166" spans="1:7" s="299" customFormat="1" ht="12.75">
      <c r="A166" s="290"/>
      <c r="B166" s="298"/>
      <c r="C166" s="253"/>
      <c r="D166" s="224"/>
      <c r="E166" s="229"/>
      <c r="F166" s="272"/>
      <c r="G166" s="272"/>
    </row>
    <row r="167" spans="1:7" s="299" customFormat="1" ht="51">
      <c r="A167" s="286">
        <f>1+COUNT(A$2:A166)</f>
        <v>28</v>
      </c>
      <c r="B167" s="298"/>
      <c r="C167" s="253" t="s">
        <v>1116</v>
      </c>
      <c r="D167" s="224" t="s">
        <v>468</v>
      </c>
      <c r="E167" s="229">
        <v>1</v>
      </c>
      <c r="F167" s="272"/>
      <c r="G167" s="272">
        <f>G161*E167/100</f>
        <v>0</v>
      </c>
    </row>
    <row r="168" spans="1:7" s="299" customFormat="1" ht="12.75">
      <c r="A168" s="245"/>
      <c r="B168" s="244"/>
      <c r="C168" s="243"/>
      <c r="D168" s="223"/>
      <c r="E168" s="227"/>
      <c r="F168" s="242"/>
      <c r="G168" s="242" t="str">
        <f>IF(E168&lt;&gt;0,E168*F168," ")</f>
        <v> </v>
      </c>
    </row>
    <row r="169" spans="1:7" s="299" customFormat="1" ht="12.75">
      <c r="A169" s="241"/>
      <c r="B169" s="240"/>
      <c r="C169" s="239" t="str">
        <f>C1</f>
        <v>OGREVANJE (HLAJENJE) KLIMAT</v>
      </c>
      <c r="D169" s="222"/>
      <c r="E169" s="226"/>
      <c r="F169" s="238"/>
      <c r="G169" s="237">
        <f>SUM(G161:G168)</f>
        <v>0</v>
      </c>
    </row>
  </sheetData>
  <sheetProtection/>
  <protectedRanges>
    <protectedRange sqref="F121:F125" name="Range1_2"/>
  </protectedRange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635316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Cigoj</dc:creator>
  <cp:keywords/>
  <dc:description/>
  <cp:lastModifiedBy>Boštjan Kravos</cp:lastModifiedBy>
  <cp:lastPrinted>2016-02-02T22:31:49Z</cp:lastPrinted>
  <dcterms:created xsi:type="dcterms:W3CDTF">2014-11-15T12:39:54Z</dcterms:created>
  <dcterms:modified xsi:type="dcterms:W3CDTF">2016-02-03T12:50:17Z</dcterms:modified>
  <cp:category/>
  <cp:version/>
  <cp:contentType/>
  <cp:contentStatus/>
  <cp:revision>379</cp:revision>
</cp:coreProperties>
</file>