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8385" activeTab="0"/>
  </bookViews>
  <sheets>
    <sheet name="list1" sheetId="1" r:id="rId1"/>
  </sheets>
  <definedNames>
    <definedName name="_xlnm.Print_Area" localSheetId="0">'list1'!$A$1:$F$125</definedName>
  </definedNames>
  <calcPr fullCalcOnLoad="1"/>
</workbook>
</file>

<file path=xl/sharedStrings.xml><?xml version="1.0" encoding="utf-8"?>
<sst xmlns="http://schemas.openxmlformats.org/spreadsheetml/2006/main" count="142" uniqueCount="91">
  <si>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</si>
  <si>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</si>
  <si>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</si>
  <si>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</si>
  <si>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</si>
  <si>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</si>
  <si>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</si>
  <si>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</si>
  <si>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</si>
  <si>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Zakoličba trase kanalizacije z niveliranjem</t>
  </si>
  <si>
    <t>m</t>
  </si>
  <si>
    <t>Zakoličba obstoječih komunalnih naprav</t>
  </si>
  <si>
    <t>pavšal</t>
  </si>
  <si>
    <t>m2</t>
  </si>
  <si>
    <t>kos</t>
  </si>
  <si>
    <t>ZEMELJSKA DELA</t>
  </si>
  <si>
    <t>m3</t>
  </si>
  <si>
    <t>ur</t>
  </si>
  <si>
    <t xml:space="preserve">SKUPAJ  </t>
  </si>
  <si>
    <t>1.1.</t>
  </si>
  <si>
    <t>1.3.</t>
  </si>
  <si>
    <t>2.1.</t>
  </si>
  <si>
    <t>2.2.</t>
  </si>
  <si>
    <t>2.7.</t>
  </si>
  <si>
    <t>2.8.</t>
  </si>
  <si>
    <t>4.1.</t>
  </si>
  <si>
    <t>PREDDELA SKUPAJ:</t>
  </si>
  <si>
    <t>ZEMELJSKA DELA SKUPAJ:</t>
  </si>
  <si>
    <t>MONTAŽNA IN BETONSKA DELA SKUPAJ:</t>
  </si>
  <si>
    <t>OSTALA DELA SKUPAJ:</t>
  </si>
  <si>
    <t>1.2.</t>
  </si>
  <si>
    <t>2.6.</t>
  </si>
  <si>
    <t>4.2.</t>
  </si>
  <si>
    <t>4.4.</t>
  </si>
  <si>
    <t>SKUPAJ  DELA</t>
  </si>
  <si>
    <t>2.3.</t>
  </si>
  <si>
    <t>2.4.</t>
  </si>
  <si>
    <t>2.5.</t>
  </si>
  <si>
    <t>3.1.</t>
  </si>
  <si>
    <t>Preizkus vodotesnosti cevovoda</t>
  </si>
  <si>
    <t>5.</t>
  </si>
  <si>
    <t>NEPREDVIDENA DELA (10%)</t>
  </si>
  <si>
    <t>Naprava in postavitev gradbenih profilov (na mestih kjer se menja smer ali naklon)</t>
  </si>
  <si>
    <t>Zasip kanalizacijskih cevi in jaškov z materialom izkopa ter komprimiranje v plasteh po 30 cm (pod nevoznimi površinami)</t>
  </si>
  <si>
    <t>Humusiranje, planiranje in zatravitev zelenic s humusnim materialom  v sloju debeline 20cm</t>
  </si>
  <si>
    <t xml:space="preserve">Dobava in montaža prefabriciranega poliesterskega jaška svetlega premera 800 mm, vključno z muldo in vtokom in iztokom in posteljico iz betona </t>
  </si>
  <si>
    <t>DDV 20%</t>
  </si>
  <si>
    <t>3.8.</t>
  </si>
  <si>
    <t>3.15.</t>
  </si>
  <si>
    <t>REKAPITULACIJA</t>
  </si>
  <si>
    <t>Planiranje dna rova kanalizacije s točnostjo +/- 1 cm, širina DN + 0,30m</t>
  </si>
  <si>
    <t>Varnostni načrt ureditve gradbišča</t>
  </si>
  <si>
    <t>2.10.</t>
  </si>
  <si>
    <t>Strojni izkop humusa v sloju debeline do 20 cm z odmetom do 2 m.</t>
  </si>
  <si>
    <t>Črpanje vode iz jarkov med izkopom in montažo s črpalko kapacitete do 1 l/s(Obračun po dejansko porabljenem času)</t>
  </si>
  <si>
    <t>1.4.</t>
  </si>
  <si>
    <t>1.5.</t>
  </si>
  <si>
    <t>3.4.</t>
  </si>
  <si>
    <t>3.13.</t>
  </si>
  <si>
    <t>4.3.</t>
  </si>
  <si>
    <t>`-globine do 1,80 m</t>
  </si>
  <si>
    <t>Strojni izkop jarkov v III(80%) in IV(10%), V(10%) ktg za kanalizacijo v suhem terenu , širine 1.0 do 2.5 m globine do 3.5 m, naklon brežin 75°, z odlaganjem na rob izkopa.</t>
  </si>
  <si>
    <t>2.11.</t>
  </si>
  <si>
    <t>Nalaganje in odvoz odvečnega materiala z odvozom na deponijo do 4 km, F=1,25</t>
  </si>
  <si>
    <t>Dobava in zasip kanalizacijskih cevi in jaškov z drobljencem-jalovino, ter komprimiranje v plasteh po 30 cm (pod voznimi površinami)</t>
  </si>
  <si>
    <t>Opomba: v popisih je upoštevana tudi dobava treh lovilcev olj, kar pa bi bili dolžni  nabaviti posamezni investitorji!</t>
  </si>
  <si>
    <t>Rušenje obstoječega asfalta debeline do 8 cm, z nakladanjem in odvozom v deponijo do 5km</t>
  </si>
  <si>
    <t>Zarezovanje obstoječega sfalta debeline do 8 cm</t>
  </si>
  <si>
    <t>1.6.</t>
  </si>
  <si>
    <t>Dobava in vgradnja pokrova iz litega železa nosilnosti 400 kN vključno z AB obročem in gumi tesnilom, brez odprtin, preseka 600mm-pod voznimi površinami</t>
  </si>
  <si>
    <t>Dobava in vgradnja dodatnega priključka na poliesterskem jašku za cev DN 250</t>
  </si>
  <si>
    <r>
      <t>m</t>
    </r>
    <r>
      <rPr>
        <vertAlign val="superscript"/>
        <sz val="10"/>
        <rFont val="Arial CE"/>
        <family val="2"/>
      </rPr>
      <t>2</t>
    </r>
  </si>
  <si>
    <t>Ponovno asfaltiranje cestnih površin po TSC 06.300/06.410:2009 (občinska cesta) v sestavi:</t>
  </si>
  <si>
    <t xml:space="preserve"> - izdelava nosilne bituminizirane zmesi AC 22 base B50/70 A3 v debelini 5 cm</t>
  </si>
  <si>
    <t xml:space="preserve"> - izdelava obrabne in zaporne plasti bituminizirane zmesi AC 11 surf B50/70 A3 v debelini 3 cm</t>
  </si>
  <si>
    <r>
      <t>m</t>
    </r>
    <r>
      <rPr>
        <vertAlign val="superscript"/>
        <sz val="10"/>
        <rFont val="Arial CE"/>
        <family val="2"/>
      </rPr>
      <t>2</t>
    </r>
  </si>
  <si>
    <t>Izdelava priključka na obstoječi  AB jašek, za PVC ali PEHD cev do 250 mm</t>
  </si>
  <si>
    <t>Strojni izkop jarkov v III(80%), IV(10%) ter V(10%) ktg za kanalizacijo v suhem terenu , širine 1.0 do 2.5 m globine do 3.5 m, naklon brežin 75°, z nakladanjem na prevozno sredstvo in odvozom na deponijo na razdalji do 10 km</t>
  </si>
  <si>
    <t>Planiranje tamponskega planuma ceste z natančnostjo +- 1cm z uvaljanjem - z dobavo materiala</t>
  </si>
  <si>
    <t>`-globine do 2,20 m</t>
  </si>
  <si>
    <t>Izdelava cestnega požiralnika DN 500 skupaj z LŽ rešetko, globine 1,2 m</t>
  </si>
  <si>
    <t>KANALIZACIJA  Lokavec</t>
  </si>
  <si>
    <t>-kanal L2</t>
  </si>
  <si>
    <t>-kanal L4</t>
  </si>
  <si>
    <t>Dobava in polaganje kanalizacijskih cevi  DN250 za meteorno kanalizacijo  na betonsko posteljico debeline 10cm s polnim obbetoniranjem po detajlu  (0,2m3/m)</t>
  </si>
  <si>
    <t>Dobava in polaganje PVC kanalizacijskih cevi SN4 DN200  na betonsko posteljico debeline 10cm s polnim obbetoniranjem po detajlu (0.18 m3/m)</t>
  </si>
  <si>
    <t>Strojni ter deloma  ročni izkop z odmetom na rob, globine do 2 m, na križanjih z ostalimi komunalnimi vodi (ocena 3%)</t>
  </si>
  <si>
    <t>enota mere</t>
  </si>
  <si>
    <t>količina</t>
  </si>
  <si>
    <t>cena na enoto</t>
  </si>
  <si>
    <t>skupaj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</si>
</sst>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\ &quot;SIT&quot;"/>
    <numFmt numFmtId="166" formatCode="#,##0.0\ _S_I_T"/>
    <numFmt numFmtId="167" formatCode="#,##0.00\ _S_I_T"/>
    <numFmt numFmtId="168" formatCode="0.0E+00"/>
    <numFmt numFmtId="169" formatCode="dd/mm/yyyy"/>
    <numFmt numFmtId="170" formatCode="0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49" fontId="0" fillId="0" borderId="0" xfId="0" applyAlignment="1">
      <alignment/>
    </xf>
    <xf numFmtId="4" fontId="0" fillId="0" borderId="0" xfId="0" applyNumberFormat="1" applyFont="1" applyAlignment="1">
      <alignment horizontal="right"/>
    </xf>
    <xf numFmtId="49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0" xfId="0" applyFont="1" applyBorder="1" applyAlignment="1">
      <alignment wrapText="1"/>
    </xf>
    <xf numFmtId="49" fontId="4" fillId="0" borderId="0" xfId="0" applyFont="1" applyBorder="1" applyAlignment="1">
      <alignment vertical="top"/>
    </xf>
    <xf numFmtId="49" fontId="6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49" fontId="0" fillId="0" borderId="0" xfId="0" applyFont="1" applyAlignment="1">
      <alignment/>
    </xf>
    <xf numFmtId="49" fontId="0" fillId="0" borderId="0" xfId="0" applyFont="1" applyAlignment="1">
      <alignment vertical="top"/>
    </xf>
    <xf numFmtId="49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2" fillId="0" borderId="0" xfId="0" applyFont="1" applyAlignment="1">
      <alignment horizontal="center" wrapText="1"/>
    </xf>
    <xf numFmtId="49" fontId="5" fillId="0" borderId="0" xfId="0" applyFont="1" applyAlignment="1">
      <alignment horizontal="center" wrapText="1"/>
    </xf>
    <xf numFmtId="49" fontId="0" fillId="0" borderId="0" xfId="0" applyFont="1" applyAlignment="1">
      <alignment horizontal="center" vertical="top"/>
    </xf>
    <xf numFmtId="49" fontId="1" fillId="0" borderId="1" xfId="0" applyFont="1" applyBorder="1" applyAlignment="1">
      <alignment vertical="top"/>
    </xf>
    <xf numFmtId="49" fontId="1" fillId="0" borderId="1" xfId="0" applyFont="1" applyBorder="1" applyAlignment="1">
      <alignment wrapText="1"/>
    </xf>
    <xf numFmtId="49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9" fontId="0" fillId="0" borderId="1" xfId="0" applyFont="1" applyBorder="1" applyAlignment="1">
      <alignment vertical="top"/>
    </xf>
    <xf numFmtId="49" fontId="0" fillId="0" borderId="1" xfId="0" applyFont="1" applyBorder="1" applyAlignment="1">
      <alignment wrapText="1"/>
    </xf>
    <xf numFmtId="168" fontId="0" fillId="0" borderId="1" xfId="0" applyNumberFormat="1" applyFont="1" applyBorder="1" applyAlignment="1" applyProtection="1">
      <alignment vertical="top"/>
      <protection locked="0"/>
    </xf>
    <xf numFmtId="1" fontId="0" fillId="0" borderId="1" xfId="0" applyNumberFormat="1" applyFont="1" applyBorder="1" applyAlignment="1">
      <alignment vertical="top"/>
    </xf>
    <xf numFmtId="49" fontId="0" fillId="0" borderId="1" xfId="0" applyFont="1" applyBorder="1" applyAlignment="1" quotePrefix="1">
      <alignment wrapText="1"/>
    </xf>
    <xf numFmtId="16" fontId="0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49" fontId="3" fillId="0" borderId="1" xfId="0" applyFont="1" applyBorder="1" applyAlignment="1">
      <alignment wrapText="1"/>
    </xf>
    <xf numFmtId="49" fontId="0" fillId="0" borderId="1" xfId="0" applyFont="1" applyFill="1" applyBorder="1" applyAlignment="1">
      <alignment horizontal="justify" wrapText="1"/>
    </xf>
    <xf numFmtId="49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49" fontId="0" fillId="0" borderId="1" xfId="0" applyBorder="1" applyAlignment="1">
      <alignment wrapText="1"/>
    </xf>
    <xf numFmtId="49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 quotePrefix="1">
      <alignment wrapText="1"/>
    </xf>
    <xf numFmtId="49" fontId="4" fillId="0" borderId="1" xfId="0" applyFont="1" applyBorder="1" applyAlignment="1">
      <alignment vertical="top"/>
    </xf>
    <xf numFmtId="49" fontId="4" fillId="0" borderId="1" xfId="0" applyFont="1" applyBorder="1" applyAlignment="1">
      <alignment wrapText="1"/>
    </xf>
    <xf numFmtId="49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9" fontId="4" fillId="0" borderId="1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SheetLayoutView="100" workbookViewId="0" topLeftCell="A1">
      <selection activeCell="G8" sqref="G8"/>
    </sheetView>
  </sheetViews>
  <sheetFormatPr defaultColWidth="9.00390625" defaultRowHeight="12.75"/>
  <cols>
    <col min="1" max="1" width="5.25390625" style="9" customWidth="1"/>
    <col min="2" max="2" width="27.375" style="10" customWidth="1"/>
    <col min="3" max="3" width="10.25390625" style="8" bestFit="1" customWidth="1"/>
    <col min="4" max="4" width="11.375" style="1" customWidth="1"/>
    <col min="5" max="5" width="12.75390625" style="1" bestFit="1" customWidth="1"/>
    <col min="6" max="6" width="20.125" style="1" customWidth="1"/>
    <col min="7" max="7" width="18.00390625" style="7" customWidth="1"/>
    <col min="8" max="16384" width="9.125" style="8" customWidth="1"/>
  </cols>
  <sheetData>
    <row r="1" spans="1:6" ht="18.75" customHeight="1">
      <c r="A1" s="13" t="s">
        <v>81</v>
      </c>
      <c r="B1" s="13"/>
      <c r="C1" s="13"/>
      <c r="D1" s="13"/>
      <c r="E1" s="13"/>
      <c r="F1" s="13"/>
    </row>
    <row r="2" spans="1:6" ht="12.75">
      <c r="A2" s="14"/>
      <c r="B2" s="14"/>
      <c r="C2" s="14"/>
      <c r="D2" s="14"/>
      <c r="E2" s="14"/>
      <c r="F2" s="14"/>
    </row>
    <row r="3" spans="1:6" ht="18" customHeight="1">
      <c r="A3" s="12" t="s">
        <v>49</v>
      </c>
      <c r="B3" s="12"/>
      <c r="C3" s="12"/>
      <c r="D3" s="12"/>
      <c r="E3" s="12"/>
      <c r="F3" s="12"/>
    </row>
    <row r="5" spans="1:6" ht="15">
      <c r="A5" s="40" t="s">
        <v>0</v>
      </c>
      <c r="B5" s="41" t="s">
        <v>1</v>
      </c>
      <c r="C5" s="42"/>
      <c r="D5" s="43"/>
      <c r="E5" s="43"/>
      <c r="F5" s="43"/>
    </row>
    <row r="6" spans="1:6" ht="15">
      <c r="A6" s="40" t="s">
        <v>2</v>
      </c>
      <c r="B6" s="41" t="s">
        <v>3</v>
      </c>
      <c r="C6" s="42"/>
      <c r="D6" s="43"/>
      <c r="E6" s="43"/>
      <c r="F6" s="43"/>
    </row>
    <row r="7" spans="1:6" ht="30">
      <c r="A7" s="40" t="s">
        <v>4</v>
      </c>
      <c r="B7" s="41" t="s">
        <v>5</v>
      </c>
      <c r="C7" s="42"/>
      <c r="D7" s="43"/>
      <c r="E7" s="43"/>
      <c r="F7" s="43"/>
    </row>
    <row r="8" spans="1:6" ht="15">
      <c r="A8" s="40" t="s">
        <v>6</v>
      </c>
      <c r="B8" s="41" t="s">
        <v>7</v>
      </c>
      <c r="C8" s="42"/>
      <c r="D8" s="43"/>
      <c r="E8" s="43"/>
      <c r="F8" s="43"/>
    </row>
    <row r="9" spans="1:6" ht="30">
      <c r="A9" s="40" t="s">
        <v>40</v>
      </c>
      <c r="B9" s="44" t="s">
        <v>41</v>
      </c>
      <c r="C9" s="42"/>
      <c r="D9" s="43"/>
      <c r="E9" s="43"/>
      <c r="F9" s="43"/>
    </row>
    <row r="10" spans="1:6" ht="15">
      <c r="A10" s="40"/>
      <c r="B10" s="41" t="s">
        <v>18</v>
      </c>
      <c r="C10" s="42"/>
      <c r="D10" s="43"/>
      <c r="E10" s="43"/>
      <c r="F10" s="43"/>
    </row>
    <row r="11" spans="1:6" ht="15">
      <c r="A11" s="40"/>
      <c r="B11" s="41" t="s">
        <v>46</v>
      </c>
      <c r="C11" s="42"/>
      <c r="D11" s="43"/>
      <c r="E11" s="43"/>
      <c r="F11" s="43"/>
    </row>
    <row r="12" spans="1:6" ht="15">
      <c r="A12" s="40"/>
      <c r="B12" s="41" t="s">
        <v>34</v>
      </c>
      <c r="C12" s="42"/>
      <c r="D12" s="43"/>
      <c r="E12" s="43"/>
      <c r="F12" s="43"/>
    </row>
    <row r="13" spans="1:6" ht="15">
      <c r="A13" s="5"/>
      <c r="B13" s="4"/>
      <c r="C13" s="2"/>
      <c r="D13" s="3"/>
      <c r="E13" s="3"/>
      <c r="F13" s="3"/>
    </row>
    <row r="14" spans="1:6" ht="33.75">
      <c r="A14" s="5"/>
      <c r="B14" s="6" t="s">
        <v>65</v>
      </c>
      <c r="C14" s="2"/>
      <c r="D14" s="3"/>
      <c r="E14" s="3"/>
      <c r="F14" s="3"/>
    </row>
    <row r="15" spans="1:6" ht="15">
      <c r="A15" s="5"/>
      <c r="B15" s="4"/>
      <c r="C15" s="2"/>
      <c r="D15" s="3"/>
      <c r="E15" s="3"/>
      <c r="F15" s="3"/>
    </row>
    <row r="16" spans="1:6" ht="12.75">
      <c r="A16" s="15" t="s">
        <v>0</v>
      </c>
      <c r="B16" s="16" t="s">
        <v>8</v>
      </c>
      <c r="C16" s="17" t="s">
        <v>87</v>
      </c>
      <c r="D16" s="18" t="s">
        <v>88</v>
      </c>
      <c r="E16" s="18" t="s">
        <v>89</v>
      </c>
      <c r="F16" s="18" t="s">
        <v>90</v>
      </c>
    </row>
    <row r="17" spans="1:6" ht="12.75">
      <c r="A17" s="19"/>
      <c r="B17" s="20"/>
      <c r="C17" s="17"/>
      <c r="D17" s="18"/>
      <c r="E17" s="18"/>
      <c r="F17" s="18"/>
    </row>
    <row r="18" spans="1:6" ht="25.5">
      <c r="A18" s="21" t="s">
        <v>19</v>
      </c>
      <c r="B18" s="20" t="s">
        <v>9</v>
      </c>
      <c r="C18" s="17"/>
      <c r="D18" s="18"/>
      <c r="E18" s="18"/>
      <c r="F18" s="18"/>
    </row>
    <row r="19" spans="1:6" ht="12.75">
      <c r="A19" s="22"/>
      <c r="B19" s="23" t="s">
        <v>82</v>
      </c>
      <c r="C19" s="17" t="s">
        <v>10</v>
      </c>
      <c r="D19" s="18">
        <v>243</v>
      </c>
      <c r="E19" s="18">
        <v>0</v>
      </c>
      <c r="F19" s="18">
        <f>+D19*E19</f>
        <v>0</v>
      </c>
    </row>
    <row r="20" spans="1:6" ht="12.75">
      <c r="A20" s="22"/>
      <c r="B20" s="20" t="s">
        <v>83</v>
      </c>
      <c r="C20" s="17" t="s">
        <v>10</v>
      </c>
      <c r="D20" s="18">
        <f>200+50</f>
        <v>250</v>
      </c>
      <c r="E20" s="18">
        <v>0</v>
      </c>
      <c r="F20" s="18">
        <f>+D20*E20</f>
        <v>0</v>
      </c>
    </row>
    <row r="21" spans="1:6" ht="12.75">
      <c r="A21" s="22"/>
      <c r="B21" s="20"/>
      <c r="C21" s="17"/>
      <c r="D21" s="18"/>
      <c r="E21" s="18"/>
      <c r="F21" s="18"/>
    </row>
    <row r="22" spans="1:6" ht="25.5">
      <c r="A22" s="24" t="s">
        <v>30</v>
      </c>
      <c r="B22" s="20" t="s">
        <v>11</v>
      </c>
      <c r="C22" s="17"/>
      <c r="D22" s="18"/>
      <c r="E22" s="18"/>
      <c r="F22" s="18"/>
    </row>
    <row r="23" spans="1:6" ht="12.75">
      <c r="A23" s="19"/>
      <c r="B23" s="20" t="s">
        <v>12</v>
      </c>
      <c r="C23" s="17"/>
      <c r="D23" s="18"/>
      <c r="E23" s="18">
        <v>0</v>
      </c>
      <c r="F23" s="18">
        <f>E23</f>
        <v>0</v>
      </c>
    </row>
    <row r="24" spans="1:6" ht="12.75">
      <c r="A24" s="19"/>
      <c r="B24" s="20"/>
      <c r="C24" s="17"/>
      <c r="D24" s="18"/>
      <c r="E24" s="18"/>
      <c r="F24" s="18"/>
    </row>
    <row r="25" spans="1:6" ht="38.25">
      <c r="A25" s="24" t="s">
        <v>20</v>
      </c>
      <c r="B25" s="20" t="s">
        <v>42</v>
      </c>
      <c r="C25" s="17"/>
      <c r="D25" s="18"/>
      <c r="E25" s="18"/>
      <c r="F25" s="18"/>
    </row>
    <row r="26" spans="1:6" ht="12.75">
      <c r="A26" s="19"/>
      <c r="B26" s="23" t="s">
        <v>82</v>
      </c>
      <c r="C26" s="17" t="s">
        <v>14</v>
      </c>
      <c r="D26" s="18">
        <v>13</v>
      </c>
      <c r="E26" s="18">
        <v>0</v>
      </c>
      <c r="F26" s="18">
        <f>+D26*E26</f>
        <v>0</v>
      </c>
    </row>
    <row r="27" spans="1:6" ht="12.75">
      <c r="A27" s="19"/>
      <c r="B27" s="20" t="s">
        <v>83</v>
      </c>
      <c r="C27" s="17" t="s">
        <v>14</v>
      </c>
      <c r="D27" s="18">
        <v>16</v>
      </c>
      <c r="E27" s="18">
        <v>0</v>
      </c>
      <c r="F27" s="18">
        <f>+D27*E27</f>
        <v>0</v>
      </c>
    </row>
    <row r="28" spans="1:6" ht="12.75">
      <c r="A28" s="19"/>
      <c r="B28" s="20"/>
      <c r="C28" s="17"/>
      <c r="D28" s="18"/>
      <c r="E28" s="18"/>
      <c r="F28" s="18"/>
    </row>
    <row r="29" spans="1:6" ht="51">
      <c r="A29" s="24" t="s">
        <v>55</v>
      </c>
      <c r="B29" s="20" t="s">
        <v>66</v>
      </c>
      <c r="C29" s="17"/>
      <c r="D29" s="18"/>
      <c r="E29" s="18"/>
      <c r="F29" s="18"/>
    </row>
    <row r="30" spans="1:6" ht="12.75">
      <c r="A30" s="19"/>
      <c r="B30" s="23"/>
      <c r="C30" s="17" t="s">
        <v>13</v>
      </c>
      <c r="D30" s="18">
        <f>+(D19+D20)*1.8</f>
        <v>887.4</v>
      </c>
      <c r="E30" s="18">
        <v>0</v>
      </c>
      <c r="F30" s="18">
        <f>+D30*E30</f>
        <v>0</v>
      </c>
    </row>
    <row r="31" spans="1:6" ht="38.25">
      <c r="A31" s="19" t="s">
        <v>56</v>
      </c>
      <c r="B31" s="20" t="s">
        <v>76</v>
      </c>
      <c r="C31" s="17"/>
      <c r="D31" s="18"/>
      <c r="E31" s="18"/>
      <c r="F31" s="18"/>
    </row>
    <row r="32" spans="1:6" ht="12.75">
      <c r="A32" s="19"/>
      <c r="B32" s="20"/>
      <c r="C32" s="17" t="s">
        <v>14</v>
      </c>
      <c r="D32" s="18">
        <v>2</v>
      </c>
      <c r="E32" s="18">
        <v>0</v>
      </c>
      <c r="F32" s="18">
        <f>E32*D32</f>
        <v>0</v>
      </c>
    </row>
    <row r="33" spans="1:6" ht="12.75">
      <c r="A33" s="19"/>
      <c r="B33" s="20"/>
      <c r="C33" s="17"/>
      <c r="D33" s="18"/>
      <c r="E33" s="18"/>
      <c r="F33" s="18"/>
    </row>
    <row r="34" spans="1:6" ht="25.5">
      <c r="A34" s="19" t="s">
        <v>68</v>
      </c>
      <c r="B34" s="20" t="s">
        <v>67</v>
      </c>
      <c r="C34" s="17" t="s">
        <v>10</v>
      </c>
      <c r="D34" s="18">
        <f>+D19+D20</f>
        <v>493</v>
      </c>
      <c r="E34" s="18">
        <v>0</v>
      </c>
      <c r="F34" s="18">
        <f>+D34*E34</f>
        <v>0</v>
      </c>
    </row>
    <row r="35" spans="1:6" ht="12.75">
      <c r="A35" s="19"/>
      <c r="B35" s="20"/>
      <c r="C35" s="17"/>
      <c r="D35" s="18"/>
      <c r="E35" s="18"/>
      <c r="F35" s="18"/>
    </row>
    <row r="36" spans="1:6" ht="12.75">
      <c r="A36" s="19"/>
      <c r="B36" s="20"/>
      <c r="C36" s="17"/>
      <c r="D36" s="18"/>
      <c r="E36" s="18"/>
      <c r="F36" s="18"/>
    </row>
    <row r="37" spans="1:6" ht="12.75">
      <c r="A37" s="19"/>
      <c r="B37" s="16" t="s">
        <v>26</v>
      </c>
      <c r="C37" s="17"/>
      <c r="D37" s="18"/>
      <c r="E37" s="18"/>
      <c r="F37" s="25">
        <f>SUM(F19:F34)</f>
        <v>0</v>
      </c>
    </row>
    <row r="38" spans="1:6" ht="12.75">
      <c r="A38" s="19"/>
      <c r="B38" s="16"/>
      <c r="C38" s="17"/>
      <c r="D38" s="18"/>
      <c r="E38" s="18"/>
      <c r="F38" s="25"/>
    </row>
    <row r="39" spans="1:6" ht="12.75">
      <c r="A39" s="19"/>
      <c r="B39" s="16"/>
      <c r="C39" s="17"/>
      <c r="D39" s="18"/>
      <c r="E39" s="18"/>
      <c r="F39" s="25"/>
    </row>
    <row r="40" spans="1:6" ht="12.75">
      <c r="A40" s="19"/>
      <c r="B40" s="16"/>
      <c r="C40" s="17"/>
      <c r="D40" s="18"/>
      <c r="E40" s="18"/>
      <c r="F40" s="25"/>
    </row>
    <row r="41" spans="1:6" ht="12.75">
      <c r="A41" s="15" t="s">
        <v>2</v>
      </c>
      <c r="B41" s="16" t="s">
        <v>15</v>
      </c>
      <c r="C41" s="17"/>
      <c r="D41" s="18"/>
      <c r="E41" s="18"/>
      <c r="F41" s="18"/>
    </row>
    <row r="42" spans="1:6" ht="12.75">
      <c r="A42" s="19"/>
      <c r="B42" s="20"/>
      <c r="C42" s="17"/>
      <c r="D42" s="18"/>
      <c r="E42" s="18"/>
      <c r="F42" s="18"/>
    </row>
    <row r="43" spans="1:6" ht="38.25">
      <c r="A43" s="19" t="s">
        <v>21</v>
      </c>
      <c r="B43" s="20" t="s">
        <v>53</v>
      </c>
      <c r="C43" s="17"/>
      <c r="D43" s="18"/>
      <c r="E43" s="18"/>
      <c r="F43" s="18"/>
    </row>
    <row r="44" spans="1:7" ht="12.75">
      <c r="A44" s="19"/>
      <c r="B44" s="23" t="s">
        <v>82</v>
      </c>
      <c r="C44" s="17" t="s">
        <v>16</v>
      </c>
      <c r="D44" s="18">
        <v>4</v>
      </c>
      <c r="E44" s="18">
        <v>0</v>
      </c>
      <c r="F44" s="18">
        <f>+D44*E44</f>
        <v>0</v>
      </c>
      <c r="G44" s="10"/>
    </row>
    <row r="45" spans="1:7" ht="12.75">
      <c r="A45" s="19"/>
      <c r="B45" s="20" t="s">
        <v>83</v>
      </c>
      <c r="C45" s="17" t="s">
        <v>16</v>
      </c>
      <c r="D45" s="18">
        <v>4</v>
      </c>
      <c r="E45" s="18">
        <v>0</v>
      </c>
      <c r="F45" s="18">
        <f>+D45*E45</f>
        <v>0</v>
      </c>
      <c r="G45" s="10"/>
    </row>
    <row r="46" spans="1:6" ht="12" customHeight="1">
      <c r="A46" s="19"/>
      <c r="B46" s="20"/>
      <c r="C46" s="17"/>
      <c r="D46" s="18"/>
      <c r="E46" s="18"/>
      <c r="F46" s="18"/>
    </row>
    <row r="47" spans="1:6" ht="78.75" customHeight="1">
      <c r="A47" s="19" t="s">
        <v>22</v>
      </c>
      <c r="B47" s="20" t="s">
        <v>61</v>
      </c>
      <c r="C47" s="17"/>
      <c r="D47" s="18"/>
      <c r="E47" s="18"/>
      <c r="F47" s="18"/>
    </row>
    <row r="48" spans="1:8" ht="12.75">
      <c r="A48" s="19"/>
      <c r="B48" s="23" t="s">
        <v>82</v>
      </c>
      <c r="C48" s="17" t="s">
        <v>16</v>
      </c>
      <c r="D48" s="18">
        <v>0</v>
      </c>
      <c r="E48" s="18">
        <v>0</v>
      </c>
      <c r="F48" s="18">
        <f>+D48*E48</f>
        <v>0</v>
      </c>
      <c r="H48" s="11"/>
    </row>
    <row r="49" spans="1:8" ht="12.75">
      <c r="A49" s="19"/>
      <c r="B49" s="20" t="s">
        <v>83</v>
      </c>
      <c r="C49" s="17" t="s">
        <v>16</v>
      </c>
      <c r="D49" s="18">
        <v>0</v>
      </c>
      <c r="E49" s="18">
        <v>0</v>
      </c>
      <c r="F49" s="18">
        <f>+D49*E49</f>
        <v>0</v>
      </c>
      <c r="H49" s="11"/>
    </row>
    <row r="50" spans="1:6" ht="12.75">
      <c r="A50" s="19"/>
      <c r="B50" s="26"/>
      <c r="C50" s="17"/>
      <c r="D50" s="18"/>
      <c r="E50" s="18"/>
      <c r="F50" s="18"/>
    </row>
    <row r="51" spans="1:6" ht="102">
      <c r="A51" s="19" t="s">
        <v>35</v>
      </c>
      <c r="B51" s="20" t="s">
        <v>77</v>
      </c>
      <c r="C51" s="17"/>
      <c r="D51" s="18"/>
      <c r="E51" s="18"/>
      <c r="F51" s="18"/>
    </row>
    <row r="52" spans="1:8" ht="12.75">
      <c r="A52" s="19"/>
      <c r="B52" s="23" t="s">
        <v>82</v>
      </c>
      <c r="C52" s="17" t="s">
        <v>16</v>
      </c>
      <c r="D52" s="18">
        <f>D19*1.5</f>
        <v>364.5</v>
      </c>
      <c r="E52" s="18">
        <v>0</v>
      </c>
      <c r="F52" s="18">
        <f>E52*D52</f>
        <v>0</v>
      </c>
      <c r="H52" s="11"/>
    </row>
    <row r="53" spans="1:8" ht="12.75">
      <c r="A53" s="19"/>
      <c r="B53" s="20" t="s">
        <v>83</v>
      </c>
      <c r="C53" s="17" t="s">
        <v>16</v>
      </c>
      <c r="D53" s="18">
        <f>D20*1.4</f>
        <v>350</v>
      </c>
      <c r="E53" s="18">
        <v>0</v>
      </c>
      <c r="F53" s="18">
        <f>E53*D53</f>
        <v>0</v>
      </c>
      <c r="H53" s="11"/>
    </row>
    <row r="54" spans="1:6" ht="12.75">
      <c r="A54" s="19"/>
      <c r="B54" s="20"/>
      <c r="C54" s="17"/>
      <c r="D54" s="18"/>
      <c r="E54" s="18"/>
      <c r="F54" s="18"/>
    </row>
    <row r="55" spans="1:6" ht="51">
      <c r="A55" s="19" t="s">
        <v>36</v>
      </c>
      <c r="B55" s="20" t="s">
        <v>86</v>
      </c>
      <c r="C55" s="17"/>
      <c r="D55" s="18"/>
      <c r="E55" s="18"/>
      <c r="F55" s="18"/>
    </row>
    <row r="56" spans="1:6" ht="12.75">
      <c r="A56" s="19"/>
      <c r="B56" s="23"/>
      <c r="C56" s="17" t="s">
        <v>16</v>
      </c>
      <c r="D56" s="18">
        <v>10</v>
      </c>
      <c r="E56" s="18">
        <v>0</v>
      </c>
      <c r="F56" s="18">
        <f>+D56*E56</f>
        <v>0</v>
      </c>
    </row>
    <row r="57" spans="1:6" ht="12.75">
      <c r="A57" s="19"/>
      <c r="B57" s="20"/>
      <c r="C57" s="17"/>
      <c r="D57" s="18"/>
      <c r="E57" s="18"/>
      <c r="F57" s="18"/>
    </row>
    <row r="58" spans="1:6" ht="51">
      <c r="A58" s="19" t="s">
        <v>37</v>
      </c>
      <c r="B58" s="20" t="s">
        <v>54</v>
      </c>
      <c r="C58" s="17"/>
      <c r="D58" s="18"/>
      <c r="E58" s="18"/>
      <c r="F58" s="18"/>
    </row>
    <row r="59" spans="1:6" ht="12.75">
      <c r="A59" s="19"/>
      <c r="B59" s="20"/>
      <c r="C59" s="17" t="s">
        <v>17</v>
      </c>
      <c r="D59" s="18">
        <v>15</v>
      </c>
      <c r="E59" s="18">
        <v>0</v>
      </c>
      <c r="F59" s="18">
        <f>+D59*E59</f>
        <v>0</v>
      </c>
    </row>
    <row r="60" spans="1:6" ht="12.75">
      <c r="A60" s="19"/>
      <c r="B60" s="20"/>
      <c r="C60" s="17"/>
      <c r="D60" s="18"/>
      <c r="E60" s="18"/>
      <c r="F60" s="18"/>
    </row>
    <row r="61" spans="1:6" ht="38.25">
      <c r="A61" s="19" t="s">
        <v>31</v>
      </c>
      <c r="B61" s="20" t="s">
        <v>50</v>
      </c>
      <c r="C61" s="17"/>
      <c r="D61" s="18"/>
      <c r="E61" s="18"/>
      <c r="F61" s="18"/>
    </row>
    <row r="62" spans="1:6" ht="12.75">
      <c r="A62" s="19"/>
      <c r="B62" s="23" t="s">
        <v>82</v>
      </c>
      <c r="C62" s="17" t="s">
        <v>13</v>
      </c>
      <c r="D62" s="18">
        <f>+D19*1</f>
        <v>243</v>
      </c>
      <c r="E62" s="18">
        <v>0</v>
      </c>
      <c r="F62" s="18">
        <f>+D62*E62</f>
        <v>0</v>
      </c>
    </row>
    <row r="63" spans="1:6" ht="12.75">
      <c r="A63" s="19"/>
      <c r="B63" s="20" t="s">
        <v>83</v>
      </c>
      <c r="C63" s="17" t="s">
        <v>13</v>
      </c>
      <c r="D63" s="18">
        <f>+D20*1</f>
        <v>250</v>
      </c>
      <c r="E63" s="18">
        <v>0</v>
      </c>
      <c r="F63" s="18">
        <f>+D63*E63</f>
        <v>0</v>
      </c>
    </row>
    <row r="64" spans="1:6" ht="12.75">
      <c r="A64" s="19"/>
      <c r="B64" s="20"/>
      <c r="C64" s="17"/>
      <c r="D64" s="18"/>
      <c r="E64" s="18"/>
      <c r="F64" s="18"/>
    </row>
    <row r="65" spans="1:6" ht="63.75">
      <c r="A65" s="19" t="s">
        <v>23</v>
      </c>
      <c r="B65" s="20" t="s">
        <v>64</v>
      </c>
      <c r="C65" s="17"/>
      <c r="D65" s="18"/>
      <c r="E65" s="18"/>
      <c r="F65" s="18"/>
    </row>
    <row r="66" spans="1:6" ht="12.75">
      <c r="A66" s="19"/>
      <c r="B66" s="23" t="s">
        <v>82</v>
      </c>
      <c r="C66" s="17" t="s">
        <v>16</v>
      </c>
      <c r="D66" s="18">
        <f>D52*1.1</f>
        <v>400.95000000000005</v>
      </c>
      <c r="E66" s="18">
        <v>0</v>
      </c>
      <c r="F66" s="18">
        <f>+D66*E66</f>
        <v>0</v>
      </c>
    </row>
    <row r="67" spans="1:6" ht="12.75">
      <c r="A67" s="19"/>
      <c r="B67" s="20" t="s">
        <v>83</v>
      </c>
      <c r="C67" s="17" t="s">
        <v>16</v>
      </c>
      <c r="D67" s="18">
        <f>D53*1.1</f>
        <v>385.00000000000006</v>
      </c>
      <c r="E67" s="18">
        <v>0</v>
      </c>
      <c r="F67" s="18">
        <f>+D67*E67</f>
        <v>0</v>
      </c>
    </row>
    <row r="68" spans="1:6" ht="12.75">
      <c r="A68" s="19"/>
      <c r="B68" s="20"/>
      <c r="C68" s="17"/>
      <c r="D68" s="18"/>
      <c r="E68" s="18"/>
      <c r="F68" s="18"/>
    </row>
    <row r="69" spans="1:6" ht="51">
      <c r="A69" s="19" t="s">
        <v>24</v>
      </c>
      <c r="B69" s="20" t="s">
        <v>43</v>
      </c>
      <c r="C69" s="17"/>
      <c r="D69" s="18"/>
      <c r="E69" s="18"/>
      <c r="F69" s="18"/>
    </row>
    <row r="70" spans="1:6" ht="12.75">
      <c r="A70" s="19"/>
      <c r="B70" s="23" t="s">
        <v>82</v>
      </c>
      <c r="C70" s="17" t="s">
        <v>16</v>
      </c>
      <c r="D70" s="18">
        <v>0</v>
      </c>
      <c r="E70" s="18">
        <v>0</v>
      </c>
      <c r="F70" s="18">
        <f>+D70*E70</f>
        <v>0</v>
      </c>
    </row>
    <row r="71" spans="1:6" ht="12.75">
      <c r="A71" s="19"/>
      <c r="B71" s="20" t="s">
        <v>83</v>
      </c>
      <c r="C71" s="17" t="s">
        <v>16</v>
      </c>
      <c r="D71" s="18">
        <v>0</v>
      </c>
      <c r="E71" s="18">
        <v>0</v>
      </c>
      <c r="F71" s="18">
        <f>+D71*E71</f>
        <v>0</v>
      </c>
    </row>
    <row r="72" spans="1:6" ht="12.75">
      <c r="A72" s="19"/>
      <c r="B72" s="20"/>
      <c r="C72" s="17"/>
      <c r="D72" s="18"/>
      <c r="E72" s="18"/>
      <c r="F72" s="18"/>
    </row>
    <row r="73" spans="1:6" ht="12.75">
      <c r="A73" s="19"/>
      <c r="B73" s="20"/>
      <c r="C73" s="17"/>
      <c r="D73" s="18"/>
      <c r="E73" s="18"/>
      <c r="F73" s="18"/>
    </row>
    <row r="74" spans="1:6" ht="38.25">
      <c r="A74" s="19" t="s">
        <v>52</v>
      </c>
      <c r="B74" s="27" t="s">
        <v>63</v>
      </c>
      <c r="C74" s="28"/>
      <c r="D74" s="29"/>
      <c r="E74" s="30"/>
      <c r="F74" s="29"/>
    </row>
    <row r="75" spans="1:6" ht="12.75">
      <c r="A75" s="19"/>
      <c r="B75" s="20"/>
      <c r="C75" s="28" t="s">
        <v>16</v>
      </c>
      <c r="D75" s="29">
        <v>0</v>
      </c>
      <c r="E75" s="30">
        <v>0</v>
      </c>
      <c r="F75" s="18">
        <f>+D75*E75</f>
        <v>0</v>
      </c>
    </row>
    <row r="76" spans="1:6" ht="12.75">
      <c r="A76" s="19"/>
      <c r="B76" s="20"/>
      <c r="C76" s="17"/>
      <c r="D76" s="18"/>
      <c r="E76" s="18"/>
      <c r="F76" s="18"/>
    </row>
    <row r="77" spans="1:6" ht="51">
      <c r="A77" s="19" t="s">
        <v>62</v>
      </c>
      <c r="B77" s="20" t="s">
        <v>44</v>
      </c>
      <c r="C77" s="17"/>
      <c r="D77" s="18"/>
      <c r="E77" s="18"/>
      <c r="F77" s="18"/>
    </row>
    <row r="78" spans="1:6" ht="12.75">
      <c r="A78" s="19"/>
      <c r="B78" s="23"/>
      <c r="C78" s="17" t="s">
        <v>13</v>
      </c>
      <c r="D78" s="18">
        <v>20</v>
      </c>
      <c r="E78" s="18">
        <v>0</v>
      </c>
      <c r="F78" s="18">
        <f>+D78*E78</f>
        <v>0</v>
      </c>
    </row>
    <row r="79" spans="1:6" ht="12.75">
      <c r="A79" s="19"/>
      <c r="B79" s="23"/>
      <c r="C79" s="17"/>
      <c r="D79" s="18"/>
      <c r="E79" s="18"/>
      <c r="F79" s="18"/>
    </row>
    <row r="80" spans="1:6" ht="12.75">
      <c r="A80" s="19"/>
      <c r="B80" s="20"/>
      <c r="C80" s="17"/>
      <c r="D80" s="18"/>
      <c r="E80" s="18"/>
      <c r="F80" s="18"/>
    </row>
    <row r="81" spans="1:6" ht="12.75">
      <c r="A81" s="19"/>
      <c r="B81" s="16" t="s">
        <v>27</v>
      </c>
      <c r="C81" s="17"/>
      <c r="D81" s="18"/>
      <c r="E81" s="18"/>
      <c r="F81" s="25">
        <f>SUM(F44:F80)</f>
        <v>0</v>
      </c>
    </row>
    <row r="82" spans="1:6" ht="12.75">
      <c r="A82" s="19"/>
      <c r="B82" s="20"/>
      <c r="C82" s="17"/>
      <c r="D82" s="18"/>
      <c r="E82" s="18"/>
      <c r="F82" s="18"/>
    </row>
    <row r="83" spans="1:6" ht="25.5">
      <c r="A83" s="15" t="s">
        <v>4</v>
      </c>
      <c r="B83" s="16" t="s">
        <v>5</v>
      </c>
      <c r="C83" s="17"/>
      <c r="D83" s="18"/>
      <c r="E83" s="18"/>
      <c r="F83" s="18"/>
    </row>
    <row r="84" spans="1:6" ht="12.75">
      <c r="A84" s="15"/>
      <c r="B84" s="16"/>
      <c r="C84" s="17"/>
      <c r="D84" s="18"/>
      <c r="E84" s="18"/>
      <c r="F84" s="18"/>
    </row>
    <row r="85" spans="1:6" ht="66.75" customHeight="1">
      <c r="A85" s="19" t="s">
        <v>38</v>
      </c>
      <c r="B85" s="20" t="s">
        <v>85</v>
      </c>
      <c r="C85" s="17"/>
      <c r="D85" s="18"/>
      <c r="E85" s="18"/>
      <c r="F85" s="18"/>
    </row>
    <row r="86" spans="1:6" ht="12.75">
      <c r="A86" s="19"/>
      <c r="B86" s="23" t="s">
        <v>82</v>
      </c>
      <c r="C86" s="17" t="s">
        <v>10</v>
      </c>
      <c r="D86" s="18">
        <f>D19</f>
        <v>243</v>
      </c>
      <c r="E86" s="18">
        <v>0</v>
      </c>
      <c r="F86" s="18">
        <f>+D86*E86</f>
        <v>0</v>
      </c>
    </row>
    <row r="87" spans="1:6" ht="12.75">
      <c r="A87" s="19"/>
      <c r="B87" s="20" t="s">
        <v>83</v>
      </c>
      <c r="C87" s="17" t="s">
        <v>10</v>
      </c>
      <c r="D87" s="18">
        <f>D20</f>
        <v>250</v>
      </c>
      <c r="E87" s="18">
        <v>0</v>
      </c>
      <c r="F87" s="18">
        <f>+D87*E87</f>
        <v>0</v>
      </c>
    </row>
    <row r="88" spans="1:6" ht="12.75">
      <c r="A88" s="19"/>
      <c r="B88" s="20"/>
      <c r="C88" s="17"/>
      <c r="D88" s="18"/>
      <c r="E88" s="18"/>
      <c r="F88" s="18"/>
    </row>
    <row r="89" spans="1:6" ht="76.5">
      <c r="A89" s="19" t="s">
        <v>57</v>
      </c>
      <c r="B89" s="20" t="s">
        <v>84</v>
      </c>
      <c r="C89" s="17"/>
      <c r="D89" s="18"/>
      <c r="E89" s="18"/>
      <c r="F89" s="18"/>
    </row>
    <row r="90" spans="1:6" ht="12.75">
      <c r="A90" s="19"/>
      <c r="B90" s="20"/>
      <c r="C90" s="17" t="s">
        <v>10</v>
      </c>
      <c r="D90" s="18">
        <v>30</v>
      </c>
      <c r="E90" s="18">
        <v>0</v>
      </c>
      <c r="F90" s="18">
        <f>+D90*E90</f>
        <v>0</v>
      </c>
    </row>
    <row r="91" spans="1:6" ht="12.75">
      <c r="A91" s="19"/>
      <c r="B91" s="20"/>
      <c r="C91" s="17"/>
      <c r="D91" s="18"/>
      <c r="E91" s="18"/>
      <c r="F91" s="18"/>
    </row>
    <row r="92" spans="1:6" ht="12.75">
      <c r="A92" s="19"/>
      <c r="B92" s="20"/>
      <c r="C92" s="17"/>
      <c r="D92" s="18"/>
      <c r="E92" s="18"/>
      <c r="F92" s="18"/>
    </row>
    <row r="93" spans="1:6" ht="76.5">
      <c r="A93" s="19" t="s">
        <v>47</v>
      </c>
      <c r="B93" s="20" t="s">
        <v>45</v>
      </c>
      <c r="C93" s="17"/>
      <c r="D93" s="18"/>
      <c r="E93" s="18"/>
      <c r="F93" s="18"/>
    </row>
    <row r="94" spans="1:6" ht="12.75">
      <c r="A94" s="19"/>
      <c r="B94" s="20" t="s">
        <v>60</v>
      </c>
      <c r="C94" s="17" t="s">
        <v>14</v>
      </c>
      <c r="D94" s="18">
        <v>25</v>
      </c>
      <c r="E94" s="18">
        <v>0</v>
      </c>
      <c r="F94" s="18">
        <f>+D94*E94</f>
        <v>0</v>
      </c>
    </row>
    <row r="95" spans="1:6" ht="12.75">
      <c r="A95" s="19"/>
      <c r="B95" s="20" t="s">
        <v>79</v>
      </c>
      <c r="C95" s="17" t="s">
        <v>14</v>
      </c>
      <c r="D95" s="18">
        <v>4</v>
      </c>
      <c r="E95" s="18">
        <v>0</v>
      </c>
      <c r="F95" s="18">
        <f>+D95*E95</f>
        <v>0</v>
      </c>
    </row>
    <row r="96" spans="1:6" ht="12.75">
      <c r="A96" s="19"/>
      <c r="B96" s="20"/>
      <c r="C96" s="17"/>
      <c r="D96" s="18"/>
      <c r="E96" s="18"/>
      <c r="F96" s="18"/>
    </row>
    <row r="97" spans="1:6" ht="12.75">
      <c r="A97" s="19"/>
      <c r="B97" s="23"/>
      <c r="C97" s="17"/>
      <c r="D97" s="18"/>
      <c r="E97" s="18"/>
      <c r="F97" s="18"/>
    </row>
    <row r="98" spans="1:7" ht="66.75" customHeight="1">
      <c r="A98" s="19" t="s">
        <v>58</v>
      </c>
      <c r="B98" s="20" t="s">
        <v>69</v>
      </c>
      <c r="C98" s="17"/>
      <c r="D98" s="18"/>
      <c r="E98" s="18"/>
      <c r="F98" s="18"/>
      <c r="G98" s="8"/>
    </row>
    <row r="99" spans="1:7" ht="12.75">
      <c r="A99" s="19"/>
      <c r="B99" s="23"/>
      <c r="C99" s="17" t="s">
        <v>14</v>
      </c>
      <c r="D99" s="18">
        <v>29</v>
      </c>
      <c r="E99" s="18">
        <v>0</v>
      </c>
      <c r="F99" s="18">
        <f>+D99*E99</f>
        <v>0</v>
      </c>
      <c r="G99" s="8"/>
    </row>
    <row r="100" spans="1:6" ht="12.75">
      <c r="A100" s="19"/>
      <c r="B100" s="20"/>
      <c r="C100" s="17"/>
      <c r="D100" s="18"/>
      <c r="E100" s="18"/>
      <c r="F100" s="18"/>
    </row>
    <row r="101" spans="1:6" ht="40.5" customHeight="1">
      <c r="A101" s="19" t="s">
        <v>48</v>
      </c>
      <c r="B101" s="20" t="s">
        <v>70</v>
      </c>
      <c r="C101" s="17"/>
      <c r="D101" s="18"/>
      <c r="E101" s="18"/>
      <c r="F101" s="18"/>
    </row>
    <row r="102" spans="1:6" ht="13.5" customHeight="1">
      <c r="A102" s="19"/>
      <c r="B102" s="20"/>
      <c r="C102" s="17" t="s">
        <v>14</v>
      </c>
      <c r="D102" s="18">
        <v>2</v>
      </c>
      <c r="E102" s="18">
        <v>0</v>
      </c>
      <c r="F102" s="18">
        <f>E102*D102</f>
        <v>0</v>
      </c>
    </row>
    <row r="103" spans="1:6" ht="12.75" customHeight="1">
      <c r="A103" s="19"/>
      <c r="B103" s="20"/>
      <c r="C103" s="17"/>
      <c r="D103" s="18"/>
      <c r="E103" s="18"/>
      <c r="F103" s="18"/>
    </row>
    <row r="104" spans="1:6" ht="43.5" customHeight="1">
      <c r="A104" s="19"/>
      <c r="B104" s="20" t="s">
        <v>80</v>
      </c>
      <c r="C104" s="17"/>
      <c r="D104" s="18"/>
      <c r="E104" s="18"/>
      <c r="F104" s="18"/>
    </row>
    <row r="105" spans="1:6" ht="12.75">
      <c r="A105" s="19"/>
      <c r="B105" s="20"/>
      <c r="C105" s="17" t="s">
        <v>14</v>
      </c>
      <c r="D105" s="18">
        <v>2</v>
      </c>
      <c r="E105" s="18">
        <v>0</v>
      </c>
      <c r="F105" s="18">
        <f>E105*D105</f>
        <v>0</v>
      </c>
    </row>
    <row r="106" spans="1:6" ht="25.5">
      <c r="A106" s="19"/>
      <c r="B106" s="16" t="s">
        <v>28</v>
      </c>
      <c r="C106" s="17"/>
      <c r="D106" s="18"/>
      <c r="E106" s="18"/>
      <c r="F106" s="25">
        <f>SUM(F85:F105)</f>
        <v>0</v>
      </c>
    </row>
    <row r="107" spans="1:6" ht="12.75">
      <c r="A107" s="19"/>
      <c r="B107" s="16"/>
      <c r="C107" s="17"/>
      <c r="D107" s="18"/>
      <c r="E107" s="18"/>
      <c r="F107" s="25"/>
    </row>
    <row r="108" spans="1:6" ht="12.75">
      <c r="A108" s="15" t="s">
        <v>6</v>
      </c>
      <c r="B108" s="16" t="s">
        <v>7</v>
      </c>
      <c r="C108" s="17"/>
      <c r="D108" s="18"/>
      <c r="E108" s="18"/>
      <c r="F108" s="18"/>
    </row>
    <row r="109" spans="1:6" ht="12.75">
      <c r="A109" s="19"/>
      <c r="B109" s="20"/>
      <c r="C109" s="17"/>
      <c r="D109" s="18"/>
      <c r="E109" s="18"/>
      <c r="F109" s="18"/>
    </row>
    <row r="110" spans="1:6" ht="51">
      <c r="A110" s="19" t="s">
        <v>25</v>
      </c>
      <c r="B110" s="31" t="s">
        <v>78</v>
      </c>
      <c r="C110" s="32"/>
      <c r="D110" s="33"/>
      <c r="E110" s="33"/>
      <c r="F110" s="33"/>
    </row>
    <row r="111" spans="1:6" ht="14.25">
      <c r="A111" s="19"/>
      <c r="B111" s="34"/>
      <c r="C111" s="32" t="s">
        <v>71</v>
      </c>
      <c r="D111" s="33">
        <f>D30*1.1</f>
        <v>976.1400000000001</v>
      </c>
      <c r="E111" s="35">
        <v>0</v>
      </c>
      <c r="F111" s="18">
        <f>+D111*E111</f>
        <v>0</v>
      </c>
    </row>
    <row r="112" spans="1:6" ht="12" customHeight="1">
      <c r="A112" s="19"/>
      <c r="B112" s="20"/>
      <c r="C112" s="17"/>
      <c r="D112" s="18"/>
      <c r="E112" s="18"/>
      <c r="F112" s="18"/>
    </row>
    <row r="113" spans="1:6" ht="12" customHeight="1">
      <c r="A113" s="19" t="s">
        <v>32</v>
      </c>
      <c r="B113" s="36" t="s">
        <v>72</v>
      </c>
      <c r="C113" s="37"/>
      <c r="D113" s="38"/>
      <c r="E113" s="38"/>
      <c r="F113" s="38"/>
    </row>
    <row r="114" spans="1:6" ht="40.5" customHeight="1">
      <c r="A114" s="19"/>
      <c r="B114" s="36" t="s">
        <v>73</v>
      </c>
      <c r="C114" s="37"/>
      <c r="D114" s="38"/>
      <c r="E114" s="38"/>
      <c r="F114" s="38"/>
    </row>
    <row r="115" spans="1:6" ht="38.25" customHeight="1">
      <c r="A115" s="19"/>
      <c r="B115" s="36" t="s">
        <v>74</v>
      </c>
      <c r="C115" s="37"/>
      <c r="D115" s="38"/>
      <c r="E115" s="38"/>
      <c r="F115" s="38"/>
    </row>
    <row r="116" spans="1:6" ht="12" customHeight="1">
      <c r="A116" s="19"/>
      <c r="B116" s="39"/>
      <c r="C116" s="37" t="s">
        <v>75</v>
      </c>
      <c r="D116" s="38">
        <f>D111</f>
        <v>976.1400000000001</v>
      </c>
      <c r="E116" s="35">
        <v>0</v>
      </c>
      <c r="F116" s="18">
        <f>+D116*E116</f>
        <v>0</v>
      </c>
    </row>
    <row r="117" spans="1:6" ht="12" customHeight="1">
      <c r="A117" s="19"/>
      <c r="B117" s="20"/>
      <c r="C117" s="17"/>
      <c r="D117" s="18"/>
      <c r="E117" s="18"/>
      <c r="F117" s="18"/>
    </row>
    <row r="118" spans="1:6" ht="25.5">
      <c r="A118" s="19" t="s">
        <v>59</v>
      </c>
      <c r="B118" s="20" t="s">
        <v>39</v>
      </c>
      <c r="C118" s="17"/>
      <c r="D118" s="18"/>
      <c r="E118" s="18"/>
      <c r="F118" s="18"/>
    </row>
    <row r="119" spans="1:6" ht="12.75">
      <c r="A119" s="19"/>
      <c r="B119" s="20" t="s">
        <v>12</v>
      </c>
      <c r="C119" s="17" t="s">
        <v>10</v>
      </c>
      <c r="D119" s="18">
        <f>D19+D20</f>
        <v>493</v>
      </c>
      <c r="E119" s="18">
        <v>0</v>
      </c>
      <c r="F119" s="18">
        <f>+D119*E119</f>
        <v>0</v>
      </c>
    </row>
    <row r="120" spans="1:6" ht="12.75">
      <c r="A120" s="19"/>
      <c r="B120" s="20"/>
      <c r="C120" s="17"/>
      <c r="D120" s="18"/>
      <c r="E120" s="18"/>
      <c r="F120" s="18"/>
    </row>
    <row r="121" spans="1:6" ht="25.5">
      <c r="A121" s="19" t="s">
        <v>33</v>
      </c>
      <c r="B121" s="20" t="s">
        <v>51</v>
      </c>
      <c r="C121" s="17"/>
      <c r="D121" s="18"/>
      <c r="E121" s="18"/>
      <c r="F121" s="18"/>
    </row>
    <row r="122" spans="1:6" ht="12.75">
      <c r="A122" s="19"/>
      <c r="B122" s="20"/>
      <c r="C122" s="17" t="s">
        <v>14</v>
      </c>
      <c r="D122" s="18">
        <v>1</v>
      </c>
      <c r="E122" s="18">
        <v>0</v>
      </c>
      <c r="F122" s="18">
        <f>+D122*E122</f>
        <v>0</v>
      </c>
    </row>
    <row r="123" spans="1:6" ht="12.75">
      <c r="A123" s="19"/>
      <c r="B123" s="20"/>
      <c r="C123" s="17"/>
      <c r="D123" s="18"/>
      <c r="E123" s="18"/>
      <c r="F123" s="18"/>
    </row>
    <row r="124" spans="1:6" ht="12.75">
      <c r="A124" s="19"/>
      <c r="B124" s="17"/>
      <c r="C124" s="17"/>
      <c r="D124" s="18"/>
      <c r="E124" s="18"/>
      <c r="F124" s="18"/>
    </row>
    <row r="125" spans="1:6" ht="12.75">
      <c r="A125" s="19"/>
      <c r="B125" s="16" t="s">
        <v>29</v>
      </c>
      <c r="C125" s="17"/>
      <c r="D125" s="18"/>
      <c r="E125" s="18"/>
      <c r="F125" s="25">
        <f>SUM(F109:F123)</f>
        <v>0</v>
      </c>
    </row>
    <row r="126" spans="1:6" ht="12.75">
      <c r="A126" s="19"/>
      <c r="B126" s="20"/>
      <c r="C126" s="17"/>
      <c r="D126" s="18"/>
      <c r="E126" s="18"/>
      <c r="F126" s="18"/>
    </row>
    <row r="127" spans="1:6" ht="12.75">
      <c r="A127" s="19"/>
      <c r="B127" s="20"/>
      <c r="C127" s="17"/>
      <c r="D127" s="18"/>
      <c r="E127" s="18"/>
      <c r="F127" s="18"/>
    </row>
  </sheetData>
  <mergeCells count="3">
    <mergeCell ref="A3:F3"/>
    <mergeCell ref="A1:F1"/>
    <mergeCell ref="A2:F2"/>
  </mergeCells>
  <printOptions/>
  <pageMargins left="0.984251968503937" right="0.1968503937007874" top="0.7086614173228347" bottom="0.4724409448818898" header="0" footer="0"/>
  <pageSetup horizontalDpi="600" verticalDpi="600" orientation="portrait" paperSize="9" scale="89" r:id="rId1"/>
  <headerFooter alignWithMargins="0">
    <oddHeader>&amp;L&amp;8KANALIZACIJA OC pod letališčem</oddHeader>
    <oddFooter>&amp;C&amp;9stran&amp;P</oddFooter>
  </headerFooter>
  <rowBreaks count="4" manualBreakCount="4">
    <brk id="15" max="5" man="1"/>
    <brk id="40" max="5" man="1"/>
    <brk id="60" max="5" man="1"/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 Černe</dc:creator>
  <cp:keywords/>
  <dc:description/>
  <cp:lastModifiedBy>doma</cp:lastModifiedBy>
  <cp:lastPrinted>2007-01-04T12:59:54Z</cp:lastPrinted>
  <dcterms:created xsi:type="dcterms:W3CDTF">1999-05-10T09:48:04Z</dcterms:created>
  <dcterms:modified xsi:type="dcterms:W3CDTF">2013-06-10T13:50:51Z</dcterms:modified>
  <cp:category/>
  <cp:version/>
  <cp:contentType/>
  <cp:contentStatus/>
</cp:coreProperties>
</file>