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KAPITULACIJA" sheetId="1" r:id="rId1"/>
    <sheet name="GRADBENO OBRTNIŠKA DELA" sheetId="2" r:id="rId2"/>
    <sheet name="JAVNA RAZSVETLJAVA" sheetId="3" r:id="rId3"/>
  </sheets>
  <definedNames/>
  <calcPr fullCalcOnLoad="1"/>
</workbook>
</file>

<file path=xl/sharedStrings.xml><?xml version="1.0" encoding="utf-8"?>
<sst xmlns="http://schemas.openxmlformats.org/spreadsheetml/2006/main" count="450" uniqueCount="264">
  <si>
    <t xml:space="preserve"> </t>
  </si>
  <si>
    <t xml:space="preserve">    </t>
  </si>
  <si>
    <t>REKAPITULACIJA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</si>
  <si>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</si>
  <si>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</si>
  <si>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</t>
  </si>
  <si>
    <t xml:space="preserve">GRADBENO OBRTNIŠKA DELA                                                                                                                                                                               </t>
  </si>
  <si>
    <t>1</t>
  </si>
  <si>
    <t>2.</t>
  </si>
  <si>
    <t>RUŠITVENA DELA</t>
  </si>
  <si>
    <t>3.</t>
  </si>
  <si>
    <t xml:space="preserve">ZEMELJSKA DELA  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</si>
  <si>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</si>
  <si>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BETONSKA DELA       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</si>
  <si>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</si>
  <si>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 xml:space="preserve">ZIDARSKA DELA      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</si>
  <si>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</si>
  <si>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 xml:space="preserve">TESARSKA DELA      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</si>
  <si>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</si>
  <si>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>8.</t>
  </si>
  <si>
    <t>9.</t>
  </si>
  <si>
    <t xml:space="preserve">RAZNA DELA                                                                                                                                                                                                                                                    </t>
  </si>
  <si>
    <t>opis postavke</t>
  </si>
  <si>
    <t>količina</t>
  </si>
  <si>
    <t>1.</t>
  </si>
  <si>
    <t xml:space="preserve">m1  </t>
  </si>
  <si>
    <t>1.02</t>
  </si>
  <si>
    <t>kd</t>
  </si>
  <si>
    <t>1.03</t>
  </si>
  <si>
    <t>2.01</t>
  </si>
  <si>
    <t>m3</t>
  </si>
  <si>
    <t>2.02</t>
  </si>
  <si>
    <t>2.03</t>
  </si>
  <si>
    <t>m2</t>
  </si>
  <si>
    <t xml:space="preserve">ZEMELJSKA DELA                                                                                                                                                                                                                                  </t>
  </si>
  <si>
    <t>3.01</t>
  </si>
  <si>
    <t xml:space="preserve">m3  </t>
  </si>
  <si>
    <t>3.02</t>
  </si>
  <si>
    <t>3.03</t>
  </si>
  <si>
    <t>3.04</t>
  </si>
  <si>
    <t xml:space="preserve">m2  </t>
  </si>
  <si>
    <t>3.05</t>
  </si>
  <si>
    <t>3.06</t>
  </si>
  <si>
    <t xml:space="preserve">ur  </t>
  </si>
  <si>
    <t>3.07</t>
  </si>
  <si>
    <t>3.08</t>
  </si>
  <si>
    <t>3.09</t>
  </si>
  <si>
    <t>3.10</t>
  </si>
  <si>
    <t xml:space="preserve">Preusmeritev vodotoka Lokavščka za čas gradnje </t>
  </si>
  <si>
    <t>a. izkop za kamnito brano</t>
  </si>
  <si>
    <t>4.01</t>
  </si>
  <si>
    <t>4.02</t>
  </si>
  <si>
    <t>4.03</t>
  </si>
  <si>
    <t>4.04</t>
  </si>
  <si>
    <t>4.05</t>
  </si>
  <si>
    <t>4.06</t>
  </si>
  <si>
    <t xml:space="preserve">kg  </t>
  </si>
  <si>
    <t>4.07</t>
  </si>
  <si>
    <t xml:space="preserve"> ZIDARSKA DELA                                                                                                                                                                                                                                                 </t>
  </si>
  <si>
    <t>5.01</t>
  </si>
  <si>
    <t>5.02</t>
  </si>
  <si>
    <t>m1</t>
  </si>
  <si>
    <t>5.03</t>
  </si>
  <si>
    <t xml:space="preserve"> TESARSKA DELA                                                                                                                                                                                                                                                 </t>
  </si>
  <si>
    <t>6.01</t>
  </si>
  <si>
    <t xml:space="preserve">Izdelava dvostranskega opaža temeljnih gred komplet z vsemi pomožnimi deli in prenosi.                                                                                                                                                                                  </t>
  </si>
  <si>
    <t>6.02</t>
  </si>
  <si>
    <t>6.03</t>
  </si>
  <si>
    <t xml:space="preserve">Izdelava dvostranskega ločnega opaža krilnih zidov s podpiranjem višine 4,00-5,00 m komplet z vsemi pomožnimi deli in prenosi.                                                                                                                                                                                  </t>
  </si>
  <si>
    <t>6.04</t>
  </si>
  <si>
    <t xml:space="preserve">Izdelava opaža čela prehodnih plošč.                                                                                                                                                                                                                          </t>
  </si>
  <si>
    <t>6.05</t>
  </si>
  <si>
    <t>Opaž ločne prekladne konstrukcije pravokotno trapeznega prereza v naklonu na podporni konstrukciji iz jeklenih nosilcev z nosilnim opažnim odrom iz jeklenih cevi za opaženje prekladne konstrukcije. Oder se izvede širši od mostne konstrukcije,da se zagotovi prostor za delo in mora omogočati prosti pretok vodotoka</t>
  </si>
  <si>
    <t>6.06</t>
  </si>
  <si>
    <t xml:space="preserve">Ločni opaž robnih vencev na monolitni mostni konstrukciji z dodatki za vidni beton.                                                                                                                                                                        </t>
  </si>
  <si>
    <t>6.07</t>
  </si>
  <si>
    <t>6.08</t>
  </si>
  <si>
    <t>6.09</t>
  </si>
  <si>
    <t>Dodatni odri za izvedbo mostu zajeti v ceni opažev</t>
  </si>
  <si>
    <t>7.01</t>
  </si>
  <si>
    <t>7.02</t>
  </si>
  <si>
    <t>7.03</t>
  </si>
  <si>
    <t>7.04</t>
  </si>
  <si>
    <t>7.05</t>
  </si>
  <si>
    <t>7.06</t>
  </si>
  <si>
    <t>Zarezanje stika med robnikom in robnim vencem širine 0,50 cm ter tesnenje s trajno elastičnim kitom.</t>
  </si>
  <si>
    <t>7.07</t>
  </si>
  <si>
    <t>7.08</t>
  </si>
  <si>
    <t>7.09</t>
  </si>
  <si>
    <t>Metličenje pohodne površine robnega venca.</t>
  </si>
  <si>
    <t>7.10</t>
  </si>
  <si>
    <t>8</t>
  </si>
  <si>
    <t>8.01</t>
  </si>
  <si>
    <t xml:space="preserve"> RAZNA DELA                                                                                                                                                                                                                                                    </t>
  </si>
  <si>
    <t>9.01</t>
  </si>
  <si>
    <t>9.02</t>
  </si>
  <si>
    <t>9.03</t>
  </si>
  <si>
    <t>9.04</t>
  </si>
  <si>
    <t>9.05</t>
  </si>
  <si>
    <t xml:space="preserve">Dobava in montaža reperjev.                                                                                                                                                                                                                                   </t>
  </si>
  <si>
    <t xml:space="preserve">kd  </t>
  </si>
  <si>
    <t>9.06</t>
  </si>
  <si>
    <t>5 04</t>
  </si>
  <si>
    <t>kos</t>
  </si>
  <si>
    <t>1 01</t>
  </si>
  <si>
    <t>1.04</t>
  </si>
  <si>
    <t>4.08</t>
  </si>
  <si>
    <t>6.10</t>
  </si>
  <si>
    <t>6.11</t>
  </si>
  <si>
    <t>Dobava in montaža prometnega znaka komplet z drogom in temeljenjem.</t>
  </si>
  <si>
    <t>6.12</t>
  </si>
  <si>
    <t>5.06</t>
  </si>
  <si>
    <t>5.05</t>
  </si>
  <si>
    <t xml:space="preserve">SKUPAJ </t>
  </si>
  <si>
    <t xml:space="preserve">RUŠITVENA DELA SKUPAJ </t>
  </si>
  <si>
    <t xml:space="preserve">ZEMELJSKA DELA SKUPAJ                                                                                                                                                                                                                 </t>
  </si>
  <si>
    <t xml:space="preserve"> BETONSKA DELA SKUPAJ                                                                                                                                                                                                                                     </t>
  </si>
  <si>
    <t xml:space="preserve"> ZIDARSKA DELA SKUPAJ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</si>
  <si>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HIDROIZOLACIJE,DILATACIJE IN ZGORNJI USTROJ SKUPAJ                                                                                                                                                                                                    </t>
  </si>
  <si>
    <t xml:space="preserve"> RAZNA DELA SKUPAJ                                                                                                                                                                                                                                       </t>
  </si>
  <si>
    <t>INVESTITOR:</t>
  </si>
  <si>
    <t>OBJEKT:</t>
  </si>
  <si>
    <t>PROJEKTANT:</t>
  </si>
  <si>
    <t>ARHIKON d.o.o., Tovarniška cesta 2a,. 5270 AJDOVŠČINA</t>
  </si>
  <si>
    <t>ODGOVORNA OSEBA:</t>
  </si>
  <si>
    <t>NADA GOMILŠEK CURK univ.dipl.inž.arh.</t>
  </si>
  <si>
    <t>ŠT. PROJEKTA:</t>
  </si>
  <si>
    <t>MOST ČEZ LOKAVŠČEK V AJDOVŠČINI</t>
  </si>
  <si>
    <t>0610/2013</t>
  </si>
  <si>
    <t>OBČINA AJDOVŠČINA, Cesta 5.maja 6a, 5270 AJDOVŠČINA</t>
  </si>
  <si>
    <t>GRADBENO OBRTNIŠKA DELA</t>
  </si>
  <si>
    <t>B.</t>
  </si>
  <si>
    <t>JAVNA RAZSVETLJAVA</t>
  </si>
  <si>
    <t>SKUPAJ</t>
  </si>
  <si>
    <t>6 13</t>
  </si>
  <si>
    <t>6 14</t>
  </si>
  <si>
    <t xml:space="preserve">PRIPRAVLJALNA IN ZAKLJUČNA  DELA SKUPAJ                                                                                                                                                                                                        </t>
  </si>
  <si>
    <t xml:space="preserve">RAZDELILNA OMARICA </t>
  </si>
  <si>
    <t xml:space="preserve">ZUNANJA GRADBENA DELA                                                                                                                                                                                                         </t>
  </si>
  <si>
    <t xml:space="preserve">DOBAVA IN MONTAŽA SVETILK S SIJALKAMI IN LED TRAK                                                                                                                                                                                                                             </t>
  </si>
  <si>
    <t xml:space="preserve">DOBAVA IN MONTAŽA VODOVNEGA MATERIALA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</si>
  <si>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OSTALO                                                                                                                                                                                                                                    </t>
  </si>
  <si>
    <t xml:space="preserve">RAZDELILNA OMARICA                                                                                                                                                                                           </t>
  </si>
  <si>
    <t>1.01</t>
  </si>
  <si>
    <t>%</t>
  </si>
  <si>
    <t xml:space="preserve">RAZDELILNA OMARICA SKUPAJ                                                                                                                                                                                     </t>
  </si>
  <si>
    <t xml:space="preserve">ZUNANJA GRADBENA DELA                                                                                                                                                                                                              </t>
  </si>
  <si>
    <t>m</t>
  </si>
  <si>
    <t>2.04</t>
  </si>
  <si>
    <t>2.09</t>
  </si>
  <si>
    <t>2.10</t>
  </si>
  <si>
    <t>ZUNANJA GRADBENA DELA SKUPAJ</t>
  </si>
  <si>
    <t xml:space="preserve">DOBAVA, MONTAŽA IN PRIKLOP SVETILK S SIJALKAMI IN LED TRAKU                                                                                                                                                                                                             </t>
  </si>
  <si>
    <t xml:space="preserve">DOBAVA, MONTAŽA IN PRIKLOP SVETILK S SIJALKAMI IN LED TRAKU SKUPAJ                                                                                                                                                                                                                 </t>
  </si>
  <si>
    <t xml:space="preserve">DOBAVA IN MONTAŽA VODOVNEGA MATERIALA SKUPAJ                                                                                                                                                                                                                                       </t>
  </si>
  <si>
    <t>5.04</t>
  </si>
  <si>
    <t>Nepredvidena dela z vpisom nadzornega organa v gradbeni dnevnik</t>
  </si>
  <si>
    <t>5.07</t>
  </si>
  <si>
    <t>5.08</t>
  </si>
  <si>
    <t xml:space="preserve">OSTALO SKUPAJ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</si>
  <si>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PRIPRAVLJALNA IN ZAKLJUČNA DELA                                                                                                                                                                                                                  </t>
  </si>
  <si>
    <t>Ureditev gradbišča skladno z varnostnim načrtom.</t>
  </si>
  <si>
    <t>Strojno in ročno rušenje obstoječega obrežnega kamnitega zidu debeline 1 m, višine 2 m z nakladanjem in odvozom v stalno deponijo vključno z plačilom vseh taks.</t>
  </si>
  <si>
    <t>Odstranitev grmovja, čiščenje terena.</t>
  </si>
  <si>
    <t>Izvedba uradne zakoličbe objekta.</t>
  </si>
  <si>
    <t xml:space="preserve">Strojni in ročni izkop gradbene jame za krajne opornike v terenu 3-4.ktg,  globine 4 m, z deponiranjem materiala na gradbeno deponijo.                                                                                     </t>
  </si>
  <si>
    <t xml:space="preserve">Zasip za krajnimi oporniki z kamnitim materialom v plasteh z utrjevanjem do predpisane zbitosti.      </t>
  </si>
  <si>
    <t>Zasip za temelji z materialom od izkopa, z dovozom materiala iz gradbiščne deponije in utrjevanjem v plasteh do predpisane zbitosti.</t>
  </si>
  <si>
    <t xml:space="preserve">Planiranje dna temeljev in prehodnih plošč.                                                                                                                                                                                                               </t>
  </si>
  <si>
    <t>Strojno nakladanje in odvoz odvečnega materiala iz gradbiščne v stalno deponijo, vključno z plačilom vseh taks.</t>
  </si>
  <si>
    <t xml:space="preserve">Črpanje vode.                                                                                                                                                                                          </t>
  </si>
  <si>
    <t>Izdelava nasipnih stožcev ob krajnih opornikih z materialom od izkopa, z dovozom materiala iz gradbiščne deponije in utrjevanjem v plasteh.</t>
  </si>
  <si>
    <t>Planiranje in humuziranje površin pri krajnih opornikih in nasipnih stožcih deb.15 cm ter zasejanje trave, vključno z nego do ozelenitve.</t>
  </si>
  <si>
    <t>Strojni in ročni izkop struge Lokavščka v deb.0,6 m, vključno z nakladanjem in odvozom v primerno deponijo, vključno z plačilom vseh taks.</t>
  </si>
  <si>
    <t>b. betoniranje kamnite brane v betonu širine 0,50 m višine 1,00 m in porušitev po izvedbi opornikov. Kamenje se lahko kasneje uporabi za tlakovanje struge Lokavščka.</t>
  </si>
  <si>
    <t xml:space="preserve">Podložni beton pod temelji in prehodnimi ploščami C12/15, prereza do 0,12 m3/m2,m1.                                                                                                                                                                        </t>
  </si>
  <si>
    <t>Betoniranje temeljnih gred, krajnih opornikov, krilnih zidov z betonom C 30/37, prereza nad 0,50 m3/m2,m1 s predpisanimi dodatki.(XC4,XD3,PV-II).</t>
  </si>
  <si>
    <t xml:space="preserve">Betoniranje voziščne plošče z betonom C35/45, prereza nad 0,50 m3/m2,m1, s predpisanimi dodatki (XC4,XD3,XF4,XB3,PV-II).                                                                                                                              </t>
  </si>
  <si>
    <t xml:space="preserve">Betoniranje AB prehodnih plošč z betonom C25/30 (XC1), prereza 0,12-0,30 m3/m2,m1.                                                                                                                                                                    </t>
  </si>
  <si>
    <t xml:space="preserve">Betoniranje robnih vencev z betonom C30/37, prereza 0,12-0,30 m3/m2,m1, s predpisanimi dodatki            (XC4,XD3,XF4,PV-II).                                                                                                                              </t>
  </si>
  <si>
    <t>Betoniranje stebrov v ograji mostu z betonom C30/37 XC4,XD3,XF4,PV-II.</t>
  </si>
  <si>
    <t xml:space="preserve">Dobava in polaganje rebraste armature Bst 500 premera do fi12 mm.                                                                                                                                                                                          </t>
  </si>
  <si>
    <t xml:space="preserve">Dobava in polaganje rebraste armature Bst 500 premera nad fi12 mm.                                                                                                                                                                              </t>
  </si>
  <si>
    <t>Tlakovanje struge Lokavščka v sestavi: kamen deb.30 cm v betonu s podlago debeline 30 cm.</t>
  </si>
  <si>
    <t>Dobava in vgrajevanje granitnih robnikov 20/22,5 cm v cem.malto, komplet z vsemi deli. Polaganje v krivini.</t>
  </si>
  <si>
    <t>Izdelava kamnite zložbe iz lomljenca in betona, skupne debeline 60 cm, višine 2 m, komplet s podložnim betonom deb.15 cm in obdelavo stika na eno lice.Količina kamna 70%, betona 30%.</t>
  </si>
  <si>
    <t xml:space="preserve">Obzidava armiranobetonskih stebrov dimenzije 20 x 20 cm  v ograji zidu, steber višine 1,02 m nad pločnikom mostu, 35 cm  ene stranice obdelane pod pločnik do spodnjega roba konstrukcije,  iz apnenčaste kamnine v prelivajočih barvah (od sive, bele, barve zemlje - avtohtoni toni, klesani v pretežno horizontalne oblike, večji in vmes več manjših kosov - tipski primorski izgled), debelina obloge 15 cm (končani stebri dimenzije 50X50 cm), na vsako drugo vrsto kamna sidrani v ab steber z vrtanjem armaturnih palic v betonsko jedro in stremenom  vgrajenim v oblogo.  Na vrhu stebra kapa  iz monolitnega kamna ni v tej postavki.Obloga fugirana s cementno vodoodporno fugirno maso, fuge poglobljene.Vgrajene cevi za električno napeljavo  ter sidra za pritrditev jeklene ograje. (zajeta v popisu jeklenih del). Izvedba po detajlih.  Izvedbo zidanja obloge s kamnom  mora potrditi arhitekt. </t>
  </si>
  <si>
    <t xml:space="preserve">Obzidava armiranobetonskih stebrov dimenzije 20 x 20 cm  v ograji zidu, steber višine 2,72 m nad pločnikom mostu, 35 cm ene stranice obdelane pod pločnik do spodnjega roba konstrukcije, iz apnenčaste kamnine v prelivajočih barvah (od sive, bele, barve zemlje - avtohtoni toni, klesani v pretežno horizontalne oblike, večji in vmes več manjših kosov - tipski primorski izgled), debelina obloge 15 cm (končani stebri dimenzije 50X50 cm), na vsako drugo vrsto kamna sidrani v ab steber z vrtanjem armaturnih palic v betonsko jedro in stremenom  vgrajenim v oblogo. Na višini 2,20 m, zgornji rob se izvede utor dimenzije 22 x 22 cm globine 3,5 cm za pritrditev svetilke. Pri dnu stebra 20 cm nad tlakom se izvede utor 20/20/6 cm za omarico tranformatorja. Na vrhu stebra kapa  iz monolitnega kamna ni v tej postavki. Obloga fugirana s cementno vodoodporno fugirno maso, fuge poglobljene.Vgrajene cevi za električno napeljavo  ter sidra za pritrditev jeklene ograje (zajeta v popisu jeklenih del). Izvedba po detajlih. Izvedbo zidanja obloge s kamnom mora potrditi arhitekt. </t>
  </si>
  <si>
    <t xml:space="preserve">Izdelava in montaža kape stebra iz monolitnega grobo klesanega kamna dimenzije 50/50 cm, debeline 8-10 cm - na robu 9 cm v sredini 10 cm - padec od sredine proti robovom.  Pritrjen in zafugiran na kamniti zid z vodoodpornim lepilom in fugirno maso. </t>
  </si>
  <si>
    <t xml:space="preserve">Izdelava dvostranskega opaža krajnih opornikov s konzolo za naleganje prehodnih plošč s podpiranjem višine 4,0-5,0m komplet z vsemi pomožnimi deli in prenosi.                                                                                                                                                                                  </t>
  </si>
  <si>
    <t>Čelni ravni opaž prekladne konstrukcije.</t>
  </si>
  <si>
    <t xml:space="preserve">Čelni ločni opaž kril prekladne konstrukcije.                                                                                                                                                                     </t>
  </si>
  <si>
    <t xml:space="preserve">Trikotne letvice 2/2 za opaž robnih vencev.                                                                                                                                                                                                               </t>
  </si>
  <si>
    <t>Opaž pravokotnih stebrov  tlorisne dimenzije 20x20 cm, višine 95 cm.</t>
  </si>
  <si>
    <t>Opaž pravokotnih stebrov  tlorisne dimenzije 20x20 cm, višine 265 cm.</t>
  </si>
  <si>
    <t xml:space="preserve">Opaž razširitve stebra na mestu odprtine v kamniti oblogi za montažo in pritrditev svetilk, 20x22 cm, debeline 11,50 cm, na visokih stebrih, po detajlu. </t>
  </si>
  <si>
    <t xml:space="preserve">Opaž razširitve stebra na mestu odrptine v kamniti oblogi za montažo in pirtrditev trafo omarice za tračno LED razsvetljavo pri dnu stebrov, dimenzje 20x22 cm, debeline 9 cm, na visokih stebrih, po detajlu. </t>
  </si>
  <si>
    <t xml:space="preserve"> TESARSKA DELA SKUPAJ                                                                                                                                                                                                                                  </t>
  </si>
  <si>
    <t xml:space="preserve">HIDROIZOLACIJE, DILATACIJE IN ZGORNJI USTROJ                                                                                                                                                                                                        </t>
  </si>
  <si>
    <t xml:space="preserve">Izdelava horizontalne hidroizolacije voziščne plošče z enoslojnim bitumenskim lepilnim trakom deb.5 mm z ojačitvijo s steklenimi vlakni, vročo bitumensko lepilno maso in hladnim bitumenskim premazom, vključno s predpripravo površine.                                                                                </t>
  </si>
  <si>
    <t xml:space="preserve">Izdelava vertikalne izolacije zasutih površin z osnovnim bitum.premazom, enoplastnim varilnimi bitum.trakom 4 mm in zaščita s filcem.                                                                                                                     </t>
  </si>
  <si>
    <t xml:space="preserve">Dobava in ročno vgrajevanje bitumenskega betona AC 8 surf SURF B70/100 A3  v deb.3 cm (spodnja plast).                                                                                                                                                               </t>
  </si>
  <si>
    <t xml:space="preserve">Dobava in ročno vgrajevanje bitumenskega betona AC 11 surf 870/100 A4  v deb.4 cm (obrabna plast).                                                                                                                                                               </t>
  </si>
  <si>
    <t xml:space="preserve">Tesnenje stika med robnikom in voziščem z asfaltex trakom.                                                                                                                                                                                           </t>
  </si>
  <si>
    <t xml:space="preserve">Dobava in namestitev bituminizirane plute deb. 2 cm širine 25 cm ter zalitje z bitumensko zalivno maso na stiku med  prehodno ploščo in krajnim opornikom.                                                                                                 </t>
  </si>
  <si>
    <t>Prečna dilatacija robnih vencev s stiroporom deb.1 cm in zalitje stikov s trajno elastičnim kitom.</t>
  </si>
  <si>
    <t>Dobava in montaža PVC cevi fi110 mm za kabelsko kanalizacijo.</t>
  </si>
  <si>
    <t>KLJUČAVNIČARSKA DELA</t>
  </si>
  <si>
    <t xml:space="preserve"> KLJUČAVNIČARSKA DELA SKUPAJ                                                                                                                                                                                                                                   </t>
  </si>
  <si>
    <t xml:space="preserve">Geodetske meritve med časom gradnje.                                                                                                                                                                                                                          </t>
  </si>
  <si>
    <t>Izdelava projekta izvedenih del in opravljanje storitve projektantskega nadzora med izvedbo.</t>
  </si>
  <si>
    <t xml:space="preserve">Geomehanski nadzor.                                                                                                                                                                                                                                      </t>
  </si>
  <si>
    <t xml:space="preserve">Izdelava in montaža kovinske arhitektonsko oblikovane zaščitne ograje višine 110 cm, sestavljene iz več kosov za zunanji in notranji lok mostu, ki jih določi izvajalec: vertikale 120/5 mm dolžine cca 145 cm na razdalji do 11 cm so zgoraj privarjene na lamo 120/5 mm, spodaj pa na lamo 80/5 mm, ki je na bočni ali čelni strani privijačena v AB mostno konstrukcijo. Posamezni kosi so med seboj sestavljeni  s povezovalnim kosom 80/5+11/5+80/5 mm ter na vrh betonskega jedra nižjih stebrov  ter bočno na višje stebre  s povezovalnim kosom  320/100/5 + 330/120/5 + 80/120/5. Po montaži se odmeri lok in po meri izdela U profil, ki na vrhu pokrije vse kose ograje, U 150/80/5 mm (varjeni U iz zgornje v loku rezane lame in bočnih ukrivljenih lam, dolžina posameznega U profila do 3,80 - 4,80 m, lahko je sestavljen iz dveh kosov).  U profil je pirvijačen na zgornjo lamo, ki povezuje vertikale, s pokritimi vijaki. Vsi kosi ograje vroče cinkani, zgornji U pokrivni profil pa obdelan s cink primerjem in prašno barvan s fasadno barvo za kovino v RAL po izbiri. Ves potrebni pritrdilni material iz inoxa, v ceni ves  potrebni material in delo. Izvajalec izdela delavniško risbo, odgovorni projektant konstrukcije potrdi izbrane vijake. Po  detajlih. </t>
  </si>
  <si>
    <t>Dobava in montaža table oznake objekta komplet z drogom in temeljem.</t>
  </si>
  <si>
    <t xml:space="preserve">HIDROIZOLACIJE,DILATACIJE IN ZGORNJI USTROJ                                                                                                                                                                                                        </t>
  </si>
  <si>
    <t>znesek</t>
  </si>
  <si>
    <t>EM</t>
  </si>
  <si>
    <t>cena/eEM</t>
  </si>
  <si>
    <t>Izvedba priklopa el.kabla za potrebe napajanja LED traku in svetilk v stebrih v razdelilni omarici v el.jašku št.10, z vgradnjo elementov v razdelilni omarici in vsemi elementi za priklop kabla (kabelskimi končniki, zaščito kabla, uvodnicami,…).</t>
  </si>
  <si>
    <t>Dobava in montaža nadometne razdelilne omarice zaščite IP65, velikosti 8 modulov, skupaj z PEN sponko in zatesnilnimi vratci kot npr.GW40102, omarico se montira v el.jašku št.10.</t>
  </si>
  <si>
    <t>Dobava in montaža instalacijskega odklopnika, 1 polni 10A kategorije B.</t>
  </si>
  <si>
    <t>Vse ožičeno in opremljeno z napisnimi tablicami.</t>
  </si>
  <si>
    <t>Strojni in deloma ročni izkop kabelskega kanala  v terenu  III. do IV. ktg., dim. 0,6x1.2 m, izdelava podlage iz betona C12/15 v debelini 10 cm, polaganje 1x stigmaflex cevi f110 mm, obbetoniranje z betonom C12/15 v sloju 10 cm, zasip tamponskim gramozom, z uvaljanjem v slojih deb. 20 cm, polaganje ozemljilnega valjanca, polaganje PVC opozorilnega traku, odvoz odvečnega materiala, urejanje okolice ter ponovno asfaltiranje in montaža robnikov.</t>
  </si>
  <si>
    <t>Dobava in montaža stigmaflex cevi f110 mm  v že izkopan jarek.</t>
  </si>
  <si>
    <r>
      <t xml:space="preserve">Dobava in montaža stigmaflex cevi </t>
    </r>
    <r>
      <rPr>
        <sz val="10"/>
        <rFont val="Symbol"/>
        <family val="2"/>
      </rPr>
      <t>f11</t>
    </r>
    <r>
      <rPr>
        <sz val="10"/>
        <rFont val="Arial CE"/>
        <family val="2"/>
      </rPr>
      <t>0 mm, za montažo v betonsko ploščo mostu.</t>
    </r>
  </si>
  <si>
    <r>
      <t xml:space="preserve">Dobava in montaža i.c cevi </t>
    </r>
    <r>
      <rPr>
        <sz val="10"/>
        <rFont val="Symbol"/>
        <family val="2"/>
      </rPr>
      <t>f16</t>
    </r>
    <r>
      <rPr>
        <sz val="10"/>
        <rFont val="Arial CE"/>
        <family val="2"/>
      </rPr>
      <t xml:space="preserve"> mm, za montažo v betonske stebre.</t>
    </r>
  </si>
  <si>
    <r>
      <t xml:space="preserve">Dobava in montaža i.c cevi </t>
    </r>
    <r>
      <rPr>
        <sz val="10"/>
        <rFont val="Symbol"/>
        <family val="2"/>
      </rPr>
      <t>f23</t>
    </r>
    <r>
      <rPr>
        <sz val="10"/>
        <rFont val="Arial CE"/>
        <family val="2"/>
      </rPr>
      <t xml:space="preserve"> mm, za montažo v betonsko ploščo mostu.</t>
    </r>
  </si>
  <si>
    <t>Dobava in montaža betonskega jaška v ze izkopan jarek dim.100x100x100, komplet z litoželeznim pokrovom 125kN in napisom ELEKTRIKA in vsemi pripravljalnimi in zaključnimi deli.</t>
  </si>
  <si>
    <t>Dobava in montaža betonskega jaška na konceh mostu dim.80x80x100, komplet z litoželeznim pokrovom 125kN in napisom ELEKTRIKA in vsemi pripravljalnimi in zaključnimi deli.</t>
  </si>
  <si>
    <t>MTS B3238A LED 30,5W IP65 - nadgradna svetilka s povišano stopnjo zaščite in LED virom svetlobe tople barve 3000K, z asimetrično razpršitvijo svetlobe, robustne konstrukcije iz prašno lakiranega tlačno litega aluminija in varnostnega stekla, sive barve, dimenzije: 200x200x135 mm, z garancijo zagotavljanja nadomestnih delov min. 20 let, komplet.</t>
  </si>
  <si>
    <t>SM LED 7,2W/m 24V IP67 - led trak s povišano stopnjo zaščite dolžine 7,6 m, svetilnosti 450lm/m, tople barve svetlobe 3000K, komplet v linijskem aluminjastem profilu po detajlu arhitekta, zaprt s transparentnim PC pokrovom, komplet.</t>
  </si>
  <si>
    <t>SM LED 7,2W/m 24V IP67 - led trak s povišano stopnjo zaščite dolžine 4,8 m, svetilnosti 450lm/m, tople barve svetlobe 3000K, komplet v linijskem aluminjastem profilu po detajlu arhitekta, zaprt s transparentnim PC pokrovom, komplet.</t>
  </si>
  <si>
    <t xml:space="preserve">SM LED 7,2W/m  24V IP67 - led trak s povišano stopnjo zaščite dolžine 1,7 m, svetilnosti 450lm/m, tople barve svetlobe 3000K, komplet v linijskem aluminjastem profilu po detajlu arhitekta, zaprt s transparentnim PC pokrovom, komplet. </t>
  </si>
  <si>
    <t xml:space="preserve">SM LED 7,2W/m 24V IP67 - led trak s povišano stopnjo zaščite dolžine 3,6 m, svetilnosti 450lm/m, tople barve svetlobe 3000K, komplet v linijskem aluminjastem profilu po detajlu arhitekta, zaprt s transparentnim PC pokrovom, komplet. </t>
  </si>
  <si>
    <t xml:space="preserve">SM LED 7,2W/m 24V IP67 - led trak s povišano stopnjo zaščite dolžine 2,7 m, svetilnosti 450lm/m, tople barve svetlobe 3000K, komplet v linijskem aluminjastem profilu po detajlu arhitekta, zaprt s transparentnim PC pokrovom, komplet. </t>
  </si>
  <si>
    <t>SM LPV-100-24 IP65- LED pretvornik s povišano stopnjo zaščite, 220V-24V moči 100W, 24V DC, dimenzije 190x52x37 mm.</t>
  </si>
  <si>
    <t>Drobni in vezni material.</t>
  </si>
  <si>
    <t>Dobava in montaža podometne razdelilne doze dim.200x200x85mm, za montažo v stebre, z vratci z možnostjo zaklepa, vratca naj bodo v barvi zunanje kamnite obloge.</t>
  </si>
  <si>
    <t>Dobava dovodnega napajalnega kabla NYY 3x2,5mm2 in uvlačenje v že pripravljeno kabelsko kanalizacijo, komplet z vsemi pripravljalnimi in zaključnimi deli ter drobnim in veznim materialom, pred montažo točno preveriti dejansko dolžino dovodnega NN voda.</t>
  </si>
  <si>
    <t>Dobava dovodnega napajalnega kabla NYY 3x1,5mm2 in uvlačenje v že pripravljeno kabelsko kanalizacijo, komplet z vsemi pripravljalnimi in zaključnimi deli ter drobnim in veznim materialom, pred montažo točno preveriti dejansko dolžino dovodnega NN voda.</t>
  </si>
  <si>
    <t>Spojitev valjenca FeZn 25x4mm z valjencem v el.jašku 10.</t>
  </si>
  <si>
    <t>Spojka KON09 za spojitev valjenca FeZn 25x4mm na armaturo mostu, ter pustiti odcep za spoj valjenca na ograjo.</t>
  </si>
  <si>
    <t>Pocinkan valjenec FeZn 25x4mm, položen v izkopan jarek in betonsko ploščo mostu.</t>
  </si>
  <si>
    <t>Meritve električnihe instalacij - kratkostične zanke, okvarne zanke, delovanja zaščite.</t>
  </si>
  <si>
    <t>Svetlobno tehnične meritve.</t>
  </si>
  <si>
    <t>Izdelava osnov in vnos v kataster komunalnih naprav.</t>
  </si>
  <si>
    <t>Projektantski nadzor.</t>
  </si>
  <si>
    <t xml:space="preserve">JAVNA RAZSVETLJAVA                                                                                                                                                      </t>
  </si>
  <si>
    <t>22% DDV</t>
  </si>
  <si>
    <t>SKUPAJ Z DDV</t>
  </si>
  <si>
    <t>cena/EM</t>
  </si>
  <si>
    <t xml:space="preserve">Zakoličba mostu ter postavitev in zavarovanje gradbenih profilov.                                                                                                                                                                                                                                     </t>
  </si>
  <si>
    <t>Posek listnatih dreves premera do 50 cm, razžaganjem na kose, odstranitvijo panjev in odvozom v stalno deponijo, vključno z plačilom vseh taks.</t>
  </si>
  <si>
    <t>Razna nepredvidena dela, vpisana v gradbeni dnevnik in potrjena s strani nadzornega inženirja.</t>
  </si>
  <si>
    <t>KV delavec</t>
  </si>
  <si>
    <t>rovokopač</t>
  </si>
  <si>
    <t>ur</t>
  </si>
  <si>
    <t>3.11</t>
  </si>
  <si>
    <t>kamion</t>
  </si>
  <si>
    <t>4.09</t>
  </si>
  <si>
    <t>Po končanem posedanju terena (po 3 mescih) izkop in odvoz začasne betonske prevleke in izdelava prevleke iz asfalta po celotni prekopanem cestišču (25m) v širini 0,6m in debelini 10-15cm na križišču kjer se zavije na predvideno povezovalno cesto.</t>
  </si>
  <si>
    <t>9.07.</t>
  </si>
  <si>
    <t xml:space="preserve">Nepredvidena dela </t>
  </si>
  <si>
    <t xml:space="preserve">Ureditev gradbišča  z ureditvijo vseh dostopnih poti za transport opreme in materiala, provizorijev, postavitvijo naprav za prenos opreme in materiala, izdelava in namestitev gradbiščne table.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</si>
</sst>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4]d\.\ mmmm\ yyyy"/>
  </numFmts>
  <fonts count="27">
    <font>
      <sz val="10"/>
      <name val="Arial CE"/>
      <family val="2"/>
    </font>
    <font>
      <sz val="10"/>
      <name val="Arial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10"/>
      <name val="Symbol"/>
      <family val="2"/>
    </font>
    <font>
      <b/>
      <sz val="10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40" applyFont="1" applyFill="1" applyBorder="1" applyAlignment="1">
      <alignment vertical="top" wrapText="1"/>
      <protection/>
    </xf>
    <xf numFmtId="0" fontId="4" fillId="0" borderId="0" xfId="40" applyFont="1" applyFill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176" fontId="7" fillId="0" borderId="0" xfId="0" applyNumberFormat="1" applyFont="1" applyFill="1" applyBorder="1" applyAlignment="1" applyProtection="1">
      <alignment horizontal="justify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9" fontId="3" fillId="23" borderId="0" xfId="0" applyNumberFormat="1" applyFont="1" applyFill="1" applyBorder="1" applyAlignment="1" applyProtection="1">
      <alignment horizontal="right" vertical="top"/>
      <protection/>
    </xf>
    <xf numFmtId="0" fontId="3" fillId="23" borderId="0" xfId="0" applyNumberFormat="1" applyFont="1" applyFill="1" applyBorder="1" applyAlignment="1" applyProtection="1">
      <alignment vertical="top" wrapText="1"/>
      <protection/>
    </xf>
    <xf numFmtId="0" fontId="0" fillId="23" borderId="0" xfId="0" applyNumberFormat="1" applyFont="1" applyFill="1" applyBorder="1" applyAlignment="1" applyProtection="1">
      <alignment horizontal="center" vertical="top"/>
      <protection/>
    </xf>
    <xf numFmtId="4" fontId="0" fillId="23" borderId="0" xfId="0" applyNumberFormat="1" applyFont="1" applyFill="1" applyBorder="1" applyAlignment="1" applyProtection="1">
      <alignment horizontal="center" vertical="top"/>
      <protection/>
    </xf>
    <xf numFmtId="4" fontId="2" fillId="23" borderId="0" xfId="0" applyNumberFormat="1" applyFont="1" applyFill="1" applyBorder="1" applyAlignment="1" applyProtection="1">
      <alignment horizontal="right" vertical="top"/>
      <protection/>
    </xf>
    <xf numFmtId="2" fontId="2" fillId="23" borderId="0" xfId="0" applyNumberFormat="1" applyFont="1" applyFill="1" applyBorder="1" applyAlignment="1" applyProtection="1">
      <alignment horizontal="right" vertical="top"/>
      <protection/>
    </xf>
    <xf numFmtId="49" fontId="3" fillId="0" borderId="11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right" vertical="top"/>
      <protection/>
    </xf>
    <xf numFmtId="4" fontId="3" fillId="0" borderId="11" xfId="0" applyNumberFormat="1" applyFont="1" applyFill="1" applyBorder="1" applyAlignment="1" applyProtection="1">
      <alignment horizontal="right" vertical="top"/>
      <protection/>
    </xf>
    <xf numFmtId="49" fontId="3" fillId="23" borderId="10" xfId="0" applyNumberFormat="1" applyFont="1" applyFill="1" applyBorder="1" applyAlignment="1" applyProtection="1">
      <alignment horizontal="right" vertical="top"/>
      <protection/>
    </xf>
    <xf numFmtId="4" fontId="3" fillId="23" borderId="10" xfId="0" applyNumberFormat="1" applyFont="1" applyFill="1" applyBorder="1" applyAlignment="1" applyProtection="1">
      <alignment horizontal="right" vertical="top"/>
      <protection/>
    </xf>
    <xf numFmtId="176" fontId="7" fillId="0" borderId="11" xfId="0" applyNumberFormat="1" applyFont="1" applyFill="1" applyBorder="1" applyAlignment="1" applyProtection="1">
      <alignment horizontal="justify" vertical="top"/>
      <protection/>
    </xf>
    <xf numFmtId="4" fontId="0" fillId="0" borderId="11" xfId="0" applyNumberFormat="1" applyFont="1" applyFill="1" applyBorder="1" applyAlignment="1" applyProtection="1">
      <alignment horizontal="right" vertical="top"/>
      <protection/>
    </xf>
    <xf numFmtId="4" fontId="0" fillId="23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16" borderId="12" xfId="0" applyFont="1" applyFill="1" applyBorder="1" applyAlignment="1">
      <alignment horizontal="left"/>
    </xf>
    <xf numFmtId="0" fontId="0" fillId="16" borderId="13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49" fontId="3" fillId="23" borderId="0" xfId="0" applyNumberFormat="1" applyFont="1" applyFill="1" applyBorder="1" applyAlignment="1">
      <alignment horizontal="right" vertical="top"/>
    </xf>
    <xf numFmtId="0" fontId="3" fillId="23" borderId="0" xfId="0" applyFont="1" applyFill="1" applyBorder="1" applyAlignment="1">
      <alignment vertical="top" wrapText="1"/>
    </xf>
    <xf numFmtId="0" fontId="0" fillId="23" borderId="0" xfId="0" applyFont="1" applyFill="1" applyBorder="1" applyAlignment="1">
      <alignment horizontal="center" vertical="top"/>
    </xf>
    <xf numFmtId="4" fontId="0" fillId="23" borderId="0" xfId="0" applyNumberFormat="1" applyFont="1" applyFill="1" applyBorder="1" applyAlignment="1">
      <alignment horizontal="right" vertical="top"/>
    </xf>
    <xf numFmtId="4" fontId="2" fillId="23" borderId="0" xfId="0" applyNumberFormat="1" applyFont="1" applyFill="1" applyBorder="1" applyAlignment="1">
      <alignment horizontal="right" vertical="top"/>
    </xf>
    <xf numFmtId="2" fontId="2" fillId="23" borderId="0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23" borderId="0" xfId="0" applyNumberFormat="1" applyFont="1" applyFill="1" applyBorder="1" applyAlignment="1">
      <alignment horizontal="right" vertical="top"/>
    </xf>
    <xf numFmtId="0" fontId="0" fillId="0" borderId="0" xfId="40" applyFont="1" applyFill="1" applyBorder="1" applyAlignment="1">
      <alignment vertical="top" wrapText="1"/>
      <protection/>
    </xf>
    <xf numFmtId="4" fontId="2" fillId="23" borderId="0" xfId="0" applyNumberFormat="1" applyFont="1" applyFill="1" applyAlignment="1">
      <alignment vertical="top"/>
    </xf>
    <xf numFmtId="4" fontId="2" fillId="0" borderId="11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3" borderId="12" xfId="0" applyFont="1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3" fillId="23" borderId="0" xfId="0" applyNumberFormat="1" applyFont="1" applyFill="1" applyBorder="1" applyAlignment="1" applyProtection="1">
      <alignment vertical="top" wrapText="1"/>
      <protection/>
    </xf>
    <xf numFmtId="0" fontId="0" fillId="23" borderId="0" xfId="0" applyFill="1" applyAlignment="1">
      <alignment vertical="top"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/>
    </xf>
    <xf numFmtId="0" fontId="3" fillId="23" borderId="12" xfId="0" applyNumberFormat="1" applyFont="1" applyFill="1" applyBorder="1" applyAlignment="1" applyProtection="1">
      <alignment vertical="top" wrapText="1"/>
      <protection/>
    </xf>
    <xf numFmtId="0" fontId="0" fillId="23" borderId="13" xfId="0" applyFill="1" applyBorder="1" applyAlignment="1">
      <alignment vertical="top"/>
    </xf>
    <xf numFmtId="0" fontId="0" fillId="23" borderId="14" xfId="0" applyFill="1" applyBorder="1" applyAlignment="1">
      <alignment vertical="top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MOST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4.875" style="29" customWidth="1"/>
    <col min="2" max="2" width="35.875" style="29" customWidth="1"/>
    <col min="3" max="4" width="9.125" style="29" customWidth="1"/>
    <col min="5" max="5" width="27.875" style="29" customWidth="1"/>
    <col min="6" max="16384" width="9.125" style="29" customWidth="1"/>
  </cols>
  <sheetData>
    <row r="2" ht="12.75">
      <c r="A2" s="29" t="s">
        <v>120</v>
      </c>
    </row>
    <row r="3" ht="12.75">
      <c r="A3" s="111" t="s">
        <v>129</v>
      </c>
    </row>
    <row r="4" ht="12.75">
      <c r="A4" s="111"/>
    </row>
    <row r="5" ht="12.75">
      <c r="A5" s="29" t="s">
        <v>121</v>
      </c>
    </row>
    <row r="6" spans="1:7" ht="12.75">
      <c r="A6" s="112" t="s">
        <v>127</v>
      </c>
      <c r="B6" s="113"/>
      <c r="C6" s="113"/>
      <c r="D6" s="113"/>
      <c r="E6" s="114"/>
      <c r="F6" s="115"/>
      <c r="G6" s="115"/>
    </row>
    <row r="9" ht="12.75">
      <c r="A9" s="29" t="s">
        <v>122</v>
      </c>
    </row>
    <row r="10" ht="12.75">
      <c r="A10" s="111" t="s">
        <v>123</v>
      </c>
    </row>
    <row r="11" ht="12.75">
      <c r="A11" s="29" t="s">
        <v>124</v>
      </c>
    </row>
    <row r="12" ht="12.75">
      <c r="A12" s="111" t="s">
        <v>125</v>
      </c>
    </row>
    <row r="13" ht="12.75">
      <c r="A13" s="29" t="s">
        <v>126</v>
      </c>
    </row>
    <row r="14" ht="12.75">
      <c r="A14" s="111" t="s">
        <v>128</v>
      </c>
    </row>
    <row r="20" spans="1:5" ht="12.75">
      <c r="A20" s="156" t="s">
        <v>2</v>
      </c>
      <c r="B20" s="157"/>
      <c r="C20" s="157"/>
      <c r="D20" s="157"/>
      <c r="E20" s="157"/>
    </row>
    <row r="23" spans="1:5" ht="12.75">
      <c r="A23" s="116" t="s">
        <v>5</v>
      </c>
      <c r="B23" s="154" t="s">
        <v>130</v>
      </c>
      <c r="C23" s="155"/>
      <c r="D23" s="155"/>
      <c r="E23" s="117">
        <f>'GRADBENO OBRTNIŠKA DELA'!F12</f>
        <v>0</v>
      </c>
    </row>
    <row r="24" spans="1:5" ht="12.75">
      <c r="A24" s="116" t="s">
        <v>131</v>
      </c>
      <c r="B24" s="154" t="s">
        <v>132</v>
      </c>
      <c r="C24" s="155"/>
      <c r="D24" s="155"/>
      <c r="E24" s="117">
        <f>'JAVNA RAZSVETLJAVA'!F8</f>
        <v>0</v>
      </c>
    </row>
    <row r="25" spans="1:5" ht="12.75">
      <c r="A25" s="120"/>
      <c r="B25" s="158" t="s">
        <v>133</v>
      </c>
      <c r="C25" s="159"/>
      <c r="D25" s="160"/>
      <c r="E25" s="121">
        <f>SUM(E22:E24)</f>
        <v>0</v>
      </c>
    </row>
    <row r="26" spans="1:5" ht="12.75">
      <c r="A26" s="118"/>
      <c r="B26" s="148" t="s">
        <v>248</v>
      </c>
      <c r="C26" s="149"/>
      <c r="D26" s="150"/>
      <c r="E26" s="119">
        <f>E25*0.22</f>
        <v>0</v>
      </c>
    </row>
    <row r="27" spans="1:5" ht="12.75">
      <c r="A27" s="120"/>
      <c r="B27" s="151" t="s">
        <v>249</v>
      </c>
      <c r="C27" s="152"/>
      <c r="D27" s="153"/>
      <c r="E27" s="121">
        <f>E25+E26</f>
        <v>0</v>
      </c>
    </row>
    <row r="28" spans="2:5" ht="12.75">
      <c r="B28" s="111"/>
      <c r="C28" s="111"/>
      <c r="D28" s="111"/>
      <c r="E28" s="111"/>
    </row>
    <row r="29" spans="2:5" ht="12.75">
      <c r="B29" s="111"/>
      <c r="C29" s="111"/>
      <c r="D29" s="111"/>
      <c r="E29" s="111"/>
    </row>
    <row r="30" spans="2:5" ht="12.75">
      <c r="B30" s="111"/>
      <c r="C30" s="111"/>
      <c r="D30" s="111"/>
      <c r="E30" s="111"/>
    </row>
    <row r="31" spans="2:5" ht="12.75">
      <c r="B31" s="111"/>
      <c r="C31" s="111"/>
      <c r="D31" s="111"/>
      <c r="E31" s="111"/>
    </row>
  </sheetData>
  <sheetProtection/>
  <mergeCells count="6">
    <mergeCell ref="A20:E20"/>
    <mergeCell ref="B25:D25"/>
    <mergeCell ref="B26:D26"/>
    <mergeCell ref="B27:D27"/>
    <mergeCell ref="B23:D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9"/>
  <sheetViews>
    <sheetView view="pageBreakPreview" zoomScaleNormal="110" zoomScaleSheetLayoutView="100" workbookViewId="0" topLeftCell="A179">
      <selection activeCell="D163" sqref="D163"/>
    </sheetView>
  </sheetViews>
  <sheetFormatPr defaultColWidth="9.00390625" defaultRowHeight="12.75"/>
  <cols>
    <col min="1" max="1" width="5.625" style="104" customWidth="1"/>
    <col min="2" max="2" width="49.25390625" style="1" customWidth="1"/>
    <col min="3" max="3" width="5.875" style="27" customWidth="1"/>
    <col min="4" max="4" width="10.125" style="2" customWidth="1"/>
    <col min="5" max="5" width="10.375" style="2" customWidth="1"/>
    <col min="6" max="6" width="14.00390625" style="3" customWidth="1"/>
    <col min="7" max="7" width="3.875" style="29" customWidth="1"/>
    <col min="8" max="8" width="50.75390625" style="29" customWidth="1"/>
    <col min="9" max="16384" width="9.125" style="29" customWidth="1"/>
  </cols>
  <sheetData>
    <row r="1" spans="1:7" ht="12.75">
      <c r="A1" s="97" t="s">
        <v>5</v>
      </c>
      <c r="B1" s="8" t="s">
        <v>6</v>
      </c>
      <c r="C1" s="23"/>
      <c r="D1" s="9"/>
      <c r="E1" s="13"/>
      <c r="F1" s="15" t="s">
        <v>0</v>
      </c>
      <c r="G1" s="28"/>
    </row>
    <row r="2" spans="1:7" ht="12.75">
      <c r="A2" s="97"/>
      <c r="B2" s="8"/>
      <c r="C2" s="23"/>
      <c r="D2" s="9"/>
      <c r="E2" s="13"/>
      <c r="F2" s="15"/>
      <c r="G2" s="28"/>
    </row>
    <row r="3" spans="1:10" ht="12.75">
      <c r="A3" s="107" t="s">
        <v>7</v>
      </c>
      <c r="B3" s="165" t="s">
        <v>160</v>
      </c>
      <c r="C3" s="162"/>
      <c r="D3" s="162"/>
      <c r="E3" s="162"/>
      <c r="F3" s="108">
        <f>+F26</f>
        <v>0</v>
      </c>
      <c r="G3" s="28"/>
      <c r="H3" s="31"/>
      <c r="J3" s="31"/>
    </row>
    <row r="4" spans="1:7" ht="12.75">
      <c r="A4" s="107" t="s">
        <v>8</v>
      </c>
      <c r="B4" s="165" t="s">
        <v>9</v>
      </c>
      <c r="C4" s="162"/>
      <c r="D4" s="162"/>
      <c r="E4" s="162"/>
      <c r="F4" s="108">
        <f>+F41</f>
        <v>0</v>
      </c>
      <c r="G4" s="28"/>
    </row>
    <row r="5" spans="1:7" ht="12.75">
      <c r="A5" s="107" t="s">
        <v>10</v>
      </c>
      <c r="B5" s="165" t="s">
        <v>11</v>
      </c>
      <c r="C5" s="162"/>
      <c r="D5" s="162"/>
      <c r="E5" s="162"/>
      <c r="F5" s="108">
        <f>+F72</f>
        <v>0</v>
      </c>
      <c r="G5" s="28"/>
    </row>
    <row r="6" spans="1:7" ht="12.75">
      <c r="A6" s="107" t="s">
        <v>12</v>
      </c>
      <c r="B6" s="165" t="s">
        <v>13</v>
      </c>
      <c r="C6" s="162"/>
      <c r="D6" s="162"/>
      <c r="E6" s="162"/>
      <c r="F6" s="108">
        <f>+F96</f>
        <v>0</v>
      </c>
      <c r="G6" s="28"/>
    </row>
    <row r="7" spans="1:7" ht="12.75">
      <c r="A7" s="107" t="s">
        <v>14</v>
      </c>
      <c r="B7" s="165" t="s">
        <v>15</v>
      </c>
      <c r="C7" s="162"/>
      <c r="D7" s="162"/>
      <c r="E7" s="162"/>
      <c r="F7" s="108">
        <f>+F116</f>
        <v>0</v>
      </c>
      <c r="G7" s="28"/>
    </row>
    <row r="8" spans="1:7" ht="12.75">
      <c r="A8" s="107" t="s">
        <v>16</v>
      </c>
      <c r="B8" s="165" t="s">
        <v>17</v>
      </c>
      <c r="C8" s="162"/>
      <c r="D8" s="162"/>
      <c r="E8" s="162"/>
      <c r="F8" s="108">
        <f>+F149</f>
        <v>0</v>
      </c>
      <c r="G8" s="28"/>
    </row>
    <row r="9" spans="1:7" ht="12.75">
      <c r="A9" s="107" t="s">
        <v>18</v>
      </c>
      <c r="B9" s="165" t="s">
        <v>214</v>
      </c>
      <c r="C9" s="162"/>
      <c r="D9" s="162"/>
      <c r="E9" s="162"/>
      <c r="F9" s="108">
        <f>+F173</f>
        <v>0</v>
      </c>
      <c r="G9" s="28"/>
    </row>
    <row r="10" spans="1:7" ht="12.75">
      <c r="A10" s="107" t="s">
        <v>19</v>
      </c>
      <c r="B10" s="165" t="s">
        <v>207</v>
      </c>
      <c r="C10" s="162"/>
      <c r="D10" s="162"/>
      <c r="E10" s="162"/>
      <c r="F10" s="108">
        <f>+F178</f>
        <v>0</v>
      </c>
      <c r="G10" s="28"/>
    </row>
    <row r="11" spans="1:7" ht="12.75">
      <c r="A11" s="107" t="s">
        <v>20</v>
      </c>
      <c r="B11" s="165" t="s">
        <v>21</v>
      </c>
      <c r="C11" s="162"/>
      <c r="D11" s="162"/>
      <c r="E11" s="162"/>
      <c r="F11" s="108">
        <f>+F198</f>
        <v>0</v>
      </c>
      <c r="G11" s="28"/>
    </row>
    <row r="12" spans="1:6" ht="12.75">
      <c r="A12" s="109"/>
      <c r="B12" s="161" t="s">
        <v>113</v>
      </c>
      <c r="C12" s="162"/>
      <c r="D12" s="162"/>
      <c r="E12" s="162"/>
      <c r="F12" s="110">
        <f>SUM(F3:F11)</f>
        <v>0</v>
      </c>
    </row>
    <row r="13" spans="1:6" ht="12.75">
      <c r="A13" s="97"/>
      <c r="B13" s="8" t="s">
        <v>0</v>
      </c>
      <c r="C13" s="23"/>
      <c r="D13" s="9"/>
      <c r="E13" s="13"/>
      <c r="F13" s="7"/>
    </row>
    <row r="14" spans="1:7" ht="12.75">
      <c r="A14" s="122"/>
      <c r="B14" s="123" t="s">
        <v>22</v>
      </c>
      <c r="C14" s="124" t="s">
        <v>216</v>
      </c>
      <c r="D14" s="125" t="s">
        <v>23</v>
      </c>
      <c r="E14" s="125" t="s">
        <v>250</v>
      </c>
      <c r="F14" s="126" t="s">
        <v>215</v>
      </c>
      <c r="G14" s="28"/>
    </row>
    <row r="15" spans="1:7" ht="12.75">
      <c r="A15" s="97"/>
      <c r="B15" s="17"/>
      <c r="C15" s="33"/>
      <c r="D15" s="34"/>
      <c r="E15" s="34"/>
      <c r="F15" s="35"/>
      <c r="G15" s="28"/>
    </row>
    <row r="16" spans="1:7" ht="12.75">
      <c r="A16" s="127" t="s">
        <v>24</v>
      </c>
      <c r="B16" s="128" t="s">
        <v>160</v>
      </c>
      <c r="C16" s="129"/>
      <c r="D16" s="130"/>
      <c r="E16" s="131"/>
      <c r="F16" s="132"/>
      <c r="G16" s="28"/>
    </row>
    <row r="17" spans="1:7" ht="12.75">
      <c r="A17" s="97"/>
      <c r="B17" s="8"/>
      <c r="C17" s="33"/>
      <c r="D17" s="30"/>
      <c r="E17" s="36"/>
      <c r="F17" s="37"/>
      <c r="G17" s="28"/>
    </row>
    <row r="18" spans="1:7" ht="12.75">
      <c r="A18" s="98" t="s">
        <v>104</v>
      </c>
      <c r="B18" s="14" t="s">
        <v>164</v>
      </c>
      <c r="C18" s="33" t="s">
        <v>27</v>
      </c>
      <c r="D18" s="30">
        <v>1</v>
      </c>
      <c r="E18" s="30"/>
      <c r="F18" s="30">
        <f>+D18*E18</f>
        <v>0</v>
      </c>
      <c r="G18" s="28"/>
    </row>
    <row r="19" spans="1:7" ht="12.75">
      <c r="A19" s="98"/>
      <c r="B19" s="14"/>
      <c r="C19" s="33"/>
      <c r="D19" s="30"/>
      <c r="E19" s="30"/>
      <c r="F19" s="30"/>
      <c r="G19" s="28"/>
    </row>
    <row r="20" spans="1:7" ht="25.5">
      <c r="A20" s="98" t="s">
        <v>26</v>
      </c>
      <c r="B20" s="14" t="s">
        <v>251</v>
      </c>
      <c r="C20" s="33" t="s">
        <v>25</v>
      </c>
      <c r="D20" s="30">
        <v>20</v>
      </c>
      <c r="E20" s="30"/>
      <c r="F20" s="30">
        <f>+D20*E20</f>
        <v>0</v>
      </c>
      <c r="G20" s="28"/>
    </row>
    <row r="21" spans="1:7" ht="12.75">
      <c r="A21" s="98"/>
      <c r="B21" s="14"/>
      <c r="C21" s="33"/>
      <c r="D21" s="30"/>
      <c r="E21" s="30"/>
      <c r="F21" s="30"/>
      <c r="G21" s="28"/>
    </row>
    <row r="22" spans="1:7" ht="51">
      <c r="A22" s="98" t="s">
        <v>28</v>
      </c>
      <c r="B22" s="144" t="s">
        <v>263</v>
      </c>
      <c r="C22" s="33" t="s">
        <v>27</v>
      </c>
      <c r="D22" s="30">
        <v>1</v>
      </c>
      <c r="E22" s="146"/>
      <c r="F22" s="30">
        <f>+D22*E22</f>
        <v>0</v>
      </c>
      <c r="G22" s="28"/>
    </row>
    <row r="23" spans="1:7" ht="12.75">
      <c r="A23" s="98"/>
      <c r="B23" s="14"/>
      <c r="C23" s="33"/>
      <c r="D23" s="30"/>
      <c r="E23" s="30"/>
      <c r="F23" s="30"/>
      <c r="G23" s="28"/>
    </row>
    <row r="24" spans="1:7" ht="12.75">
      <c r="A24" s="98" t="s">
        <v>105</v>
      </c>
      <c r="B24" s="14" t="s">
        <v>161</v>
      </c>
      <c r="C24" s="33" t="s">
        <v>27</v>
      </c>
      <c r="D24" s="30">
        <v>1</v>
      </c>
      <c r="E24" s="30"/>
      <c r="F24" s="30">
        <f>+D24*E24</f>
        <v>0</v>
      </c>
      <c r="G24" s="28"/>
    </row>
    <row r="25" spans="1:7" ht="13.5" thickBot="1">
      <c r="A25" s="98"/>
      <c r="B25" s="14"/>
      <c r="C25" s="33"/>
      <c r="D25" s="30"/>
      <c r="E25" s="30"/>
      <c r="F25" s="30"/>
      <c r="G25" s="28"/>
    </row>
    <row r="26" spans="1:7" ht="13.5" thickBot="1">
      <c r="A26" s="133" t="s">
        <v>24</v>
      </c>
      <c r="B26" s="134" t="s">
        <v>136</v>
      </c>
      <c r="C26" s="135"/>
      <c r="D26" s="136"/>
      <c r="E26" s="136"/>
      <c r="F26" s="137">
        <f>SUM(F17:F25)</f>
        <v>0</v>
      </c>
      <c r="G26" s="28"/>
    </row>
    <row r="27" spans="1:7" ht="12.75">
      <c r="A27" s="97"/>
      <c r="B27" s="23"/>
      <c r="C27" s="38"/>
      <c r="D27" s="32"/>
      <c r="E27" s="32"/>
      <c r="F27" s="32"/>
      <c r="G27" s="28"/>
    </row>
    <row r="28" spans="1:7" ht="12.75">
      <c r="A28" s="97"/>
      <c r="B28" s="23"/>
      <c r="C28" s="38"/>
      <c r="D28" s="32"/>
      <c r="E28" s="32"/>
      <c r="F28" s="32"/>
      <c r="G28" s="28"/>
    </row>
    <row r="29" spans="1:7" ht="12.75">
      <c r="A29" s="127" t="s">
        <v>8</v>
      </c>
      <c r="B29" s="128" t="s">
        <v>9</v>
      </c>
      <c r="C29" s="129"/>
      <c r="D29" s="130"/>
      <c r="E29" s="130"/>
      <c r="F29" s="138"/>
      <c r="G29" s="28"/>
    </row>
    <row r="30" spans="1:7" ht="12.75">
      <c r="A30" s="97"/>
      <c r="B30" s="8"/>
      <c r="C30" s="33"/>
      <c r="D30" s="30"/>
      <c r="E30" s="30"/>
      <c r="F30" s="32"/>
      <c r="G30" s="28"/>
    </row>
    <row r="31" spans="1:7" ht="51">
      <c r="A31" s="98" t="s">
        <v>29</v>
      </c>
      <c r="B31" s="14" t="s">
        <v>162</v>
      </c>
      <c r="C31" s="33" t="s">
        <v>30</v>
      </c>
      <c r="D31" s="30">
        <v>54</v>
      </c>
      <c r="E31" s="30"/>
      <c r="F31" s="30">
        <f>+D31*E31</f>
        <v>0</v>
      </c>
      <c r="G31" s="28"/>
    </row>
    <row r="32" spans="1:7" ht="12.75">
      <c r="A32" s="98"/>
      <c r="B32" s="14"/>
      <c r="C32" s="33"/>
      <c r="D32" s="30"/>
      <c r="E32" s="30"/>
      <c r="F32" s="30"/>
      <c r="G32" s="28"/>
    </row>
    <row r="33" spans="1:7" ht="38.25">
      <c r="A33" s="98" t="s">
        <v>31</v>
      </c>
      <c r="B33" s="14" t="s">
        <v>252</v>
      </c>
      <c r="C33" s="33" t="s">
        <v>27</v>
      </c>
      <c r="D33" s="30">
        <v>5</v>
      </c>
      <c r="E33" s="30"/>
      <c r="F33" s="30">
        <f>+D33*E33</f>
        <v>0</v>
      </c>
      <c r="G33" s="28"/>
    </row>
    <row r="34" spans="1:7" ht="12.75">
      <c r="A34" s="98"/>
      <c r="B34" s="14"/>
      <c r="C34" s="33"/>
      <c r="D34" s="30"/>
      <c r="E34" s="30"/>
      <c r="F34" s="30"/>
      <c r="G34" s="28"/>
    </row>
    <row r="35" spans="1:7" ht="12.75">
      <c r="A35" s="98" t="s">
        <v>32</v>
      </c>
      <c r="B35" s="14" t="s">
        <v>163</v>
      </c>
      <c r="C35" s="33" t="s">
        <v>33</v>
      </c>
      <c r="D35" s="30">
        <v>100</v>
      </c>
      <c r="E35" s="30"/>
      <c r="F35" s="30">
        <f>+D35*E35</f>
        <v>0</v>
      </c>
      <c r="G35" s="28"/>
    </row>
    <row r="36" spans="1:7" ht="12.75">
      <c r="A36" s="97"/>
      <c r="B36" s="8"/>
      <c r="C36" s="33"/>
      <c r="D36" s="30"/>
      <c r="E36" s="30"/>
      <c r="F36" s="30"/>
      <c r="G36" s="28"/>
    </row>
    <row r="37" spans="1:7" ht="25.5">
      <c r="A37" s="105" t="s">
        <v>148</v>
      </c>
      <c r="B37" s="106" t="s">
        <v>253</v>
      </c>
      <c r="C37" s="33"/>
      <c r="D37" s="30"/>
      <c r="E37" s="30"/>
      <c r="F37" s="30"/>
      <c r="G37" s="28"/>
    </row>
    <row r="38" spans="1:7" ht="12.75">
      <c r="A38" s="105"/>
      <c r="B38" s="106" t="s">
        <v>254</v>
      </c>
      <c r="C38" s="33" t="s">
        <v>256</v>
      </c>
      <c r="D38" s="30">
        <v>20</v>
      </c>
      <c r="E38" s="30"/>
      <c r="F38" s="30">
        <f>+D38*E38</f>
        <v>0</v>
      </c>
      <c r="G38" s="28"/>
    </row>
    <row r="39" spans="1:7" ht="12.75">
      <c r="A39" s="105"/>
      <c r="B39" s="106" t="s">
        <v>255</v>
      </c>
      <c r="C39" s="33" t="s">
        <v>256</v>
      </c>
      <c r="D39" s="30">
        <v>10</v>
      </c>
      <c r="E39" s="30"/>
      <c r="F39" s="30">
        <f>+D39*E39</f>
        <v>0</v>
      </c>
      <c r="G39" s="28"/>
    </row>
    <row r="40" spans="1:7" ht="13.5" thickBot="1">
      <c r="A40" s="97"/>
      <c r="B40" s="8"/>
      <c r="C40" s="33"/>
      <c r="D40" s="30"/>
      <c r="E40" s="30"/>
      <c r="F40" s="30"/>
      <c r="G40" s="28"/>
    </row>
    <row r="41" spans="1:7" ht="13.5" thickBot="1">
      <c r="A41" s="133" t="s">
        <v>8</v>
      </c>
      <c r="B41" s="134" t="s">
        <v>114</v>
      </c>
      <c r="C41" s="135"/>
      <c r="D41" s="136"/>
      <c r="E41" s="136"/>
      <c r="F41" s="137">
        <f>SUM(F31:F40)</f>
        <v>0</v>
      </c>
      <c r="G41" s="28"/>
    </row>
    <row r="42" spans="1:7" ht="12.75">
      <c r="A42" s="97"/>
      <c r="B42" s="23"/>
      <c r="C42" s="38"/>
      <c r="D42" s="32"/>
      <c r="E42" s="32"/>
      <c r="F42" s="32"/>
      <c r="G42" s="28"/>
    </row>
    <row r="43" spans="1:7" ht="12.75">
      <c r="A43" s="97"/>
      <c r="B43" s="23"/>
      <c r="C43" s="38"/>
      <c r="D43" s="32"/>
      <c r="E43" s="32"/>
      <c r="F43" s="32"/>
      <c r="G43" s="28"/>
    </row>
    <row r="44" spans="1:7" ht="12.75">
      <c r="A44" s="127" t="s">
        <v>10</v>
      </c>
      <c r="B44" s="128" t="s">
        <v>34</v>
      </c>
      <c r="C44" s="129"/>
      <c r="D44" s="130"/>
      <c r="E44" s="130"/>
      <c r="F44" s="130"/>
      <c r="G44" s="28"/>
    </row>
    <row r="45" spans="1:7" ht="12.75">
      <c r="A45" s="98" t="s">
        <v>3</v>
      </c>
      <c r="B45" s="14" t="s">
        <v>4</v>
      </c>
      <c r="C45" s="33"/>
      <c r="D45" s="30"/>
      <c r="E45" s="30"/>
      <c r="F45" s="30"/>
      <c r="G45" s="28"/>
    </row>
    <row r="46" spans="1:7" ht="38.25">
      <c r="A46" s="98" t="s">
        <v>35</v>
      </c>
      <c r="B46" s="14" t="s">
        <v>165</v>
      </c>
      <c r="C46" s="33" t="s">
        <v>36</v>
      </c>
      <c r="D46" s="30">
        <v>1559.75</v>
      </c>
      <c r="E46" s="30"/>
      <c r="F46" s="30">
        <f>+D46*E46</f>
        <v>0</v>
      </c>
      <c r="G46" s="28"/>
    </row>
    <row r="47" spans="1:7" ht="12.75">
      <c r="A47" s="98"/>
      <c r="B47" s="14"/>
      <c r="C47" s="33"/>
      <c r="D47" s="30"/>
      <c r="E47" s="30"/>
      <c r="F47" s="30"/>
      <c r="G47" s="28"/>
    </row>
    <row r="48" spans="1:7" ht="25.5">
      <c r="A48" s="98" t="s">
        <v>37</v>
      </c>
      <c r="B48" s="14" t="s">
        <v>166</v>
      </c>
      <c r="C48" s="33" t="s">
        <v>36</v>
      </c>
      <c r="D48" s="30">
        <v>760.62</v>
      </c>
      <c r="E48" s="30"/>
      <c r="F48" s="30">
        <f>+D48*E48</f>
        <v>0</v>
      </c>
      <c r="G48" s="28"/>
    </row>
    <row r="49" spans="1:7" ht="12.75">
      <c r="A49" s="98"/>
      <c r="B49" s="14"/>
      <c r="C49" s="33"/>
      <c r="D49" s="30"/>
      <c r="E49" s="30"/>
      <c r="F49" s="30"/>
      <c r="G49" s="28"/>
    </row>
    <row r="50" spans="1:7" ht="38.25">
      <c r="A50" s="98" t="s">
        <v>38</v>
      </c>
      <c r="B50" s="14" t="s">
        <v>167</v>
      </c>
      <c r="C50" s="33" t="s">
        <v>30</v>
      </c>
      <c r="D50" s="30">
        <v>331.65</v>
      </c>
      <c r="E50" s="30"/>
      <c r="F50" s="30">
        <f>+D50*E50</f>
        <v>0</v>
      </c>
      <c r="G50" s="28"/>
    </row>
    <row r="51" spans="1:7" ht="12.75">
      <c r="A51" s="98"/>
      <c r="B51" s="14"/>
      <c r="C51" s="33"/>
      <c r="D51" s="30"/>
      <c r="E51" s="30"/>
      <c r="F51" s="30"/>
      <c r="G51" s="28"/>
    </row>
    <row r="52" spans="1:7" ht="12.75">
      <c r="A52" s="98" t="s">
        <v>39</v>
      </c>
      <c r="B52" s="14" t="s">
        <v>168</v>
      </c>
      <c r="C52" s="33" t="s">
        <v>40</v>
      </c>
      <c r="D52" s="30">
        <v>228.7</v>
      </c>
      <c r="E52" s="30"/>
      <c r="F52" s="30">
        <f>+D52*E52</f>
        <v>0</v>
      </c>
      <c r="G52" s="28"/>
    </row>
    <row r="53" spans="1:7" ht="12.75">
      <c r="A53" s="98"/>
      <c r="B53" s="14"/>
      <c r="C53" s="33"/>
      <c r="D53" s="30"/>
      <c r="E53" s="30"/>
      <c r="F53" s="30"/>
      <c r="G53" s="28"/>
    </row>
    <row r="54" spans="1:7" ht="38.25">
      <c r="A54" s="98" t="s">
        <v>41</v>
      </c>
      <c r="B54" s="14" t="s">
        <v>169</v>
      </c>
      <c r="C54" s="33" t="s">
        <v>36</v>
      </c>
      <c r="D54" s="30">
        <v>1185</v>
      </c>
      <c r="E54" s="30"/>
      <c r="F54" s="30">
        <f>+D54*E54</f>
        <v>0</v>
      </c>
      <c r="G54" s="28"/>
    </row>
    <row r="55" spans="1:7" ht="12.75">
      <c r="A55" s="98"/>
      <c r="B55" s="14"/>
      <c r="C55" s="33"/>
      <c r="D55" s="30"/>
      <c r="E55" s="30"/>
      <c r="F55" s="30"/>
      <c r="G55" s="28"/>
    </row>
    <row r="56" spans="1:7" ht="12.75">
      <c r="A56" s="98" t="s">
        <v>42</v>
      </c>
      <c r="B56" s="14" t="s">
        <v>170</v>
      </c>
      <c r="C56" s="33" t="s">
        <v>43</v>
      </c>
      <c r="D56" s="30">
        <v>360</v>
      </c>
      <c r="E56" s="30"/>
      <c r="F56" s="30">
        <f>+D56*E56</f>
        <v>0</v>
      </c>
      <c r="G56" s="28"/>
    </row>
    <row r="57" spans="1:7" ht="12.75">
      <c r="A57" s="98"/>
      <c r="B57" s="14"/>
      <c r="C57" s="33"/>
      <c r="D57" s="30"/>
      <c r="E57" s="30"/>
      <c r="F57" s="30"/>
      <c r="G57" s="28"/>
    </row>
    <row r="58" spans="1:7" ht="38.25">
      <c r="A58" s="98" t="s">
        <v>44</v>
      </c>
      <c r="B58" s="14" t="s">
        <v>171</v>
      </c>
      <c r="C58" s="33" t="s">
        <v>30</v>
      </c>
      <c r="D58" s="30">
        <v>55</v>
      </c>
      <c r="E58" s="30"/>
      <c r="F58" s="30">
        <f>+D58*E58</f>
        <v>0</v>
      </c>
      <c r="G58" s="28"/>
    </row>
    <row r="59" spans="1:7" ht="12.75">
      <c r="A59" s="98"/>
      <c r="B59" s="14"/>
      <c r="C59" s="33"/>
      <c r="D59" s="30"/>
      <c r="E59" s="30"/>
      <c r="F59" s="30"/>
      <c r="G59" s="28"/>
    </row>
    <row r="60" spans="1:7" ht="38.25">
      <c r="A60" s="98" t="s">
        <v>45</v>
      </c>
      <c r="B60" s="14" t="s">
        <v>172</v>
      </c>
      <c r="C60" s="33" t="s">
        <v>40</v>
      </c>
      <c r="D60" s="30">
        <v>182</v>
      </c>
      <c r="E60" s="30"/>
      <c r="F60" s="30">
        <f>+D60*E60</f>
        <v>0</v>
      </c>
      <c r="G60" s="28"/>
    </row>
    <row r="61" spans="1:7" ht="12.75">
      <c r="A61" s="98"/>
      <c r="B61" s="14"/>
      <c r="C61" s="33"/>
      <c r="D61" s="30"/>
      <c r="E61" s="30"/>
      <c r="F61" s="30"/>
      <c r="G61" s="28"/>
    </row>
    <row r="62" spans="1:7" ht="38.25">
      <c r="A62" s="98" t="s">
        <v>46</v>
      </c>
      <c r="B62" s="14" t="s">
        <v>173</v>
      </c>
      <c r="C62" s="33" t="s">
        <v>30</v>
      </c>
      <c r="D62" s="30">
        <v>152</v>
      </c>
      <c r="E62" s="30"/>
      <c r="F62" s="30">
        <f>+D62*E62</f>
        <v>0</v>
      </c>
      <c r="G62" s="28"/>
    </row>
    <row r="63" spans="1:7" ht="12.75">
      <c r="A63" s="98"/>
      <c r="B63" s="14"/>
      <c r="C63" s="33"/>
      <c r="D63" s="30"/>
      <c r="E63" s="30"/>
      <c r="F63" s="30"/>
      <c r="G63" s="28"/>
    </row>
    <row r="64" spans="1:7" ht="12.75">
      <c r="A64" s="98" t="s">
        <v>47</v>
      </c>
      <c r="B64" s="14" t="s">
        <v>48</v>
      </c>
      <c r="C64" s="33"/>
      <c r="D64" s="30"/>
      <c r="E64" s="30"/>
      <c r="F64" s="30">
        <f aca="true" t="shared" si="0" ref="F64:F70">+D64*E64</f>
        <v>0</v>
      </c>
      <c r="G64" s="28"/>
    </row>
    <row r="65" spans="1:7" ht="12.75">
      <c r="A65" s="98"/>
      <c r="B65" s="14" t="s">
        <v>49</v>
      </c>
      <c r="C65" s="33" t="s">
        <v>30</v>
      </c>
      <c r="D65" s="30">
        <v>30</v>
      </c>
      <c r="E65" s="30"/>
      <c r="F65" s="30">
        <f t="shared" si="0"/>
        <v>0</v>
      </c>
      <c r="G65" s="28"/>
    </row>
    <row r="66" spans="1:7" ht="51">
      <c r="A66" s="98"/>
      <c r="B66" s="14" t="s">
        <v>174</v>
      </c>
      <c r="C66" s="33" t="s">
        <v>30</v>
      </c>
      <c r="D66" s="30">
        <v>40</v>
      </c>
      <c r="E66" s="30"/>
      <c r="F66" s="30">
        <f t="shared" si="0"/>
        <v>0</v>
      </c>
      <c r="G66" s="28"/>
    </row>
    <row r="67" spans="1:7" ht="25.5">
      <c r="A67" s="105" t="s">
        <v>257</v>
      </c>
      <c r="B67" s="106" t="s">
        <v>253</v>
      </c>
      <c r="C67" s="33"/>
      <c r="D67" s="30"/>
      <c r="E67" s="30"/>
      <c r="F67" s="30">
        <f t="shared" si="0"/>
        <v>0</v>
      </c>
      <c r="G67" s="28"/>
    </row>
    <row r="68" spans="1:7" ht="12.75">
      <c r="A68" s="105"/>
      <c r="B68" s="106" t="s">
        <v>254</v>
      </c>
      <c r="C68" s="33" t="s">
        <v>256</v>
      </c>
      <c r="D68" s="30">
        <v>40</v>
      </c>
      <c r="E68" s="30"/>
      <c r="F68" s="30">
        <f t="shared" si="0"/>
        <v>0</v>
      </c>
      <c r="G68" s="28"/>
    </row>
    <row r="69" spans="1:7" ht="12.75">
      <c r="A69" s="105"/>
      <c r="B69" s="106" t="s">
        <v>255</v>
      </c>
      <c r="C69" s="33" t="s">
        <v>256</v>
      </c>
      <c r="D69" s="30">
        <v>20</v>
      </c>
      <c r="E69" s="30"/>
      <c r="F69" s="30">
        <f t="shared" si="0"/>
        <v>0</v>
      </c>
      <c r="G69" s="28"/>
    </row>
    <row r="70" spans="1:7" ht="12.75">
      <c r="A70" s="105"/>
      <c r="B70" s="106" t="s">
        <v>258</v>
      </c>
      <c r="C70" s="33" t="s">
        <v>256</v>
      </c>
      <c r="D70" s="30">
        <v>20</v>
      </c>
      <c r="E70" s="30"/>
      <c r="F70" s="30">
        <f t="shared" si="0"/>
        <v>0</v>
      </c>
      <c r="G70" s="28"/>
    </row>
    <row r="71" spans="1:7" ht="13.5" thickBot="1">
      <c r="A71" s="98"/>
      <c r="B71" s="14"/>
      <c r="C71" s="33"/>
      <c r="D71" s="30"/>
      <c r="E71" s="30"/>
      <c r="F71" s="30"/>
      <c r="G71" s="28"/>
    </row>
    <row r="72" spans="1:7" ht="13.5" thickBot="1">
      <c r="A72" s="133" t="s">
        <v>10</v>
      </c>
      <c r="B72" s="134" t="s">
        <v>115</v>
      </c>
      <c r="C72" s="135"/>
      <c r="D72" s="136"/>
      <c r="E72" s="136"/>
      <c r="F72" s="137">
        <f>SUM(F46:F71)</f>
        <v>0</v>
      </c>
      <c r="G72" s="28"/>
    </row>
    <row r="73" spans="1:7" ht="12.75">
      <c r="A73" s="97"/>
      <c r="B73" s="23"/>
      <c r="C73" s="38"/>
      <c r="D73" s="32"/>
      <c r="E73" s="32"/>
      <c r="F73" s="32"/>
      <c r="G73" s="28"/>
    </row>
    <row r="74" spans="1:7" ht="12.75">
      <c r="A74" s="97"/>
      <c r="B74" s="23"/>
      <c r="C74" s="38"/>
      <c r="D74" s="32"/>
      <c r="E74" s="32"/>
      <c r="F74" s="32"/>
      <c r="G74" s="28"/>
    </row>
    <row r="75" spans="1:7" ht="12.75">
      <c r="A75" s="127" t="s">
        <v>12</v>
      </c>
      <c r="B75" s="128" t="s">
        <v>13</v>
      </c>
      <c r="C75" s="129"/>
      <c r="D75" s="130"/>
      <c r="E75" s="130"/>
      <c r="F75" s="130"/>
      <c r="G75" s="28"/>
    </row>
    <row r="76" spans="1:7" ht="12.75">
      <c r="A76" s="98" t="s">
        <v>3</v>
      </c>
      <c r="B76" s="14" t="s">
        <v>4</v>
      </c>
      <c r="C76" s="33"/>
      <c r="D76" s="30"/>
      <c r="E76" s="30"/>
      <c r="F76" s="30"/>
      <c r="G76" s="28"/>
    </row>
    <row r="77" spans="1:7" ht="25.5">
      <c r="A77" s="98" t="s">
        <v>50</v>
      </c>
      <c r="B77" s="14" t="s">
        <v>175</v>
      </c>
      <c r="C77" s="33" t="s">
        <v>36</v>
      </c>
      <c r="D77" s="30">
        <v>22.87</v>
      </c>
      <c r="E77" s="30"/>
      <c r="F77" s="30">
        <f>+D77*E77</f>
        <v>0</v>
      </c>
      <c r="G77" s="28"/>
    </row>
    <row r="78" spans="1:7" ht="12.75">
      <c r="A78" s="98"/>
      <c r="B78" s="14"/>
      <c r="C78" s="33"/>
      <c r="D78" s="30"/>
      <c r="E78" s="30"/>
      <c r="F78" s="30"/>
      <c r="G78" s="28"/>
    </row>
    <row r="79" spans="1:7" ht="38.25">
      <c r="A79" s="98" t="s">
        <v>51</v>
      </c>
      <c r="B79" s="14" t="s">
        <v>176</v>
      </c>
      <c r="C79" s="33" t="s">
        <v>36</v>
      </c>
      <c r="D79" s="30">
        <v>348.37</v>
      </c>
      <c r="E79" s="30"/>
      <c r="F79" s="30">
        <f>+D79*E79</f>
        <v>0</v>
      </c>
      <c r="G79" s="28"/>
    </row>
    <row r="80" spans="1:7" ht="12.75">
      <c r="A80" s="98"/>
      <c r="B80" s="14"/>
      <c r="C80" s="33"/>
      <c r="D80" s="30"/>
      <c r="E80" s="30"/>
      <c r="F80" s="30"/>
      <c r="G80" s="28"/>
    </row>
    <row r="81" spans="1:7" ht="38.25">
      <c r="A81" s="98" t="s">
        <v>52</v>
      </c>
      <c r="B81" s="14" t="s">
        <v>177</v>
      </c>
      <c r="C81" s="33" t="s">
        <v>36</v>
      </c>
      <c r="D81" s="30">
        <v>188.41</v>
      </c>
      <c r="E81" s="30"/>
      <c r="F81" s="30">
        <f>+D81*E81</f>
        <v>0</v>
      </c>
      <c r="G81" s="28"/>
    </row>
    <row r="82" spans="1:7" ht="12.75">
      <c r="A82" s="98"/>
      <c r="B82" s="14"/>
      <c r="C82" s="33"/>
      <c r="D82" s="30"/>
      <c r="E82" s="30"/>
      <c r="F82" s="30"/>
      <c r="G82" s="28"/>
    </row>
    <row r="83" spans="1:7" ht="25.5">
      <c r="A83" s="98" t="s">
        <v>53</v>
      </c>
      <c r="B83" s="14" t="s">
        <v>178</v>
      </c>
      <c r="C83" s="33" t="s">
        <v>36</v>
      </c>
      <c r="D83" s="30">
        <v>22.52</v>
      </c>
      <c r="E83" s="30"/>
      <c r="F83" s="30">
        <f>+D83*E83</f>
        <v>0</v>
      </c>
      <c r="G83" s="28"/>
    </row>
    <row r="84" spans="1:7" ht="12.75">
      <c r="A84" s="98"/>
      <c r="B84" s="14"/>
      <c r="C84" s="33"/>
      <c r="D84" s="30"/>
      <c r="E84" s="30"/>
      <c r="F84" s="30"/>
      <c r="G84" s="28"/>
    </row>
    <row r="85" spans="1:7" ht="38.25">
      <c r="A85" s="98" t="s">
        <v>54</v>
      </c>
      <c r="B85" s="139" t="s">
        <v>179</v>
      </c>
      <c r="C85" s="33" t="s">
        <v>36</v>
      </c>
      <c r="D85" s="30">
        <v>43.56</v>
      </c>
      <c r="E85" s="30"/>
      <c r="F85" s="30">
        <f>+D85*E85</f>
        <v>0</v>
      </c>
      <c r="G85" s="28"/>
    </row>
    <row r="86" spans="1:7" ht="12.75">
      <c r="A86" s="98"/>
      <c r="B86" s="39"/>
      <c r="C86" s="33"/>
      <c r="D86" s="30"/>
      <c r="E86" s="30"/>
      <c r="F86" s="30"/>
      <c r="G86" s="28"/>
    </row>
    <row r="87" spans="1:7" ht="25.5">
      <c r="A87" s="98" t="s">
        <v>55</v>
      </c>
      <c r="B87" s="139" t="s">
        <v>180</v>
      </c>
      <c r="C87" s="33" t="s">
        <v>36</v>
      </c>
      <c r="D87" s="30">
        <v>1</v>
      </c>
      <c r="E87" s="30"/>
      <c r="F87" s="30">
        <f>+D87*E87</f>
        <v>0</v>
      </c>
      <c r="G87" s="28"/>
    </row>
    <row r="88" spans="1:7" ht="12.75">
      <c r="A88" s="99"/>
      <c r="B88" s="40"/>
      <c r="C88" s="33"/>
      <c r="D88" s="30"/>
      <c r="E88" s="30"/>
      <c r="F88" s="30"/>
      <c r="G88" s="28"/>
    </row>
    <row r="89" spans="1:7" ht="25.5">
      <c r="A89" s="98" t="s">
        <v>57</v>
      </c>
      <c r="B89" s="14" t="s">
        <v>181</v>
      </c>
      <c r="C89" s="33" t="s">
        <v>56</v>
      </c>
      <c r="D89" s="30">
        <v>13600</v>
      </c>
      <c r="E89" s="30"/>
      <c r="F89" s="30">
        <f>+D89*E89</f>
        <v>0</v>
      </c>
      <c r="G89" s="28"/>
    </row>
    <row r="90" spans="1:7" ht="12.75">
      <c r="A90" s="98"/>
      <c r="B90" s="14"/>
      <c r="C90" s="33"/>
      <c r="D90" s="30"/>
      <c r="E90" s="30"/>
      <c r="F90" s="30"/>
      <c r="G90" s="28"/>
    </row>
    <row r="91" spans="1:7" ht="25.5">
      <c r="A91" s="98" t="s">
        <v>106</v>
      </c>
      <c r="B91" s="14" t="s">
        <v>182</v>
      </c>
      <c r="C91" s="33" t="s">
        <v>56</v>
      </c>
      <c r="D91" s="30">
        <v>84650</v>
      </c>
      <c r="E91" s="30"/>
      <c r="F91" s="30">
        <f>+D91*E91</f>
        <v>0</v>
      </c>
      <c r="G91" s="28"/>
    </row>
    <row r="92" spans="1:7" ht="12.75">
      <c r="A92" s="98"/>
      <c r="B92" s="14"/>
      <c r="C92" s="33"/>
      <c r="D92" s="30"/>
      <c r="E92" s="30"/>
      <c r="F92" s="30"/>
      <c r="G92" s="28"/>
    </row>
    <row r="93" spans="1:7" ht="25.5">
      <c r="A93" s="105" t="s">
        <v>259</v>
      </c>
      <c r="B93" s="106" t="s">
        <v>253</v>
      </c>
      <c r="C93" s="33"/>
      <c r="D93" s="30"/>
      <c r="E93" s="30"/>
      <c r="F93" s="30"/>
      <c r="G93" s="28"/>
    </row>
    <row r="94" spans="1:7" ht="12.75">
      <c r="A94" s="105"/>
      <c r="B94" s="106" t="s">
        <v>254</v>
      </c>
      <c r="C94" s="33" t="s">
        <v>256</v>
      </c>
      <c r="D94" s="30">
        <v>40</v>
      </c>
      <c r="E94" s="30"/>
      <c r="F94" s="30">
        <f>+D94*E94</f>
        <v>0</v>
      </c>
      <c r="G94" s="28"/>
    </row>
    <row r="95" spans="1:7" ht="13.5" thickBot="1">
      <c r="A95" s="98"/>
      <c r="B95" s="14"/>
      <c r="C95" s="33"/>
      <c r="D95" s="30"/>
      <c r="E95" s="30"/>
      <c r="F95" s="30"/>
      <c r="G95" s="28"/>
    </row>
    <row r="96" spans="1:7" ht="13.5" thickBot="1">
      <c r="A96" s="133" t="s">
        <v>12</v>
      </c>
      <c r="B96" s="134" t="s">
        <v>116</v>
      </c>
      <c r="C96" s="135"/>
      <c r="D96" s="136"/>
      <c r="E96" s="136"/>
      <c r="F96" s="137">
        <f>SUM(F77:F95)</f>
        <v>0</v>
      </c>
      <c r="G96" s="28"/>
    </row>
    <row r="97" spans="1:7" ht="12.75">
      <c r="A97" s="97"/>
      <c r="B97" s="23"/>
      <c r="C97" s="38"/>
      <c r="D97" s="32"/>
      <c r="E97" s="32"/>
      <c r="F97" s="32"/>
      <c r="G97" s="28"/>
    </row>
    <row r="98" spans="1:7" ht="12.75">
      <c r="A98" s="97"/>
      <c r="B98" s="23"/>
      <c r="C98" s="38"/>
      <c r="D98" s="32"/>
      <c r="E98" s="32"/>
      <c r="F98" s="32"/>
      <c r="G98" s="28"/>
    </row>
    <row r="99" spans="1:7" ht="12.75">
      <c r="A99" s="127" t="s">
        <v>14</v>
      </c>
      <c r="B99" s="128" t="s">
        <v>58</v>
      </c>
      <c r="C99" s="129"/>
      <c r="D99" s="130"/>
      <c r="E99" s="130"/>
      <c r="F99" s="130"/>
      <c r="G99" s="28"/>
    </row>
    <row r="100" spans="1:7" ht="12.75">
      <c r="A100" s="98" t="s">
        <v>3</v>
      </c>
      <c r="B100" s="14" t="s">
        <v>4</v>
      </c>
      <c r="C100" s="33"/>
      <c r="D100" s="30"/>
      <c r="E100" s="30"/>
      <c r="F100" s="30"/>
      <c r="G100" s="28"/>
    </row>
    <row r="101" spans="1:7" ht="25.5">
      <c r="A101" s="98" t="s">
        <v>59</v>
      </c>
      <c r="B101" s="14" t="s">
        <v>183</v>
      </c>
      <c r="C101" s="33" t="s">
        <v>40</v>
      </c>
      <c r="D101" s="30">
        <v>115.83</v>
      </c>
      <c r="E101" s="30"/>
      <c r="F101" s="30">
        <f>+D101*E101</f>
        <v>0</v>
      </c>
      <c r="G101" s="28"/>
    </row>
    <row r="102" spans="1:7" ht="12.75">
      <c r="A102" s="98"/>
      <c r="B102" s="14"/>
      <c r="C102" s="33"/>
      <c r="D102" s="30"/>
      <c r="E102" s="30"/>
      <c r="F102" s="30"/>
      <c r="G102" s="28"/>
    </row>
    <row r="103" spans="1:7" ht="25.5">
      <c r="A103" s="98" t="s">
        <v>60</v>
      </c>
      <c r="B103" s="39" t="s">
        <v>184</v>
      </c>
      <c r="C103" s="33" t="s">
        <v>61</v>
      </c>
      <c r="D103" s="30">
        <v>65.3</v>
      </c>
      <c r="E103" s="30"/>
      <c r="F103" s="30">
        <f>+D103*E103</f>
        <v>0</v>
      </c>
      <c r="G103" s="28"/>
    </row>
    <row r="104" spans="1:7" ht="12.75">
      <c r="A104" s="98"/>
      <c r="B104" s="39"/>
      <c r="C104" s="33"/>
      <c r="D104" s="30"/>
      <c r="E104" s="30"/>
      <c r="F104" s="30"/>
      <c r="G104" s="28"/>
    </row>
    <row r="105" spans="1:7" ht="51">
      <c r="A105" s="98" t="s">
        <v>62</v>
      </c>
      <c r="B105" s="39" t="s">
        <v>185</v>
      </c>
      <c r="C105" s="33" t="s">
        <v>30</v>
      </c>
      <c r="D105" s="30">
        <v>54</v>
      </c>
      <c r="E105" s="30"/>
      <c r="F105" s="30">
        <f>+D105*E105</f>
        <v>0</v>
      </c>
      <c r="G105" s="28"/>
    </row>
    <row r="106" spans="1:7" ht="12.75">
      <c r="A106" s="98"/>
      <c r="B106" s="39"/>
      <c r="C106" s="33"/>
      <c r="D106" s="30"/>
      <c r="E106" s="30"/>
      <c r="F106" s="30"/>
      <c r="G106" s="28"/>
    </row>
    <row r="107" spans="1:7" ht="204">
      <c r="A107" s="98" t="s">
        <v>102</v>
      </c>
      <c r="B107" s="39" t="s">
        <v>186</v>
      </c>
      <c r="C107" s="33" t="s">
        <v>103</v>
      </c>
      <c r="D107" s="30">
        <v>7</v>
      </c>
      <c r="E107" s="30"/>
      <c r="F107" s="30">
        <f>+D107*E107</f>
        <v>0</v>
      </c>
      <c r="G107" s="28"/>
    </row>
    <row r="108" spans="1:7" ht="12.75">
      <c r="A108" s="98"/>
      <c r="B108" s="39"/>
      <c r="C108" s="33"/>
      <c r="D108" s="30"/>
      <c r="E108" s="30"/>
      <c r="F108" s="30"/>
      <c r="G108" s="28"/>
    </row>
    <row r="109" spans="1:7" ht="246" customHeight="1">
      <c r="A109" s="98" t="s">
        <v>112</v>
      </c>
      <c r="B109" s="39" t="s">
        <v>187</v>
      </c>
      <c r="C109" s="33" t="s">
        <v>103</v>
      </c>
      <c r="D109" s="30">
        <v>6</v>
      </c>
      <c r="E109" s="30"/>
      <c r="F109" s="30">
        <f>+D109*E109</f>
        <v>0</v>
      </c>
      <c r="G109" s="28"/>
    </row>
    <row r="110" spans="1:7" ht="12.75">
      <c r="A110" s="98"/>
      <c r="B110" s="39"/>
      <c r="C110" s="33"/>
      <c r="D110" s="30"/>
      <c r="E110" s="30"/>
      <c r="F110" s="30"/>
      <c r="G110" s="28"/>
    </row>
    <row r="111" spans="1:7" ht="63.75">
      <c r="A111" s="98" t="s">
        <v>111</v>
      </c>
      <c r="B111" s="39" t="s">
        <v>188</v>
      </c>
      <c r="C111" s="33" t="s">
        <v>103</v>
      </c>
      <c r="D111" s="30">
        <v>13</v>
      </c>
      <c r="E111" s="30"/>
      <c r="F111" s="30">
        <f>+D111*E111</f>
        <v>0</v>
      </c>
      <c r="G111" s="28"/>
    </row>
    <row r="112" spans="1:7" ht="12.75">
      <c r="A112" s="98"/>
      <c r="B112" s="14"/>
      <c r="C112" s="33"/>
      <c r="D112" s="30"/>
      <c r="E112" s="30"/>
      <c r="F112" s="30"/>
      <c r="G112" s="28"/>
    </row>
    <row r="113" spans="1:7" ht="25.5">
      <c r="A113" s="105" t="s">
        <v>157</v>
      </c>
      <c r="B113" s="106" t="s">
        <v>253</v>
      </c>
      <c r="C113" s="33"/>
      <c r="D113" s="30"/>
      <c r="E113" s="30"/>
      <c r="F113" s="30"/>
      <c r="G113" s="28"/>
    </row>
    <row r="114" spans="1:7" ht="12.75">
      <c r="A114" s="105"/>
      <c r="B114" s="106" t="s">
        <v>254</v>
      </c>
      <c r="C114" s="33" t="s">
        <v>256</v>
      </c>
      <c r="D114" s="30">
        <v>40</v>
      </c>
      <c r="E114" s="30"/>
      <c r="F114" s="30">
        <f>+D114*E114</f>
        <v>0</v>
      </c>
      <c r="G114" s="28"/>
    </row>
    <row r="115" spans="1:7" ht="13.5" thickBot="1">
      <c r="A115" s="98"/>
      <c r="B115" s="14"/>
      <c r="C115" s="33"/>
      <c r="D115" s="30"/>
      <c r="E115" s="30"/>
      <c r="F115" s="30"/>
      <c r="G115" s="28"/>
    </row>
    <row r="116" spans="1:7" ht="13.5" thickBot="1">
      <c r="A116" s="133" t="s">
        <v>14</v>
      </c>
      <c r="B116" s="134" t="s">
        <v>117</v>
      </c>
      <c r="C116" s="135"/>
      <c r="D116" s="136"/>
      <c r="E116" s="137"/>
      <c r="F116" s="137">
        <f>SUM(F101:F115)</f>
        <v>0</v>
      </c>
      <c r="G116" s="28"/>
    </row>
    <row r="117" spans="1:7" ht="12.75">
      <c r="A117" s="97"/>
      <c r="B117" s="23"/>
      <c r="C117" s="38"/>
      <c r="D117" s="32"/>
      <c r="E117" s="30"/>
      <c r="F117" s="32"/>
      <c r="G117" s="28"/>
    </row>
    <row r="118" spans="1:7" ht="12.75">
      <c r="A118" s="97"/>
      <c r="B118" s="23"/>
      <c r="C118" s="38"/>
      <c r="D118" s="32"/>
      <c r="E118" s="30"/>
      <c r="F118" s="32"/>
      <c r="G118" s="28"/>
    </row>
    <row r="119" spans="1:7" ht="12.75">
      <c r="A119" s="127" t="s">
        <v>16</v>
      </c>
      <c r="B119" s="128" t="s">
        <v>63</v>
      </c>
      <c r="C119" s="129"/>
      <c r="D119" s="130"/>
      <c r="E119" s="130"/>
      <c r="F119" s="130"/>
      <c r="G119" s="28"/>
    </row>
    <row r="120" spans="1:7" ht="12.75">
      <c r="A120" s="98" t="s">
        <v>3</v>
      </c>
      <c r="B120" s="14" t="s">
        <v>4</v>
      </c>
      <c r="C120" s="33"/>
      <c r="D120" s="30"/>
      <c r="E120" s="30"/>
      <c r="F120" s="30"/>
      <c r="G120" s="28"/>
    </row>
    <row r="121" spans="1:7" ht="25.5">
      <c r="A121" s="98" t="s">
        <v>64</v>
      </c>
      <c r="B121" s="14" t="s">
        <v>65</v>
      </c>
      <c r="C121" s="33" t="s">
        <v>40</v>
      </c>
      <c r="D121" s="30">
        <v>45</v>
      </c>
      <c r="E121" s="30"/>
      <c r="F121" s="30">
        <f>+D121*E121</f>
        <v>0</v>
      </c>
      <c r="G121" s="28"/>
    </row>
    <row r="122" spans="1:7" ht="12.75">
      <c r="A122" s="98"/>
      <c r="B122" s="14"/>
      <c r="C122" s="33"/>
      <c r="D122" s="30"/>
      <c r="E122" s="30"/>
      <c r="F122" s="30"/>
      <c r="G122" s="28"/>
    </row>
    <row r="123" spans="1:7" ht="43.5" customHeight="1">
      <c r="A123" s="98" t="s">
        <v>66</v>
      </c>
      <c r="B123" s="14" t="s">
        <v>189</v>
      </c>
      <c r="C123" s="33" t="s">
        <v>40</v>
      </c>
      <c r="D123" s="30">
        <v>295.88</v>
      </c>
      <c r="E123" s="30"/>
      <c r="F123" s="30">
        <f>+D123*E123</f>
        <v>0</v>
      </c>
      <c r="G123" s="28"/>
    </row>
    <row r="124" spans="1:7" ht="12.75">
      <c r="A124" s="98"/>
      <c r="B124" s="14"/>
      <c r="C124" s="33"/>
      <c r="D124" s="30"/>
      <c r="E124" s="30"/>
      <c r="F124" s="30"/>
      <c r="G124" s="28"/>
    </row>
    <row r="125" spans="1:7" ht="38.25">
      <c r="A125" s="98" t="s">
        <v>67</v>
      </c>
      <c r="B125" s="14" t="s">
        <v>68</v>
      </c>
      <c r="C125" s="33" t="s">
        <v>40</v>
      </c>
      <c r="D125" s="30">
        <v>209.91</v>
      </c>
      <c r="E125" s="30"/>
      <c r="F125" s="30">
        <f>+D125*E125</f>
        <v>0</v>
      </c>
      <c r="G125" s="28"/>
    </row>
    <row r="126" spans="1:7" ht="12.75">
      <c r="A126" s="98"/>
      <c r="B126" s="14"/>
      <c r="C126" s="33"/>
      <c r="D126" s="30"/>
      <c r="E126" s="30"/>
      <c r="F126" s="30"/>
      <c r="G126" s="28"/>
    </row>
    <row r="127" spans="1:7" ht="12.75">
      <c r="A127" s="98" t="s">
        <v>69</v>
      </c>
      <c r="B127" s="14" t="s">
        <v>70</v>
      </c>
      <c r="C127" s="33" t="s">
        <v>40</v>
      </c>
      <c r="D127" s="30">
        <v>3.7</v>
      </c>
      <c r="E127" s="30"/>
      <c r="F127" s="30">
        <f>+D127*E127</f>
        <v>0</v>
      </c>
      <c r="G127" s="28"/>
    </row>
    <row r="128" spans="1:7" ht="12.75">
      <c r="A128" s="98"/>
      <c r="B128" s="14"/>
      <c r="C128" s="33"/>
      <c r="D128" s="30"/>
      <c r="E128" s="30"/>
      <c r="F128" s="30"/>
      <c r="G128" s="28"/>
    </row>
    <row r="129" spans="1:7" ht="76.5">
      <c r="A129" s="98" t="s">
        <v>71</v>
      </c>
      <c r="B129" s="14" t="s">
        <v>72</v>
      </c>
      <c r="C129" s="33" t="s">
        <v>40</v>
      </c>
      <c r="D129" s="30">
        <v>232</v>
      </c>
      <c r="E129" s="30"/>
      <c r="F129" s="30">
        <f>+D129*E129</f>
        <v>0</v>
      </c>
      <c r="G129" s="28"/>
    </row>
    <row r="130" spans="1:7" ht="12.75">
      <c r="A130" s="98"/>
      <c r="B130" s="14"/>
      <c r="C130" s="33"/>
      <c r="D130" s="30"/>
      <c r="E130" s="30"/>
      <c r="F130" s="30"/>
      <c r="G130" s="28"/>
    </row>
    <row r="131" spans="1:7" ht="25.5">
      <c r="A131" s="98" t="s">
        <v>73</v>
      </c>
      <c r="B131" s="39" t="s">
        <v>74</v>
      </c>
      <c r="C131" s="33" t="s">
        <v>40</v>
      </c>
      <c r="D131" s="30">
        <v>55.94</v>
      </c>
      <c r="E131" s="30"/>
      <c r="F131" s="30">
        <f>+D131*E131</f>
        <v>0</v>
      </c>
      <c r="G131" s="28"/>
    </row>
    <row r="132" spans="1:7" ht="12.75">
      <c r="A132" s="98"/>
      <c r="B132" s="39"/>
      <c r="C132" s="33"/>
      <c r="D132" s="30"/>
      <c r="E132" s="30"/>
      <c r="F132" s="30"/>
      <c r="G132" s="28"/>
    </row>
    <row r="133" spans="1:7" ht="12.75">
      <c r="A133" s="98" t="s">
        <v>75</v>
      </c>
      <c r="B133" s="14" t="s">
        <v>190</v>
      </c>
      <c r="C133" s="33" t="s">
        <v>40</v>
      </c>
      <c r="D133" s="30">
        <v>31.22</v>
      </c>
      <c r="E133" s="30"/>
      <c r="F133" s="30">
        <f>+D133*E133</f>
        <v>0</v>
      </c>
      <c r="G133" s="28"/>
    </row>
    <row r="134" spans="1:7" ht="12.75">
      <c r="A134" s="98"/>
      <c r="B134" s="14"/>
      <c r="C134" s="33"/>
      <c r="D134" s="30"/>
      <c r="E134" s="30"/>
      <c r="F134" s="30"/>
      <c r="G134" s="28"/>
    </row>
    <row r="135" spans="1:7" ht="12.75">
      <c r="A135" s="98" t="s">
        <v>76</v>
      </c>
      <c r="B135" s="14" t="s">
        <v>191</v>
      </c>
      <c r="C135" s="33" t="s">
        <v>40</v>
      </c>
      <c r="D135" s="30">
        <v>10.35</v>
      </c>
      <c r="E135" s="30"/>
      <c r="F135" s="30">
        <f>+D135*E135</f>
        <v>0</v>
      </c>
      <c r="G135" s="28"/>
    </row>
    <row r="136" spans="1:7" ht="12.75">
      <c r="A136" s="98"/>
      <c r="B136" s="14"/>
      <c r="C136" s="33"/>
      <c r="D136" s="30"/>
      <c r="E136" s="30"/>
      <c r="F136" s="30"/>
      <c r="G136" s="28"/>
    </row>
    <row r="137" spans="1:7" ht="12.75">
      <c r="A137" s="98" t="s">
        <v>77</v>
      </c>
      <c r="B137" s="14" t="s">
        <v>192</v>
      </c>
      <c r="C137" s="33" t="s">
        <v>25</v>
      </c>
      <c r="D137" s="30">
        <v>124.3</v>
      </c>
      <c r="E137" s="30"/>
      <c r="F137" s="30">
        <f>+D137*E137</f>
        <v>0</v>
      </c>
      <c r="G137" s="28"/>
    </row>
    <row r="138" spans="1:7" ht="12.75">
      <c r="A138" s="98"/>
      <c r="B138" s="14"/>
      <c r="C138" s="33"/>
      <c r="D138" s="30"/>
      <c r="E138" s="30"/>
      <c r="F138" s="30"/>
      <c r="G138" s="28"/>
    </row>
    <row r="139" spans="1:7" ht="25.5">
      <c r="A139" s="98" t="s">
        <v>107</v>
      </c>
      <c r="B139" s="14" t="s">
        <v>193</v>
      </c>
      <c r="C139" s="33" t="s">
        <v>27</v>
      </c>
      <c r="D139" s="30">
        <v>7</v>
      </c>
      <c r="E139" s="30"/>
      <c r="F139" s="30">
        <f>+D139*E139</f>
        <v>0</v>
      </c>
      <c r="G139" s="28"/>
    </row>
    <row r="140" spans="1:7" ht="12.75">
      <c r="A140" s="98"/>
      <c r="B140" s="14"/>
      <c r="C140" s="33"/>
      <c r="D140" s="30"/>
      <c r="E140" s="30"/>
      <c r="F140" s="30"/>
      <c r="G140" s="28"/>
    </row>
    <row r="141" spans="1:7" ht="25.5">
      <c r="A141" s="98" t="s">
        <v>108</v>
      </c>
      <c r="B141" s="14" t="s">
        <v>194</v>
      </c>
      <c r="C141" s="33" t="s">
        <v>27</v>
      </c>
      <c r="D141" s="30">
        <v>6</v>
      </c>
      <c r="E141" s="30"/>
      <c r="F141" s="30">
        <f>+D141*E141</f>
        <v>0</v>
      </c>
      <c r="G141" s="28"/>
    </row>
    <row r="142" spans="1:7" ht="12.75">
      <c r="A142" s="98"/>
      <c r="B142" s="14"/>
      <c r="C142" s="33"/>
      <c r="D142" s="30"/>
      <c r="E142" s="30"/>
      <c r="F142" s="30"/>
      <c r="G142" s="28"/>
    </row>
    <row r="143" spans="1:7" ht="38.25">
      <c r="A143" s="98" t="s">
        <v>110</v>
      </c>
      <c r="B143" s="14" t="s">
        <v>195</v>
      </c>
      <c r="C143" s="33" t="s">
        <v>27</v>
      </c>
      <c r="D143" s="30">
        <v>6</v>
      </c>
      <c r="E143" s="30"/>
      <c r="F143" s="30">
        <f>+D143*E143</f>
        <v>0</v>
      </c>
      <c r="G143" s="28"/>
    </row>
    <row r="144" spans="1:7" ht="12.75">
      <c r="A144" s="98"/>
      <c r="B144" s="14"/>
      <c r="C144" s="33"/>
      <c r="D144" s="30"/>
      <c r="E144" s="30"/>
      <c r="F144" s="30"/>
      <c r="G144" s="28"/>
    </row>
    <row r="145" spans="1:7" ht="51">
      <c r="A145" s="98" t="s">
        <v>134</v>
      </c>
      <c r="B145" s="14" t="s">
        <v>196</v>
      </c>
      <c r="C145" s="33" t="s">
        <v>27</v>
      </c>
      <c r="D145" s="30">
        <v>6</v>
      </c>
      <c r="E145" s="30"/>
      <c r="F145" s="30">
        <f>+D145*E145</f>
        <v>0</v>
      </c>
      <c r="G145" s="28"/>
    </row>
    <row r="146" spans="1:7" ht="12.75">
      <c r="A146" s="98"/>
      <c r="B146" s="14"/>
      <c r="C146" s="33"/>
      <c r="D146" s="30"/>
      <c r="E146" s="30"/>
      <c r="F146" s="30"/>
      <c r="G146" s="28"/>
    </row>
    <row r="147" spans="1:7" ht="12.75">
      <c r="A147" s="98" t="s">
        <v>135</v>
      </c>
      <c r="B147" s="14" t="s">
        <v>78</v>
      </c>
      <c r="C147" s="33"/>
      <c r="D147" s="30"/>
      <c r="E147" s="30"/>
      <c r="F147" s="30"/>
      <c r="G147" s="28"/>
    </row>
    <row r="148" spans="1:7" ht="13.5" thickBot="1">
      <c r="A148" s="98"/>
      <c r="B148" s="14"/>
      <c r="C148" s="33"/>
      <c r="D148" s="30"/>
      <c r="E148" s="32"/>
      <c r="F148" s="30"/>
      <c r="G148" s="28"/>
    </row>
    <row r="149" spans="1:7" ht="13.5" thickBot="1">
      <c r="A149" s="133" t="s">
        <v>16</v>
      </c>
      <c r="B149" s="134" t="s">
        <v>197</v>
      </c>
      <c r="C149" s="135"/>
      <c r="D149" s="136"/>
      <c r="E149" s="136"/>
      <c r="F149" s="137">
        <f>SUM(F120:F147)</f>
        <v>0</v>
      </c>
      <c r="G149" s="28"/>
    </row>
    <row r="150" spans="1:7" ht="12.75">
      <c r="A150" s="97"/>
      <c r="B150" s="8"/>
      <c r="C150" s="33"/>
      <c r="D150" s="30"/>
      <c r="E150" s="30"/>
      <c r="F150" s="32"/>
      <c r="G150" s="28"/>
    </row>
    <row r="151" spans="1:7" ht="12.75">
      <c r="A151" s="127" t="s">
        <v>18</v>
      </c>
      <c r="B151" s="128" t="s">
        <v>198</v>
      </c>
      <c r="C151" s="129"/>
      <c r="D151" s="130"/>
      <c r="E151" s="140"/>
      <c r="F151" s="130"/>
      <c r="G151" s="28"/>
    </row>
    <row r="152" spans="1:7" ht="12.75">
      <c r="A152" s="98" t="s">
        <v>3</v>
      </c>
      <c r="B152" s="14" t="s">
        <v>4</v>
      </c>
      <c r="C152" s="33"/>
      <c r="D152" s="30"/>
      <c r="F152" s="30"/>
      <c r="G152" s="28"/>
    </row>
    <row r="153" spans="1:7" ht="63.75">
      <c r="A153" s="98" t="s">
        <v>79</v>
      </c>
      <c r="B153" s="14" t="s">
        <v>199</v>
      </c>
      <c r="C153" s="33" t="s">
        <v>40</v>
      </c>
      <c r="D153" s="30">
        <v>290.59</v>
      </c>
      <c r="E153" s="30"/>
      <c r="F153" s="30">
        <f>E153*D153</f>
        <v>0</v>
      </c>
      <c r="G153" s="28"/>
    </row>
    <row r="154" spans="1:7" ht="12.75">
      <c r="A154" s="98"/>
      <c r="B154" s="14"/>
      <c r="C154" s="33"/>
      <c r="D154" s="30"/>
      <c r="E154" s="30"/>
      <c r="F154" s="30"/>
      <c r="G154" s="28"/>
    </row>
    <row r="155" spans="1:7" ht="38.25">
      <c r="A155" s="98" t="s">
        <v>80</v>
      </c>
      <c r="B155" s="14" t="s">
        <v>200</v>
      </c>
      <c r="C155" s="33" t="s">
        <v>40</v>
      </c>
      <c r="D155" s="30">
        <v>662.62</v>
      </c>
      <c r="E155" s="30"/>
      <c r="F155" s="30">
        <f>E155*D155</f>
        <v>0</v>
      </c>
      <c r="G155" s="28"/>
    </row>
    <row r="156" spans="1:7" ht="12.75">
      <c r="A156" s="98"/>
      <c r="B156" s="14"/>
      <c r="C156" s="33"/>
      <c r="D156" s="30"/>
      <c r="E156" s="30"/>
      <c r="F156" s="30"/>
      <c r="G156" s="28"/>
    </row>
    <row r="157" spans="1:7" ht="25.5">
      <c r="A157" s="98" t="s">
        <v>81</v>
      </c>
      <c r="B157" s="14" t="s">
        <v>201</v>
      </c>
      <c r="C157" s="33" t="s">
        <v>40</v>
      </c>
      <c r="D157" s="30">
        <v>148.32</v>
      </c>
      <c r="E157" s="30"/>
      <c r="F157" s="30">
        <f>E157*D157</f>
        <v>0</v>
      </c>
      <c r="G157" s="28"/>
    </row>
    <row r="158" spans="1:7" ht="12.75">
      <c r="A158" s="98"/>
      <c r="B158" s="14"/>
      <c r="C158" s="33"/>
      <c r="D158" s="30"/>
      <c r="E158" s="30"/>
      <c r="F158" s="30"/>
      <c r="G158" s="28"/>
    </row>
    <row r="159" spans="1:7" ht="25.5">
      <c r="A159" s="98" t="s">
        <v>82</v>
      </c>
      <c r="B159" s="14" t="s">
        <v>202</v>
      </c>
      <c r="C159" s="33" t="s">
        <v>40</v>
      </c>
      <c r="D159" s="30">
        <v>148.32</v>
      </c>
      <c r="E159" s="30"/>
      <c r="F159" s="30">
        <f>E159*D159</f>
        <v>0</v>
      </c>
      <c r="G159" s="28"/>
    </row>
    <row r="160" spans="1:7" ht="12.75">
      <c r="A160" s="98"/>
      <c r="B160" s="14"/>
      <c r="C160" s="33"/>
      <c r="D160" s="30"/>
      <c r="E160" s="30"/>
      <c r="F160" s="30"/>
      <c r="G160" s="28"/>
    </row>
    <row r="161" spans="1:7" ht="25.5">
      <c r="A161" s="98" t="s">
        <v>83</v>
      </c>
      <c r="B161" s="14" t="s">
        <v>203</v>
      </c>
      <c r="C161" s="33" t="s">
        <v>25</v>
      </c>
      <c r="D161" s="30">
        <v>65.3</v>
      </c>
      <c r="E161" s="30"/>
      <c r="F161" s="30">
        <f>E161*D161</f>
        <v>0</v>
      </c>
      <c r="G161" s="28"/>
    </row>
    <row r="162" spans="1:7" ht="12.75">
      <c r="A162" s="98"/>
      <c r="B162" s="14"/>
      <c r="C162" s="33"/>
      <c r="D162" s="30"/>
      <c r="E162" s="30"/>
      <c r="F162" s="30"/>
      <c r="G162" s="28"/>
    </row>
    <row r="163" spans="1:7" ht="25.5">
      <c r="A163" s="98" t="s">
        <v>84</v>
      </c>
      <c r="B163" s="39" t="s">
        <v>85</v>
      </c>
      <c r="C163" s="33" t="s">
        <v>61</v>
      </c>
      <c r="D163" s="30">
        <v>65.3</v>
      </c>
      <c r="E163" s="30"/>
      <c r="F163" s="30">
        <f>E163*D163</f>
        <v>0</v>
      </c>
      <c r="G163" s="28"/>
    </row>
    <row r="164" spans="1:7" ht="12.75">
      <c r="A164" s="98"/>
      <c r="B164" s="39"/>
      <c r="C164" s="33"/>
      <c r="D164" s="30"/>
      <c r="E164" s="30"/>
      <c r="F164" s="30"/>
      <c r="G164" s="28"/>
    </row>
    <row r="165" spans="1:7" ht="38.25">
      <c r="A165" s="98" t="s">
        <v>86</v>
      </c>
      <c r="B165" s="14" t="s">
        <v>204</v>
      </c>
      <c r="C165" s="33" t="s">
        <v>25</v>
      </c>
      <c r="D165" s="30">
        <v>23.97</v>
      </c>
      <c r="E165" s="30"/>
      <c r="F165" s="30">
        <f>E165*D165</f>
        <v>0</v>
      </c>
      <c r="G165" s="28"/>
    </row>
    <row r="166" spans="1:7" ht="12.75">
      <c r="A166" s="98"/>
      <c r="B166" s="14"/>
      <c r="C166" s="33"/>
      <c r="D166" s="30"/>
      <c r="E166" s="30"/>
      <c r="F166" s="30"/>
      <c r="G166" s="28"/>
    </row>
    <row r="167" spans="1:7" ht="25.5">
      <c r="A167" s="98" t="s">
        <v>87</v>
      </c>
      <c r="B167" s="14" t="s">
        <v>205</v>
      </c>
      <c r="C167" s="33" t="s">
        <v>61</v>
      </c>
      <c r="D167" s="30">
        <v>53.55</v>
      </c>
      <c r="E167" s="30"/>
      <c r="F167" s="30">
        <f>E167*D167</f>
        <v>0</v>
      </c>
      <c r="G167" s="28"/>
    </row>
    <row r="168" spans="1:7" ht="12.75">
      <c r="A168" s="98"/>
      <c r="B168" s="14"/>
      <c r="C168" s="33"/>
      <c r="D168" s="30"/>
      <c r="E168" s="30"/>
      <c r="F168" s="30"/>
      <c r="G168" s="28"/>
    </row>
    <row r="169" spans="1:7" ht="12.75">
      <c r="A169" s="98" t="s">
        <v>88</v>
      </c>
      <c r="B169" s="14" t="s">
        <v>89</v>
      </c>
      <c r="C169" s="33" t="s">
        <v>40</v>
      </c>
      <c r="D169" s="30">
        <v>194.32</v>
      </c>
      <c r="E169" s="30"/>
      <c r="F169" s="30">
        <f>E169*D169</f>
        <v>0</v>
      </c>
      <c r="G169" s="28"/>
    </row>
    <row r="170" spans="1:7" ht="12.75">
      <c r="A170" s="98"/>
      <c r="B170" s="14"/>
      <c r="C170" s="33"/>
      <c r="D170" s="30"/>
      <c r="E170" s="30"/>
      <c r="F170" s="30"/>
      <c r="G170" s="28"/>
    </row>
    <row r="171" spans="1:7" ht="25.5">
      <c r="A171" s="98" t="s">
        <v>90</v>
      </c>
      <c r="B171" s="14" t="s">
        <v>206</v>
      </c>
      <c r="C171" s="33" t="s">
        <v>25</v>
      </c>
      <c r="D171" s="30">
        <v>224</v>
      </c>
      <c r="E171" s="30"/>
      <c r="F171" s="30">
        <f>E171*D171</f>
        <v>0</v>
      </c>
      <c r="G171" s="28"/>
    </row>
    <row r="172" spans="1:7" ht="13.5" thickBot="1">
      <c r="A172" s="98"/>
      <c r="B172" s="14"/>
      <c r="C172" s="33"/>
      <c r="D172" s="30"/>
      <c r="E172" s="30"/>
      <c r="F172" s="30"/>
      <c r="G172" s="28"/>
    </row>
    <row r="173" spans="1:7" ht="13.5" thickBot="1">
      <c r="A173" s="133" t="s">
        <v>18</v>
      </c>
      <c r="B173" s="163" t="s">
        <v>118</v>
      </c>
      <c r="C173" s="164"/>
      <c r="D173" s="164"/>
      <c r="E173" s="164"/>
      <c r="F173" s="137">
        <f>SUM(F153:F172)</f>
        <v>0</v>
      </c>
      <c r="G173" s="28"/>
    </row>
    <row r="174" spans="1:7" ht="12.75">
      <c r="A174" s="127" t="s">
        <v>91</v>
      </c>
      <c r="B174" s="128" t="s">
        <v>207</v>
      </c>
      <c r="C174" s="129"/>
      <c r="D174" s="130"/>
      <c r="E174" s="130"/>
      <c r="F174" s="130"/>
      <c r="G174" s="28"/>
    </row>
    <row r="175" spans="1:7" ht="12.75">
      <c r="A175" s="98" t="s">
        <v>3</v>
      </c>
      <c r="B175" s="14" t="s">
        <v>4</v>
      </c>
      <c r="C175" s="33" t="s">
        <v>1</v>
      </c>
      <c r="D175" s="30"/>
      <c r="E175" s="36"/>
      <c r="F175" s="30"/>
      <c r="G175" s="28"/>
    </row>
    <row r="176" spans="1:7" ht="287.25" customHeight="1">
      <c r="A176" s="98" t="s">
        <v>92</v>
      </c>
      <c r="B176" s="10" t="s">
        <v>212</v>
      </c>
      <c r="C176" s="33" t="s">
        <v>25</v>
      </c>
      <c r="D176" s="30">
        <v>62</v>
      </c>
      <c r="E176" s="30"/>
      <c r="F176" s="30">
        <f>+D176*E176</f>
        <v>0</v>
      </c>
      <c r="G176" s="28"/>
    </row>
    <row r="177" spans="1:7" ht="13.5" thickBot="1">
      <c r="A177" s="98"/>
      <c r="B177" s="14"/>
      <c r="C177" s="33"/>
      <c r="D177" s="30"/>
      <c r="E177" s="32"/>
      <c r="F177" s="30"/>
      <c r="G177" s="28"/>
    </row>
    <row r="178" spans="1:7" ht="13.5" thickBot="1">
      <c r="A178" s="133" t="s">
        <v>91</v>
      </c>
      <c r="B178" s="134" t="s">
        <v>208</v>
      </c>
      <c r="C178" s="135"/>
      <c r="D178" s="136"/>
      <c r="E178" s="141"/>
      <c r="F178" s="137">
        <f>SUM(F176:F176)</f>
        <v>0</v>
      </c>
      <c r="G178" s="28"/>
    </row>
    <row r="179" spans="1:7" ht="12.75">
      <c r="A179" s="97"/>
      <c r="B179" s="23"/>
      <c r="C179" s="38"/>
      <c r="D179" s="32"/>
      <c r="E179" s="36"/>
      <c r="F179" s="32"/>
      <c r="G179" s="28"/>
    </row>
    <row r="180" spans="1:7" ht="12.75">
      <c r="A180" s="97"/>
      <c r="B180" s="23"/>
      <c r="C180" s="38"/>
      <c r="D180" s="32"/>
      <c r="E180" s="36"/>
      <c r="F180" s="32"/>
      <c r="G180" s="28"/>
    </row>
    <row r="181" spans="1:7" ht="12.75">
      <c r="A181" s="127" t="s">
        <v>20</v>
      </c>
      <c r="B181" s="128" t="s">
        <v>93</v>
      </c>
      <c r="C181" s="129"/>
      <c r="D181" s="130"/>
      <c r="E181" s="130"/>
      <c r="F181" s="130"/>
      <c r="G181" s="28"/>
    </row>
    <row r="182" spans="1:7" ht="12.75">
      <c r="A182" s="98" t="s">
        <v>3</v>
      </c>
      <c r="B182" s="14" t="s">
        <v>4</v>
      </c>
      <c r="C182" s="33"/>
      <c r="D182" s="30"/>
      <c r="E182" s="30"/>
      <c r="F182" s="30"/>
      <c r="G182" s="28"/>
    </row>
    <row r="183" spans="1:7" ht="12.75">
      <c r="A183" s="98" t="s">
        <v>94</v>
      </c>
      <c r="B183" s="14" t="s">
        <v>209</v>
      </c>
      <c r="C183" s="33" t="s">
        <v>43</v>
      </c>
      <c r="D183" s="30">
        <v>16</v>
      </c>
      <c r="E183" s="30"/>
      <c r="F183" s="30">
        <f>+D183*E183</f>
        <v>0</v>
      </c>
      <c r="G183" s="28"/>
    </row>
    <row r="184" spans="1:7" ht="12.75">
      <c r="A184" s="98"/>
      <c r="B184" s="14"/>
      <c r="C184" s="33"/>
      <c r="D184" s="30"/>
      <c r="E184" s="30"/>
      <c r="F184" s="30"/>
      <c r="G184" s="28"/>
    </row>
    <row r="185" spans="1:7" ht="25.5">
      <c r="A185" s="98" t="s">
        <v>95</v>
      </c>
      <c r="B185" s="14" t="s">
        <v>210</v>
      </c>
      <c r="C185" s="33" t="s">
        <v>27</v>
      </c>
      <c r="D185" s="30">
        <v>1</v>
      </c>
      <c r="E185" s="30"/>
      <c r="F185" s="30">
        <f>+D185*E185</f>
        <v>0</v>
      </c>
      <c r="G185" s="28"/>
    </row>
    <row r="186" spans="1:7" ht="12.75">
      <c r="A186" s="98"/>
      <c r="B186" s="14"/>
      <c r="C186" s="33"/>
      <c r="D186" s="30"/>
      <c r="E186" s="30"/>
      <c r="F186" s="30"/>
      <c r="G186" s="28"/>
    </row>
    <row r="187" spans="1:7" ht="12.75">
      <c r="A187" s="98" t="s">
        <v>96</v>
      </c>
      <c r="B187" s="14" t="s">
        <v>211</v>
      </c>
      <c r="C187" s="33" t="s">
        <v>43</v>
      </c>
      <c r="D187" s="30">
        <v>8</v>
      </c>
      <c r="E187" s="30"/>
      <c r="F187" s="30">
        <f>+D187*E187</f>
        <v>0</v>
      </c>
      <c r="G187" s="28"/>
    </row>
    <row r="188" spans="1:7" ht="12.75">
      <c r="A188" s="98"/>
      <c r="B188" s="14"/>
      <c r="C188" s="33"/>
      <c r="D188" s="30"/>
      <c r="E188" s="30"/>
      <c r="F188" s="30"/>
      <c r="G188" s="28"/>
    </row>
    <row r="189" spans="1:7" ht="12.75">
      <c r="A189" s="98" t="s">
        <v>97</v>
      </c>
      <c r="B189" s="14" t="s">
        <v>99</v>
      </c>
      <c r="C189" s="33" t="s">
        <v>100</v>
      </c>
      <c r="D189" s="30">
        <v>2</v>
      </c>
      <c r="E189" s="30"/>
      <c r="F189" s="30">
        <f>+D189*E189</f>
        <v>0</v>
      </c>
      <c r="G189" s="28"/>
    </row>
    <row r="190" spans="1:7" ht="12.75">
      <c r="A190" s="98"/>
      <c r="B190" s="14"/>
      <c r="C190" s="33"/>
      <c r="D190" s="30"/>
      <c r="E190" s="30"/>
      <c r="F190" s="30"/>
      <c r="G190" s="28"/>
    </row>
    <row r="191" spans="1:7" ht="25.5">
      <c r="A191" s="98" t="s">
        <v>98</v>
      </c>
      <c r="B191" s="14" t="s">
        <v>109</v>
      </c>
      <c r="C191" s="33" t="s">
        <v>100</v>
      </c>
      <c r="D191" s="30">
        <v>2</v>
      </c>
      <c r="E191" s="30"/>
      <c r="F191" s="30">
        <f>+D191*E191</f>
        <v>0</v>
      </c>
      <c r="G191" s="28"/>
    </row>
    <row r="192" spans="1:7" ht="12.75">
      <c r="A192" s="98"/>
      <c r="B192" s="14"/>
      <c r="C192" s="33"/>
      <c r="D192" s="30"/>
      <c r="E192" s="30"/>
      <c r="F192" s="30"/>
      <c r="G192" s="28"/>
    </row>
    <row r="193" spans="1:7" ht="25.5">
      <c r="A193" s="98" t="s">
        <v>101</v>
      </c>
      <c r="B193" s="14" t="s">
        <v>213</v>
      </c>
      <c r="C193" s="33" t="s">
        <v>100</v>
      </c>
      <c r="D193" s="30">
        <v>2</v>
      </c>
      <c r="E193" s="30"/>
      <c r="F193" s="30">
        <f>+D193*E193</f>
        <v>0</v>
      </c>
      <c r="G193" s="28"/>
    </row>
    <row r="194" spans="1:7" ht="12.75">
      <c r="A194" s="143" t="s">
        <v>261</v>
      </c>
      <c r="B194" s="144" t="s">
        <v>262</v>
      </c>
      <c r="C194" s="145" t="s">
        <v>144</v>
      </c>
      <c r="D194" s="30">
        <v>5</v>
      </c>
      <c r="E194" s="30"/>
      <c r="F194" s="30">
        <f>(F178+F173+F149+F116+F96+F72+F41+F26)*5%</f>
        <v>0</v>
      </c>
      <c r="G194" s="28"/>
    </row>
    <row r="195" spans="1:7" ht="12.75">
      <c r="A195" s="98"/>
      <c r="B195" s="14"/>
      <c r="C195" s="33"/>
      <c r="D195" s="30"/>
      <c r="E195" s="30"/>
      <c r="F195" s="30"/>
      <c r="G195" s="28"/>
    </row>
    <row r="196" spans="1:7" ht="12.75">
      <c r="A196" s="98"/>
      <c r="B196" s="14"/>
      <c r="C196" s="33"/>
      <c r="D196" s="30"/>
      <c r="E196" s="30"/>
      <c r="F196" s="30"/>
      <c r="G196" s="28"/>
    </row>
    <row r="197" spans="1:7" ht="13.5" thickBot="1">
      <c r="A197" s="98"/>
      <c r="B197" s="14"/>
      <c r="C197" s="33"/>
      <c r="D197" s="30"/>
      <c r="E197" s="13"/>
      <c r="F197" s="36"/>
      <c r="G197" s="28"/>
    </row>
    <row r="198" spans="1:7" ht="13.5" thickBot="1">
      <c r="A198" s="133" t="s">
        <v>20</v>
      </c>
      <c r="B198" s="134" t="s">
        <v>119</v>
      </c>
      <c r="C198" s="135"/>
      <c r="D198" s="136"/>
      <c r="E198" s="142"/>
      <c r="F198" s="137">
        <f>SUM(F182:F193)</f>
        <v>0</v>
      </c>
      <c r="G198" s="28"/>
    </row>
    <row r="199" spans="1:6" ht="12.75">
      <c r="A199" s="98" t="s">
        <v>3</v>
      </c>
      <c r="B199" s="14" t="s">
        <v>4</v>
      </c>
      <c r="C199" s="24"/>
      <c r="D199" s="30"/>
      <c r="E199" s="12"/>
      <c r="F199" s="37"/>
    </row>
    <row r="200" spans="1:6" ht="12.75">
      <c r="A200" s="98" t="s">
        <v>3</v>
      </c>
      <c r="B200" s="14" t="s">
        <v>4</v>
      </c>
      <c r="C200" s="24"/>
      <c r="D200" s="9"/>
      <c r="E200" s="12"/>
      <c r="F200" s="15"/>
    </row>
    <row r="201" spans="1:6" ht="12.75">
      <c r="A201" s="97"/>
      <c r="B201" s="8"/>
      <c r="C201" s="23"/>
      <c r="D201" s="16"/>
      <c r="E201" s="12"/>
      <c r="F201" s="7"/>
    </row>
    <row r="202" spans="1:6" ht="12.75">
      <c r="A202" s="100"/>
      <c r="B202" s="4"/>
      <c r="C202" s="25"/>
      <c r="D202" s="12"/>
      <c r="E202" s="12"/>
      <c r="F202" s="6"/>
    </row>
    <row r="203" spans="1:6" ht="12.75">
      <c r="A203" s="100"/>
      <c r="B203" s="4"/>
      <c r="C203" s="25"/>
      <c r="D203" s="12"/>
      <c r="E203" s="12"/>
      <c r="F203" s="6"/>
    </row>
    <row r="204" spans="1:6" ht="12.75">
      <c r="A204" s="100"/>
      <c r="B204" s="4"/>
      <c r="C204" s="25"/>
      <c r="D204" s="12"/>
      <c r="E204" s="12"/>
      <c r="F204" s="6"/>
    </row>
    <row r="205" spans="1:6" ht="12.75">
      <c r="A205" s="100"/>
      <c r="B205" s="4"/>
      <c r="C205" s="25"/>
      <c r="D205" s="12"/>
      <c r="E205" s="12"/>
      <c r="F205" s="6"/>
    </row>
    <row r="206" spans="1:6" ht="12.75">
      <c r="A206" s="100"/>
      <c r="B206" s="4"/>
      <c r="C206" s="25"/>
      <c r="D206" s="12"/>
      <c r="E206" s="12"/>
      <c r="F206" s="6"/>
    </row>
    <row r="207" spans="1:6" ht="12.75">
      <c r="A207" s="100"/>
      <c r="B207" s="4"/>
      <c r="C207" s="25"/>
      <c r="D207" s="12"/>
      <c r="E207" s="12"/>
      <c r="F207" s="6"/>
    </row>
    <row r="208" spans="1:6" ht="12.75">
      <c r="A208" s="100"/>
      <c r="B208" s="4"/>
      <c r="C208" s="25"/>
      <c r="D208" s="12"/>
      <c r="E208" s="12"/>
      <c r="F208" s="6"/>
    </row>
    <row r="209" spans="1:6" ht="12.75">
      <c r="A209" s="100"/>
      <c r="B209" s="4"/>
      <c r="C209" s="25"/>
      <c r="D209" s="12"/>
      <c r="E209" s="12"/>
      <c r="F209" s="6"/>
    </row>
    <row r="210" spans="1:6" ht="12.75">
      <c r="A210" s="100"/>
      <c r="B210" s="4"/>
      <c r="C210" s="25"/>
      <c r="D210" s="12"/>
      <c r="E210" s="12"/>
      <c r="F210" s="6"/>
    </row>
    <row r="211" spans="1:6" ht="12.75">
      <c r="A211" s="100"/>
      <c r="B211" s="4"/>
      <c r="C211" s="25"/>
      <c r="D211" s="12"/>
      <c r="E211" s="12"/>
      <c r="F211" s="6"/>
    </row>
    <row r="212" spans="1:6" ht="12.75">
      <c r="A212" s="100"/>
      <c r="B212" s="4"/>
      <c r="C212" s="25"/>
      <c r="D212" s="12"/>
      <c r="E212" s="12"/>
      <c r="F212" s="6"/>
    </row>
    <row r="213" spans="1:6" ht="12.75">
      <c r="A213" s="100"/>
      <c r="B213" s="4"/>
      <c r="C213" s="25"/>
      <c r="D213" s="12"/>
      <c r="E213" s="12"/>
      <c r="F213" s="6"/>
    </row>
    <row r="214" spans="1:6" ht="12.75">
      <c r="A214" s="100"/>
      <c r="B214" s="4"/>
      <c r="C214" s="25"/>
      <c r="D214" s="12"/>
      <c r="E214" s="12"/>
      <c r="F214" s="6"/>
    </row>
    <row r="215" spans="1:6" ht="12.75">
      <c r="A215" s="101"/>
      <c r="B215" s="10"/>
      <c r="C215" s="26"/>
      <c r="D215" s="5"/>
      <c r="E215" s="5"/>
      <c r="F215" s="11"/>
    </row>
    <row r="216" spans="1:6" ht="12.75">
      <c r="A216" s="101"/>
      <c r="B216" s="10"/>
      <c r="C216" s="26"/>
      <c r="D216" s="5"/>
      <c r="E216" s="5"/>
      <c r="F216" s="11"/>
    </row>
    <row r="217" spans="1:6" ht="12.75">
      <c r="A217" s="101"/>
      <c r="B217" s="10"/>
      <c r="C217" s="26"/>
      <c r="D217" s="5"/>
      <c r="E217" s="5"/>
      <c r="F217" s="11"/>
    </row>
    <row r="218" spans="1:6" ht="12.75">
      <c r="A218" s="101"/>
      <c r="B218" s="10"/>
      <c r="C218" s="26"/>
      <c r="D218" s="5"/>
      <c r="E218" s="5"/>
      <c r="F218" s="11"/>
    </row>
    <row r="219" spans="1:6" ht="12.75">
      <c r="A219" s="101"/>
      <c r="B219" s="10"/>
      <c r="C219" s="26"/>
      <c r="D219" s="5"/>
      <c r="E219" s="5"/>
      <c r="F219" s="11"/>
    </row>
    <row r="220" spans="1:6" ht="12.75">
      <c r="A220" s="100"/>
      <c r="B220" s="4"/>
      <c r="C220" s="25"/>
      <c r="D220" s="12"/>
      <c r="E220" s="12"/>
      <c r="F220" s="6"/>
    </row>
    <row r="221" spans="1:6" ht="12.75">
      <c r="A221" s="100"/>
      <c r="B221" s="4"/>
      <c r="C221" s="25"/>
      <c r="D221" s="12"/>
      <c r="E221" s="12"/>
      <c r="F221" s="6"/>
    </row>
    <row r="222" spans="1:6" ht="12.75">
      <c r="A222" s="100"/>
      <c r="B222" s="4"/>
      <c r="C222" s="25"/>
      <c r="D222" s="12"/>
      <c r="E222" s="12"/>
      <c r="F222" s="6"/>
    </row>
    <row r="223" spans="1:6" ht="12.75">
      <c r="A223" s="100"/>
      <c r="B223" s="4"/>
      <c r="C223" s="25"/>
      <c r="D223" s="12"/>
      <c r="E223" s="12"/>
      <c r="F223" s="6"/>
    </row>
    <row r="224" spans="1:6" ht="12.75">
      <c r="A224" s="100"/>
      <c r="B224" s="4"/>
      <c r="C224" s="25"/>
      <c r="D224" s="12"/>
      <c r="E224" s="12"/>
      <c r="F224" s="6"/>
    </row>
    <row r="225" spans="1:6" ht="12.75">
      <c r="A225" s="101"/>
      <c r="B225" s="10"/>
      <c r="C225" s="26"/>
      <c r="D225" s="5"/>
      <c r="E225" s="5"/>
      <c r="F225" s="11"/>
    </row>
    <row r="226" spans="1:6" ht="12.75">
      <c r="A226" s="101"/>
      <c r="B226" s="10"/>
      <c r="C226" s="26"/>
      <c r="D226" s="5"/>
      <c r="E226" s="5"/>
      <c r="F226" s="11"/>
    </row>
    <row r="227" spans="1:6" ht="12.75">
      <c r="A227" s="101"/>
      <c r="B227" s="10"/>
      <c r="C227" s="26"/>
      <c r="D227" s="5"/>
      <c r="E227" s="5"/>
      <c r="F227" s="11"/>
    </row>
    <row r="228" spans="1:6" ht="12.75">
      <c r="A228" s="101"/>
      <c r="B228" s="10"/>
      <c r="C228" s="26"/>
      <c r="D228" s="5"/>
      <c r="E228" s="5"/>
      <c r="F228" s="11"/>
    </row>
    <row r="229" spans="1:6" ht="12.75">
      <c r="A229" s="101"/>
      <c r="B229" s="10"/>
      <c r="C229" s="26"/>
      <c r="D229" s="5"/>
      <c r="E229" s="5"/>
      <c r="F229" s="11"/>
    </row>
    <row r="230" spans="1:6" ht="12.75">
      <c r="A230" s="101"/>
      <c r="B230" s="10"/>
      <c r="C230" s="26"/>
      <c r="D230" s="5"/>
      <c r="E230" s="5"/>
      <c r="F230" s="11"/>
    </row>
    <row r="231" spans="1:6" ht="12.75">
      <c r="A231" s="101"/>
      <c r="B231" s="10"/>
      <c r="C231" s="26"/>
      <c r="D231" s="5"/>
      <c r="E231" s="5"/>
      <c r="F231" s="11"/>
    </row>
    <row r="232" spans="1:6" ht="12.75">
      <c r="A232" s="101"/>
      <c r="B232" s="10"/>
      <c r="C232" s="26"/>
      <c r="D232" s="5"/>
      <c r="E232" s="5"/>
      <c r="F232" s="11"/>
    </row>
    <row r="233" spans="1:6" ht="12.75">
      <c r="A233" s="100"/>
      <c r="B233" s="4"/>
      <c r="C233" s="25"/>
      <c r="D233" s="12"/>
      <c r="E233" s="12"/>
      <c r="F233" s="6"/>
    </row>
    <row r="234" spans="1:6" ht="12.75">
      <c r="A234" s="100"/>
      <c r="B234" s="4"/>
      <c r="C234" s="25"/>
      <c r="D234" s="12"/>
      <c r="E234" s="12"/>
      <c r="F234" s="6"/>
    </row>
    <row r="235" spans="1:6" ht="12.75">
      <c r="A235" s="100"/>
      <c r="B235" s="4"/>
      <c r="C235" s="25"/>
      <c r="D235" s="12"/>
      <c r="E235" s="12"/>
      <c r="F235" s="6"/>
    </row>
    <row r="236" spans="1:6" ht="12.75">
      <c r="A236" s="100"/>
      <c r="B236" s="4"/>
      <c r="C236" s="25"/>
      <c r="D236" s="12"/>
      <c r="E236" s="12"/>
      <c r="F236" s="6"/>
    </row>
    <row r="237" spans="1:6" ht="12.75">
      <c r="A237" s="100"/>
      <c r="B237" s="4"/>
      <c r="C237" s="25"/>
      <c r="D237" s="12"/>
      <c r="E237" s="12"/>
      <c r="F237" s="6"/>
    </row>
    <row r="238" spans="1:6" ht="12.75">
      <c r="A238" s="101"/>
      <c r="B238" s="10"/>
      <c r="C238" s="26"/>
      <c r="D238" s="5"/>
      <c r="E238" s="5"/>
      <c r="F238" s="11"/>
    </row>
    <row r="239" spans="1:6" ht="12.75">
      <c r="A239" s="101"/>
      <c r="B239" s="10"/>
      <c r="C239" s="26"/>
      <c r="D239" s="5"/>
      <c r="E239" s="5"/>
      <c r="F239" s="11"/>
    </row>
    <row r="240" spans="1:6" ht="12.75">
      <c r="A240" s="101"/>
      <c r="B240" s="10"/>
      <c r="C240" s="26"/>
      <c r="D240" s="5"/>
      <c r="E240" s="5"/>
      <c r="F240" s="11"/>
    </row>
    <row r="241" spans="1:6" ht="12.75">
      <c r="A241" s="101"/>
      <c r="B241" s="10"/>
      <c r="C241" s="26"/>
      <c r="D241" s="5"/>
      <c r="E241" s="5"/>
      <c r="F241" s="11"/>
    </row>
    <row r="242" spans="1:6" ht="12.75">
      <c r="A242" s="101"/>
      <c r="B242" s="10"/>
      <c r="C242" s="26"/>
      <c r="D242" s="5"/>
      <c r="E242" s="5"/>
      <c r="F242" s="11"/>
    </row>
    <row r="243" spans="1:6" ht="12.75">
      <c r="A243" s="100"/>
      <c r="B243" s="4"/>
      <c r="C243" s="25"/>
      <c r="D243" s="12"/>
      <c r="E243" s="12"/>
      <c r="F243" s="6"/>
    </row>
    <row r="244" spans="1:6" ht="12.75">
      <c r="A244" s="100"/>
      <c r="B244" s="4"/>
      <c r="C244" s="25"/>
      <c r="D244" s="12"/>
      <c r="E244" s="12"/>
      <c r="F244" s="6"/>
    </row>
    <row r="245" spans="1:6" ht="12.75">
      <c r="A245" s="100"/>
      <c r="B245" s="4"/>
      <c r="C245" s="25"/>
      <c r="D245" s="12"/>
      <c r="E245" s="12"/>
      <c r="F245" s="6"/>
    </row>
    <row r="246" spans="1:6" ht="12.75">
      <c r="A246" s="101"/>
      <c r="B246" s="10"/>
      <c r="C246" s="26"/>
      <c r="D246" s="5"/>
      <c r="E246" s="5"/>
      <c r="F246" s="11"/>
    </row>
    <row r="247" spans="1:6" ht="12.75">
      <c r="A247" s="101"/>
      <c r="B247" s="10"/>
      <c r="C247" s="26"/>
      <c r="D247" s="5"/>
      <c r="E247" s="5"/>
      <c r="F247" s="11"/>
    </row>
    <row r="248" spans="1:6" ht="12.75">
      <c r="A248" s="101"/>
      <c r="B248" s="10"/>
      <c r="C248" s="26"/>
      <c r="D248" s="5"/>
      <c r="E248" s="5"/>
      <c r="F248" s="11"/>
    </row>
    <row r="249" spans="1:6" ht="12.75">
      <c r="A249" s="100"/>
      <c r="B249" s="4"/>
      <c r="C249" s="25"/>
      <c r="D249" s="12"/>
      <c r="E249" s="12"/>
      <c r="F249" s="6"/>
    </row>
    <row r="250" spans="1:6" ht="12.75">
      <c r="A250" s="100"/>
      <c r="B250" s="4"/>
      <c r="C250" s="25"/>
      <c r="D250" s="12"/>
      <c r="E250" s="12"/>
      <c r="F250" s="6"/>
    </row>
    <row r="251" spans="1:6" ht="12.75">
      <c r="A251" s="100"/>
      <c r="B251" s="4"/>
      <c r="C251" s="25"/>
      <c r="D251" s="12"/>
      <c r="E251" s="12"/>
      <c r="F251" s="6"/>
    </row>
    <row r="252" spans="1:6" ht="12.75">
      <c r="A252" s="100"/>
      <c r="B252" s="4"/>
      <c r="C252" s="25"/>
      <c r="D252" s="12"/>
      <c r="E252" s="12"/>
      <c r="F252" s="6"/>
    </row>
    <row r="253" spans="1:6" ht="12.75">
      <c r="A253" s="100"/>
      <c r="B253" s="4"/>
      <c r="C253" s="25"/>
      <c r="D253" s="12"/>
      <c r="E253" s="12"/>
      <c r="F253" s="6"/>
    </row>
    <row r="254" spans="1:6" ht="12.75">
      <c r="A254" s="101"/>
      <c r="B254" s="10"/>
      <c r="C254" s="26"/>
      <c r="D254" s="5"/>
      <c r="E254" s="5"/>
      <c r="F254" s="11"/>
    </row>
    <row r="255" spans="1:6" ht="12.75">
      <c r="A255" s="101"/>
      <c r="B255" s="10"/>
      <c r="C255" s="26"/>
      <c r="D255" s="5"/>
      <c r="E255" s="5"/>
      <c r="F255" s="11"/>
    </row>
    <row r="256" spans="1:6" ht="12.75">
      <c r="A256" s="101"/>
      <c r="B256" s="10"/>
      <c r="C256" s="26"/>
      <c r="D256" s="5"/>
      <c r="E256" s="5"/>
      <c r="F256" s="11"/>
    </row>
    <row r="257" spans="1:6" ht="12.75">
      <c r="A257" s="101"/>
      <c r="B257" s="10"/>
      <c r="C257" s="26"/>
      <c r="D257" s="5"/>
      <c r="E257" s="5"/>
      <c r="F257" s="11"/>
    </row>
    <row r="258" spans="1:6" ht="12.75">
      <c r="A258" s="101"/>
      <c r="B258" s="10"/>
      <c r="C258" s="26"/>
      <c r="D258" s="5"/>
      <c r="E258" s="5"/>
      <c r="F258" s="11"/>
    </row>
    <row r="259" spans="1:6" ht="12.75">
      <c r="A259" s="101"/>
      <c r="B259" s="10"/>
      <c r="C259" s="26"/>
      <c r="D259" s="5"/>
      <c r="E259" s="5"/>
      <c r="F259" s="11"/>
    </row>
    <row r="260" spans="1:6" ht="12.75">
      <c r="A260" s="101"/>
      <c r="B260" s="10"/>
      <c r="C260" s="26"/>
      <c r="D260" s="5"/>
      <c r="E260" s="5"/>
      <c r="F260" s="11"/>
    </row>
    <row r="261" spans="1:6" ht="12.75">
      <c r="A261" s="100"/>
      <c r="B261" s="4"/>
      <c r="C261" s="25"/>
      <c r="D261" s="12"/>
      <c r="E261" s="12"/>
      <c r="F261" s="6"/>
    </row>
    <row r="262" spans="1:6" ht="12.75">
      <c r="A262" s="100"/>
      <c r="B262" s="4"/>
      <c r="C262" s="25"/>
      <c r="D262" s="12"/>
      <c r="E262" s="12"/>
      <c r="F262" s="6"/>
    </row>
    <row r="263" spans="1:6" ht="12.75">
      <c r="A263" s="100"/>
      <c r="B263" s="4"/>
      <c r="C263" s="25"/>
      <c r="D263" s="12"/>
      <c r="E263" s="12"/>
      <c r="F263" s="6"/>
    </row>
    <row r="264" spans="1:6" ht="12.75">
      <c r="A264" s="100"/>
      <c r="B264" s="4"/>
      <c r="C264" s="25"/>
      <c r="D264" s="12"/>
      <c r="E264" s="12"/>
      <c r="F264" s="6"/>
    </row>
    <row r="265" spans="1:6" ht="12.75">
      <c r="A265" s="100"/>
      <c r="B265" s="4"/>
      <c r="C265" s="25"/>
      <c r="D265" s="12"/>
      <c r="E265" s="12"/>
      <c r="F265" s="6"/>
    </row>
    <row r="266" spans="1:6" ht="12.75">
      <c r="A266" s="101"/>
      <c r="B266" s="10"/>
      <c r="C266" s="26"/>
      <c r="D266" s="5"/>
      <c r="E266" s="5"/>
      <c r="F266" s="11"/>
    </row>
    <row r="267" spans="1:6" ht="12.75">
      <c r="A267" s="100"/>
      <c r="B267" s="4"/>
      <c r="C267" s="25"/>
      <c r="D267" s="12"/>
      <c r="E267" s="12"/>
      <c r="F267" s="6"/>
    </row>
    <row r="268" spans="1:6" ht="12.75">
      <c r="A268" s="100"/>
      <c r="B268" s="4"/>
      <c r="C268" s="25"/>
      <c r="D268" s="12"/>
      <c r="E268" s="12"/>
      <c r="F268" s="6"/>
    </row>
    <row r="269" spans="1:6" ht="12.75">
      <c r="A269" s="102"/>
      <c r="B269" s="4"/>
      <c r="C269" s="25"/>
      <c r="D269" s="12"/>
      <c r="E269" s="12"/>
      <c r="F269" s="6"/>
    </row>
    <row r="270" ht="12.75">
      <c r="A270" s="103"/>
    </row>
    <row r="271" ht="12.75">
      <c r="A271" s="103"/>
    </row>
    <row r="272" ht="12.75">
      <c r="A272" s="103"/>
    </row>
    <row r="273" ht="12.75">
      <c r="A273" s="103"/>
    </row>
    <row r="274" ht="12.75">
      <c r="A274" s="103"/>
    </row>
    <row r="275" ht="12.75">
      <c r="A275" s="103"/>
    </row>
    <row r="276" ht="12.75">
      <c r="A276" s="103"/>
    </row>
    <row r="277" ht="12.75">
      <c r="A277" s="103"/>
    </row>
    <row r="278" ht="12.75">
      <c r="A278" s="103"/>
    </row>
    <row r="279" ht="12.75">
      <c r="A279" s="103"/>
    </row>
    <row r="280" ht="12.75">
      <c r="A280" s="103"/>
    </row>
    <row r="281" ht="12.75">
      <c r="A281" s="103"/>
    </row>
    <row r="282" ht="12.75">
      <c r="A282" s="103"/>
    </row>
    <row r="283" ht="12.75">
      <c r="A283" s="103"/>
    </row>
    <row r="284" ht="12.75">
      <c r="A284" s="103"/>
    </row>
    <row r="285" ht="12.75">
      <c r="A285" s="103"/>
    </row>
    <row r="286" ht="12.75">
      <c r="A286" s="103"/>
    </row>
    <row r="287" ht="12.75">
      <c r="A287" s="103"/>
    </row>
    <row r="288" ht="12.75">
      <c r="A288" s="103"/>
    </row>
    <row r="289" ht="12.75">
      <c r="A289" s="103"/>
    </row>
  </sheetData>
  <sheetProtection selectLockedCells="1" selectUnlockedCells="1"/>
  <mergeCells count="11">
    <mergeCell ref="B11:E11"/>
    <mergeCell ref="B12:E12"/>
    <mergeCell ref="B173:E173"/>
    <mergeCell ref="B3:E3"/>
    <mergeCell ref="B4:E4"/>
    <mergeCell ref="B5:E5"/>
    <mergeCell ref="B6:E6"/>
    <mergeCell ref="B7:E7"/>
    <mergeCell ref="B8:E8"/>
    <mergeCell ref="B9:E9"/>
    <mergeCell ref="B10:E10"/>
  </mergeCells>
  <printOptions/>
  <pageMargins left="0.59375" right="0.12013888888888889" top="0.6770833333333334" bottom="0.55" header="0.5118055555555555" footer="0.5118055555555555"/>
  <pageSetup horizontalDpi="300" verticalDpi="300" orientation="portrait" paperSize="9" r:id="rId1"/>
  <rowBreaks count="1" manualBreakCount="1"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SheetLayoutView="100" workbookViewId="0" topLeftCell="A79">
      <selection activeCell="F95" sqref="F95"/>
    </sheetView>
  </sheetViews>
  <sheetFormatPr defaultColWidth="9.00390625" defaultRowHeight="12.75"/>
  <cols>
    <col min="1" max="1" width="4.75390625" style="64" customWidth="1"/>
    <col min="2" max="2" width="45.625" style="29" customWidth="1"/>
    <col min="3" max="3" width="5.00390625" style="75" customWidth="1"/>
    <col min="4" max="4" width="8.375" style="75" customWidth="1"/>
    <col min="5" max="5" width="10.875" style="29" customWidth="1"/>
    <col min="6" max="6" width="14.125" style="29" customWidth="1"/>
    <col min="7" max="16384" width="9.125" style="29" customWidth="1"/>
  </cols>
  <sheetData>
    <row r="1" spans="1:6" ht="12.75">
      <c r="A1" s="60" t="s">
        <v>131</v>
      </c>
      <c r="B1" s="169" t="s">
        <v>247</v>
      </c>
      <c r="C1" s="170"/>
      <c r="D1" s="170"/>
      <c r="E1" s="170"/>
      <c r="F1" s="170"/>
    </row>
    <row r="2" spans="1:6" ht="12.75">
      <c r="A2" s="60"/>
      <c r="B2" s="20"/>
      <c r="C2" s="56"/>
      <c r="D2" s="76"/>
      <c r="E2" s="18"/>
      <c r="F2" s="19"/>
    </row>
    <row r="3" spans="1:6" ht="12.75">
      <c r="A3" s="65" t="s">
        <v>24</v>
      </c>
      <c r="B3" s="171" t="s">
        <v>137</v>
      </c>
      <c r="C3" s="172"/>
      <c r="D3" s="172"/>
      <c r="E3" s="172"/>
      <c r="F3" s="66">
        <f>+F23</f>
        <v>0</v>
      </c>
    </row>
    <row r="4" spans="1:6" ht="12.75">
      <c r="A4" s="65" t="s">
        <v>8</v>
      </c>
      <c r="B4" s="171" t="s">
        <v>138</v>
      </c>
      <c r="C4" s="172"/>
      <c r="D4" s="172"/>
      <c r="E4" s="172"/>
      <c r="F4" s="66">
        <f>+F43</f>
        <v>0</v>
      </c>
    </row>
    <row r="5" spans="1:6" ht="12.75">
      <c r="A5" s="65" t="s">
        <v>10</v>
      </c>
      <c r="B5" s="171" t="s">
        <v>139</v>
      </c>
      <c r="C5" s="172"/>
      <c r="D5" s="172"/>
      <c r="E5" s="172"/>
      <c r="F5" s="66">
        <f>+F64</f>
        <v>0</v>
      </c>
    </row>
    <row r="6" spans="1:6" ht="12.75">
      <c r="A6" s="65" t="s">
        <v>12</v>
      </c>
      <c r="B6" s="171" t="s">
        <v>140</v>
      </c>
      <c r="C6" s="172"/>
      <c r="D6" s="172"/>
      <c r="E6" s="172"/>
      <c r="F6" s="66">
        <f>F81</f>
        <v>0</v>
      </c>
    </row>
    <row r="7" spans="1:6" ht="12.75">
      <c r="A7" s="65" t="s">
        <v>14</v>
      </c>
      <c r="B7" s="171" t="s">
        <v>141</v>
      </c>
      <c r="C7" s="172"/>
      <c r="D7" s="172"/>
      <c r="E7" s="172"/>
      <c r="F7" s="66">
        <f>F97</f>
        <v>0</v>
      </c>
    </row>
    <row r="8" spans="1:6" ht="12.75">
      <c r="A8" s="92"/>
      <c r="B8" s="173" t="s">
        <v>113</v>
      </c>
      <c r="C8" s="174"/>
      <c r="D8" s="174"/>
      <c r="E8" s="175"/>
      <c r="F8" s="93">
        <f>SUM(F3:F7)</f>
        <v>0</v>
      </c>
    </row>
    <row r="9" spans="1:6" ht="12.75">
      <c r="A9" s="60"/>
      <c r="B9" s="20" t="s">
        <v>0</v>
      </c>
      <c r="C9" s="56"/>
      <c r="D9" s="76"/>
      <c r="E9" s="18"/>
      <c r="F9" s="21"/>
    </row>
    <row r="10" spans="1:6" ht="12.75">
      <c r="A10" s="60"/>
      <c r="B10" s="20"/>
      <c r="C10" s="56"/>
      <c r="D10" s="76"/>
      <c r="E10" s="18"/>
      <c r="F10" s="21"/>
    </row>
    <row r="11" spans="1:6" ht="12.75">
      <c r="A11" s="60"/>
      <c r="B11" s="67" t="s">
        <v>22</v>
      </c>
      <c r="C11" s="68" t="s">
        <v>216</v>
      </c>
      <c r="D11" s="69" t="s">
        <v>23</v>
      </c>
      <c r="E11" s="69" t="s">
        <v>217</v>
      </c>
      <c r="F11" s="70" t="s">
        <v>215</v>
      </c>
    </row>
    <row r="12" spans="1:6" ht="12.75">
      <c r="A12" s="60"/>
      <c r="B12" s="42"/>
      <c r="C12" s="71"/>
      <c r="D12" s="77"/>
      <c r="E12" s="43"/>
      <c r="F12" s="44"/>
    </row>
    <row r="13" spans="1:6" ht="12.75">
      <c r="A13" s="80" t="s">
        <v>24</v>
      </c>
      <c r="B13" s="81" t="s">
        <v>142</v>
      </c>
      <c r="C13" s="82"/>
      <c r="D13" s="83"/>
      <c r="E13" s="84"/>
      <c r="F13" s="85"/>
    </row>
    <row r="14" spans="1:6" ht="12.75">
      <c r="A14" s="60"/>
      <c r="B14" s="20"/>
      <c r="C14" s="72"/>
      <c r="D14" s="76"/>
      <c r="E14" s="45"/>
      <c r="F14" s="46"/>
    </row>
    <row r="15" spans="1:6" ht="63.75">
      <c r="A15" s="62" t="s">
        <v>143</v>
      </c>
      <c r="B15" s="47" t="s">
        <v>218</v>
      </c>
      <c r="C15" s="72" t="s">
        <v>27</v>
      </c>
      <c r="D15" s="76">
        <v>1</v>
      </c>
      <c r="E15" s="41"/>
      <c r="F15" s="41">
        <f>D15*E15</f>
        <v>0</v>
      </c>
    </row>
    <row r="16" spans="1:6" ht="12.75">
      <c r="A16" s="60"/>
      <c r="B16" s="20"/>
      <c r="C16" s="72"/>
      <c r="D16" s="76"/>
      <c r="E16" s="45"/>
      <c r="F16" s="45"/>
    </row>
    <row r="17" spans="1:6" ht="51">
      <c r="A17" s="62" t="s">
        <v>26</v>
      </c>
      <c r="B17" s="47" t="s">
        <v>219</v>
      </c>
      <c r="C17" s="72" t="s">
        <v>27</v>
      </c>
      <c r="D17" s="76">
        <v>1</v>
      </c>
      <c r="E17" s="41"/>
      <c r="F17" s="41">
        <f>D17*E17</f>
        <v>0</v>
      </c>
    </row>
    <row r="18" spans="1:6" ht="12.75">
      <c r="A18" s="62"/>
      <c r="B18" s="48"/>
      <c r="C18" s="72"/>
      <c r="D18" s="76"/>
      <c r="E18" s="41"/>
      <c r="F18" s="41"/>
    </row>
    <row r="19" spans="1:6" ht="25.5">
      <c r="A19" s="62" t="s">
        <v>28</v>
      </c>
      <c r="B19" s="47" t="s">
        <v>220</v>
      </c>
      <c r="C19" s="72" t="s">
        <v>27</v>
      </c>
      <c r="D19" s="76">
        <v>2</v>
      </c>
      <c r="E19" s="41"/>
      <c r="F19" s="41">
        <f>D19*E19</f>
        <v>0</v>
      </c>
    </row>
    <row r="20" spans="1:6" ht="12.75">
      <c r="A20" s="62"/>
      <c r="B20" s="48"/>
      <c r="C20" s="72"/>
      <c r="D20" s="76"/>
      <c r="E20" s="41"/>
      <c r="F20" s="41"/>
    </row>
    <row r="21" spans="1:6" ht="12.75">
      <c r="A21" s="62" t="s">
        <v>105</v>
      </c>
      <c r="B21" s="49" t="s">
        <v>221</v>
      </c>
      <c r="C21" s="72" t="s">
        <v>144</v>
      </c>
      <c r="D21" s="76">
        <v>5</v>
      </c>
      <c r="E21" s="41"/>
      <c r="F21" s="41">
        <f>(SUM(F15:F20))*0.05</f>
        <v>0</v>
      </c>
    </row>
    <row r="22" spans="1:6" ht="13.5" thickBot="1">
      <c r="A22" s="62"/>
      <c r="B22" s="49"/>
      <c r="C22" s="72"/>
      <c r="D22" s="76"/>
      <c r="E22" s="41"/>
      <c r="F22" s="41"/>
    </row>
    <row r="23" spans="1:6" ht="13.5" thickBot="1">
      <c r="A23" s="86" t="s">
        <v>24</v>
      </c>
      <c r="B23" s="87" t="s">
        <v>145</v>
      </c>
      <c r="C23" s="88"/>
      <c r="D23" s="89"/>
      <c r="E23" s="90"/>
      <c r="F23" s="91">
        <f>SUM(F15:F21)</f>
        <v>0</v>
      </c>
    </row>
    <row r="24" spans="1:6" ht="12.75">
      <c r="A24" s="60"/>
      <c r="B24" s="42"/>
      <c r="C24" s="71"/>
      <c r="D24" s="77"/>
      <c r="E24" s="43"/>
      <c r="F24" s="43"/>
    </row>
    <row r="25" spans="1:6" ht="12.75">
      <c r="A25" s="80" t="s">
        <v>8</v>
      </c>
      <c r="B25" s="81" t="s">
        <v>146</v>
      </c>
      <c r="C25" s="82"/>
      <c r="D25" s="83"/>
      <c r="E25" s="84"/>
      <c r="F25" s="84"/>
    </row>
    <row r="26" spans="1:6" ht="12.75">
      <c r="A26" s="60"/>
      <c r="B26" s="20"/>
      <c r="C26" s="72"/>
      <c r="D26" s="76"/>
      <c r="E26" s="45"/>
      <c r="F26" s="45"/>
    </row>
    <row r="27" spans="1:6" ht="118.5" customHeight="1">
      <c r="A27" s="62" t="s">
        <v>29</v>
      </c>
      <c r="B27" s="50" t="s">
        <v>222</v>
      </c>
      <c r="C27" s="72" t="s">
        <v>147</v>
      </c>
      <c r="D27" s="76">
        <v>25</v>
      </c>
      <c r="E27" s="41"/>
      <c r="F27" s="41">
        <f>D27*E27</f>
        <v>0</v>
      </c>
    </row>
    <row r="28" spans="1:6" ht="12.75">
      <c r="A28" s="62"/>
      <c r="B28" s="48"/>
      <c r="C28" s="72"/>
      <c r="D28" s="76"/>
      <c r="E28" s="41"/>
      <c r="F28" s="41"/>
    </row>
    <row r="29" spans="1:6" ht="25.5">
      <c r="A29" s="62" t="s">
        <v>31</v>
      </c>
      <c r="B29" s="47" t="s">
        <v>223</v>
      </c>
      <c r="C29" s="72" t="s">
        <v>147</v>
      </c>
      <c r="D29" s="76">
        <v>25</v>
      </c>
      <c r="E29" s="41"/>
      <c r="F29" s="41">
        <f>D29*E29</f>
        <v>0</v>
      </c>
    </row>
    <row r="30" spans="1:6" ht="12.75">
      <c r="A30" s="62"/>
      <c r="B30" s="48"/>
      <c r="C30" s="72"/>
      <c r="D30" s="76"/>
      <c r="E30" s="41"/>
      <c r="F30" s="41"/>
    </row>
    <row r="31" spans="1:6" ht="25.5">
      <c r="A31" s="62" t="s">
        <v>32</v>
      </c>
      <c r="B31" s="50" t="s">
        <v>224</v>
      </c>
      <c r="C31" s="72" t="s">
        <v>147</v>
      </c>
      <c r="D31" s="76">
        <v>80</v>
      </c>
      <c r="E31" s="41"/>
      <c r="F31" s="41">
        <f>D31*E31</f>
        <v>0</v>
      </c>
    </row>
    <row r="32" spans="1:6" ht="12.75">
      <c r="A32" s="62"/>
      <c r="B32" s="48"/>
      <c r="C32" s="72"/>
      <c r="D32" s="76"/>
      <c r="E32" s="41"/>
      <c r="F32" s="41"/>
    </row>
    <row r="33" spans="1:6" ht="25.5">
      <c r="A33" s="62" t="s">
        <v>32</v>
      </c>
      <c r="B33" s="50" t="s">
        <v>226</v>
      </c>
      <c r="C33" s="72" t="s">
        <v>147</v>
      </c>
      <c r="D33" s="76">
        <v>60</v>
      </c>
      <c r="E33" s="41"/>
      <c r="F33" s="41">
        <f>D33*E33</f>
        <v>0</v>
      </c>
    </row>
    <row r="34" spans="1:6" ht="12.75">
      <c r="A34" s="62"/>
      <c r="B34" s="48"/>
      <c r="C34" s="72"/>
      <c r="D34" s="76"/>
      <c r="E34" s="41"/>
      <c r="F34" s="41"/>
    </row>
    <row r="35" spans="1:6" ht="25.5">
      <c r="A35" s="62" t="s">
        <v>32</v>
      </c>
      <c r="B35" s="50" t="s">
        <v>225</v>
      </c>
      <c r="C35" s="72" t="s">
        <v>147</v>
      </c>
      <c r="D35" s="76">
        <v>20</v>
      </c>
      <c r="E35" s="41"/>
      <c r="F35" s="41">
        <f>D35*E35</f>
        <v>0</v>
      </c>
    </row>
    <row r="36" spans="1:6" ht="12.75">
      <c r="A36" s="62"/>
      <c r="B36" s="48"/>
      <c r="C36" s="72"/>
      <c r="D36" s="76"/>
      <c r="E36" s="41"/>
      <c r="F36" s="41"/>
    </row>
    <row r="37" spans="1:6" ht="51">
      <c r="A37" s="62" t="s">
        <v>148</v>
      </c>
      <c r="B37" s="47" t="s">
        <v>227</v>
      </c>
      <c r="C37" s="72" t="s">
        <v>27</v>
      </c>
      <c r="D37" s="76">
        <v>1</v>
      </c>
      <c r="E37" s="41"/>
      <c r="F37" s="41">
        <f>D37*E37</f>
        <v>0</v>
      </c>
    </row>
    <row r="38" spans="1:6" ht="12.75">
      <c r="A38" s="63"/>
      <c r="B38" s="51"/>
      <c r="C38" s="73"/>
      <c r="D38" s="78"/>
      <c r="E38" s="52"/>
      <c r="F38" s="52"/>
    </row>
    <row r="39" spans="1:6" ht="51">
      <c r="A39" s="62" t="s">
        <v>149</v>
      </c>
      <c r="B39" s="47" t="s">
        <v>228</v>
      </c>
      <c r="C39" s="72" t="s">
        <v>27</v>
      </c>
      <c r="D39" s="76">
        <v>3</v>
      </c>
      <c r="E39" s="41"/>
      <c r="F39" s="41">
        <f>D39*E39</f>
        <v>0</v>
      </c>
    </row>
    <row r="40" spans="1:6" ht="12.75">
      <c r="A40" s="62"/>
      <c r="B40" s="48"/>
      <c r="C40" s="72"/>
      <c r="D40" s="76"/>
      <c r="E40" s="41"/>
      <c r="F40" s="41"/>
    </row>
    <row r="41" spans="1:6" ht="63.75">
      <c r="A41" s="62" t="s">
        <v>150</v>
      </c>
      <c r="B41" s="47" t="s">
        <v>260</v>
      </c>
      <c r="C41" s="72" t="s">
        <v>147</v>
      </c>
      <c r="D41" s="76">
        <v>25</v>
      </c>
      <c r="E41" s="41"/>
      <c r="F41" s="41">
        <f>D41*E41</f>
        <v>0</v>
      </c>
    </row>
    <row r="42" spans="1:6" ht="13.5" thickBot="1">
      <c r="A42" s="62"/>
      <c r="B42" s="48"/>
      <c r="C42" s="72"/>
      <c r="D42" s="76"/>
      <c r="E42" s="41"/>
      <c r="F42" s="41"/>
    </row>
    <row r="43" spans="1:6" ht="13.5" thickBot="1">
      <c r="A43" s="86" t="s">
        <v>8</v>
      </c>
      <c r="B43" s="94" t="s">
        <v>151</v>
      </c>
      <c r="C43" s="88"/>
      <c r="D43" s="89"/>
      <c r="E43" s="95"/>
      <c r="F43" s="91">
        <f>SUM(F27:F42)</f>
        <v>0</v>
      </c>
    </row>
    <row r="44" spans="1:6" ht="12.75">
      <c r="A44" s="60"/>
      <c r="B44" s="53"/>
      <c r="C44" s="72"/>
      <c r="D44" s="76"/>
      <c r="E44" s="41"/>
      <c r="F44" s="54"/>
    </row>
    <row r="45" spans="1:6" ht="12.75">
      <c r="A45" s="60"/>
      <c r="B45" s="53"/>
      <c r="C45" s="72"/>
      <c r="D45" s="76"/>
      <c r="E45" s="41"/>
      <c r="F45" s="54"/>
    </row>
    <row r="46" spans="1:6" ht="12.75">
      <c r="A46" s="80" t="s">
        <v>10</v>
      </c>
      <c r="B46" s="166" t="s">
        <v>152</v>
      </c>
      <c r="C46" s="167"/>
      <c r="D46" s="167"/>
      <c r="E46" s="167"/>
      <c r="F46" s="167"/>
    </row>
    <row r="47" spans="1:6" ht="12.75">
      <c r="A47" s="62" t="s">
        <v>3</v>
      </c>
      <c r="B47" s="48" t="s">
        <v>4</v>
      </c>
      <c r="C47" s="72"/>
      <c r="D47" s="76"/>
      <c r="E47" s="41"/>
      <c r="F47" s="41"/>
    </row>
    <row r="48" spans="1:6" ht="102">
      <c r="A48" s="62" t="s">
        <v>35</v>
      </c>
      <c r="B48" s="48" t="s">
        <v>229</v>
      </c>
      <c r="C48" s="72" t="s">
        <v>27</v>
      </c>
      <c r="D48" s="76">
        <v>6</v>
      </c>
      <c r="E48" s="41"/>
      <c r="F48" s="41">
        <f>D48*E48</f>
        <v>0</v>
      </c>
    </row>
    <row r="49" spans="1:6" ht="12.75">
      <c r="A49" s="62"/>
      <c r="B49" s="49"/>
      <c r="C49" s="72"/>
      <c r="D49" s="76"/>
      <c r="E49" s="41"/>
      <c r="F49" s="41"/>
    </row>
    <row r="50" spans="1:6" ht="63.75">
      <c r="A50" s="62" t="s">
        <v>37</v>
      </c>
      <c r="B50" s="48" t="s">
        <v>230</v>
      </c>
      <c r="C50" s="72" t="s">
        <v>27</v>
      </c>
      <c r="D50" s="76">
        <v>1</v>
      </c>
      <c r="E50" s="41"/>
      <c r="F50" s="41">
        <f>D50*E50</f>
        <v>0</v>
      </c>
    </row>
    <row r="51" spans="1:6" ht="12.75">
      <c r="A51" s="62"/>
      <c r="B51" s="49"/>
      <c r="C51" s="72"/>
      <c r="D51" s="76"/>
      <c r="E51" s="41"/>
      <c r="F51" s="41"/>
    </row>
    <row r="52" spans="1:6" ht="63.75">
      <c r="A52" s="62" t="s">
        <v>38</v>
      </c>
      <c r="B52" s="48" t="s">
        <v>231</v>
      </c>
      <c r="C52" s="72" t="s">
        <v>27</v>
      </c>
      <c r="D52" s="76">
        <v>6</v>
      </c>
      <c r="E52" s="41"/>
      <c r="F52" s="41">
        <f>D52*E52</f>
        <v>0</v>
      </c>
    </row>
    <row r="53" spans="1:6" ht="12.75">
      <c r="A53" s="62"/>
      <c r="B53" s="49"/>
      <c r="C53" s="72"/>
      <c r="D53" s="76"/>
      <c r="E53" s="41"/>
      <c r="F53" s="41"/>
    </row>
    <row r="54" spans="1:6" ht="63.75">
      <c r="A54" s="62" t="s">
        <v>39</v>
      </c>
      <c r="B54" s="48" t="s">
        <v>232</v>
      </c>
      <c r="C54" s="72" t="s">
        <v>27</v>
      </c>
      <c r="D54" s="76">
        <v>1</v>
      </c>
      <c r="E54" s="41"/>
      <c r="F54" s="41">
        <f>D54*E54</f>
        <v>0</v>
      </c>
    </row>
    <row r="55" spans="1:6" ht="12.75">
      <c r="A55" s="62"/>
      <c r="B55" s="49"/>
      <c r="C55" s="72"/>
      <c r="D55" s="76"/>
      <c r="E55" s="41"/>
      <c r="F55" s="41"/>
    </row>
    <row r="56" spans="1:6" ht="63.75">
      <c r="A56" s="62" t="s">
        <v>41</v>
      </c>
      <c r="B56" s="48" t="s">
        <v>233</v>
      </c>
      <c r="C56" s="72" t="s">
        <v>27</v>
      </c>
      <c r="D56" s="76">
        <v>5</v>
      </c>
      <c r="E56" s="41"/>
      <c r="F56" s="41">
        <f>D56*E56</f>
        <v>0</v>
      </c>
    </row>
    <row r="57" spans="1:6" ht="12.75">
      <c r="A57" s="62"/>
      <c r="B57" s="49"/>
      <c r="C57" s="72"/>
      <c r="D57" s="76"/>
      <c r="E57" s="41"/>
      <c r="F57" s="41"/>
    </row>
    <row r="58" spans="1:6" ht="63.75">
      <c r="A58" s="62" t="s">
        <v>42</v>
      </c>
      <c r="B58" s="48" t="s">
        <v>234</v>
      </c>
      <c r="C58" s="72" t="s">
        <v>27</v>
      </c>
      <c r="D58" s="76">
        <v>1</v>
      </c>
      <c r="E58" s="41"/>
      <c r="F58" s="41">
        <f>D58*E58</f>
        <v>0</v>
      </c>
    </row>
    <row r="59" spans="1:6" ht="12.75">
      <c r="A59" s="62"/>
      <c r="B59" s="49"/>
      <c r="C59" s="72"/>
      <c r="D59" s="76"/>
      <c r="E59" s="41"/>
      <c r="F59" s="41"/>
    </row>
    <row r="60" spans="1:6" ht="38.25">
      <c r="A60" s="62" t="s">
        <v>44</v>
      </c>
      <c r="B60" s="48" t="s">
        <v>235</v>
      </c>
      <c r="C60" s="72" t="s">
        <v>27</v>
      </c>
      <c r="D60" s="76">
        <v>7</v>
      </c>
      <c r="E60" s="41"/>
      <c r="F60" s="41">
        <f>D60*E60</f>
        <v>0</v>
      </c>
    </row>
    <row r="61" spans="1:6" ht="12.75">
      <c r="A61" s="62"/>
      <c r="B61" s="49"/>
      <c r="C61" s="72"/>
      <c r="D61" s="76"/>
      <c r="E61" s="41"/>
      <c r="F61" s="41"/>
    </row>
    <row r="62" spans="1:6" ht="12.75">
      <c r="A62" s="62" t="s">
        <v>45</v>
      </c>
      <c r="B62" s="55" t="s">
        <v>236</v>
      </c>
      <c r="C62" s="72" t="s">
        <v>144</v>
      </c>
      <c r="D62" s="76">
        <v>5</v>
      </c>
      <c r="E62" s="41"/>
      <c r="F62" s="41">
        <f>(SUM(F48:F61))*0.05</f>
        <v>0</v>
      </c>
    </row>
    <row r="63" spans="1:6" ht="13.5" thickBot="1">
      <c r="A63" s="62"/>
      <c r="B63" s="48"/>
      <c r="C63" s="72"/>
      <c r="D63" s="76"/>
      <c r="E63" s="41"/>
      <c r="F63" s="41"/>
    </row>
    <row r="64" spans="1:6" ht="13.5" thickBot="1">
      <c r="A64" s="86" t="s">
        <v>10</v>
      </c>
      <c r="B64" s="168" t="s">
        <v>153</v>
      </c>
      <c r="C64" s="164"/>
      <c r="D64" s="164"/>
      <c r="E64" s="164"/>
      <c r="F64" s="91">
        <f>SUM(F48:F63)</f>
        <v>0</v>
      </c>
    </row>
    <row r="65" spans="1:6" ht="12.75">
      <c r="A65" s="60"/>
      <c r="B65" s="56"/>
      <c r="C65" s="74"/>
      <c r="D65" s="79"/>
      <c r="E65" s="57"/>
      <c r="F65" s="57"/>
    </row>
    <row r="66" spans="1:6" ht="12.75">
      <c r="A66" s="60"/>
      <c r="B66" s="56"/>
      <c r="C66" s="74"/>
      <c r="D66" s="79"/>
      <c r="E66" s="57"/>
      <c r="F66" s="57"/>
    </row>
    <row r="67" spans="1:6" ht="12.75">
      <c r="A67" s="80" t="s">
        <v>12</v>
      </c>
      <c r="B67" s="166" t="s">
        <v>140</v>
      </c>
      <c r="C67" s="167"/>
      <c r="D67" s="167"/>
      <c r="E67" s="167"/>
      <c r="F67" s="167"/>
    </row>
    <row r="68" spans="1:6" ht="12.75">
      <c r="A68" s="62"/>
      <c r="B68" s="48"/>
      <c r="C68" s="72"/>
      <c r="D68" s="76"/>
      <c r="E68" s="41"/>
      <c r="F68" s="41"/>
    </row>
    <row r="69" spans="1:6" ht="51">
      <c r="A69" s="62" t="s">
        <v>50</v>
      </c>
      <c r="B69" s="47" t="s">
        <v>237</v>
      </c>
      <c r="C69" s="72" t="s">
        <v>147</v>
      </c>
      <c r="D69" s="76">
        <v>6</v>
      </c>
      <c r="E69" s="41"/>
      <c r="F69" s="41">
        <f>D69*E69</f>
        <v>0</v>
      </c>
    </row>
    <row r="70" spans="1:6" ht="12.75">
      <c r="A70" s="62"/>
      <c r="B70" s="48"/>
      <c r="C70" s="72"/>
      <c r="D70" s="76"/>
      <c r="E70" s="41"/>
      <c r="F70" s="41"/>
    </row>
    <row r="71" spans="1:6" ht="76.5">
      <c r="A71" s="62" t="s">
        <v>50</v>
      </c>
      <c r="B71" s="47" t="s">
        <v>238</v>
      </c>
      <c r="C71" s="72" t="s">
        <v>147</v>
      </c>
      <c r="D71" s="76">
        <v>120</v>
      </c>
      <c r="E71" s="41"/>
      <c r="F71" s="41">
        <f>D71*E71</f>
        <v>0</v>
      </c>
    </row>
    <row r="72" spans="1:6" ht="12.75">
      <c r="A72" s="62"/>
      <c r="B72" s="48"/>
      <c r="C72" s="72"/>
      <c r="D72" s="76"/>
      <c r="E72" s="41"/>
      <c r="F72" s="41"/>
    </row>
    <row r="73" spans="1:6" ht="76.5">
      <c r="A73" s="62" t="s">
        <v>51</v>
      </c>
      <c r="B73" s="47" t="s">
        <v>239</v>
      </c>
      <c r="C73" s="72" t="s">
        <v>27</v>
      </c>
      <c r="D73" s="76">
        <v>30</v>
      </c>
      <c r="E73" s="41"/>
      <c r="F73" s="41">
        <f>D73*E73</f>
        <v>0</v>
      </c>
    </row>
    <row r="74" spans="1:6" ht="12.75">
      <c r="A74" s="62"/>
      <c r="B74" s="48"/>
      <c r="C74" s="72"/>
      <c r="D74" s="76"/>
      <c r="E74" s="41"/>
      <c r="F74" s="41"/>
    </row>
    <row r="75" spans="1:6" ht="25.5">
      <c r="A75" s="62" t="s">
        <v>52</v>
      </c>
      <c r="B75" s="49" t="s">
        <v>240</v>
      </c>
      <c r="C75" s="72" t="s">
        <v>27</v>
      </c>
      <c r="D75" s="76">
        <v>1</v>
      </c>
      <c r="E75" s="41"/>
      <c r="F75" s="41">
        <f>D75*E75</f>
        <v>0</v>
      </c>
    </row>
    <row r="76" spans="1:6" ht="12.75">
      <c r="A76" s="62"/>
      <c r="B76" s="48"/>
      <c r="C76" s="72"/>
      <c r="D76" s="76"/>
      <c r="E76" s="41"/>
      <c r="F76" s="41"/>
    </row>
    <row r="77" spans="1:6" ht="38.25">
      <c r="A77" s="62" t="s">
        <v>54</v>
      </c>
      <c r="B77" s="49" t="s">
        <v>241</v>
      </c>
      <c r="C77" s="72" t="s">
        <v>27</v>
      </c>
      <c r="D77" s="76">
        <v>16</v>
      </c>
      <c r="E77" s="41"/>
      <c r="F77" s="41">
        <f>D77*E77</f>
        <v>0</v>
      </c>
    </row>
    <row r="78" spans="1:6" ht="12.75">
      <c r="A78" s="62"/>
      <c r="B78" s="48"/>
      <c r="C78" s="72"/>
      <c r="D78" s="76"/>
      <c r="E78" s="41"/>
      <c r="F78" s="41"/>
    </row>
    <row r="79" spans="1:6" ht="25.5">
      <c r="A79" s="62" t="s">
        <v>55</v>
      </c>
      <c r="B79" s="49" t="s">
        <v>242</v>
      </c>
      <c r="C79" s="72" t="s">
        <v>147</v>
      </c>
      <c r="D79" s="76">
        <v>110</v>
      </c>
      <c r="E79" s="41"/>
      <c r="F79" s="41">
        <f>D79*E79</f>
        <v>0</v>
      </c>
    </row>
    <row r="80" spans="1:6" ht="13.5" thickBot="1">
      <c r="A80" s="63"/>
      <c r="B80" s="51"/>
      <c r="C80" s="72"/>
      <c r="D80" s="76"/>
      <c r="E80" s="41"/>
      <c r="F80" s="41"/>
    </row>
    <row r="81" spans="1:6" ht="13.5" thickBot="1">
      <c r="A81" s="86" t="s">
        <v>12</v>
      </c>
      <c r="B81" s="168" t="s">
        <v>154</v>
      </c>
      <c r="C81" s="164"/>
      <c r="D81" s="164"/>
      <c r="E81" s="164"/>
      <c r="F81" s="91">
        <f>SUM(F68:F80)</f>
        <v>0</v>
      </c>
    </row>
    <row r="82" spans="1:6" ht="12.75">
      <c r="A82" s="60"/>
      <c r="B82" s="56"/>
      <c r="C82" s="74"/>
      <c r="D82" s="79"/>
      <c r="E82" s="57"/>
      <c r="F82" s="57"/>
    </row>
    <row r="83" spans="1:6" ht="12.75">
      <c r="A83" s="60"/>
      <c r="B83" s="56"/>
      <c r="C83" s="74"/>
      <c r="D83" s="79"/>
      <c r="E83" s="57"/>
      <c r="F83" s="57"/>
    </row>
    <row r="84" spans="1:6" ht="12.75">
      <c r="A84" s="80" t="s">
        <v>14</v>
      </c>
      <c r="B84" s="81" t="s">
        <v>141</v>
      </c>
      <c r="C84" s="82"/>
      <c r="D84" s="83"/>
      <c r="E84" s="96"/>
      <c r="F84" s="96"/>
    </row>
    <row r="85" spans="1:6" ht="12.75">
      <c r="A85" s="62" t="s">
        <v>3</v>
      </c>
      <c r="B85" s="48" t="s">
        <v>4</v>
      </c>
      <c r="C85" s="72"/>
      <c r="D85" s="76"/>
      <c r="E85" s="41"/>
      <c r="F85" s="41"/>
    </row>
    <row r="86" spans="1:6" ht="25.5">
      <c r="A86" s="62" t="s">
        <v>59</v>
      </c>
      <c r="B86" s="58" t="s">
        <v>243</v>
      </c>
      <c r="C86" s="72" t="s">
        <v>27</v>
      </c>
      <c r="D86" s="76">
        <v>1</v>
      </c>
      <c r="E86" s="41"/>
      <c r="F86" s="41">
        <f>D86*E86</f>
        <v>0</v>
      </c>
    </row>
    <row r="87" spans="1:6" ht="12.75">
      <c r="A87" s="62"/>
      <c r="B87" s="48"/>
      <c r="C87" s="72"/>
      <c r="D87" s="76"/>
      <c r="E87" s="41"/>
      <c r="F87" s="41"/>
    </row>
    <row r="88" spans="1:6" ht="12.75">
      <c r="A88" s="62" t="s">
        <v>60</v>
      </c>
      <c r="B88" s="59" t="s">
        <v>244</v>
      </c>
      <c r="C88" s="72" t="s">
        <v>27</v>
      </c>
      <c r="D88" s="76">
        <v>1</v>
      </c>
      <c r="E88" s="41"/>
      <c r="F88" s="41">
        <f>D88*E88</f>
        <v>0</v>
      </c>
    </row>
    <row r="89" spans="1:6" ht="12.75">
      <c r="A89" s="62"/>
      <c r="B89" s="48"/>
      <c r="C89" s="72"/>
      <c r="D89" s="76"/>
      <c r="E89" s="41"/>
      <c r="F89" s="41"/>
    </row>
    <row r="90" spans="1:6" ht="25.5">
      <c r="A90" s="62" t="s">
        <v>155</v>
      </c>
      <c r="B90" s="58" t="s">
        <v>156</v>
      </c>
      <c r="C90" s="147" t="s">
        <v>144</v>
      </c>
      <c r="D90" s="76">
        <v>3</v>
      </c>
      <c r="E90" s="41"/>
      <c r="F90" s="41">
        <f>(+F81+F64+F43+F23)*3%</f>
        <v>0</v>
      </c>
    </row>
    <row r="91" spans="1:6" ht="12.75">
      <c r="A91" s="63"/>
      <c r="B91" s="51"/>
      <c r="C91" s="72"/>
      <c r="D91" s="76"/>
      <c r="E91" s="41"/>
      <c r="F91" s="41"/>
    </row>
    <row r="92" spans="1:6" ht="12.75">
      <c r="A92" s="61" t="s">
        <v>157</v>
      </c>
      <c r="B92" s="59" t="s">
        <v>245</v>
      </c>
      <c r="C92" s="72" t="s">
        <v>27</v>
      </c>
      <c r="D92" s="76">
        <v>1</v>
      </c>
      <c r="E92" s="41"/>
      <c r="F92" s="41">
        <f>D92*E92</f>
        <v>0</v>
      </c>
    </row>
    <row r="93" spans="1:6" ht="12.75">
      <c r="A93" s="63"/>
      <c r="B93" s="59"/>
      <c r="C93" s="72"/>
      <c r="D93" s="76"/>
      <c r="E93" s="41"/>
      <c r="F93" s="41"/>
    </row>
    <row r="94" spans="1:6" ht="12.75">
      <c r="A94" s="62" t="s">
        <v>158</v>
      </c>
      <c r="B94" s="59" t="s">
        <v>246</v>
      </c>
      <c r="C94" s="72" t="s">
        <v>27</v>
      </c>
      <c r="D94" s="76">
        <v>1</v>
      </c>
      <c r="E94" s="41"/>
      <c r="F94" s="41">
        <v>0</v>
      </c>
    </row>
    <row r="95" spans="1:6" ht="12.75">
      <c r="A95" s="62"/>
      <c r="B95" s="59"/>
      <c r="C95" s="72"/>
      <c r="D95" s="76"/>
      <c r="E95" s="41"/>
      <c r="F95" s="41"/>
    </row>
    <row r="96" spans="1:6" ht="13.5" thickBot="1">
      <c r="A96" s="63"/>
      <c r="B96" s="51"/>
      <c r="C96" s="72"/>
      <c r="D96" s="76"/>
      <c r="E96" s="41"/>
      <c r="F96" s="41"/>
    </row>
    <row r="97" spans="1:6" ht="13.5" thickBot="1">
      <c r="A97" s="86" t="s">
        <v>14</v>
      </c>
      <c r="B97" s="87" t="s">
        <v>159</v>
      </c>
      <c r="C97" s="88"/>
      <c r="D97" s="89"/>
      <c r="E97" s="95"/>
      <c r="F97" s="91">
        <f>SUM(F86:F96)</f>
        <v>0</v>
      </c>
    </row>
    <row r="98" ht="12.75">
      <c r="F98" s="22"/>
    </row>
    <row r="99" ht="12.75">
      <c r="F99" s="22"/>
    </row>
  </sheetData>
  <sheetProtection/>
  <mergeCells count="11">
    <mergeCell ref="B64:E64"/>
    <mergeCell ref="B67:F67"/>
    <mergeCell ref="B81:E81"/>
    <mergeCell ref="B1:F1"/>
    <mergeCell ref="B3:E3"/>
    <mergeCell ref="B4:E4"/>
    <mergeCell ref="B5:E5"/>
    <mergeCell ref="B6:E6"/>
    <mergeCell ref="B7:E7"/>
    <mergeCell ref="B8:E8"/>
    <mergeCell ref="B46:F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Kravos</dc:creator>
  <cp:keywords/>
  <dc:description/>
  <cp:lastModifiedBy>alenkac</cp:lastModifiedBy>
  <cp:lastPrinted>2014-07-23T09:45:36Z</cp:lastPrinted>
  <dcterms:created xsi:type="dcterms:W3CDTF">2014-02-26T05:53:18Z</dcterms:created>
  <dcterms:modified xsi:type="dcterms:W3CDTF">2014-07-25T08:29:03Z</dcterms:modified>
  <cp:category/>
  <cp:version/>
  <cp:contentType/>
  <cp:contentStatus/>
</cp:coreProperties>
</file>