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<sst xmlns="http://schemas.openxmlformats.org/spreadsheetml/2006/main" count="150" uniqueCount="102">
  <si>
    <t>OBČINA AJDOVŠČINA</t>
  </si>
  <si>
    <t>Cesta 5.maja 6a</t>
  </si>
  <si>
    <t>5270 AJDOVŠČINA</t>
  </si>
  <si>
    <t>POPIS DEL</t>
  </si>
  <si>
    <t xml:space="preserve">A. </t>
  </si>
  <si>
    <t>GRADBENA DELA</t>
  </si>
  <si>
    <t>A.1.</t>
  </si>
  <si>
    <t>A.1.1.</t>
  </si>
  <si>
    <t>A.1.2.</t>
  </si>
  <si>
    <t>A.2.</t>
  </si>
  <si>
    <t>m2</t>
  </si>
  <si>
    <t>ZEMELJSKA DELA</t>
  </si>
  <si>
    <t>m3</t>
  </si>
  <si>
    <t xml:space="preserve">ZIDARSKA DELA </t>
  </si>
  <si>
    <t>RAZNA DELA</t>
  </si>
  <si>
    <t>A.3.</t>
  </si>
  <si>
    <t>A.3.1.</t>
  </si>
  <si>
    <t>A.4.</t>
  </si>
  <si>
    <t>A.4.1.</t>
  </si>
  <si>
    <t>A.5.</t>
  </si>
  <si>
    <t>SKUPAJ ZEMELJSKA DELA</t>
  </si>
  <si>
    <t>SKUPAJ ZIDARSKA DELA</t>
  </si>
  <si>
    <t>SKUPAJ RAZNA DELA</t>
  </si>
  <si>
    <t>REKAPITULACIJA</t>
  </si>
  <si>
    <t>VSE SKUPAJ BREZ DDV</t>
  </si>
  <si>
    <t>22% DDV</t>
  </si>
  <si>
    <t>SKUPAJ Z DDV</t>
  </si>
  <si>
    <t>A.6.</t>
  </si>
  <si>
    <t>URBANA OPREMA</t>
  </si>
  <si>
    <t>A.7.</t>
  </si>
  <si>
    <t>HORTIKULTURA</t>
  </si>
  <si>
    <t xml:space="preserve">SKUPAJ URBANA OPREMA </t>
  </si>
  <si>
    <t>SKUPAJ HORTIKULTURA</t>
  </si>
  <si>
    <t>A.6.1.</t>
  </si>
  <si>
    <t>A.2.1.</t>
  </si>
  <si>
    <t>A.2.3.</t>
  </si>
  <si>
    <t>A.2.4.</t>
  </si>
  <si>
    <t>A.2.8.</t>
  </si>
  <si>
    <t>A.2.9.</t>
  </si>
  <si>
    <t>NEPREDVIDENA DELA 5%</t>
  </si>
  <si>
    <t>A.2.2.</t>
  </si>
  <si>
    <t>A.2.5.</t>
  </si>
  <si>
    <t>A.2.6.</t>
  </si>
  <si>
    <t>SKUPAJ BREZ DDV</t>
  </si>
  <si>
    <t xml:space="preserve">PEŠPOT OB PARKIRIŠČU ZA STARIM MLINOM </t>
  </si>
  <si>
    <r>
      <t>OPOMBA:                                                                *</t>
    </r>
    <r>
      <rPr>
        <sz val="8"/>
        <color indexed="8"/>
        <rFont val="Calibri"/>
        <family val="2"/>
      </rPr>
      <t xml:space="preserve">Dela je potrebno izvajati v skladu z :
- veljavnimi tehničnimi predpisi in normativi v soglasju z obveznimi standardi,
- varstvom pri delu, varovanjem zdravja in življenja ljudi, varstvom pred požarom,
- varstvom pred naravnimi in drugimi nesrečami,
- zakonom o graditvi objektov in projektno dokumentacijo,
- pravili stroke
V enotnih cenah posameznih postavk morajo biti zajeti sledeči stroški :
- izvedba del po popisu
- zaščita ostalih predmetov, opreme in inštalacij
- ukrepi za zmanjšanje emisij hrupa in zapraševanja. Gradbeni proizvodi in inštalacije morajo biti ekološko neoporečni in higiensko ustrezni. Vsa dela morajo biti
izvedena pravilno in po pravilih stroke. Uporabljeni
gradbeni proizvodi morajo ustrezati predpisanim standardom v skladu z Zakonom o gradbenih proizvodih (ULRS 52/2000) in podzakonskimi akti.
                                                                                                                                      </t>
    </r>
  </si>
  <si>
    <r>
      <rPr>
        <sz val="8"/>
        <color indexed="8"/>
        <rFont val="Calibri"/>
        <family val="2"/>
      </rPr>
      <t xml:space="preserve">* Izvajalec je dolžan pri sestavi ponudbe upoštevati vse grafične in tekstualne dele projekta. V primeru tiskarskih napak in neskladij med popisom, tekstualnim in grafičnim delom PZI projekta je dolžan izvajalec pred izdelavo ponudbe na to opozoriti projektanta pred oddajo ponudbe. Ponudnik je dolžan pri ponudbi upoštevati vse povezane stroške, ki so potrebni za tehnično pravilno izvedbo del, ki jih ponuja v izvedbo (kot npr. razni pritrdilni materiali, vezni in tesnilni materiali, podkonstrukcije in podobno.  </t>
    </r>
    <r>
      <rPr>
        <sz val="11"/>
        <color indexed="8"/>
        <rFont val="Calibri"/>
        <family val="2"/>
      </rPr>
      <t xml:space="preserve">                                                                                                                                                                                                                                </t>
    </r>
  </si>
  <si>
    <r>
      <rPr>
        <sz val="8"/>
        <color indexed="8"/>
        <rFont val="Calibri"/>
        <family val="2"/>
      </rPr>
      <t xml:space="preserve">*  V ponudbeni ceni je potrebno upoštevati ustrezno varovanje obstoječih dreves in temu prilagoditi način izvedbe del. Obvezno se upošteva norma DIN 18920 (Zaščita dreves, rastlinskih sestojev in vegetacijskih površin pri gradbenih delih). Izkope v neposredni bližini obstoječih dreves je potrebno izvajati ročno. Pri izvajanju izkopov se ne sme pretrgati korenin s premerom 2,5 cm in več. Pretrgane korenine je potrebno zaščititi z ustreznimi pripravki, ki pospešujejo rast in celjenje korenin.  </t>
    </r>
    <r>
      <rPr>
        <sz val="11"/>
        <color indexed="8"/>
        <rFont val="Calibri"/>
        <family val="2"/>
      </rPr>
      <t xml:space="preserve">                                                                                            </t>
    </r>
  </si>
  <si>
    <t>PRIPRAVLJALNA in ZAKLJUČNA DELA</t>
  </si>
  <si>
    <t>Ureditev gradbišča. V ponudbeni ceni je potrebno upoštevati vse stroške pripravljalnih in zaključnih del, organizacije, prijave, ureditve in čuvanja gradbišča, izdelave gradbiščne table, ustreznega zavarovanja gradbišča ter vseh drugih del, ki so potrebna za funkcioniranje gradbišča in varno delo na gradbišču.</t>
  </si>
  <si>
    <t>enota</t>
  </si>
  <si>
    <t>količina</t>
  </si>
  <si>
    <t>cena / €</t>
  </si>
  <si>
    <t>vrednost</t>
  </si>
  <si>
    <t>kom</t>
  </si>
  <si>
    <r>
      <t xml:space="preserve">Zakoličba osi nove pešpoti - horizontalna ravnina </t>
    </r>
    <r>
      <rPr>
        <i/>
        <sz val="11"/>
        <color indexed="8"/>
        <rFont val="Calibri"/>
        <family val="2"/>
      </rPr>
      <t xml:space="preserve">                             </t>
    </r>
  </si>
  <si>
    <t>Zakoličba eventuelnih komunalnih instalacij v bližini gradbenih posegov.</t>
  </si>
  <si>
    <t>A.1.3.</t>
  </si>
  <si>
    <t>A.1.4.</t>
  </si>
  <si>
    <t>A.1.5.</t>
  </si>
  <si>
    <t>Čiščenje lokacije po končanih delih. Upoštevana je vzpostavitev prvotnega stanja na vseh tangiranih površinah.</t>
  </si>
  <si>
    <t>SKUPAJ PRIPRAVLJALNA IN ZAKLJUČNA DELA</t>
  </si>
  <si>
    <t>Dobava in izdelava nevezane nosilne plasti enakomerno zrnatega drobljenca 0/32  iz kamnine (tamponsko nasutje), komplet s potrebnim planiranjem in utrjevanjem do zahtevane zbitosti v debelini 20 cm. Debelino tampona določi geomehanik.</t>
  </si>
  <si>
    <t>Dobava in polaganje geotekstil filca 200g/m2 pred vgrajevanjem nasutja.</t>
  </si>
  <si>
    <t>PEŠPOT IZ PEŠČENE PODLAGE</t>
  </si>
  <si>
    <t>Planiranje in valjanje dna izkopa do ustrezne zbitosti</t>
  </si>
  <si>
    <t>A.2.10.</t>
  </si>
  <si>
    <t>m</t>
  </si>
  <si>
    <t>A.3.2.</t>
  </si>
  <si>
    <t xml:space="preserve">Prilagoditev pokrovov obstoječih jaškov po potrebi in ponižanje betonskega okvira jaškov za 30cm oz. toliko, da niso več vidni - zasutje z zemljino </t>
  </si>
  <si>
    <t>Strojni površinski izkop zemlje in humusa (I. -III. kat.) za izvedbo peščene poti v širini 2,5m in debelini 30 cm komplet z odvozom na deponijo v oddaljenosti 0-200m (deponija na gradbišču - material se porabi za izdelavo hribčkov, del humusa za zasip robnikov ob izkopu). Ročni izkop okrog komunalnih vodov in pri navezavi na obstoječo pešpot!</t>
  </si>
  <si>
    <t>A.3.3.</t>
  </si>
  <si>
    <t>PRIPRAVLJALNA IN ZAKLJUČNA DELA</t>
  </si>
  <si>
    <t>Izdelava travnatih hribčkov z zasipom zemlje III. kategorije od izkopa parkirišč in pešpoti ter utrditev v plasteh po 30 cm (ocena)</t>
  </si>
  <si>
    <t>Prevoz preostale zemljine na razdaljo 1000m - 3000m (deponija se določi naknadno z investitorjem). (ocena)</t>
  </si>
  <si>
    <t>Zgornja plast hribčkov - nasutje s humusom v deb. 20cm (zemlja I.-II. kat. - od izkopa parkirišča in pešpoti) ter utrditev zgornje plasti - strojno humusiranje (ocena)</t>
  </si>
  <si>
    <t>LESENA PODEST</t>
  </si>
  <si>
    <t>A.2.11</t>
  </si>
  <si>
    <t>Priprava podlage za postavitev lesene podesti: izkop v velikosti 9m2, planiranje in valjanje dna izkopa, dobava in izdelava nevezane nosilne plasti enakomerno zrnatega drobljenca 0/32  iz kamnine (tamponsko nasutje), komplet s potrebnim planiranjem in utrjevanjem do zahtevane zbitosti v debelini 20 cm. Dobava in polaganje geotekstil filca 200g/m2 pred vgrajevanjem nasutja. Dobava in vgrajevanje finalnega sloja iz belega peska frakcije 0-8 mm, komplet s potrebnim finalnim planiranjem in utrjevanjem, nasip v debelini 8 cm. Izbor peska enak pesku pešpoti (detajl).</t>
  </si>
  <si>
    <t>A.6.2.</t>
  </si>
  <si>
    <t>A.6.3.</t>
  </si>
  <si>
    <t>A.6.4.</t>
  </si>
  <si>
    <t>DREVNINA</t>
  </si>
  <si>
    <t xml:space="preserve">Dobava in vgrajevanje finalnega sloja iz belega peska frakcije 0-8 mm, komplet s potrebnim finalnim planiranjem in utrjevanjem, nasip v debelini 8 cm. Pot se izvede v rahlem simetričnem naklonu - 2% proti obrobi poti. Izbor peska enak pesku na obstoječem kolesarskem počivališču (potrdi ga projektant).                                                               </t>
  </si>
  <si>
    <t>A.6.5.</t>
  </si>
  <si>
    <t>TRAVNATI HRIBČKI</t>
  </si>
  <si>
    <t xml:space="preserve">ZATRAVITEV </t>
  </si>
  <si>
    <t>Zatravitev hribčkov, ob pešpoti,...nabava in setev travne mešanice (cca 25-50 g travne mešanice na m2), dognojevanje, zagrabljanje, uvaljanje in čiščenje po končanem delu.</t>
  </si>
  <si>
    <t>*velja za vse izbrane vrste: Nabava sadik z nakladanjem v drevesnici in transportom do mesta vsaditve. Izkop in priprava zadostne velikosti jame, drenaža, vstavitev cevi za zračenje in zalivanje koreninskega sistema, usaditev dreves vključno z zemeljsko grudo. Drevesa se fiksirajo s lesenimi impregniranimi koli (3 koli na drevo) zadostne višine. Zasipanje, zalivanje, odvoz odvečnega materiala, s planiranjem po končanih delih in ostalimi pomožnimi deli. Razporeditev dreves po zasaditveni situaciji (zakoličenje).</t>
  </si>
  <si>
    <t>Zakoličba travnatih hričkov - horizontalna in vertikalna ravnina</t>
  </si>
  <si>
    <t>Zasip obrobe pešpoti s humusom (zemlja I. kat. od izkopa) z valjanjem in utrditvijo v plasteh po 30cm  - strojno</t>
  </si>
  <si>
    <t>Drevesna vrsta: Quercus rubra - Rdeči hrast: min. 3X presajena sadika s koreninsko grudo v mrežici, višina 350-400 cm, več kot 7 odganjkov,  obseg debla 18/20, neporaščeno deblo min. 2,50m od tal brez vej.</t>
  </si>
  <si>
    <t>Drevesna vrsta: Prunus Avium - navadna češnja: min. 3X presajena sadika s koreninsko grudo v mrežici, višina 300-350cm, obseg debla 12/14, več kot 7 odganjkov, neporaščeno deblo min. 2,50m od tal brez vej.</t>
  </si>
  <si>
    <t>Drevesna vrsta: Betula pendula - navadna breza: min. 4X presajena sadika s koreninsko grudo v mrežici (enodebelna), višina 300-400 cm, obseg debla 14/16, več kot 7 odganjkov, neporaščeno deblo min. 2,50m od tal brez vej.</t>
  </si>
  <si>
    <t>Drevesna vrsta: Salix babilonica  - Vrba žalujka: min. 3X presajena sadika s koreninsko grudo v mrežici, višina 200-250 cm,  obseg debla 10/12cm, več kot 7 odganjkov.</t>
  </si>
  <si>
    <t>Izdelava (dobava in montaža) lesenega podesta iz macesnovih gladkih desk (32X115X3000mm) v velikosti 3X3m (9m2) vključno z leseno podkonstrukcijo, distančniki, inox vijaki in Alu zaključkom. Podest se položi na utrjeno v naprej pripravljeno podlago (v nivoju terena). Podest se na delu, kjer bo locirana klop ustrezno prilagodi in deske zareže. Pred izdelavo je potrebno detajle uskladiti s projektantom (detajl).</t>
  </si>
  <si>
    <t>Izdelava obrobe iz malih tlakovcev iz naravnega kamna velikosti 8 m/8cm /8cm (granitne kocke) z obbetoniranjem                    (betonsko podlago MB 15, deb. 15cm) in stičenjem s cementnim vezivom.</t>
  </si>
  <si>
    <t>Montaža temeljev (50/50/40 cm) za klopi (že nabavljeni temelji in klopi). Upoštevajo naj se izkopi in zasipi (niso všteti v zemeljskih delih).</t>
  </si>
  <si>
    <t>A.4.2.</t>
  </si>
  <si>
    <t>Prestavitev obstoječega hidranta na mestu nove pešpoti - lokacija se določi naknadno skupaj s KSD Ajdovščina d.o.o.</t>
  </si>
  <si>
    <t>kos</t>
  </si>
  <si>
    <t xml:space="preserve">* klopi (4 kom) so že nabavljene. Samo montaža klopi </t>
  </si>
</sst>
</file>

<file path=xl/styles.xml><?xml version="1.0" encoding="utf-8"?>
<styleSheet xmlns="http://schemas.openxmlformats.org/spreadsheetml/2006/main">
  <numFmts count="20">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28">
    <font>
      <sz val="11"/>
      <color indexed="8"/>
      <name val="Calibri"/>
      <family val="2"/>
    </font>
    <font>
      <b/>
      <sz val="11"/>
      <color indexed="8"/>
      <name val="Calibri"/>
      <family val="2"/>
    </font>
    <font>
      <sz val="10"/>
      <name val="Arial CE"/>
      <family val="0"/>
    </font>
    <font>
      <sz val="8"/>
      <name val="Arial CE"/>
      <family val="2"/>
    </font>
    <font>
      <b/>
      <sz val="14"/>
      <color indexed="8"/>
      <name val="Calibri"/>
      <family val="2"/>
    </font>
    <font>
      <b/>
      <sz val="12"/>
      <color indexed="8"/>
      <name val="Calibri"/>
      <family val="2"/>
    </font>
    <font>
      <sz val="8"/>
      <name val="Calibri"/>
      <family val="2"/>
    </font>
    <font>
      <sz val="11"/>
      <name val="Calibri"/>
      <family val="2"/>
    </font>
    <font>
      <i/>
      <sz val="11"/>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 fillId="0" borderId="0">
      <alignment/>
      <protection/>
    </xf>
    <xf numFmtId="0" fontId="23" fillId="22" borderId="0" applyNumberFormat="0" applyBorder="0" applyAlignment="0" applyProtection="0"/>
    <xf numFmtId="0" fontId="0" fillId="23" borderId="7" applyNumberFormat="0" applyFont="0" applyAlignment="0" applyProtection="0"/>
    <xf numFmtId="0" fontId="15" fillId="0" borderId="0" applyNumberFormat="0" applyFill="0" applyBorder="0" applyAlignment="0" applyProtection="0"/>
    <xf numFmtId="9" fontId="0" fillId="0" borderId="0" applyFont="0" applyFill="0" applyBorder="0" applyAlignment="0" applyProtection="0"/>
    <xf numFmtId="0" fontId="24" fillId="20" borderId="8" applyNumberFormat="0" applyAlignment="0" applyProtection="0"/>
    <xf numFmtId="0" fontId="25" fillId="0" borderId="0" applyNumberFormat="0" applyFill="0" applyBorder="0" applyAlignment="0" applyProtection="0"/>
    <xf numFmtId="0" fontId="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2" fontId="0" fillId="0" borderId="0" xfId="0" applyNumberFormat="1" applyAlignment="1">
      <alignment/>
    </xf>
    <xf numFmtId="0" fontId="4" fillId="0" borderId="0" xfId="0" applyFont="1" applyAlignment="1">
      <alignment wrapText="1"/>
    </xf>
    <xf numFmtId="0" fontId="5" fillId="0" borderId="0" xfId="0" applyFont="1" applyAlignment="1">
      <alignment wrapText="1"/>
    </xf>
    <xf numFmtId="4" fontId="0" fillId="0" borderId="0" xfId="0" applyNumberFormat="1" applyAlignment="1">
      <alignment/>
    </xf>
    <xf numFmtId="4" fontId="1" fillId="0" borderId="0" xfId="0" applyNumberFormat="1" applyFont="1" applyAlignment="1">
      <alignment/>
    </xf>
    <xf numFmtId="0" fontId="5" fillId="0" borderId="0" xfId="0" applyFont="1" applyBorder="1" applyAlignment="1">
      <alignment wrapText="1"/>
    </xf>
    <xf numFmtId="0" fontId="0" fillId="0" borderId="0" xfId="0" applyBorder="1" applyAlignment="1">
      <alignment horizontal="right"/>
    </xf>
    <xf numFmtId="2" fontId="0" fillId="0" borderId="0" xfId="0" applyNumberFormat="1" applyBorder="1" applyAlignment="1">
      <alignment/>
    </xf>
    <xf numFmtId="4" fontId="0" fillId="0" borderId="0" xfId="0" applyNumberFormat="1" applyBorder="1" applyAlignment="1">
      <alignment/>
    </xf>
    <xf numFmtId="0" fontId="5" fillId="0" borderId="10" xfId="0" applyFont="1" applyBorder="1" applyAlignment="1">
      <alignment wrapText="1"/>
    </xf>
    <xf numFmtId="0" fontId="0" fillId="0" borderId="10" xfId="0" applyBorder="1" applyAlignment="1">
      <alignment horizontal="right"/>
    </xf>
    <xf numFmtId="2" fontId="0" fillId="0" borderId="10" xfId="0" applyNumberFormat="1" applyBorder="1" applyAlignment="1">
      <alignment/>
    </xf>
    <xf numFmtId="4" fontId="0" fillId="0" borderId="10" xfId="0" applyNumberFormat="1" applyBorder="1" applyAlignment="1">
      <alignment/>
    </xf>
    <xf numFmtId="4" fontId="7" fillId="0" borderId="0" xfId="0" applyNumberFormat="1" applyFont="1" applyAlignment="1">
      <alignment/>
    </xf>
    <xf numFmtId="0" fontId="7" fillId="0" borderId="0" xfId="0" applyFont="1" applyFill="1" applyAlignment="1">
      <alignment wrapText="1"/>
    </xf>
    <xf numFmtId="0" fontId="7" fillId="0" borderId="0" xfId="0" applyFont="1" applyFill="1" applyAlignment="1">
      <alignment horizontal="right"/>
    </xf>
    <xf numFmtId="2" fontId="7" fillId="0" borderId="0" xfId="0" applyNumberFormat="1" applyFont="1" applyFill="1" applyAlignment="1">
      <alignment/>
    </xf>
    <xf numFmtId="0" fontId="0" fillId="10" borderId="0" xfId="0" applyFill="1" applyAlignment="1">
      <alignment horizontal="right"/>
    </xf>
    <xf numFmtId="2" fontId="0" fillId="10" borderId="0" xfId="0" applyNumberFormat="1" applyFill="1" applyAlignment="1">
      <alignment/>
    </xf>
    <xf numFmtId="4" fontId="0" fillId="10" borderId="0" xfId="0" applyNumberFormat="1" applyFill="1" applyAlignment="1">
      <alignment/>
    </xf>
    <xf numFmtId="0" fontId="0" fillId="0" borderId="0" xfId="0" applyFill="1" applyAlignment="1">
      <alignment wrapText="1"/>
    </xf>
    <xf numFmtId="0" fontId="5" fillId="4" borderId="0" xfId="0" applyFont="1" applyFill="1" applyAlignment="1">
      <alignment wrapText="1"/>
    </xf>
    <xf numFmtId="0" fontId="0" fillId="4" borderId="0" xfId="0" applyFill="1" applyAlignment="1">
      <alignment horizontal="right"/>
    </xf>
    <xf numFmtId="2" fontId="0" fillId="4" borderId="0" xfId="0" applyNumberFormat="1" applyFill="1" applyAlignment="1">
      <alignment/>
    </xf>
    <xf numFmtId="4" fontId="0" fillId="4" borderId="0" xfId="0" applyNumberFormat="1" applyFill="1" applyAlignment="1">
      <alignment/>
    </xf>
    <xf numFmtId="0" fontId="5" fillId="10" borderId="0" xfId="0" applyFont="1" applyFill="1" applyAlignment="1">
      <alignment wrapText="1"/>
    </xf>
    <xf numFmtId="4" fontId="7" fillId="0" borderId="0" xfId="0" applyNumberFormat="1" applyFont="1" applyFill="1" applyAlignment="1">
      <alignment/>
    </xf>
    <xf numFmtId="0" fontId="0" fillId="0" borderId="0" xfId="0" applyFill="1" applyAlignment="1">
      <alignment horizontal="right"/>
    </xf>
    <xf numFmtId="2" fontId="0" fillId="0" borderId="0" xfId="0" applyNumberFormat="1" applyFill="1" applyAlignment="1">
      <alignment/>
    </xf>
    <xf numFmtId="4" fontId="0" fillId="0" borderId="0" xfId="0" applyNumberFormat="1" applyFill="1" applyAlignment="1">
      <alignment/>
    </xf>
    <xf numFmtId="0" fontId="5" fillId="10" borderId="0" xfId="0" applyFont="1" applyFill="1" applyAlignment="1">
      <alignment/>
    </xf>
    <xf numFmtId="0" fontId="0" fillId="0" borderId="0" xfId="0" applyAlignment="1">
      <alignment horizontal="left" wrapText="1"/>
    </xf>
    <xf numFmtId="0" fontId="0" fillId="10" borderId="0" xfId="0" applyFill="1" applyAlignment="1">
      <alignment/>
    </xf>
    <xf numFmtId="0" fontId="4" fillId="10" borderId="0" xfId="0" applyFont="1" applyFill="1" applyAlignment="1">
      <alignment wrapText="1"/>
    </xf>
    <xf numFmtId="4" fontId="1" fillId="10" borderId="0" xfId="0" applyNumberFormat="1" applyFont="1" applyFill="1" applyAlignment="1">
      <alignment/>
    </xf>
    <xf numFmtId="0" fontId="1" fillId="10" borderId="10" xfId="0" applyFont="1" applyFill="1" applyBorder="1" applyAlignment="1">
      <alignment wrapText="1"/>
    </xf>
    <xf numFmtId="0" fontId="0" fillId="10" borderId="10" xfId="0" applyFill="1" applyBorder="1" applyAlignment="1">
      <alignment horizontal="right"/>
    </xf>
    <xf numFmtId="2" fontId="0" fillId="10" borderId="10" xfId="0" applyNumberFormat="1" applyFill="1" applyBorder="1" applyAlignment="1">
      <alignment/>
    </xf>
    <xf numFmtId="4" fontId="0" fillId="10" borderId="10" xfId="0" applyNumberFormat="1" applyFill="1" applyBorder="1" applyAlignment="1">
      <alignment/>
    </xf>
    <xf numFmtId="4" fontId="1" fillId="10" borderId="10" xfId="0" applyNumberFormat="1" applyFont="1" applyFill="1" applyBorder="1" applyAlignment="1">
      <alignment/>
    </xf>
    <xf numFmtId="0" fontId="1" fillId="10" borderId="0" xfId="0" applyFont="1" applyFill="1" applyAlignment="1">
      <alignment wrapText="1"/>
    </xf>
    <xf numFmtId="0" fontId="0" fillId="0" borderId="0" xfId="0" applyFont="1" applyAlignment="1">
      <alignment wrapText="1"/>
    </xf>
    <xf numFmtId="0" fontId="5" fillId="10" borderId="0" xfId="0" applyFont="1" applyFill="1" applyBorder="1" applyAlignment="1">
      <alignment wrapText="1"/>
    </xf>
    <xf numFmtId="0" fontId="0" fillId="10" borderId="0" xfId="0" applyFill="1" applyBorder="1" applyAlignment="1">
      <alignment horizontal="right"/>
    </xf>
    <xf numFmtId="2" fontId="0" fillId="10" borderId="0" xfId="0" applyNumberFormat="1" applyFill="1" applyBorder="1" applyAlignment="1">
      <alignment/>
    </xf>
    <xf numFmtId="4" fontId="0" fillId="10" borderId="0" xfId="0" applyNumberFormat="1" applyFill="1" applyBorder="1" applyAlignment="1">
      <alignment/>
    </xf>
    <xf numFmtId="0" fontId="1" fillId="4" borderId="0" xfId="0" applyFont="1" applyFill="1" applyAlignment="1">
      <alignment horizontal="right"/>
    </xf>
    <xf numFmtId="4" fontId="1" fillId="4" borderId="0" xfId="0" applyNumberFormat="1" applyFont="1" applyFill="1" applyAlignment="1">
      <alignment horizontal="right"/>
    </xf>
    <xf numFmtId="0" fontId="27" fillId="4" borderId="0" xfId="0" applyFont="1" applyFill="1" applyAlignment="1">
      <alignment horizontal="right"/>
    </xf>
    <xf numFmtId="0" fontId="0" fillId="0" borderId="0" xfId="0" applyAlignment="1">
      <alignment vertical="top"/>
    </xf>
    <xf numFmtId="0" fontId="3" fillId="10" borderId="0" xfId="51" applyFont="1" applyFill="1" applyAlignment="1">
      <alignment horizontal="right"/>
      <protection/>
    </xf>
    <xf numFmtId="0" fontId="7" fillId="0" borderId="0" xfId="0" applyFont="1" applyAlignment="1">
      <alignment vertical="top"/>
    </xf>
    <xf numFmtId="0" fontId="0" fillId="10" borderId="0" xfId="0" applyFill="1" applyAlignment="1">
      <alignment vertical="top"/>
    </xf>
    <xf numFmtId="0" fontId="5" fillId="4" borderId="0" xfId="0" applyFont="1" applyFill="1" applyAlignment="1">
      <alignment vertical="top"/>
    </xf>
    <xf numFmtId="0" fontId="5" fillId="0" borderId="0" xfId="0" applyFont="1" applyFill="1" applyAlignment="1">
      <alignment vertical="top"/>
    </xf>
    <xf numFmtId="0" fontId="5" fillId="4" borderId="0" xfId="0" applyFont="1" applyFill="1" applyAlignment="1">
      <alignment vertical="top" wrapText="1"/>
    </xf>
    <xf numFmtId="0" fontId="5" fillId="0" borderId="0" xfId="0" applyFont="1" applyAlignment="1">
      <alignment vertical="top"/>
    </xf>
    <xf numFmtId="0" fontId="5" fillId="10" borderId="0" xfId="0" applyFont="1" applyFill="1" applyAlignment="1">
      <alignment vertical="top"/>
    </xf>
    <xf numFmtId="0" fontId="0" fillId="10" borderId="10" xfId="0" applyFill="1" applyBorder="1" applyAlignment="1">
      <alignment vertical="top"/>
    </xf>
    <xf numFmtId="0" fontId="1" fillId="0" borderId="0" xfId="0" applyFont="1" applyFill="1" applyAlignment="1">
      <alignment wrapText="1"/>
    </xf>
    <xf numFmtId="0" fontId="1" fillId="0" borderId="0" xfId="0" applyFont="1" applyFill="1" applyAlignment="1">
      <alignment wrapText="1"/>
    </xf>
    <xf numFmtId="0" fontId="0" fillId="0" borderId="0" xfId="0" applyFill="1" applyAlignment="1">
      <alignment vertical="top"/>
    </xf>
    <xf numFmtId="0" fontId="0" fillId="0" borderId="0" xfId="0" applyFont="1" applyFill="1" applyAlignment="1">
      <alignment wrapText="1"/>
    </xf>
    <xf numFmtId="0" fontId="7" fillId="0" borderId="0" xfId="0" applyFont="1" applyFill="1" applyAlignment="1">
      <alignment wrapText="1"/>
    </xf>
    <xf numFmtId="0" fontId="7" fillId="10" borderId="0" xfId="0" applyFont="1" applyFill="1" applyAlignment="1">
      <alignment vertical="top"/>
    </xf>
    <xf numFmtId="0" fontId="1" fillId="0" borderId="0" xfId="0" applyFont="1" applyAlignment="1">
      <alignment wrapText="1"/>
    </xf>
    <xf numFmtId="4" fontId="1" fillId="10" borderId="0" xfId="0" applyNumberFormat="1" applyFont="1" applyFill="1" applyAlignment="1">
      <alignment/>
    </xf>
    <xf numFmtId="0" fontId="1" fillId="10" borderId="0" xfId="0" applyFont="1" applyFill="1" applyAlignment="1">
      <alignment horizontal="right"/>
    </xf>
    <xf numFmtId="2" fontId="1" fillId="10" borderId="0" xfId="0" applyNumberFormat="1" applyFont="1" applyFill="1" applyAlignment="1">
      <alignment/>
    </xf>
    <xf numFmtId="4" fontId="1" fillId="0" borderId="0" xfId="0" applyNumberFormat="1" applyFont="1" applyFill="1" applyAlignment="1">
      <alignment/>
    </xf>
    <xf numFmtId="4" fontId="1" fillId="0" borderId="0" xfId="0" applyNumberFormat="1" applyFont="1" applyFill="1" applyAlignment="1">
      <alignment/>
    </xf>
    <xf numFmtId="4" fontId="1" fillId="0" borderId="10" xfId="0" applyNumberFormat="1" applyFont="1" applyBorder="1" applyAlignment="1">
      <alignment/>
    </xf>
    <xf numFmtId="0" fontId="0" fillId="0" borderId="0" xfId="0" applyAlignment="1">
      <alignment vertical="top" wrapText="1"/>
    </xf>
    <xf numFmtId="0" fontId="0" fillId="0" borderId="0" xfId="0" applyFill="1" applyAlignment="1">
      <alignment vertical="top" wrapText="1"/>
    </xf>
    <xf numFmtId="0" fontId="7" fillId="0" borderId="0" xfId="0" applyFont="1" applyFill="1" applyAlignment="1">
      <alignment vertical="top" wrapText="1"/>
    </xf>
    <xf numFmtId="0" fontId="7" fillId="0" borderId="0" xfId="0" applyFont="1" applyFill="1" applyAlignment="1">
      <alignment vertical="top" wrapText="1"/>
    </xf>
    <xf numFmtId="0" fontId="0" fillId="0" borderId="0" xfId="0" applyFont="1" applyFill="1" applyAlignment="1">
      <alignment vertical="top" wrapText="1"/>
    </xf>
    <xf numFmtId="0" fontId="0" fillId="0" borderId="0" xfId="0"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avadno 2" xfId="51"/>
    <cellStyle name="Neutral" xfId="52"/>
    <cellStyle name="Note" xfId="53"/>
    <cellStyle name="Followed Hyperlink" xfId="54"/>
    <cellStyle name="Percent" xfId="55"/>
    <cellStyle name="Output" xfId="56"/>
    <cellStyle name="Title" xfId="57"/>
    <cellStyle name="Total" xfId="58"/>
    <cellStyle name="Currency" xfId="59"/>
    <cellStyle name="Currency [0]" xfId="60"/>
    <cellStyle name="Comma" xfId="61"/>
    <cellStyle name="Comma [0]"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0"/>
  <sheetViews>
    <sheetView tabSelected="1" view="pageBreakPreview" zoomScaleSheetLayoutView="100" workbookViewId="0" topLeftCell="A1">
      <selection activeCell="E67" sqref="E67"/>
    </sheetView>
  </sheetViews>
  <sheetFormatPr defaultColWidth="9.140625" defaultRowHeight="15"/>
  <cols>
    <col min="2" max="2" width="40.140625" style="2" customWidth="1"/>
    <col min="3" max="3" width="9.140625" style="3" customWidth="1"/>
    <col min="4" max="4" width="9.140625" style="4" customWidth="1"/>
    <col min="5" max="5" width="9.140625" style="7" customWidth="1"/>
    <col min="6" max="6" width="13.421875" style="7" customWidth="1"/>
  </cols>
  <sheetData>
    <row r="1" ht="18.75">
      <c r="B1" s="5" t="s">
        <v>0</v>
      </c>
    </row>
    <row r="2" ht="18.75">
      <c r="B2" s="5" t="s">
        <v>1</v>
      </c>
    </row>
    <row r="3" ht="18.75">
      <c r="B3" s="5" t="s">
        <v>2</v>
      </c>
    </row>
    <row r="5" spans="1:6" ht="15.75">
      <c r="A5" s="36"/>
      <c r="B5" s="29" t="s">
        <v>3</v>
      </c>
      <c r="C5" s="21"/>
      <c r="D5" s="22"/>
      <c r="E5" s="23"/>
      <c r="F5" s="23"/>
    </row>
    <row r="6" spans="1:6" ht="37.5">
      <c r="A6" s="36"/>
      <c r="B6" s="37" t="s">
        <v>44</v>
      </c>
      <c r="C6" s="21"/>
      <c r="D6" s="22"/>
      <c r="E6" s="23"/>
      <c r="F6" s="23"/>
    </row>
    <row r="7" ht="251.25" customHeight="1">
      <c r="B7" s="35" t="s">
        <v>45</v>
      </c>
    </row>
    <row r="8" ht="105.75" customHeight="1">
      <c r="B8" s="35" t="s">
        <v>46</v>
      </c>
    </row>
    <row r="9" ht="107.25" customHeight="1">
      <c r="B9" s="35" t="s">
        <v>47</v>
      </c>
    </row>
    <row r="10" ht="19.5" customHeight="1"/>
    <row r="11" spans="1:6" ht="15.75">
      <c r="A11" s="61" t="s">
        <v>4</v>
      </c>
      <c r="B11" s="29" t="s">
        <v>5</v>
      </c>
      <c r="C11" s="21"/>
      <c r="D11" s="22"/>
      <c r="E11" s="23"/>
      <c r="F11" s="23"/>
    </row>
    <row r="12" ht="15">
      <c r="A12" s="53"/>
    </row>
    <row r="13" spans="1:6" ht="15.75">
      <c r="A13" s="57" t="s">
        <v>6</v>
      </c>
      <c r="B13" s="25" t="s">
        <v>48</v>
      </c>
      <c r="C13" s="50" t="s">
        <v>50</v>
      </c>
      <c r="D13" s="52" t="s">
        <v>51</v>
      </c>
      <c r="E13" s="51" t="s">
        <v>52</v>
      </c>
      <c r="F13" s="51" t="s">
        <v>53</v>
      </c>
    </row>
    <row r="14" spans="1:6" ht="123" customHeight="1">
      <c r="A14" s="53" t="s">
        <v>7</v>
      </c>
      <c r="B14" s="66" t="s">
        <v>49</v>
      </c>
      <c r="C14" s="31" t="s">
        <v>54</v>
      </c>
      <c r="D14" s="32">
        <v>1</v>
      </c>
      <c r="E14" s="33"/>
      <c r="F14" s="33">
        <f>+D14*E14</f>
        <v>0</v>
      </c>
    </row>
    <row r="15" spans="1:6" ht="30.75" customHeight="1">
      <c r="A15" s="53" t="s">
        <v>8</v>
      </c>
      <c r="B15" s="76" t="s">
        <v>55</v>
      </c>
      <c r="C15" s="3" t="s">
        <v>54</v>
      </c>
      <c r="D15" s="4">
        <v>1</v>
      </c>
      <c r="E15" s="33"/>
      <c r="F15" s="33">
        <f>+D15*E15</f>
        <v>0</v>
      </c>
    </row>
    <row r="16" spans="1:6" ht="30.75" customHeight="1">
      <c r="A16" s="53" t="s">
        <v>57</v>
      </c>
      <c r="B16" s="2" t="s">
        <v>89</v>
      </c>
      <c r="C16" s="3" t="s">
        <v>54</v>
      </c>
      <c r="D16" s="4">
        <v>1</v>
      </c>
      <c r="E16" s="33"/>
      <c r="F16" s="33">
        <f>+D16*E16</f>
        <v>0</v>
      </c>
    </row>
    <row r="17" spans="1:6" ht="30" customHeight="1">
      <c r="A17" s="53" t="s">
        <v>58</v>
      </c>
      <c r="B17" s="2" t="s">
        <v>56</v>
      </c>
      <c r="C17" s="3" t="s">
        <v>54</v>
      </c>
      <c r="D17" s="4">
        <v>1</v>
      </c>
      <c r="E17" s="33"/>
      <c r="F17" s="33">
        <f>+D17*E17</f>
        <v>0</v>
      </c>
    </row>
    <row r="18" spans="1:6" ht="46.5" customHeight="1">
      <c r="A18" s="53" t="s">
        <v>59</v>
      </c>
      <c r="B18" s="2" t="s">
        <v>60</v>
      </c>
      <c r="C18" s="3" t="s">
        <v>54</v>
      </c>
      <c r="D18" s="4">
        <v>1</v>
      </c>
      <c r="E18" s="33"/>
      <c r="F18" s="33">
        <f>+D18*E18</f>
        <v>0</v>
      </c>
    </row>
    <row r="19" ht="15" customHeight="1">
      <c r="A19" s="53"/>
    </row>
    <row r="20" spans="1:6" ht="17.25" customHeight="1">
      <c r="A20" s="56"/>
      <c r="B20" s="44" t="s">
        <v>61</v>
      </c>
      <c r="C20" s="54"/>
      <c r="D20" s="22"/>
      <c r="E20" s="23"/>
      <c r="F20" s="38">
        <f>SUM(F14:F18)</f>
        <v>0</v>
      </c>
    </row>
    <row r="21" ht="15">
      <c r="A21" s="53"/>
    </row>
    <row r="22" spans="1:6" ht="15.75">
      <c r="A22" s="57" t="s">
        <v>9</v>
      </c>
      <c r="B22" s="25" t="s">
        <v>11</v>
      </c>
      <c r="C22" s="50" t="s">
        <v>50</v>
      </c>
      <c r="D22" s="52" t="s">
        <v>51</v>
      </c>
      <c r="E22" s="51" t="s">
        <v>52</v>
      </c>
      <c r="F22" s="51" t="s">
        <v>53</v>
      </c>
    </row>
    <row r="23" spans="1:6" ht="15.75">
      <c r="A23" s="58"/>
      <c r="B23" s="64" t="s">
        <v>64</v>
      </c>
      <c r="C23" s="31"/>
      <c r="D23" s="32"/>
      <c r="E23" s="33"/>
      <c r="F23" s="33"/>
    </row>
    <row r="24" spans="1:6" ht="120.75" customHeight="1">
      <c r="A24" s="55" t="s">
        <v>34</v>
      </c>
      <c r="B24" s="76" t="s">
        <v>70</v>
      </c>
      <c r="C24" s="19" t="s">
        <v>12</v>
      </c>
      <c r="D24" s="20">
        <v>247.15</v>
      </c>
      <c r="E24" s="30"/>
      <c r="F24" s="17">
        <f>+E24*D24</f>
        <v>0</v>
      </c>
    </row>
    <row r="25" spans="1:6" ht="31.5" customHeight="1">
      <c r="A25" s="55" t="s">
        <v>40</v>
      </c>
      <c r="B25" s="18" t="s">
        <v>65</v>
      </c>
      <c r="C25" s="19" t="s">
        <v>10</v>
      </c>
      <c r="D25" s="20">
        <v>823.84</v>
      </c>
      <c r="E25" s="30"/>
      <c r="F25" s="17">
        <f aca="true" t="shared" si="0" ref="F25:F43">+E25*D25</f>
        <v>0</v>
      </c>
    </row>
    <row r="26" spans="1:6" ht="45" customHeight="1">
      <c r="A26" s="53" t="s">
        <v>35</v>
      </c>
      <c r="B26" s="18" t="s">
        <v>90</v>
      </c>
      <c r="C26" s="31" t="s">
        <v>12</v>
      </c>
      <c r="D26" s="32">
        <v>20.02</v>
      </c>
      <c r="E26" s="33"/>
      <c r="F26" s="17">
        <f t="shared" si="0"/>
        <v>0</v>
      </c>
    </row>
    <row r="27" spans="1:6" ht="91.5" customHeight="1">
      <c r="A27" s="53" t="s">
        <v>36</v>
      </c>
      <c r="B27" s="18" t="s">
        <v>62</v>
      </c>
      <c r="C27" s="3" t="s">
        <v>12</v>
      </c>
      <c r="D27" s="4">
        <v>164.77</v>
      </c>
      <c r="E27" s="33"/>
      <c r="F27" s="17">
        <f t="shared" si="0"/>
        <v>0</v>
      </c>
    </row>
    <row r="28" spans="1:6" ht="30" customHeight="1">
      <c r="A28" s="53" t="s">
        <v>41</v>
      </c>
      <c r="B28" s="2" t="s">
        <v>63</v>
      </c>
      <c r="C28" s="3" t="s">
        <v>10</v>
      </c>
      <c r="D28" s="32">
        <v>823.84</v>
      </c>
      <c r="E28" s="33"/>
      <c r="F28" s="17">
        <f t="shared" si="0"/>
        <v>0</v>
      </c>
    </row>
    <row r="29" spans="1:6" ht="123.75" customHeight="1">
      <c r="A29" s="53" t="s">
        <v>42</v>
      </c>
      <c r="B29" s="77" t="s">
        <v>83</v>
      </c>
      <c r="C29" s="31" t="s">
        <v>12</v>
      </c>
      <c r="D29" s="32">
        <v>65.9</v>
      </c>
      <c r="E29" s="33"/>
      <c r="F29" s="17">
        <f t="shared" si="0"/>
        <v>0</v>
      </c>
    </row>
    <row r="30" spans="1:6" ht="15.75" customHeight="1">
      <c r="A30" s="53"/>
      <c r="B30" s="63" t="s">
        <v>85</v>
      </c>
      <c r="C30" s="31"/>
      <c r="D30" s="32"/>
      <c r="E30" s="33"/>
      <c r="F30" s="17">
        <f t="shared" si="0"/>
        <v>0</v>
      </c>
    </row>
    <row r="31" spans="1:6" ht="46.5" customHeight="1">
      <c r="A31" s="53" t="s">
        <v>37</v>
      </c>
      <c r="B31" s="18" t="s">
        <v>73</v>
      </c>
      <c r="C31" s="31" t="s">
        <v>12</v>
      </c>
      <c r="D31" s="4">
        <v>500</v>
      </c>
      <c r="E31" s="33"/>
      <c r="F31" s="17">
        <f t="shared" si="0"/>
        <v>0</v>
      </c>
    </row>
    <row r="32" spans="1:6" ht="60.75" customHeight="1">
      <c r="A32" s="53" t="s">
        <v>38</v>
      </c>
      <c r="B32" s="18" t="s">
        <v>75</v>
      </c>
      <c r="C32" s="31" t="s">
        <v>12</v>
      </c>
      <c r="D32" s="4">
        <v>300</v>
      </c>
      <c r="E32" s="33"/>
      <c r="F32" s="17">
        <f t="shared" si="0"/>
        <v>0</v>
      </c>
    </row>
    <row r="33" spans="1:6" ht="45" customHeight="1">
      <c r="A33" s="65" t="s">
        <v>66</v>
      </c>
      <c r="B33" s="18" t="s">
        <v>74</v>
      </c>
      <c r="C33" s="31" t="s">
        <v>12</v>
      </c>
      <c r="D33" s="32">
        <v>450</v>
      </c>
      <c r="E33" s="33"/>
      <c r="F33" s="17">
        <f t="shared" si="0"/>
        <v>0</v>
      </c>
    </row>
    <row r="34" spans="1:6" ht="17.25" customHeight="1">
      <c r="A34" s="65"/>
      <c r="B34" s="63" t="s">
        <v>76</v>
      </c>
      <c r="D34" s="32"/>
      <c r="E34" s="33"/>
      <c r="F34" s="17">
        <f t="shared" si="0"/>
        <v>0</v>
      </c>
    </row>
    <row r="35" spans="1:6" ht="224.25" customHeight="1">
      <c r="A35" s="65" t="s">
        <v>77</v>
      </c>
      <c r="B35" s="78" t="s">
        <v>78</v>
      </c>
      <c r="C35" s="3" t="s">
        <v>54</v>
      </c>
      <c r="D35" s="32">
        <v>2</v>
      </c>
      <c r="E35" s="33"/>
      <c r="F35" s="17">
        <f t="shared" si="0"/>
        <v>0</v>
      </c>
    </row>
    <row r="36" spans="1:6" ht="11.25" customHeight="1">
      <c r="A36" s="65"/>
      <c r="B36" s="18"/>
      <c r="D36" s="32"/>
      <c r="E36" s="33"/>
      <c r="F36" s="17"/>
    </row>
    <row r="37" spans="1:6" ht="17.25" customHeight="1">
      <c r="A37" s="44"/>
      <c r="B37" s="44" t="s">
        <v>20</v>
      </c>
      <c r="C37" s="44"/>
      <c r="D37" s="44"/>
      <c r="E37" s="44"/>
      <c r="F37" s="44">
        <f>SUM(F24:F36)</f>
        <v>0</v>
      </c>
    </row>
    <row r="38" spans="1:6" ht="13.5" customHeight="1">
      <c r="A38" s="53"/>
      <c r="B38" s="24"/>
      <c r="C38" s="31"/>
      <c r="D38" s="32"/>
      <c r="F38" s="17"/>
    </row>
    <row r="39" spans="1:6" ht="18" customHeight="1">
      <c r="A39" s="57" t="s">
        <v>15</v>
      </c>
      <c r="B39" s="25" t="s">
        <v>13</v>
      </c>
      <c r="C39" s="50" t="s">
        <v>50</v>
      </c>
      <c r="D39" s="52" t="s">
        <v>51</v>
      </c>
      <c r="E39" s="51" t="s">
        <v>52</v>
      </c>
      <c r="F39" s="51" t="s">
        <v>53</v>
      </c>
    </row>
    <row r="40" spans="1:6" ht="16.5" customHeight="1">
      <c r="A40" s="53"/>
      <c r="F40" s="17"/>
    </row>
    <row r="41" spans="1:6" ht="75" customHeight="1">
      <c r="A41" s="53" t="s">
        <v>16</v>
      </c>
      <c r="B41" s="78" t="s">
        <v>96</v>
      </c>
      <c r="C41" s="3" t="s">
        <v>67</v>
      </c>
      <c r="D41" s="4">
        <v>668.06</v>
      </c>
      <c r="E41" s="33"/>
      <c r="F41" s="17">
        <f t="shared" si="0"/>
        <v>0</v>
      </c>
    </row>
    <row r="42" spans="1:6" ht="60.75" customHeight="1">
      <c r="A42" s="53" t="s">
        <v>68</v>
      </c>
      <c r="B42" s="2" t="s">
        <v>69</v>
      </c>
      <c r="C42" s="3" t="s">
        <v>54</v>
      </c>
      <c r="D42" s="4">
        <v>5</v>
      </c>
      <c r="E42" s="33"/>
      <c r="F42" s="17">
        <f t="shared" si="0"/>
        <v>0</v>
      </c>
    </row>
    <row r="43" spans="1:6" ht="59.25" customHeight="1">
      <c r="A43" s="53" t="s">
        <v>71</v>
      </c>
      <c r="B43" s="79" t="s">
        <v>97</v>
      </c>
      <c r="C43" s="31" t="s">
        <v>54</v>
      </c>
      <c r="D43" s="32">
        <v>4</v>
      </c>
      <c r="E43" s="33"/>
      <c r="F43" s="17">
        <f t="shared" si="0"/>
        <v>0</v>
      </c>
    </row>
    <row r="44" spans="1:5" ht="16.5" customHeight="1">
      <c r="A44" s="53"/>
      <c r="B44" s="67"/>
      <c r="C44" s="31"/>
      <c r="D44" s="32"/>
      <c r="E44" s="33"/>
    </row>
    <row r="45" spans="1:6" ht="13.5" customHeight="1">
      <c r="A45" s="44"/>
      <c r="B45" s="44" t="s">
        <v>21</v>
      </c>
      <c r="C45" s="44"/>
      <c r="D45" s="44"/>
      <c r="E45" s="44"/>
      <c r="F45" s="70">
        <f>SUM(F41:F43)</f>
        <v>0</v>
      </c>
    </row>
    <row r="46" spans="1:6" ht="13.5" customHeight="1">
      <c r="A46" s="55"/>
      <c r="B46" s="24"/>
      <c r="C46" s="19"/>
      <c r="D46" s="20"/>
      <c r="E46" s="30"/>
      <c r="F46" s="30"/>
    </row>
    <row r="47" spans="1:6" ht="15.75">
      <c r="A47" s="57" t="s">
        <v>17</v>
      </c>
      <c r="B47" s="25" t="s">
        <v>14</v>
      </c>
      <c r="C47" s="50" t="s">
        <v>50</v>
      </c>
      <c r="D47" s="52" t="s">
        <v>51</v>
      </c>
      <c r="E47" s="51" t="s">
        <v>52</v>
      </c>
      <c r="F47" s="51" t="s">
        <v>53</v>
      </c>
    </row>
    <row r="48" spans="1:6" ht="166.5" customHeight="1">
      <c r="A48" s="55" t="s">
        <v>18</v>
      </c>
      <c r="B48" s="80" t="s">
        <v>95</v>
      </c>
      <c r="C48" s="19" t="s">
        <v>54</v>
      </c>
      <c r="D48" s="4">
        <v>2</v>
      </c>
      <c r="E48" s="33"/>
      <c r="F48" s="7">
        <f>+E48*D48</f>
        <v>0</v>
      </c>
    </row>
    <row r="49" spans="1:6" ht="45">
      <c r="A49" s="55" t="s">
        <v>98</v>
      </c>
      <c r="B49" s="45" t="s">
        <v>99</v>
      </c>
      <c r="C49" s="3" t="s">
        <v>54</v>
      </c>
      <c r="D49" s="4">
        <v>1</v>
      </c>
      <c r="E49" s="33"/>
      <c r="F49" s="7">
        <f>+E49*D49</f>
        <v>0</v>
      </c>
    </row>
    <row r="50" spans="1:6" ht="15">
      <c r="A50" s="68"/>
      <c r="B50" s="44" t="s">
        <v>22</v>
      </c>
      <c r="C50" s="21"/>
      <c r="D50" s="22"/>
      <c r="E50" s="23"/>
      <c r="F50" s="38">
        <f>SUM(F48:F49)</f>
        <v>0</v>
      </c>
    </row>
    <row r="51" spans="1:6" ht="15">
      <c r="A51" s="55"/>
      <c r="B51" s="1"/>
      <c r="E51" s="33"/>
      <c r="F51" s="8"/>
    </row>
    <row r="52" spans="1:6" ht="14.25" customHeight="1">
      <c r="A52" s="59" t="s">
        <v>19</v>
      </c>
      <c r="B52" s="25" t="s">
        <v>28</v>
      </c>
      <c r="C52" s="50" t="s">
        <v>50</v>
      </c>
      <c r="D52" s="52" t="s">
        <v>51</v>
      </c>
      <c r="E52" s="51" t="s">
        <v>52</v>
      </c>
      <c r="F52" s="51" t="s">
        <v>53</v>
      </c>
    </row>
    <row r="53" spans="1:6" ht="46.5" customHeight="1">
      <c r="A53" s="53"/>
      <c r="B53" s="2" t="s">
        <v>101</v>
      </c>
      <c r="C53" s="3">
        <v>4</v>
      </c>
      <c r="D53" s="4" t="s">
        <v>100</v>
      </c>
      <c r="E53" s="33"/>
      <c r="F53" s="7">
        <f>+E53*C53</f>
        <v>0</v>
      </c>
    </row>
    <row r="54" spans="1:5" ht="17.25" customHeight="1">
      <c r="A54" s="53"/>
      <c r="E54" s="33"/>
    </row>
    <row r="55" spans="1:6" ht="14.25" customHeight="1">
      <c r="A55" s="56"/>
      <c r="B55" s="44" t="s">
        <v>31</v>
      </c>
      <c r="C55" s="21"/>
      <c r="D55" s="22"/>
      <c r="E55" s="23"/>
      <c r="F55" s="38">
        <f>SUM(F53)</f>
        <v>0</v>
      </c>
    </row>
    <row r="56" spans="1:5" ht="15">
      <c r="A56" s="53"/>
      <c r="E56" s="33"/>
    </row>
    <row r="57" spans="1:6" ht="15.75">
      <c r="A57" s="57" t="s">
        <v>27</v>
      </c>
      <c r="B57" s="25" t="s">
        <v>30</v>
      </c>
      <c r="C57" s="26"/>
      <c r="D57" s="27"/>
      <c r="E57" s="28"/>
      <c r="F57" s="28"/>
    </row>
    <row r="58" spans="1:6" ht="16.5" customHeight="1">
      <c r="A58" s="53"/>
      <c r="B58" s="63" t="s">
        <v>86</v>
      </c>
      <c r="E58" s="33"/>
      <c r="F58" s="8"/>
    </row>
    <row r="59" spans="1:6" ht="78.75" customHeight="1">
      <c r="A59" s="53" t="s">
        <v>33</v>
      </c>
      <c r="B59" s="76" t="s">
        <v>87</v>
      </c>
      <c r="C59" s="3" t="s">
        <v>10</v>
      </c>
      <c r="D59" s="4">
        <v>1000</v>
      </c>
      <c r="E59" s="33"/>
      <c r="F59" s="8">
        <f>+E59*D59</f>
        <v>0</v>
      </c>
    </row>
    <row r="60" spans="1:6" ht="20.25" customHeight="1">
      <c r="A60" s="53"/>
      <c r="B60" s="69" t="s">
        <v>82</v>
      </c>
      <c r="E60" s="33"/>
      <c r="F60" s="8">
        <f aca="true" t="shared" si="1" ref="F60:F65">+E60*D60</f>
        <v>0</v>
      </c>
    </row>
    <row r="61" spans="1:6" ht="197.25" customHeight="1">
      <c r="A61" s="53"/>
      <c r="B61" s="76" t="s">
        <v>88</v>
      </c>
      <c r="E61" s="33"/>
      <c r="F61" s="8">
        <f t="shared" si="1"/>
        <v>0</v>
      </c>
    </row>
    <row r="62" spans="1:6" ht="90" customHeight="1">
      <c r="A62" s="53" t="s">
        <v>79</v>
      </c>
      <c r="B62" s="35" t="s">
        <v>92</v>
      </c>
      <c r="C62" s="3" t="s">
        <v>54</v>
      </c>
      <c r="D62" s="4">
        <v>3</v>
      </c>
      <c r="E62" s="33"/>
      <c r="F62" s="8">
        <f t="shared" si="1"/>
        <v>0</v>
      </c>
    </row>
    <row r="63" spans="1:6" ht="89.25" customHeight="1">
      <c r="A63" s="53" t="s">
        <v>80</v>
      </c>
      <c r="B63" s="81" t="s">
        <v>93</v>
      </c>
      <c r="C63" s="31" t="s">
        <v>54</v>
      </c>
      <c r="D63" s="32">
        <v>6</v>
      </c>
      <c r="E63" s="33"/>
      <c r="F63" s="8">
        <f t="shared" si="1"/>
        <v>0</v>
      </c>
    </row>
    <row r="64" spans="1:6" ht="75" customHeight="1">
      <c r="A64" s="53" t="s">
        <v>81</v>
      </c>
      <c r="B64" s="35" t="s">
        <v>94</v>
      </c>
      <c r="C64" s="3" t="s">
        <v>54</v>
      </c>
      <c r="D64" s="4">
        <v>4</v>
      </c>
      <c r="E64" s="33"/>
      <c r="F64" s="8">
        <f t="shared" si="1"/>
        <v>0</v>
      </c>
    </row>
    <row r="65" spans="1:6" ht="75.75" customHeight="1">
      <c r="A65" s="53" t="s">
        <v>84</v>
      </c>
      <c r="B65" s="35" t="s">
        <v>91</v>
      </c>
      <c r="C65" s="3" t="s">
        <v>54</v>
      </c>
      <c r="D65" s="4">
        <v>4</v>
      </c>
      <c r="E65" s="33"/>
      <c r="F65" s="8">
        <f t="shared" si="1"/>
        <v>0</v>
      </c>
    </row>
    <row r="66" spans="1:6" ht="16.5" customHeight="1">
      <c r="A66" s="53"/>
      <c r="F66" s="8"/>
    </row>
    <row r="67" spans="1:6" ht="15" customHeight="1">
      <c r="A67" s="56"/>
      <c r="B67" s="44" t="s">
        <v>32</v>
      </c>
      <c r="C67" s="71"/>
      <c r="D67" s="72"/>
      <c r="E67" s="38"/>
      <c r="F67" s="38">
        <f>SUM(F59:F66)</f>
        <v>0</v>
      </c>
    </row>
    <row r="68" ht="14.25" customHeight="1">
      <c r="A68" s="53"/>
    </row>
    <row r="69" spans="1:6" ht="15.75">
      <c r="A69" s="56"/>
      <c r="B69" s="34" t="s">
        <v>23</v>
      </c>
      <c r="C69" s="21"/>
      <c r="D69" s="22"/>
      <c r="E69" s="23"/>
      <c r="F69" s="23"/>
    </row>
    <row r="70" spans="1:6" ht="15.75">
      <c r="A70" s="60" t="s">
        <v>6</v>
      </c>
      <c r="B70" s="6" t="s">
        <v>72</v>
      </c>
      <c r="F70" s="8">
        <f>+F20</f>
        <v>0</v>
      </c>
    </row>
    <row r="71" spans="1:6" ht="15.75">
      <c r="A71" s="60" t="s">
        <v>9</v>
      </c>
      <c r="B71" s="6" t="s">
        <v>11</v>
      </c>
      <c r="F71" s="73">
        <f>+F37</f>
        <v>0</v>
      </c>
    </row>
    <row r="72" spans="1:6" ht="15.75">
      <c r="A72" s="60" t="s">
        <v>15</v>
      </c>
      <c r="B72" s="6" t="s">
        <v>13</v>
      </c>
      <c r="F72" s="73">
        <f>SUM(F45)</f>
        <v>0</v>
      </c>
    </row>
    <row r="73" spans="1:6" ht="15.75">
      <c r="A73" s="60" t="s">
        <v>17</v>
      </c>
      <c r="B73" s="9" t="s">
        <v>14</v>
      </c>
      <c r="C73" s="10"/>
      <c r="D73" s="11"/>
      <c r="E73" s="12"/>
      <c r="F73" s="74">
        <f>SUM(F50)</f>
        <v>0</v>
      </c>
    </row>
    <row r="74" spans="1:6" ht="15.75">
      <c r="A74" s="60" t="s">
        <v>19</v>
      </c>
      <c r="B74" s="9" t="s">
        <v>28</v>
      </c>
      <c r="C74" s="10"/>
      <c r="D74" s="11"/>
      <c r="E74" s="12"/>
      <c r="F74" s="74">
        <f>SUM(F55)</f>
        <v>0</v>
      </c>
    </row>
    <row r="75" spans="1:6" ht="15.75">
      <c r="A75" s="60" t="s">
        <v>27</v>
      </c>
      <c r="B75" s="13" t="s">
        <v>30</v>
      </c>
      <c r="C75" s="14"/>
      <c r="D75" s="15"/>
      <c r="E75" s="16"/>
      <c r="F75" s="75">
        <f>SUM(+F67)</f>
        <v>0</v>
      </c>
    </row>
    <row r="76" spans="1:6" ht="15.75">
      <c r="A76" s="56"/>
      <c r="B76" s="29" t="s">
        <v>43</v>
      </c>
      <c r="C76" s="21"/>
      <c r="D76" s="22"/>
      <c r="E76" s="23"/>
      <c r="F76" s="38">
        <f>SUM(F70:F75)</f>
        <v>0</v>
      </c>
    </row>
    <row r="77" spans="1:6" ht="15.75">
      <c r="A77" s="60" t="s">
        <v>29</v>
      </c>
      <c r="B77" s="9" t="s">
        <v>39</v>
      </c>
      <c r="C77" s="10"/>
      <c r="D77" s="11"/>
      <c r="E77" s="12"/>
      <c r="F77" s="8">
        <f>F76*0.05</f>
        <v>0</v>
      </c>
    </row>
    <row r="78" spans="1:6" ht="15.75">
      <c r="A78" s="61"/>
      <c r="B78" s="46" t="s">
        <v>24</v>
      </c>
      <c r="C78" s="47"/>
      <c r="D78" s="48"/>
      <c r="E78" s="49"/>
      <c r="F78" s="38">
        <f>SUM(F76:F77)</f>
        <v>0</v>
      </c>
    </row>
    <row r="79" spans="1:6" ht="15">
      <c r="A79" s="62"/>
      <c r="B79" s="39" t="s">
        <v>25</v>
      </c>
      <c r="C79" s="40"/>
      <c r="D79" s="41"/>
      <c r="E79" s="42"/>
      <c r="F79" s="43">
        <f>F76*22%</f>
        <v>0</v>
      </c>
    </row>
    <row r="80" spans="1:6" ht="15">
      <c r="A80" s="56"/>
      <c r="B80" s="44" t="s">
        <v>26</v>
      </c>
      <c r="C80" s="21"/>
      <c r="D80" s="22"/>
      <c r="E80" s="23"/>
      <c r="F80" s="38">
        <f>F78+F79</f>
        <v>0</v>
      </c>
    </row>
  </sheetData>
  <sheetProtection/>
  <printOptions/>
  <pageMargins left="0.7" right="0.7" top="0.75" bottom="0.75" header="0.3" footer="0.3"/>
  <pageSetup horizontalDpi="600" verticalDpi="600" orientation="portrait" paperSize="9" scale="97" r:id="rId1"/>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alenkac</cp:lastModifiedBy>
  <cp:lastPrinted>2015-11-23T07:50:08Z</cp:lastPrinted>
  <dcterms:created xsi:type="dcterms:W3CDTF">2014-02-15T13:45:56Z</dcterms:created>
  <dcterms:modified xsi:type="dcterms:W3CDTF">2015-12-02T08:48:10Z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