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activeTab="1"/>
  </bookViews>
  <sheets>
    <sheet name="REKAPITULACIJA" sheetId="1" r:id="rId1"/>
    <sheet name="GO DELA" sheetId="2" r:id="rId2"/>
    <sheet name="ZU" sheetId="3" r:id="rId3"/>
    <sheet name="E.I." sheetId="4" r:id="rId4"/>
    <sheet name="S.I." sheetId="5" r:id="rId5"/>
  </sheets>
  <externalReferences>
    <externalReference r:id="rId8"/>
  </externalReferences>
  <definedNames>
    <definedName name="_xlnm.Print_Area" localSheetId="4">'S.I.'!$A$1:$F$270</definedName>
    <definedName name="_xlnm.Print_Area" localSheetId="2">'ZU'!$A$1:$E$232</definedName>
  </definedNames>
  <calcPr fullCalcOnLoad="1"/>
</workbook>
</file>

<file path=xl/sharedStrings.xml><?xml version="1.0" encoding="utf-8"?>
<sst xmlns="http://schemas.openxmlformats.org/spreadsheetml/2006/main" count="1020" uniqueCount="477">
  <si>
    <t>Planiranje in utrjevanje dna izkopa, pred nasipom tamponskega materiala (pod tlakovci in travnimi ploščami, asfaltom)</t>
  </si>
  <si>
    <t>Izkop za pasovne temelje v terenu III. kat.</t>
  </si>
  <si>
    <t>Dobava in vgrajevanje betona žarnega zida, C 25/30, k pr. do 0,04 m3/m2</t>
  </si>
  <si>
    <t>Dobava in vgrajevanje betona zida ekološkega otoka, C 25/30, k pr. O,12 - 0,20 m3/m2</t>
  </si>
  <si>
    <t>Dobava in vgrajevanje betona talne plošče ekološkega otoka, C 25/30, k pr. O,12 - 0,20 m3/m2</t>
  </si>
  <si>
    <t>Zasip pasovnih temeljev z materialom od izkopa in odvišnega materiala na deponijo</t>
  </si>
  <si>
    <t>Ročno planiranje in utrjevanje dna izkopa za pasovne temelje</t>
  </si>
  <si>
    <t>I.</t>
  </si>
  <si>
    <t>ZEMELJSKA DELA</t>
  </si>
  <si>
    <t>m3</t>
  </si>
  <si>
    <t>m2</t>
  </si>
  <si>
    <t>Skupaj</t>
  </si>
  <si>
    <t>II.</t>
  </si>
  <si>
    <t>BETONSKA DELA</t>
  </si>
  <si>
    <t xml:space="preserve">Dobava in vgrajevanje armature do fi 12 (obračun po dejanskih količinah) </t>
  </si>
  <si>
    <t>kg</t>
  </si>
  <si>
    <t xml:space="preserve">Dobava in vgrajevanje armaturnih mrež (obračun po dejanskih količinah) </t>
  </si>
  <si>
    <t xml:space="preserve">Dobava in vgrajevanje armature nad fi 12 (obračun po dejanskih količinah) </t>
  </si>
  <si>
    <t>III.</t>
  </si>
  <si>
    <t>m1</t>
  </si>
  <si>
    <t>IV.</t>
  </si>
  <si>
    <t>ZIDARSKA DELA</t>
  </si>
  <si>
    <t>TESARSKA DELA</t>
  </si>
  <si>
    <t>kos</t>
  </si>
  <si>
    <t>V.</t>
  </si>
  <si>
    <t>KANALIZACIJA</t>
  </si>
  <si>
    <t>VI.</t>
  </si>
  <si>
    <t>REKAPITULACIJA</t>
  </si>
  <si>
    <t>A.</t>
  </si>
  <si>
    <t>GRADBENA DELA</t>
  </si>
  <si>
    <t>SKUPAJ A</t>
  </si>
  <si>
    <t>B.</t>
  </si>
  <si>
    <t>OBRTNIŠKA DELA</t>
  </si>
  <si>
    <t>KLEPARSKA DELA</t>
  </si>
  <si>
    <t>KLJUČAVNIČARSKA DELA</t>
  </si>
  <si>
    <t>MIZARSKA DELA</t>
  </si>
  <si>
    <t>KAMNOSEŠKA DELA</t>
  </si>
  <si>
    <t>KERAMIČARSKA DELA</t>
  </si>
  <si>
    <t>VII.</t>
  </si>
  <si>
    <t>SLIKOPLESKARSKA DELA</t>
  </si>
  <si>
    <t>FASADERSKA DELA</t>
  </si>
  <si>
    <t>SKUPAJ B</t>
  </si>
  <si>
    <t>PREDDELA</t>
  </si>
  <si>
    <t>ZUNANJA UREDITEV</t>
  </si>
  <si>
    <t>Dobava in vgrajevanje podložnega betona C 8/10, debeline 10 cm, pod temelji zidov</t>
  </si>
  <si>
    <t>Dvostranski opaž pasovnih temeljev zidov</t>
  </si>
  <si>
    <t>Dobava in vgrajevanje betona pasovnih temeljev zidov, beton  C 25/30, prerez nad  0,30 m3/m1</t>
  </si>
  <si>
    <t>Dobava in vgrajevanje betona zidov, C 25/30, k.pr. 0,12 - 0,20 m3/m2</t>
  </si>
  <si>
    <t>Opaž betonskih zidov</t>
  </si>
  <si>
    <t>POKOPALIŠČE GOJAČE</t>
  </si>
  <si>
    <t>MAVČNOKARTONSKA DELA</t>
  </si>
  <si>
    <t>VIII.</t>
  </si>
  <si>
    <t>KROVSKA DELA</t>
  </si>
  <si>
    <t>IX.</t>
  </si>
  <si>
    <t>Opaž čela armiranobetonskih zidov, deb. 20 cm</t>
  </si>
  <si>
    <t>STROJNE INSTALACIJE</t>
  </si>
  <si>
    <t>ELEKTROINSTALACIJE</t>
  </si>
  <si>
    <t>SKUPAJ BREZ DDV</t>
  </si>
  <si>
    <t>Ureditev gradbišča v skaldu z varnostnim načrtom.</t>
  </si>
  <si>
    <t>Izdelava in montaža gradbiščne table.</t>
  </si>
  <si>
    <t>Izkop v terenu III-IV.ktg., z odvozom na deponijo gradbenega materiala.</t>
  </si>
  <si>
    <t>Zasip pasovnih temeljev z tamponskim materialom.</t>
  </si>
  <si>
    <t>Ročno planiranje in utrjevanje dna izkopa za pasovne temelje.</t>
  </si>
  <si>
    <t>Ročno planiranje in utrjevanje dna izkopa med temelji, pred nasipom tampona.</t>
  </si>
  <si>
    <t>Ročno planiranje in utrjevanje dna izkopa pod ploščo, pred nasipom tampona, kamniti tlak nadstreška.</t>
  </si>
  <si>
    <t>Ročno vgrajevanje humusa na zelenico ob objektu, komplet z dobavo humusa in zatravitvijo površin.</t>
  </si>
  <si>
    <t>Strojni izkop za pasovne temelje v terenu III. kat., z odvozom na deponijo gradbenega materiala.</t>
  </si>
  <si>
    <t xml:space="preserve">Dobava in vgrajevanje podložnega betona C 8/10, debeline 10 cm, pod temelji. </t>
  </si>
  <si>
    <t>Dobava in vgrajevanje betona C 25/30, k.pr. 0,12 - 0,20 m3/m2, talna plošča, z zagladitvijo površine, deb. 12 cm.</t>
  </si>
  <si>
    <t>Dobava in vgrajevanje betona C 25/30, k.pr. 0,12 - 0,20 m3/m2, talna plošča, deb.12 cm, pod kamnitim tlakom nadstreška.</t>
  </si>
  <si>
    <t>Dobava in vgrajevanje betona pasovnih temeljev, beton C 25/30, prerez 0,20 - 0,30 m3/m1.</t>
  </si>
  <si>
    <t>Dobava in vgrajevanje betona C 25/30, k.pr. do 0,04 m3/m1, betonski venec na plošči nadstreška in konzolni plošči.</t>
  </si>
  <si>
    <t>Dobava in vgrajevanje betona C 25/30, k.pr. 0,04 - 0,08 m3/m1, nosilec nad vrati in okni.</t>
  </si>
  <si>
    <t>Dobava in vgrajevanje betona C 25/30, k.pr. 0,04 - 0,08 m3/m1.</t>
  </si>
  <si>
    <t>Dobava in vgrajevanje betona vertikalnih vezi v opečnih zidovih, C 25/30, k.pr. 0,04 - 0,08 m3/m1.</t>
  </si>
  <si>
    <t>Dobava in vgrajevanje betona horizontalnih vezi v opečnih zidovih, C 25/30, k.pr. 0,04 - 0,08 m3/m1.</t>
  </si>
  <si>
    <t>Dobava in vgrajevanje betona v okrogli steber premer 30 cm, beton C 25/30, k.pr. 0,04 - 0,08 m3/m1.</t>
  </si>
  <si>
    <t>Dobava in vgrajevanje betona v stene deb. 25 cm, beton C 25/30, k.pr. 0,20 - 0,30 m3/m2.</t>
  </si>
  <si>
    <t>Dobava in vgrajevanje betona v stene deb. 10 cm, beton C 25/30, k.pr. 0,08 - 0,12 m3/m2.</t>
  </si>
  <si>
    <t>Dobava in vgrajevanje armaturnih mrež.</t>
  </si>
  <si>
    <t>Dobava in vgrajevanje armature do fi 12 mm.</t>
  </si>
  <si>
    <t>Dobava in vgrajevanje armature nad fi 12 mm.</t>
  </si>
  <si>
    <t>Dvostranski opaž pasovnih temeljev.</t>
  </si>
  <si>
    <t>Opaž betonske plošče, višina podpiranja do 2,60 m, viden beton, strešna plošča nadstreška.</t>
  </si>
  <si>
    <t>Opaž betonske plošče, višina podpiranja do 2,60 m, viden beton, konzolna plošča nadstreška.</t>
  </si>
  <si>
    <t>Opaž betonskega nosilca nad vrati in okni.</t>
  </si>
  <si>
    <t>Opaž betonskega venca, na plošči nadstreška in konzolni plošči.</t>
  </si>
  <si>
    <t>Opaž vertikalnih vezi v opečnih zidovih.</t>
  </si>
  <si>
    <t>Opaž horizontalnih vezi v opečnih zidovih.</t>
  </si>
  <si>
    <t>Opaž preklad nad okni in vrati.</t>
  </si>
  <si>
    <t>Izdelava opaža betonskega stebra okrogle oblike, premer 30 cm, viden beton, višina do 2,58 m, opaž iz kartonskih cevi.</t>
  </si>
  <si>
    <t>Opaž betonskega venca na strehi.</t>
  </si>
  <si>
    <t>Opaž čela armiranobetonskih zidov, deb. 25 cm.</t>
  </si>
  <si>
    <t>Izdelava opaža odprtin v temeljih za prehod kanalizacije dim.20/20 cm.</t>
  </si>
  <si>
    <t>Dobava in vgradnja panelnih plošč z zračnim slojem in izolacijo, deb. 12 cm, pritrditev na špirovce.</t>
  </si>
  <si>
    <t>Letvanje strehe s PVC letvami 3 x 5 cm za pokrivanje z Bramac.</t>
  </si>
  <si>
    <t>Montaža in demontaža lahkih premičnih delovnih odrov, višine do 2,50 m.</t>
  </si>
  <si>
    <t>Montaža in demontaža cevnega fasadnega odra višine do 5 m, vključno z najemnino.</t>
  </si>
  <si>
    <t>Horizontalna hidroizolacija temeljev pod zidovi in stebri z bitumenskimi varilnimi trakovi, 1 x npr. Izotekt T4, s predhodnim hladnim bitumenskim premazom npr. Ibitol.</t>
  </si>
  <si>
    <t>Horizontalna hidroizolacija pod tlaki z bitumenskimi varilnimi trakovi, 1 x npr. Izotekt V4, s predhodnim hladnim bitumenskim premazom npr. Ibitol.</t>
  </si>
  <si>
    <t>Horizontalna hidroizolacija temeljev pod betonskimi zidovi in stebri z 3 x premazom z Hidrostopom.</t>
  </si>
  <si>
    <t>Zidanje nosilnih zidov z opečnim modularnim blokom deb. 25 cm.</t>
  </si>
  <si>
    <t>Zaščita vertikalne hidroizlacije betonskih zidov z ekstrudiranim polistirenom deb. 5 cm.</t>
  </si>
  <si>
    <t>Dobava in montaža PVC ventilacijskih cevi f 75 z ventilacijsko kapo na strehi.</t>
  </si>
  <si>
    <t>Notranji grobi in fini omet sten, vključno s cementnim obrizgom, na opečnii površini.</t>
  </si>
  <si>
    <t>Izdelava hidroizolacije ravne strehe nadstreška in konzolne plošče z dvoslojno polimer bitumensko hidroizolacijo z mineralnim posipom.</t>
  </si>
  <si>
    <t>Dobava in polaganje PVC cevi fi 50, na betonsko podlago in polno obbetoniranje, komplet z izkopom in zasipom s tamponskim materialom, fekalna kanalizacija.</t>
  </si>
  <si>
    <t>Dobava in polaganje PVC cevi fi 110, na betonsko podlago in polno obbetoniranje, komplet z izkopom in zasipom s tamponskim materialom, fekalna kanalizacija.</t>
  </si>
  <si>
    <t>Dobava in polaganje PVC cevi fi 200, na betonsko podlago in polno obbetoniranje, komplet z izkopom in zasipom s tamponskim materialom, meteorna kanalizacija.</t>
  </si>
  <si>
    <t>Kompletna izdelava zunanjega revizijskega jaška, iz betonskih cevi, fi 60 cm, globine do 1,0 m, skupaj z LTŽ  pokrovom 250 KN  - fekalna kanalizacija, FJ2.</t>
  </si>
  <si>
    <r>
      <t>Pokrivanje strehe s kritino Bramac 7</t>
    </r>
    <r>
      <rPr>
        <sz val="10"/>
        <rFont val="Arial Narrow"/>
        <family val="2"/>
      </rPr>
      <t>°, na letve.</t>
    </r>
  </si>
  <si>
    <t>Izdelava, dobava in montaža vhodnih lesenih dvokrilnih vrat - les macesen, s plohastim podbojem, s horizontalnimi pasovi na zunanji in notranji strani, opremljeno s potrebnim okovjem, po detajlu, dim. 200/220 cm, V01.</t>
  </si>
  <si>
    <t>Izdelava, dobava in montaža lesenih oken, les macesen, zasteklenih s termopan steklom, okna opremljena s potrebnim okovjem, dim. 90/60 cm,  komplet z leseno notranjo polico, po detajlu.</t>
  </si>
  <si>
    <t>Izdelava, dobava in montaža lesenih oken, les macesen, zasteklenih s termopan steklom, okna opremljena s potrebnim okovjem, dim. 100+195/60 cm, komplet z leseno notranjo polico, po detajlu.</t>
  </si>
  <si>
    <t>Izdelava, dobava in montaža lesenih oken, les macesen, zasteklenih s termopan steklom, okna opremljena s potrebnim okovjem, dim. 265+90+90/60 cm,  komplet z leseno notranjo polico, po detajlu.</t>
  </si>
  <si>
    <t>Izdelava, dobava in montaža lesene stene ob vhodu, sestavljene iz podkonstrukcije dim. 8/8 cm, na osnem razmaku 50 cm, v vmesnem prostoru toplotna izolacija 8 cm ter obloga z deskami deb. 3 cm na notranji in zunanji strani.</t>
  </si>
  <si>
    <t>Obloga lesne stene z lesenimi letvicami, dim. 2/2 cm, položene horizontalno na osni razmak 3 cm; komplet z leseno podkonstrukcijo iz letev 3/3 cm, vgrajene vertikalno na osni razmak 50 cm, vse komplet, les macesen, letvice skoblane in ustrezno zaščitene ter premazane, zunaj in znotraj.</t>
  </si>
  <si>
    <t>Dobava in polaganje stenskih keramičnih ploščic z lepljenjem, fugiranje stikov, obloga v sanitarijah do 2,00 m, v kuhinji višine 60 cm.</t>
  </si>
  <si>
    <t>Dobava in polaganje talnih keramičnih ploščic, sanitarije in kuhinja.</t>
  </si>
  <si>
    <t>Slikanje mavčnokartonskih površin s poldisperzijsko barvo, krpanje, impregnacija, osnovni in 2x končni premaz, strop med špirovci.</t>
  </si>
  <si>
    <t>R  E  K  A  P  I  T  U  L  A  C  I  J  A</t>
  </si>
  <si>
    <t>EM</t>
  </si>
  <si>
    <t>SVETILNA TELESA</t>
  </si>
  <si>
    <t>VODOVNI MATERIAL</t>
  </si>
  <si>
    <t>STIKALNI BLOKI</t>
  </si>
  <si>
    <t>STRELOVODNA INSTALACIJA</t>
  </si>
  <si>
    <t>PROJEKT PID</t>
  </si>
  <si>
    <t>Dobava, prevoz, zarisovanje, montaža in preizkus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</si>
  <si>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</si>
  <si>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</si>
  <si>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</si>
  <si>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</si>
  <si>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</si>
  <si>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</si>
  <si>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</si>
  <si>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</si>
  <si>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</si>
  <si>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</si>
  <si>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%</t>
  </si>
  <si>
    <t xml:space="preserve">SKUPAJ SVETILNA TELESA </t>
  </si>
  <si>
    <t>Kabel XP00-A 4 x 35 + 2,5mm2 Al</t>
  </si>
  <si>
    <t>m</t>
  </si>
  <si>
    <t xml:space="preserve"> Kabel FG7R 3 x 2,5mm2</t>
  </si>
  <si>
    <t>Kabel NPI 3x1,5mm2</t>
  </si>
  <si>
    <t>Vodnik P/F 2,5mm2</t>
  </si>
  <si>
    <t>Vodnik P/F1,5mm2</t>
  </si>
  <si>
    <t xml:space="preserve"> P.i.c. fi 23mm</t>
  </si>
  <si>
    <t xml:space="preserve"> P.i.c. fi 36mm</t>
  </si>
  <si>
    <t xml:space="preserve"> P.i.c. fi 16mm</t>
  </si>
  <si>
    <t>10.</t>
  </si>
  <si>
    <t xml:space="preserve"> Kabelski žleb 9-11mm</t>
  </si>
  <si>
    <t>11.</t>
  </si>
  <si>
    <t xml:space="preserve"> Fleksibilna ojačana cev fi 16mm</t>
  </si>
  <si>
    <t>12.</t>
  </si>
  <si>
    <t xml:space="preserve"> Fleksibilna ojačana cev fi 23mm</t>
  </si>
  <si>
    <t>13.</t>
  </si>
  <si>
    <t>PN cev fi 16mm komplet z objemkami in spojnim materialom</t>
  </si>
  <si>
    <t>14.</t>
  </si>
  <si>
    <t xml:space="preserve">Stikalo 230V, 10A, p/o navadno  </t>
  </si>
  <si>
    <t>15.</t>
  </si>
  <si>
    <t xml:space="preserve">Stikalo 230V, 16A, p/o s tlivko      </t>
  </si>
  <si>
    <t>16.</t>
  </si>
  <si>
    <t xml:space="preserve">Vtičnica 230V, 16A p/o,  </t>
  </si>
  <si>
    <t>17.</t>
  </si>
  <si>
    <t>Vtičnica 230V, 16A  p/o s pokrovom IP55</t>
  </si>
  <si>
    <t>18.</t>
  </si>
  <si>
    <t>Stalna priključnica 230V, 16A, p/o</t>
  </si>
  <si>
    <t>19.</t>
  </si>
  <si>
    <t>Doza p/o za izenačitev potencialov, komplet z zbiralko in spoji</t>
  </si>
  <si>
    <t>20.</t>
  </si>
  <si>
    <t>21.</t>
  </si>
  <si>
    <t>Vodnik P/F 16mm2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</si>
  <si>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</si>
  <si>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</si>
  <si>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</si>
  <si>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</si>
  <si>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</si>
  <si>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</si>
  <si>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</si>
  <si>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</si>
  <si>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</si>
  <si>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</si>
  <si>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PE cev fi  50mm</t>
  </si>
  <si>
    <t>32.</t>
  </si>
  <si>
    <t>33.</t>
  </si>
  <si>
    <t>SKUPAJ VODOVNI MATERIAL</t>
  </si>
  <si>
    <t>Stikalni blok ST.B.-MV (mrliška vežica)  p/o izvedbe, ustreza tipu GW40610 (54mod.),  z  enokrilnimi  vrati, ter opremljen s sledečo opremo:</t>
  </si>
  <si>
    <t xml:space="preserve">      1 x glavno stikalo SV 140   </t>
  </si>
  <si>
    <t>        1  x zaščitno stikalo na diferenčni tok EFI40/0,3A</t>
  </si>
  <si>
    <t>-     20 x instalacijski odklopniki, Etimat/16,10, 6A</t>
  </si>
  <si>
    <t xml:space="preserve">        2 x oodvodnik prenapetosti</t>
  </si>
  <si>
    <t>-        napisi, oznake, enopolna shema</t>
  </si>
  <si>
    <t>Stikalni blok MPO  je sestavljen iz tipske omarice PMO 3 NG 3/K</t>
  </si>
  <si>
    <t xml:space="preserve"> opremljen z vrati in ključavnico elektrodistribucije </t>
  </si>
  <si>
    <t>NV varovalčni ločilnik 160A/25 A</t>
  </si>
  <si>
    <t>Števec energije 230V z limitatorjem  (Landiss)</t>
  </si>
  <si>
    <t>odvodnik prenapetosti VM280/2</t>
  </si>
  <si>
    <t>vrstne sponke,drobni in vezni materjal,  napisi, oznake, obročkanje kablov,</t>
  </si>
  <si>
    <t>enopolna shema</t>
  </si>
  <si>
    <t xml:space="preserve">SKUPAJ STIKALNI BLOKI </t>
  </si>
  <si>
    <t xml:space="preserve"> Mehanska zaščita  PK50, h=1,5m</t>
  </si>
  <si>
    <t>SKUPAJ STRELOVODNA INSTALACIJA</t>
  </si>
  <si>
    <t>CENTRALNO OGREVANJE</t>
  </si>
  <si>
    <t>P6</t>
  </si>
  <si>
    <t>P10</t>
  </si>
  <si>
    <t>Split inverterska toplotna črpalka zrak-zrak MITSUBISHI, komplet z notranjo in zunanjo enoto, polnjenjem sistema z tehničnim plinom in tlačnim preizkusom:</t>
  </si>
  <si>
    <t>Notranja enota:</t>
  </si>
  <si>
    <t>MUZ-EF25VE: Qh=1,2-3,4 kW; Qg=1,1-4,2 kW, 1x230V~/50Hz</t>
  </si>
  <si>
    <t>Zunanja enota:</t>
  </si>
  <si>
    <t>MUZ-EF25VE</t>
  </si>
  <si>
    <t>Predizolirana zvijava bakrena cev namenjena za prenos tehničnih plinov v hladilni in klima tehniki. Bakrene cevi izdelane v skladu z EN 12735 standardom, tovarniško očiščene, razmaščene in obojestransko zaprte. </t>
  </si>
  <si>
    <t>Izolacija Armacell - Tubolit je polietilenski material z zaprtocelično strukturo, z dodatno zunanjo folijo odporno proti UV žarčenju in zunanjim poškodbam. </t>
  </si>
  <si>
    <t>R1/4"</t>
  </si>
  <si>
    <t>R3/8"</t>
  </si>
  <si>
    <t>f 32</t>
  </si>
  <si>
    <t>SKUPAJ:</t>
  </si>
  <si>
    <t>-</t>
  </si>
  <si>
    <t>kompl.  nosilni montažni okvir za suhomontažno vgradnjo, z nastavljivimi pocinkanimi opornimi nogami, nastavljivim pocinkanim nosilcem za PE odtočno koleno, dveh navojnih palic z maticama M10, PE odtočnega kolena fi 50 mm, gumijastega tesnila za sifon fi 32 mm, pritrdilni material (vijaki, matice, podložke, zaščitne cevke, tesnila, nosilci)</t>
  </si>
  <si>
    <t>kromirana mešalna baterija, termostatska (z prednastavitvijo temperature iztočne vode), stoječa, enoročna, s fiksnim izlivom in perlatorjem</t>
  </si>
  <si>
    <t>kroman medeninast odlivni ventil DN 30 skupaj z mehanizmom in sifonom. vezno cevjo, rozeto in tesnili</t>
  </si>
  <si>
    <t>2 kromana kotna ventila DN15 /DN10 z rozeto</t>
  </si>
  <si>
    <t>Dodatna oprema umivalnika:</t>
  </si>
  <si>
    <t xml:space="preserve">1 kom. podajalnik papirnatih brisač </t>
  </si>
  <si>
    <t xml:space="preserve">1 kom. dozator tekočega mila 500 ml </t>
  </si>
  <si>
    <t>1 kom. koš za odpadke V =15 L</t>
  </si>
  <si>
    <t>pritrdilni in pomožni material za montažo</t>
  </si>
  <si>
    <t>Umivalnik invalidski iz sanitarne keramike dim. 700x550 mm za pritrditev na suhomontažni vgradni element za umivalnike, komplet:</t>
  </si>
  <si>
    <t>1 kom. gibljivi keramični umivalnik z izrezom za invalide ter mehanizmom za nastavitev nagiba umivalnika (kot npr. proizvod Atlantis)</t>
  </si>
  <si>
    <t>1 kom. stoječa invalidska enoročna kromirana mešalna baterija za umivalnik z izrezom za invalide, termostatska, vključno kroman kotni regulirni ventil DN 15/DN10 z rozeto in gibljivimi priključki</t>
  </si>
  <si>
    <t>1 kom. odlivni ventil DN 30 skupaj z gibljivim sifonom, vezno cevjo, rozeto in tesnili</t>
  </si>
  <si>
    <t>pritrdilni, tesnilni in pomožni material za montažo</t>
  </si>
  <si>
    <t>Dodatna oprema invalidskega umivalnika:</t>
  </si>
  <si>
    <t>Stenski keramični WC za vgradnjo v montažne stene kot samostojni samonosilni element - samostoječi, vgradne višine 1150 mm, za stenski WC s podometnim splakovalnikom:</t>
  </si>
  <si>
    <t>1 kompl.  nosilni okvir z nastavljivimi konzolnimi opornimi nogami za vgradnjo na obstoječa tla</t>
  </si>
  <si>
    <t>1 kompl. WC splakovalnik DUO z armaturo za dvo količinsko splakovanje, volumna 9 litrov z možnostjo aktiviranja spredaj</t>
  </si>
  <si>
    <t>1 kom. keramična WC školjka za pritrditev na nosilni okvir z zadnjim iztokom</t>
  </si>
  <si>
    <t>1 kom. predmontirani vodni priključek s kromanim kotnim reg. ventilom DN 15/DN 10</t>
  </si>
  <si>
    <t>aktivirna tipka za aktiviranje spredaj</t>
  </si>
  <si>
    <t>1 kom. polna plastična sedežna deska s pokrovom, gumijastimi nastavki in vijaki</t>
  </si>
  <si>
    <t>2 kom. navojnih palic z maticami M12 za pritrditev viseče školjke</t>
  </si>
  <si>
    <t>vgradna zaščita za revizijsko odprtino</t>
  </si>
  <si>
    <t>Invalidski konzolni keramični WC za vgradnjo v montažne stene kot samostojni samonosilni element - samostoječi, vgradne višine 1150 mm, za stenski WC s podometnim splakovalnikom:</t>
  </si>
  <si>
    <t>1 kom. konzolna WC školjka za invalide iz sanitarne keramike z zadnjim iztokom (kot npr. proizvod Atlantis)</t>
  </si>
  <si>
    <t>1 kom. invalidska sedežna deska iz akrila prirejene za konzolno WC školjko (kot npr. proizvod Atlantis)</t>
  </si>
  <si>
    <t>Dodatna oprema WC-ja:</t>
  </si>
  <si>
    <t>1 kom nosilec za toaletni papir</t>
  </si>
  <si>
    <t>1 kom straniščna metlica s posodo za pritrditev na steno</t>
  </si>
  <si>
    <t>DN15</t>
  </si>
  <si>
    <t>f 110</t>
  </si>
  <si>
    <t>fi 110</t>
  </si>
  <si>
    <t>DN25</t>
  </si>
  <si>
    <t>DN20</t>
  </si>
  <si>
    <t>Je/PP-R DN 20/fi 25</t>
  </si>
  <si>
    <t>Reducirni kos, komplet z tesnilnim materialom</t>
  </si>
  <si>
    <t>R DN 25/20</t>
  </si>
  <si>
    <t>Kroglična navojna pipa, komplet s tesnilnim materialom</t>
  </si>
  <si>
    <t>DN 20</t>
  </si>
  <si>
    <t xml:space="preserve">- </t>
  </si>
  <si>
    <t>nadzemni hidrant, lomljivi DN 80 za globino vgradnje 1,25 m z avtomatskim izpustom</t>
  </si>
  <si>
    <t>zobčasta spojka s prirobnico d90/DN80, vijaki in tesnili</t>
  </si>
  <si>
    <t>LTŽ FF-kos s prirobnico DN 80, l=1000 mm, PN 10</t>
  </si>
  <si>
    <t>LTŽ N-kos, prirobnični DN 80, PN 10</t>
  </si>
  <si>
    <t>Splošno</t>
  </si>
  <si>
    <t>Izdelava projekta izvedenih del (PID)</t>
  </si>
  <si>
    <t>AR-1/F 325/125</t>
  </si>
  <si>
    <t>AR-4/P 325/125</t>
  </si>
  <si>
    <t>PV-1 vel.125</t>
  </si>
  <si>
    <t>SP-250/500/300, kapa tip 2</t>
  </si>
  <si>
    <t>kom</t>
  </si>
  <si>
    <t>SKUPAJ Z DDV</t>
  </si>
  <si>
    <t>22% DDV</t>
  </si>
  <si>
    <t>cena/EM</t>
  </si>
  <si>
    <t>znesek</t>
  </si>
  <si>
    <t>Svetilka  ustreza tipu STALK TC.L 2G11 EB36W IP55 črna  (Intra) s sijalko DULUX-L 36W/830 z veznim in pritrdilnim materialom.</t>
  </si>
  <si>
    <t>Svetilka ustreza tipu ALFIA G24q3 1x26W EB IP54 Antracid Cassaforma Alfia s sijalko DULUX-D/E 26W/830, (Intra) z veznim in pritrdilnim materialom.</t>
  </si>
  <si>
    <t>Svetilka ustreza tipu TOMMASO G24q3 2x26W EB antracid s sijalko DUKUX-D/E  26W/830 G24q3, (Intra) z veznim in pritrdilnim materialom.</t>
  </si>
  <si>
    <t>Svetilka ustreza tipu ISSA 2S 1x55W TC-L EB dolžina svetlečega dela 1,1m s sijalko DULUX-L 55W/830 2G11 (Intra), z veznim in pritrdilnim materialom.</t>
  </si>
  <si>
    <t>Svetilka ustreza tipu MINUS C S2C 2x21W T 16 G5 EB   s sijalko FH 21W/830 G5 (Intra), z veznim in pritrdilnim materialom.</t>
  </si>
  <si>
    <t>Svetilka ustreza tipu LONA 360 OP 2x18W TC-L  2G11 EB bela (Intra), komplet s sijalko DULUX 18W/830 2G11, veznim in pritrdilnim materialom.</t>
  </si>
  <si>
    <t>Svetilka ustreza tipu MINUS C S2C 1x14W T 16 G5 EB   s sijalko FH 14W/830 G5 (Intra), z veznim in pritrdilnim materialom.</t>
  </si>
  <si>
    <t>količina</t>
  </si>
  <si>
    <t>Kabel FG7R 5 x 6mm2 Cu</t>
  </si>
  <si>
    <t>kpl</t>
  </si>
  <si>
    <t xml:space="preserve"> Meritve el. instalacij in ozemljitev.</t>
  </si>
  <si>
    <t>Drobni material 3%.</t>
  </si>
  <si>
    <t>Strojni in deloma ročni izkop kabelskega kanala delno v utrjeni poti, delno v zelenici.</t>
  </si>
  <si>
    <t>Rušenje obstoječega betonskega zida, temelja in tlaka ter odvoz materiala na deponijo.</t>
  </si>
  <si>
    <t>Rušenje obstoječega kamnitega zida in temelja, ter odvoz materiala na deponijo.</t>
  </si>
  <si>
    <t>Posek dreves, komplet z odstranitvijo panjev in odvoz na deponijo, ocena.</t>
  </si>
  <si>
    <t>Posek grmovja, z odvozom na deponijo, ocena.</t>
  </si>
  <si>
    <t>Rezanje obstoječega asfalta za priključek na obstoječo cesto, komplet s premazom spojev.</t>
  </si>
  <si>
    <t>Rušenje obstoječega asfalta in odvoz na deponijo gradbenega materiala, za izvedbo priključka na obstoječo cesto.</t>
  </si>
  <si>
    <t>Dobava in nasip proda - ob zidu, frakcije 8/16, deb. 10 cm.</t>
  </si>
  <si>
    <t>Dobava in nasip proda 8/16 pred žarnim zidom, deb. 10 cm.</t>
  </si>
  <si>
    <t>Humuziranje in zatravitev površin med grobovi, komplet z dobavo humusa.</t>
  </si>
  <si>
    <t>Dobava in vgrajevanje betona pasovnih temeljev beton  C 25/30, prerez 0,20 - 0,30 m3/m1.</t>
  </si>
  <si>
    <t>Zakoličba trase kanalizacije, s postavitvijo profilov.</t>
  </si>
  <si>
    <t>Dobava in polaganje PVC cevi fi 150, na betonsko podlago in polno obbetoniranje, komplet z izkopom in zasipom s tamponskim materialom, meteorna kanalizacija.</t>
  </si>
  <si>
    <t>ustreza proizvod BEHA</t>
  </si>
  <si>
    <t>Dobava in montaža sivih kanalizacijskih cevi PP , komplet z fitingi in fazonskimi kosi.</t>
  </si>
  <si>
    <t>Poizkusni zagon z nastavitvijo delovnih parametrov in termostatov vključno z vakumiranjem.</t>
  </si>
  <si>
    <t>Izdelava PID projektne dokumentacije.</t>
  </si>
  <si>
    <t>Vris sprememb nastalih v fazi izvedbe nastalih v projekt za izvedbo.</t>
  </si>
  <si>
    <t>Pripravljalna dela komplet z zarisovanjem in zaključnimi deli.</t>
  </si>
  <si>
    <t>Pripravljalna dela z zarisovanjem in zaključna dela.</t>
  </si>
  <si>
    <t>Transportni in splošni manipulativni stroški.</t>
  </si>
  <si>
    <t>VODOVODNA INSTALACIJA</t>
  </si>
  <si>
    <t>Umivalnik iz sanitarne keramike dim. 600 x 650 mm za pritrditev na suhomontažni vgradni element za umivalnik ter stoječo termostatsko armaturo, vgradne višine 1150 mm in s sledečo opremo:</t>
  </si>
  <si>
    <t>1 kom ogledalo iz valjanega stekla z brušenimi robovi, dim. 600x500 mm</t>
  </si>
  <si>
    <t>kompl. nosilni montažni okvir za suhomontažno vgradnjo, z nastavljivimi pocinkanimi opornimi nogami, nastavljivim pocinkanim nosilcem za PE odtočno koleno, dveh navojnih palic z maticama M10, PE odtočnega kolena fi 50 mm, gumijastega tesnila za sifon fi 32 mm, pritrdilni material (vijaki, matice, podložke, zaščitne cevke, tesnila, nosilci)</t>
  </si>
  <si>
    <t>1 kom. ogledalo iz valjanega stekla z brušenimi robovi, dim. 600x500 mm, vključno s pregibnim mehanizmom za nastavitev nagiba</t>
  </si>
  <si>
    <t>1 kompl. izolacija proti rosenju s stiropor vložkom vgrajenim v notranjosti splakovalnika</t>
  </si>
  <si>
    <r>
      <t xml:space="preserve">predmontirano PE stensko odtočno koleno </t>
    </r>
    <r>
      <rPr>
        <sz val="10"/>
        <color indexed="8"/>
        <rFont val="Times New Roman"/>
        <family val="1"/>
      </rPr>
      <t>fi90/fi110 s tesnili</t>
    </r>
  </si>
  <si>
    <t>Mešalna baterija stenske izvedbe za pomivalno korito, komplet z vsem pritrdilnim in tesnilnim materialom ter dvema kotnima ventiloma z rozeto.</t>
  </si>
  <si>
    <t>Kroglična navojna pipa z izpustom v podometni omarici 150x150x50 mm, komplet s tesnilnim materialom.</t>
  </si>
  <si>
    <t>Zelene kompozitne cevi v kolutih Aquatherm-Fusiotherm STABI Tip SDR 7,4 mehansko stabilizirane za aluminijasto cevjo, material PP-R, Aluminij, tlačni razred PN 16 bar, komplet z fitingi in spoji ter orodjem za termično spajanje.</t>
  </si>
  <si>
    <t>Tubolit cevna protikondenčna izolacija¸ za razvod sanitarne vode v debelini 9 mm, obojestransko paropropustna.</t>
  </si>
  <si>
    <t>Kabelski samoregulirni grelni trakovi za zaščito proti zmrzovanju cevnih razvodov vodenih na prostem, kapacitete ogrevanja 30W/m, 1x230V~/50Hz, komplet z kablažo.</t>
  </si>
  <si>
    <t>kot npr. proizvod FSR-31</t>
  </si>
  <si>
    <t>Elektronski termostat z kabelskim tipalom za montažo na tipsko letev v stikalnem bloku, primeren za temperaturno območje -20°C do +40°C, komplet z kablažo, priključitvijo na CNS, nastavitvijo parametrov in montažnim materialom.</t>
  </si>
  <si>
    <t>Talni PVC sifon s pokromano površino, komplet s tesnilnim materialom.</t>
  </si>
  <si>
    <t>dim. 15/15</t>
  </si>
  <si>
    <t>Oddušne PVC cevi, komplet z fitingi in fazonskimi kosi.</t>
  </si>
  <si>
    <t>PVC strešna odzračevalna kapa.</t>
  </si>
  <si>
    <t>Zaprt tlačni el. grelnik sanitarne vode (kot npr. Gorenje TIKI TEG 5 U), V=8 L, P=2000 W, 1x230V~/50Hz, komplet z montažnim in tesnilnim materialom.</t>
  </si>
  <si>
    <t>Povezava interne fekalne kanalizacije na javno omrežje fekalne kanalizacije, komplet s tesnilnim in montažnim materialom.</t>
  </si>
  <si>
    <t>Notranja instalacija</t>
  </si>
  <si>
    <t>Zunanja instalacija</t>
  </si>
  <si>
    <t>Izvedba priključka na obstoječe javno vodovodno omrežje, v kompletu s potrebnim tesnilnim in veznim materialom (nerjaveči vijaki, matice, tesnila); tlačna stopnja PN 10:</t>
  </si>
  <si>
    <t>Navrtalno sedlo DN25 z servisnim ventilom z ekscentričnim zapiralom za jeklene cevi.</t>
  </si>
  <si>
    <t>Nastavljiva teleskopska garnitura za servisni ventil h=1,3-1,8 m.</t>
  </si>
  <si>
    <t>cestna kapa</t>
  </si>
  <si>
    <t>Vodovodna jeklena pocinkana navojna cev po DIN 2440 za hladno sanitarno vodo, vključno z protikorozijskim premazom, izolacijsko zaščito iz trde PVC, komplet z spojnim in tesnilnim materialom, položene po navodilih proizvajalca in z označbo s trakom "vodovod".</t>
  </si>
  <si>
    <t>Priključna vodovodna jeklena pocinkana navojna cev po DIN 2440 za hladno sanitarno vodo, vključno z protikorozijskim premazom, izolacijsko zaščito iz trde PVC, komplet z spojnim in tesnilnim materialom, položene po navodilih proizvajalca in z označbo s trakom "vodovod".</t>
  </si>
  <si>
    <t>Prehodni kos jeklo/PP-R, komplet z montažnim in tesnilnim materialom.</t>
  </si>
  <si>
    <r>
      <t>Vodomerni števec Hydrometer, izvedba 101 M-NR (DN 20) z impulznim dajalnikom, z nazivnim pretokom Qn = 2,5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 v zunanjem vodomernem jašku, izvedenim po navodilih distributerja, komplet s konzolo za montažo in tesnilnim materialom.</t>
    </r>
  </si>
  <si>
    <t>Kroglična navojna pipa z izpustno pipico, komplet s tesnilnim materialom.</t>
  </si>
  <si>
    <t>Nadzemni hidrant:</t>
  </si>
  <si>
    <t>EVX zasun DN 80 z vgradbeno nastavljivo teleskopsko garnituro za globino vgradnje 1 do 1,5 m in montažo na EVX zasun vključno cestna kapa, označba, ključ in betonski zaščitni kolač.</t>
  </si>
  <si>
    <t>Geodetski posnetek vgrajenega cevovoda pred zasutjem.</t>
  </si>
  <si>
    <t>Izvedba tlačnega preizkusa: polnitev, odzračevanje, merjenje tlaka.</t>
  </si>
  <si>
    <t>Dezinfekcija vodovodne inštalacije z mikrobiološko analizo odvzetih vzorcev vode s strani pooblaščene institucije, izpiranje cevovodov.</t>
  </si>
  <si>
    <t>Funkcionalni preizkus z meritvami količin in tehnična kontrola zunanje hidrantne mreže (1 hidrant) s strani pooblaščene organizacije.</t>
  </si>
  <si>
    <t>Napisne tablice z oznakami in številkami hidrantov, zasunov, razdalj med hidranti in njihovo lokacijo, vključno pritrditev na fasado objekta.</t>
  </si>
  <si>
    <t>Vris vseh sprememb vodovodnih inštalacij glede na projekt za izvedbo (PZI) s strani izvajalca del ter predaja vrisanih sprememb izdelovalcu projekta izvedenih del (PID).</t>
  </si>
  <si>
    <t>Zavarovalni, transportni in splošni manipulativni stroški.</t>
  </si>
  <si>
    <r>
      <t xml:space="preserve">Dobava in montaža </t>
    </r>
    <r>
      <rPr>
        <b/>
        <sz val="10"/>
        <rFont val="Times New Roman"/>
        <family val="1"/>
      </rPr>
      <t>odvodnih</t>
    </r>
    <r>
      <rPr>
        <sz val="10"/>
        <rFont val="Times New Roman"/>
        <family val="1"/>
      </rPr>
      <t xml:space="preserve"> prezračevalnih </t>
    </r>
    <r>
      <rPr>
        <b/>
        <sz val="10"/>
        <rFont val="Times New Roman"/>
        <family val="1"/>
      </rPr>
      <t>pravokotnih</t>
    </r>
    <r>
      <rPr>
        <sz val="10"/>
        <rFont val="Times New Roman"/>
        <family val="1"/>
      </rPr>
      <t xml:space="preserve"> kanalov izdelanih iz </t>
    </r>
    <r>
      <rPr>
        <sz val="10"/>
        <color indexed="8"/>
        <rFont val="Times New Roman"/>
        <family val="1"/>
      </rPr>
      <t>pocinkane</t>
    </r>
    <r>
      <rPr>
        <sz val="10"/>
        <rFont val="Times New Roman"/>
        <family val="1"/>
      </rPr>
      <t xml:space="preserve"> pločevine v debelini po DIN 1946, komplet z dodatkom za razrez, spojnim in obešalnim materialom.</t>
    </r>
  </si>
  <si>
    <t>Aluminijasta prezračevalna rešetka z nastavljivimi lamelami, primerna za montažo na kanal, komplet z nastavkom za regulacijo pretoka, montažnim in vijačnim materialom.</t>
  </si>
  <si>
    <t>kot npr. proizvod IMP Klima ali enakovredno</t>
  </si>
  <si>
    <t>Aluminijasta prezračevalna rešetka,  primerna za montažo v vrata ali steno, komplet z montažnim in vijačnim materialom.</t>
  </si>
  <si>
    <t>Prezračevalni ventil z možnostjo nastavitve pretoka, komplet z montažnim materialom.</t>
  </si>
  <si>
    <t>Dobava in montaža:</t>
  </si>
  <si>
    <t>PREZRAČEVANJE</t>
  </si>
  <si>
    <t>Odvodni kanalski ventilator )npr. SYSTEMAIR RVK 150/160E2-A1), kapacitete Q=255 m3/h, p=100 Pa, P=58 W, 1x230V~/50Hz, komplet z montažnim materialom in kablažo.</t>
  </si>
  <si>
    <t>Stolpni prezračevalnik z koničasto prezračevalno kapo, z nagibom 15°, komplet z lamelo, plaščem ohišja, prirobnico, priključkom ter vijačnim in montažnim materialom.</t>
  </si>
  <si>
    <t>Oprema za montažo radiatorjev na nosilne zidove - tipske konzole, pritrdila in nasloni, vključno z pritrnilnim in pomožnim materialom za montažo.</t>
  </si>
  <si>
    <t>Dobava in montaža varčnega električnega radiatorja z nizkotemperaturnim električnim grelcem, komplet z elektronskim termostatom, električnim stikalom, priključnim kablom dolžine 1,5 m, zaščito IP24 ter montažnim materialom.</t>
  </si>
  <si>
    <t>pritrdilni in pomožni material za montažo.</t>
  </si>
  <si>
    <t>fi  25x3,5</t>
  </si>
  <si>
    <t>fi  20x2,8</t>
  </si>
  <si>
    <t>fi 25x3,5</t>
  </si>
  <si>
    <t>fi 20x2,8</t>
  </si>
  <si>
    <t>Razna nepredvidena dela, obračun po dejanskih stroških na podlagi vpisa v gradbeni dnevnik, potrjena s strani nadzornega inženirja.</t>
  </si>
  <si>
    <t>KV delavec</t>
  </si>
  <si>
    <t>ur</t>
  </si>
  <si>
    <t>34.</t>
  </si>
  <si>
    <t>35.</t>
  </si>
  <si>
    <t>36.</t>
  </si>
  <si>
    <t>37.</t>
  </si>
  <si>
    <t>38.</t>
  </si>
  <si>
    <t>Razni varjeni ali vijačni spoji na kovinske mase.</t>
  </si>
  <si>
    <t>Al vodnik fi 10mm.</t>
  </si>
  <si>
    <t>Pocinkan valjanec FeZn 25x4mm.</t>
  </si>
  <si>
    <t>Preskusni spoj.</t>
  </si>
  <si>
    <t>Vodnik P/F 16mm2.</t>
  </si>
  <si>
    <t>Vodnik P/F 25mm2.</t>
  </si>
  <si>
    <t>Strešne konzole.</t>
  </si>
  <si>
    <t>Objemke za odtočno cev.</t>
  </si>
  <si>
    <t>Zidne konzole.</t>
  </si>
  <si>
    <t>Drobni material 5%.</t>
  </si>
  <si>
    <t>Meritve strelovodne instalacije in ozemljitev.</t>
  </si>
  <si>
    <t>ELEKTRO INSTALACIJE</t>
  </si>
  <si>
    <t>Zakoličba zunanje ureditve, postavitev in zavarovanje prečnih profilov.</t>
  </si>
  <si>
    <t xml:space="preserve">Izkop v terenu III. ktg., do 40 cm z odvozom na deponijo gradbenega materiala - dostopna pot. </t>
  </si>
  <si>
    <t>Dobava in nasip kamnite grede 0/100, parkirišče.</t>
  </si>
  <si>
    <t>Opaž žarnega zida.</t>
  </si>
  <si>
    <t>Opaž betonskih zidov ekološkega otoka.</t>
  </si>
  <si>
    <t>Opaž čela armiranobetonskih zidov, ekološki otok, deb. 20 cm.</t>
  </si>
  <si>
    <t>Opaž robu plošče, višine 15 cm, talna plošča ekološkega otoka.</t>
  </si>
  <si>
    <t>Izdelava delovnih odrov višine do 2 m, za vezanje armature in opaženje betonskih zidov.</t>
  </si>
  <si>
    <t>Dobava in polaganje betonskih tlakovcev povezovalna pot, na podlago iz peska, komplet pesek in tlakovci.</t>
  </si>
  <si>
    <t>Dobava in polaganje betonskih tlakovcev - ekološki otok, na podlago iz peska, komplet pesek in tlakovci.</t>
  </si>
  <si>
    <t>Dobava in polaganje betonskih tlakovcev - vmesni pasovi na parkirišču, na podlago iz peska, komplet pesek in tlakovci.</t>
  </si>
  <si>
    <t>Dobava in polaganje betonskih travnih plošč - parkirišče, na podlago iz peska, komplet pesek, tlakovci in zapolnitev lukenj s humusom in z zatravitvijo.</t>
  </si>
  <si>
    <t>Dobava in polaganje betonskih robnikov 15/25 cm, na betonsko podlago in obbetoniranje - ob parkirišču.</t>
  </si>
  <si>
    <t>Dobava in polaganje betonskih robnikov 8/20 cm, na betonsko podlago in obbetoniranje - ob povezovalni poti.</t>
  </si>
  <si>
    <t>Posaditev žive meje iz pušpana.</t>
  </si>
  <si>
    <t>Posaditev dreves - cimprese.</t>
  </si>
  <si>
    <t>Zasaditev površin z magnolijo, lovorjem in sivko.</t>
  </si>
  <si>
    <t>Dobava in montaža žične ograje, višine 1,65 m.</t>
  </si>
  <si>
    <t>Dobava in montaža žične ograje na betonski zid ekološkega otoka, višine 1,00 m.</t>
  </si>
  <si>
    <t>Izdelava drenaže ob objektu kompletno s potrebnim izkopom, dobavo in polaganjem drenažne cevi fi110 mm, z dobavo in polaganjem filternega polsta, z drenažnim nasutjem in zasipom s tamponskim materialom, ob temeljih betonskih zidov.</t>
  </si>
  <si>
    <t>Kompletna izdelava zunanjega jaška - peskolova  iz betonskih cevi, fi 50 cm, globine od 1,00 - 1,50  m, skupaj z LTŽ rešetko 40/40 cm.</t>
  </si>
  <si>
    <t>Rušenje obstoječega objekta, zidovi kamniti, streha betonska, kritina opečna, dim. 4,05 x 8,07 m, višina 3,71 m ter nakladanje in odvoz ruševin v stalno deponijo, vključno s plačilom vseh taks.</t>
  </si>
  <si>
    <t>Izdelava fasade s toplotno izolacijo deb. 5 cm, brez zaključnega sloja (obloga nosilca nad vrati).</t>
  </si>
  <si>
    <t>Zakoličba objekta z izdelavo zapisnika o zakoličbi.</t>
  </si>
  <si>
    <t>Dobava in nasip tampona po talno ploščo, med temelji, v debelini 20 cm.</t>
  </si>
  <si>
    <t>Dobava in nasip tampona po talno ploščo, nadstrešek in pločnik ob objektu, v debelini 30 cm.</t>
  </si>
  <si>
    <t>Dobava in vgrajevanje betona pasovnih temeljev, beton C 25/30, prerez nad 0,30 m3/m1.</t>
  </si>
  <si>
    <t>Opaž robu plošče, višine 15-17 cm, viden beton, konzolna plošča nadstreška.</t>
  </si>
  <si>
    <t>Opaž betonskih zidov.</t>
  </si>
  <si>
    <t>Izdelava lesenega ostrešja - enokapna streha, sestavljenega iz špirovcev 14/24 cm na osni razdalji 0,57 m,po detajlu, tlorisna projekcija strehe, komplet z zaščito lesa, pritrjevanje v betonsko vez, brez kapnih leg.</t>
  </si>
  <si>
    <t>Kompletna izdelava zunanjega revizijskega jaška, iz betonskih cevi, fi 60 cm, globine do 1,0 m, skupaj s inox pokrovom za izdelavo tlaka, plinotesni - fekalna kanalizacija, FJ1.</t>
  </si>
  <si>
    <t>Dobava in vgradnja tipske nepretočne enoprekatne  greznice V=2000 lit., komplet z izkopom, zasipom, betonskim pokrovom 60/60 cm ter vsemi fazonskimi kosi in priklopi, po detajlu.</t>
  </si>
  <si>
    <t>Dobava in polaganje vodotesne, paropropustne folije (npr. Delta-lite folija).</t>
  </si>
  <si>
    <t>Dobava in montaža žleba kvadratne oblike iz pocinkane barvane pločevine deb. 0,75 mm, razvite širine 33 cm.</t>
  </si>
  <si>
    <t>Dobava in vgrajevanje zidne obrobe ravne iz pocinkane barvane pločevine deb. 0,65 mm, razvite širine 30 cm, betonski venec na strehi nadstreška.</t>
  </si>
  <si>
    <t>Dobava in vgrajevanje zidne obrobe ravne iz pocinkane barvane pločevine deb. 0,65 mm, razvite širine 35 cm, venec na strehi vežice.</t>
  </si>
  <si>
    <t>Dobava in vgrajevanje zidne obrobe ravne iz pocinkane barvane pločevine deb. 0,65 mm, razvite širine 50 cm, venec na strehi vežice.</t>
  </si>
  <si>
    <t>Izdelava in vgradnja zunanjih okenskih polic iz ALU, šir. 10 cm.</t>
  </si>
  <si>
    <t>Izdelava stropa iz mavčnokartonskih plošč, 2x1,5cm, komplet z toplotno izolacijo deb. 10 cm, strop med špirovci.</t>
  </si>
  <si>
    <t>Slikanje ometanih sten s poldisperzijsko barvo, 1x osnovni in 2x končni premaz.</t>
  </si>
  <si>
    <t>Dobava in montaža lesene klopce 291x42 cm (macesnove letve na inox podkonstrukciji), po detajlu projektanta.</t>
  </si>
  <si>
    <t>Dobava in vgrajevanje tampona frakcije 0/32 mm z izravnavo površine in uvaljanjem do predpisane zbitosti.</t>
  </si>
  <si>
    <t>Izdelava nosilno obrabno-zaporne plasti bitumenskega betona AC 11 surf B70/100 A4 v debelini 6 cm, dostopna cesta ob parkirišču.</t>
  </si>
  <si>
    <t>Dobava in polaganje betonske mulde 8x50x100 cm na podložni beton, vključno z podložnim betonom - ob parkirišču.</t>
  </si>
  <si>
    <t>Razna manjša gradbena dela, ki se izvajajo v režiji. Obračun na podlagi količin vpisanih v gradbenem dnevniku potrjenih s strani nadzornega inženirja.</t>
  </si>
  <si>
    <t>KV delavec - ur</t>
  </si>
  <si>
    <t>rovokopač - ur</t>
  </si>
  <si>
    <t>Humuziranje in zatravitev površin, komplet z dobavo humusa.</t>
  </si>
  <si>
    <t>rovokopač</t>
  </si>
  <si>
    <t>SKUPAJ</t>
  </si>
  <si>
    <t>Izdelava jaška iz betonske cevi fi 80 cm, globine 1 m, s ltž pokrovom 400 kN z napisom "Elektrika", komplet z izkopom v IV.ktg., planiranjem dna, izvedbo jaška in zasutjem v plasteh z utrditvijo, očiščenjem terena in odvozom odvečnega materiala.</t>
  </si>
  <si>
    <t>Izdelava jaška iz betonske cevi fi 60 cm, globine 1 m, s ltž pokrovom 250 kN z napisom "Elektrika", komplet z izkopom v IV.ktg., planiranjem dna, izvedbo jaška in zasutjem v plasteh z utrditvijo, očiščenjem terena in odvozom odvečnega materiala.</t>
  </si>
  <si>
    <t xml:space="preserve">dim.: 0,4 x 1,0 m </t>
  </si>
  <si>
    <t>Izdelava kabelske kanalizacije z 2x stigmaflex cevjo fi110mm, nasutje  s peskom granulacije 3-7mm v deb. 10cm, zasutje jarka z materialom od izkopa, utrjevanje v plasteh, nakladanje in odvoz odvečnega materiala v stalno deponijo, ureditev terena v prejšnje stanje.</t>
  </si>
  <si>
    <t>Izdelava kabelske kanalizacije z 2x stigmaflex cevjo fi50mm, nasutje s peskom granulacije 3-7mm v deb. 10cm, zasutje jarka z materialom od izkopa, utrjevanje v plasteh, nakladanje in odvoz odvečnega materiala v trajno deponijo, ureditev terena v prejšnje stanje.</t>
  </si>
  <si>
    <t>Obbetoniranje kabelske kanalizacije z betonom C 12/15.</t>
  </si>
  <si>
    <t>Priklop bojlerja, ventilatorja, radiatorjev, klime.</t>
  </si>
  <si>
    <t>Zakoličba trase predvidene NN kabelske kanalizacije.</t>
  </si>
  <si>
    <t>Objemke 1/2" za ozemljitev cevi</t>
  </si>
  <si>
    <t>Vodnik P/F 6mm2</t>
  </si>
  <si>
    <t>Zarezovanje asfalta deb. do 10 cm.</t>
  </si>
  <si>
    <t>Rušenje asfalta, nakladanje in odvoz ruševin v stalno deponijo, vključno s plačilom vseh taks.</t>
  </si>
  <si>
    <t>Začasno zabetoniranje prekopa ceste z betonom C 12/15 v deb. 10 cm.</t>
  </si>
  <si>
    <t>Izdelava nosilno obrabno-zaporne plasti bitumenskega betona AC 11 surf B70/100 A4 v debelini 6 cm, prekop ceste.</t>
  </si>
  <si>
    <t>Zidanje predelnih sten z opečnim trojnim zidakom, deb. 15 cm.</t>
  </si>
  <si>
    <t>Izdelava mikroarmiranega cementega estiha v debelini 5 cm.</t>
  </si>
  <si>
    <t>Izdelava zunanjega tlaka iz rezanega kamna, Repen, površina peskana, širina 30 cm, deb. 3 cm,  polaganje na predhodno izdelan cementni estrih, komplet z izdelavo estriha.</t>
  </si>
  <si>
    <t>Izdelava notranjega tlaka iz rezanega kamna, Repen, površina polirana, širina 30 cm, deb. 3 cm,  polaganje na predhodno izdelan cementni estrih, komplet z izdelavo estriha.</t>
  </si>
  <si>
    <t>Dobava in vgrajevanje betona C 25/30, k.pr. 0,12 - 0,20 m3/m2, strešna plošča nadstreška, v naklonu, deb. 16-22 cm.</t>
  </si>
  <si>
    <t>Dobava in vgrajevanje betona C 25/30, k.pr. 0,15 - 0,17 m3/m2, konzolna plošča nadstreška, v naklonu,  deb. 15-17 cm.</t>
  </si>
  <si>
    <t>Opaž robu plošče, višine 16-22 cm, viden beton, strešna plošča nadstreška.</t>
  </si>
  <si>
    <t>Dobava in montaža odtočnih cevi iz pocinkane barvane pločevine, premera 100 mm, z objemko.</t>
  </si>
  <si>
    <t>Izdelava, dobava in montaža vhodnih lesenih enokrilnih vrat - les macesen, s plohastim podbojem, s horizontalnimi pasovi na zunanji in notranji strani, opremljeno s potrebnim okovjem, po detajlu, dim. 80/235 cm, V03.</t>
  </si>
  <si>
    <t>Izdelava, dobava in montaža vhodnih lesenih enokrilnih vrat - les macesen, s plohastim podbojem, s horizontalnimi pasovi na zunanji in notranji strani, opremljeno s potrebnim okovjem, po detajlu, dim. 90/235 cm, V02.</t>
  </si>
  <si>
    <t>Izdelava ponikovalnega cevovoda kompletno s potrebnim izkopom, dobavo in polaganjem drenažne cevi fi 200 mm, z dobavo in polaganjem filternega polsta, z drenažnim nasutjem in zasipom s tamponskim in materialom iz izkopa.</t>
  </si>
  <si>
    <t>Kompletna izdelava zunanjega jaška  iz betonskih cevi,  fi 50 cm globine do 1,00 m, skupaj z LTŽ rešetko 40/40 cm.</t>
  </si>
  <si>
    <t>Dobava in polaganje linijske rešetle, širine 10cm, pohodne z odstranitvijo obstoječega robnika.</t>
  </si>
  <si>
    <t>Kompletna izdelava ponikovalnega jaška -  iz betonskih cevi (perforirane) fi 120 cm globine 1,90  m, skupaj z dobavo filternega polsta in drenažnim nasutjem.</t>
  </si>
  <si>
    <t>Kompletna izdelava zunanjega jaška - revizijskega jaška iz betonskih cevi, fi 60 cm globine od 1,0 - 1,5  m, skupaj z LTŽ pokrovom 250kN.</t>
  </si>
  <si>
    <t>Izdelava zunanjega termično zaščitenega AB vodomernega jaška dim. 100x100x120 cm, z vodotesnim ltž pokrovom 60x60 cm, izveden po navodilih shemi vodomernega jaška, komplet z vstopno lestvijo, odvodnjavanjem in tesnilnim materialom.</t>
  </si>
  <si>
    <t>Dobava in montaža inox verige za odvodnjo meteornih vod iz strehe nadstreška.</t>
  </si>
  <si>
    <t>Dobava in montaža zaščitne zaključne pločevine na atikah strehe.</t>
  </si>
  <si>
    <t>Dobava in montaža varnostnega preliva iz jeklene pocinkane barvane pločevine, vključno z izvedbo preboja in obdelavo.</t>
  </si>
  <si>
    <t>Dobava in vgraditev ALU zaključnega profila pri zaključku zunanjega kamnitega tlaka.</t>
  </si>
  <si>
    <t>Izdelava fasade s toplotno izolacijo deb. 5 cm (XPS do višine 50 cm), nanos lepila, polaganje armaturne mrežice iz steklenih vlaken, izravnava z lepilom, premaz z emulzijo, naprava zaključnega sloja fasadnega ometa. V ceni je zajeti tudi ves potrebni nosilni, ojačitveni, zaključni, dilatacijski, pritrdilni material in obdelava okenskih in vratnih špalet s toplotno izolacijo (granulacija in barva zaključnega sloja po izbiri projektanta), tip Baumit ali podobno.</t>
  </si>
  <si>
    <t>Dobava in montaža toplotne izolacije XPS deb. 5 cm za izolacijo atike strehe.</t>
  </si>
  <si>
    <t>Dobava in montaža toplotne izolacije XPS deb. 2 cm za izolacijo atike strehe.</t>
  </si>
  <si>
    <t>Vertikalna hidroizolacija betonskih in opečnih zidov z bitumenskimi varilnimi trakovi, 1 x npr. Izotekt V4, s predhodnim hladnim bitumenskim premazom npr. Ibitol.</t>
  </si>
  <si>
    <t>SKUPAJ A + B</t>
  </si>
  <si>
    <t>Svetilka ustreza tipu 5100 1x80W G5 DEB s sijalko  FQ 80W/830 G5, (Intra) z veznim in pritrdilnim materialom (indirektna).</t>
  </si>
  <si>
    <t>GRADBENO OBRTNIŠKA DELA</t>
  </si>
  <si>
    <t>SKUPAJ PROJEKT PID</t>
  </si>
  <si>
    <t>Izdelava PID-ov.</t>
  </si>
  <si>
    <t>Dobava in montaža kovinske ograje višine 1,20 m sestavljene iz posameznih segmentov, iz jeklenih profilov, pocinkana in barvana,  po detajlu projektanta.</t>
  </si>
  <si>
    <t>Dobava in  montaža kovinske ograje z kovinskimi dvokrilnimi vhodnimi vrati, višine 0,95 m, sestavljene iz jeklenih profilov, pocinkana in barvana,  po detajlu projektanta.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</si>
</sst>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\ &quot;€&quot;"/>
    <numFmt numFmtId="176" formatCode="#,##0.00\ [$€-1]"/>
    <numFmt numFmtId="177" formatCode="#,##0.00&quot; SIT&quot;"/>
    <numFmt numFmtId="178" formatCode="#,##0.00&quot; €&quot;"/>
    <numFmt numFmtId="179" formatCode="#,##0.00\ &quot;SIT&quot;"/>
    <numFmt numFmtId="180" formatCode="#,##0.00\ [$€-C01]"/>
  </numFmts>
  <fonts count="62">
    <font>
      <sz val="12"/>
      <name val="Arial Narrow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E"/>
      <family val="2"/>
    </font>
    <font>
      <i/>
      <sz val="8"/>
      <color indexed="8"/>
      <name val="Arial CE"/>
      <family val="0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>
      <alignment/>
      <protection/>
    </xf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171" fontId="3" fillId="0" borderId="0" xfId="58" applyFont="1" applyAlignment="1">
      <alignment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171" fontId="4" fillId="0" borderId="0" xfId="58" applyFont="1" applyAlignment="1">
      <alignment/>
    </xf>
    <xf numFmtId="10" fontId="3" fillId="0" borderId="0" xfId="58" applyNumberFormat="1" applyFont="1" applyAlignment="1">
      <alignment/>
    </xf>
    <xf numFmtId="10" fontId="3" fillId="0" borderId="0" xfId="58" applyNumberFormat="1" applyFont="1" applyAlignment="1">
      <alignment horizontal="center"/>
    </xf>
    <xf numFmtId="10" fontId="4" fillId="0" borderId="0" xfId="58" applyNumberFormat="1" applyFont="1" applyAlignment="1">
      <alignment horizontal="center"/>
    </xf>
    <xf numFmtId="17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71" fontId="3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44" fontId="1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1" fontId="3" fillId="0" borderId="0" xfId="58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justify" vertical="top"/>
    </xf>
    <xf numFmtId="0" fontId="16" fillId="0" borderId="0" xfId="0" applyFont="1" applyAlignment="1">
      <alignment/>
    </xf>
    <xf numFmtId="0" fontId="14" fillId="0" borderId="0" xfId="0" applyFont="1" applyAlignment="1">
      <alignment horizontal="justify" vertical="top" wrapText="1"/>
    </xf>
    <xf numFmtId="175" fontId="17" fillId="0" borderId="0" xfId="0" applyNumberFormat="1" applyFont="1" applyAlignment="1">
      <alignment/>
    </xf>
    <xf numFmtId="175" fontId="18" fillId="0" borderId="0" xfId="0" applyNumberFormat="1" applyFont="1" applyAlignment="1">
      <alignment/>
    </xf>
    <xf numFmtId="175" fontId="18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175" fontId="9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8" fillId="33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175" fontId="9" fillId="0" borderId="0" xfId="0" applyNumberFormat="1" applyFont="1" applyAlignment="1">
      <alignment/>
    </xf>
    <xf numFmtId="175" fontId="10" fillId="35" borderId="0" xfId="0" applyNumberFormat="1" applyFont="1" applyFill="1" applyAlignment="1">
      <alignment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justify" vertical="top"/>
    </xf>
    <xf numFmtId="0" fontId="20" fillId="0" borderId="0" xfId="0" applyFont="1" applyAlignment="1">
      <alignment horizontal="right"/>
    </xf>
    <xf numFmtId="175" fontId="20" fillId="0" borderId="0" xfId="56" applyNumberFormat="1" applyFont="1" applyAlignment="1">
      <alignment/>
    </xf>
    <xf numFmtId="175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13" fillId="36" borderId="12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20" fillId="0" borderId="0" xfId="0" applyFont="1" applyAlignment="1">
      <alignment horizontal="justify" vertical="top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top"/>
    </xf>
    <xf numFmtId="49" fontId="20" fillId="0" borderId="0" xfId="0" applyNumberFormat="1" applyFont="1" applyFill="1" applyAlignment="1">
      <alignment horizontal="left" vertical="top"/>
    </xf>
    <xf numFmtId="1" fontId="20" fillId="0" borderId="0" xfId="0" applyNumberFormat="1" applyFont="1" applyFill="1" applyAlignment="1">
      <alignment horizontal="right" vertical="top"/>
    </xf>
    <xf numFmtId="176" fontId="20" fillId="0" borderId="0" xfId="0" applyNumberFormat="1" applyFont="1" applyFill="1" applyAlignment="1">
      <alignment horizontal="right" vertical="top"/>
    </xf>
    <xf numFmtId="49" fontId="20" fillId="0" borderId="0" xfId="0" applyNumberFormat="1" applyFont="1" applyAlignment="1">
      <alignment horizontal="justify"/>
    </xf>
    <xf numFmtId="44" fontId="20" fillId="0" borderId="0" xfId="0" applyNumberFormat="1" applyFont="1" applyAlignment="1">
      <alignment/>
    </xf>
    <xf numFmtId="44" fontId="13" fillId="36" borderId="13" xfId="0" applyNumberFormat="1" applyFont="1" applyFill="1" applyBorder="1" applyAlignment="1">
      <alignment/>
    </xf>
    <xf numFmtId="0" fontId="21" fillId="0" borderId="0" xfId="0" applyFont="1" applyAlignment="1">
      <alignment horizontal="center" vertical="top"/>
    </xf>
    <xf numFmtId="1" fontId="21" fillId="0" borderId="0" xfId="0" applyNumberFormat="1" applyFont="1" applyAlignment="1">
      <alignment horizontal="right" vertical="top"/>
    </xf>
    <xf numFmtId="175" fontId="21" fillId="0" borderId="0" xfId="56" applyNumberFormat="1" applyFont="1" applyAlignment="1">
      <alignment horizontal="right" vertical="top"/>
    </xf>
    <xf numFmtId="176" fontId="21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center"/>
    </xf>
    <xf numFmtId="175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/>
    </xf>
    <xf numFmtId="175" fontId="18" fillId="0" borderId="0" xfId="0" applyNumberFormat="1" applyFont="1" applyAlignment="1">
      <alignment horizontal="right"/>
    </xf>
    <xf numFmtId="175" fontId="18" fillId="0" borderId="0" xfId="0" applyNumberFormat="1" applyFont="1" applyFill="1" applyBorder="1" applyAlignment="1">
      <alignment horizontal="right" vertical="top"/>
    </xf>
    <xf numFmtId="175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 quotePrefix="1">
      <alignment horizontal="left" vertical="top"/>
    </xf>
    <xf numFmtId="0" fontId="3" fillId="0" borderId="0" xfId="0" applyFont="1" applyBorder="1" applyAlignment="1">
      <alignment/>
    </xf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/>
    </xf>
    <xf numFmtId="0" fontId="9" fillId="0" borderId="0" xfId="0" applyFont="1" applyAlignment="1">
      <alignment vertical="top"/>
    </xf>
    <xf numFmtId="49" fontId="19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40" applyFont="1">
      <alignment/>
      <protection/>
    </xf>
    <xf numFmtId="1" fontId="18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8" fillId="0" borderId="0" xfId="0" applyFont="1" applyBorder="1" applyAlignment="1">
      <alignment horizontal="justify"/>
    </xf>
    <xf numFmtId="0" fontId="23" fillId="0" borderId="0" xfId="0" applyFont="1" applyAlignment="1">
      <alignment horizontal="justify" vertical="top" wrapText="1"/>
    </xf>
    <xf numFmtId="49" fontId="18" fillId="0" borderId="0" xfId="0" applyNumberFormat="1" applyFont="1" applyAlignment="1">
      <alignment horizontal="justify"/>
    </xf>
    <xf numFmtId="49" fontId="18" fillId="0" borderId="0" xfId="0" applyNumberFormat="1" applyFont="1" applyAlignment="1">
      <alignment horizontal="justify" vertical="top"/>
    </xf>
    <xf numFmtId="49" fontId="18" fillId="0" borderId="0" xfId="0" applyNumberFormat="1" applyFont="1" applyAlignment="1">
      <alignment horizontal="justify" vertical="top" wrapText="1"/>
    </xf>
    <xf numFmtId="1" fontId="19" fillId="0" borderId="0" xfId="0" applyNumberFormat="1" applyFont="1" applyAlignment="1">
      <alignment horizontal="center" vertical="top"/>
    </xf>
    <xf numFmtId="0" fontId="18" fillId="0" borderId="0" xfId="40" applyFont="1" applyAlignment="1">
      <alignment horizontal="justify"/>
      <protection/>
    </xf>
    <xf numFmtId="176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justify" vertical="top"/>
    </xf>
    <xf numFmtId="0" fontId="24" fillId="0" borderId="0" xfId="0" applyFont="1" applyAlignment="1">
      <alignment horizontal="center"/>
    </xf>
    <xf numFmtId="4" fontId="18" fillId="0" borderId="0" xfId="0" applyNumberFormat="1" applyFont="1" applyAlignment="1">
      <alignment vertical="top"/>
    </xf>
    <xf numFmtId="4" fontId="18" fillId="0" borderId="0" xfId="0" applyNumberFormat="1" applyFont="1" applyFill="1" applyBorder="1" applyAlignment="1">
      <alignment vertical="top"/>
    </xf>
    <xf numFmtId="4" fontId="1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Alignment="1">
      <alignment/>
    </xf>
    <xf numFmtId="0" fontId="22" fillId="0" borderId="0" xfId="0" applyFont="1" applyAlignment="1">
      <alignment horizontal="center" vertical="top" wrapText="1"/>
    </xf>
    <xf numFmtId="175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" fontId="18" fillId="0" borderId="0" xfId="40" applyNumberFormat="1" applyFont="1">
      <alignment/>
      <protection/>
    </xf>
    <xf numFmtId="4" fontId="18" fillId="0" borderId="0" xfId="40" applyNumberFormat="1" applyFont="1" applyAlignment="1">
      <alignment vertical="top"/>
      <protection/>
    </xf>
    <xf numFmtId="4" fontId="3" fillId="0" borderId="0" xfId="40" applyNumberFormat="1" applyFont="1" applyAlignment="1">
      <alignment vertical="top"/>
      <protection/>
    </xf>
    <xf numFmtId="4" fontId="10" fillId="0" borderId="0" xfId="40" applyNumberFormat="1" applyFont="1" applyAlignment="1">
      <alignment vertical="top"/>
      <protection/>
    </xf>
    <xf numFmtId="4" fontId="3" fillId="0" borderId="0" xfId="40" applyNumberFormat="1" applyFont="1">
      <alignment/>
      <protection/>
    </xf>
    <xf numFmtId="4" fontId="19" fillId="0" borderId="0" xfId="40" applyNumberFormat="1" applyFont="1" applyAlignment="1">
      <alignment vertical="top"/>
      <protection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vertical="top"/>
    </xf>
    <xf numFmtId="4" fontId="18" fillId="0" borderId="0" xfId="0" applyNumberFormat="1" applyFont="1" applyFill="1" applyAlignment="1">
      <alignment/>
    </xf>
    <xf numFmtId="4" fontId="25" fillId="0" borderId="0" xfId="0" applyNumberFormat="1" applyFont="1" applyAlignment="1">
      <alignment vertical="top"/>
    </xf>
    <xf numFmtId="4" fontId="25" fillId="0" borderId="0" xfId="0" applyNumberFormat="1" applyFont="1" applyAlignment="1">
      <alignment/>
    </xf>
    <xf numFmtId="4" fontId="18" fillId="0" borderId="0" xfId="40" applyNumberFormat="1" applyFont="1" applyAlignment="1">
      <alignment/>
      <protection/>
    </xf>
    <xf numFmtId="4" fontId="25" fillId="0" borderId="0" xfId="0" applyNumberFormat="1" applyFont="1" applyBorder="1" applyAlignment="1">
      <alignment vertical="top"/>
    </xf>
    <xf numFmtId="4" fontId="19" fillId="0" borderId="0" xfId="0" applyNumberFormat="1" applyFont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7" fillId="0" borderId="0" xfId="0" applyFont="1" applyAlignment="1">
      <alignment/>
    </xf>
    <xf numFmtId="49" fontId="18" fillId="0" borderId="0" xfId="0" applyNumberFormat="1" applyFont="1" applyFill="1" applyBorder="1" applyAlignment="1">
      <alignment horizontal="justify" vertical="top"/>
    </xf>
    <xf numFmtId="0" fontId="18" fillId="0" borderId="14" xfId="0" applyFont="1" applyBorder="1" applyAlignment="1">
      <alignment horizontal="center" vertical="top"/>
    </xf>
    <xf numFmtId="0" fontId="19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center"/>
    </xf>
    <xf numFmtId="4" fontId="25" fillId="0" borderId="14" xfId="0" applyNumberFormat="1" applyFont="1" applyBorder="1" applyAlignment="1">
      <alignment/>
    </xf>
    <xf numFmtId="4" fontId="19" fillId="37" borderId="14" xfId="0" applyNumberFormat="1" applyFont="1" applyFill="1" applyBorder="1" applyAlignment="1">
      <alignment vertical="top"/>
    </xf>
    <xf numFmtId="49" fontId="18" fillId="0" borderId="0" xfId="0" applyNumberFormat="1" applyFont="1" applyAlignment="1">
      <alignment wrapText="1"/>
    </xf>
    <xf numFmtId="175" fontId="18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  <xf numFmtId="4" fontId="18" fillId="0" borderId="14" xfId="0" applyNumberFormat="1" applyFont="1" applyBorder="1" applyAlignment="1">
      <alignment/>
    </xf>
    <xf numFmtId="4" fontId="19" fillId="0" borderId="14" xfId="0" applyNumberFormat="1" applyFont="1" applyFill="1" applyBorder="1" applyAlignment="1">
      <alignment vertical="top"/>
    </xf>
    <xf numFmtId="44" fontId="9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44" fontId="9" fillId="0" borderId="15" xfId="0" applyNumberFormat="1" applyFont="1" applyBorder="1" applyAlignment="1">
      <alignment/>
    </xf>
    <xf numFmtId="4" fontId="19" fillId="0" borderId="0" xfId="0" applyNumberFormat="1" applyFont="1" applyFill="1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right"/>
    </xf>
    <xf numFmtId="176" fontId="11" fillId="0" borderId="0" xfId="0" applyNumberFormat="1" applyFont="1" applyFill="1" applyAlignment="1">
      <alignment horizontal="right" vertical="top"/>
    </xf>
    <xf numFmtId="4" fontId="20" fillId="0" borderId="0" xfId="56" applyNumberFormat="1" applyFont="1" applyAlignment="1">
      <alignment/>
    </xf>
    <xf numFmtId="4" fontId="13" fillId="36" borderId="12" xfId="0" applyNumberFormat="1" applyFont="1" applyFill="1" applyBorder="1" applyAlignment="1">
      <alignment horizontal="right" vertical="center" wrapText="1"/>
    </xf>
    <xf numFmtId="4" fontId="11" fillId="0" borderId="0" xfId="56" applyNumberFormat="1" applyFont="1" applyFill="1" applyAlignment="1">
      <alignment horizontal="right" vertical="top"/>
    </xf>
    <xf numFmtId="4" fontId="11" fillId="0" borderId="0" xfId="0" applyNumberFormat="1" applyFont="1" applyFill="1" applyAlignment="1">
      <alignment horizontal="right" vertical="top"/>
    </xf>
    <xf numFmtId="49" fontId="13" fillId="0" borderId="0" xfId="0" applyNumberFormat="1" applyFont="1" applyAlignment="1">
      <alignment horizontal="left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171" fontId="3" fillId="0" borderId="0" xfId="58" applyFont="1" applyFill="1" applyAlignment="1">
      <alignment/>
    </xf>
    <xf numFmtId="0" fontId="18" fillId="0" borderId="0" xfId="0" applyFont="1" applyFill="1" applyAlignment="1">
      <alignment horizontal="justify"/>
    </xf>
    <xf numFmtId="0" fontId="18" fillId="0" borderId="0" xfId="0" applyFont="1" applyFill="1" applyAlignment="1">
      <alignment horizontal="justify" vertical="top"/>
    </xf>
    <xf numFmtId="175" fontId="18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center" wrapText="1"/>
    </xf>
    <xf numFmtId="49" fontId="18" fillId="0" borderId="16" xfId="0" applyNumberFormat="1" applyFont="1" applyBorder="1" applyAlignment="1">
      <alignment wrapText="1"/>
    </xf>
    <xf numFmtId="0" fontId="18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/>
    </xf>
    <xf numFmtId="175" fontId="18" fillId="0" borderId="16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171" fontId="3" fillId="0" borderId="0" xfId="58" applyFont="1" applyFill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 horizontal="right" vertical="center" wrapText="1"/>
    </xf>
    <xf numFmtId="175" fontId="19" fillId="0" borderId="16" xfId="0" applyNumberFormat="1" applyFont="1" applyBorder="1" applyAlignment="1">
      <alignment horizontal="center" vertical="top"/>
    </xf>
    <xf numFmtId="4" fontId="20" fillId="0" borderId="0" xfId="56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0" xfId="58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justify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" fontId="20" fillId="0" borderId="0" xfId="0" applyNumberFormat="1" applyFont="1" applyFill="1" applyAlignment="1">
      <alignment vertical="top"/>
    </xf>
    <xf numFmtId="4" fontId="20" fillId="0" borderId="0" xfId="56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12" fillId="0" borderId="0" xfId="0" applyFont="1" applyFill="1" applyAlignment="1">
      <alignment vertical="top"/>
    </xf>
    <xf numFmtId="49" fontId="20" fillId="0" borderId="0" xfId="0" applyNumberFormat="1" applyFont="1" applyFill="1" applyAlignment="1">
      <alignment horizontal="justify" vertical="top"/>
    </xf>
    <xf numFmtId="0" fontId="20" fillId="0" borderId="0" xfId="0" applyFont="1" applyFill="1" applyAlignment="1">
      <alignment horizontal="center"/>
    </xf>
    <xf numFmtId="9" fontId="20" fillId="0" borderId="0" xfId="42" applyFont="1" applyFill="1" applyAlignment="1">
      <alignment horizontal="right"/>
    </xf>
    <xf numFmtId="0" fontId="20" fillId="0" borderId="0" xfId="0" applyFont="1" applyFill="1" applyAlignment="1">
      <alignment horizontal="right"/>
    </xf>
    <xf numFmtId="4" fontId="11" fillId="0" borderId="0" xfId="56" applyNumberFormat="1" applyFont="1" applyFill="1" applyAlignment="1">
      <alignment vertical="top"/>
    </xf>
    <xf numFmtId="176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justify" vertical="top"/>
    </xf>
    <xf numFmtId="9" fontId="11" fillId="0" borderId="0" xfId="42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49" fontId="18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justify" vertical="top" wrapText="1"/>
    </xf>
    <xf numFmtId="4" fontId="18" fillId="0" borderId="0" xfId="0" applyNumberFormat="1" applyFont="1" applyFill="1" applyAlignment="1">
      <alignment horizontal="right" vertical="top"/>
    </xf>
    <xf numFmtId="4" fontId="18" fillId="0" borderId="0" xfId="40" applyNumberFormat="1" applyFont="1" applyFill="1" applyAlignment="1">
      <alignment vertical="top"/>
      <protection/>
    </xf>
    <xf numFmtId="0" fontId="18" fillId="0" borderId="0" xfId="40" applyFont="1" applyFill="1" applyAlignment="1">
      <alignment horizontal="justify"/>
      <protection/>
    </xf>
    <xf numFmtId="4" fontId="18" fillId="0" borderId="0" xfId="40" applyNumberFormat="1" applyFont="1" applyFill="1" applyAlignment="1">
      <alignment/>
      <protection/>
    </xf>
    <xf numFmtId="49" fontId="18" fillId="0" borderId="0" xfId="0" applyNumberFormat="1" applyFont="1" applyFill="1" applyAlignment="1">
      <alignment vertical="top"/>
    </xf>
    <xf numFmtId="4" fontId="25" fillId="0" borderId="0" xfId="0" applyNumberFormat="1" applyFont="1" applyFill="1" applyAlignment="1">
      <alignment vertical="top"/>
    </xf>
    <xf numFmtId="49" fontId="18" fillId="0" borderId="0" xfId="0" applyNumberFormat="1" applyFont="1" applyFill="1" applyAlignment="1">
      <alignment horizontal="justify" vertical="top"/>
    </xf>
    <xf numFmtId="4" fontId="3" fillId="0" borderId="0" xfId="40" applyNumberFormat="1" applyFont="1" applyFill="1">
      <alignment/>
      <protection/>
    </xf>
    <xf numFmtId="4" fontId="3" fillId="0" borderId="0" xfId="40" applyNumberFormat="1" applyFont="1" applyFill="1" applyAlignment="1">
      <alignment vertical="top"/>
      <protection/>
    </xf>
    <xf numFmtId="0" fontId="6" fillId="0" borderId="0" xfId="0" applyFont="1" applyFill="1" applyBorder="1" applyAlignment="1">
      <alignment horizontal="justify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20" fillId="36" borderId="17" xfId="0" applyFont="1" applyFill="1" applyBorder="1" applyAlignment="1">
      <alignment/>
    </xf>
    <xf numFmtId="0" fontId="13" fillId="36" borderId="17" xfId="0" applyFont="1" applyFill="1" applyBorder="1" applyAlignment="1">
      <alignment/>
    </xf>
    <xf numFmtId="0" fontId="13" fillId="36" borderId="13" xfId="0" applyFont="1" applyFill="1" applyBorder="1" applyAlignment="1">
      <alignment/>
    </xf>
    <xf numFmtId="0" fontId="13" fillId="36" borderId="18" xfId="0" applyFont="1" applyFill="1" applyBorder="1" applyAlignment="1">
      <alignment/>
    </xf>
    <xf numFmtId="0" fontId="13" fillId="36" borderId="19" xfId="0" applyFont="1" applyFill="1" applyBorder="1" applyAlignment="1">
      <alignment/>
    </xf>
    <xf numFmtId="171" fontId="3" fillId="38" borderId="0" xfId="58" applyFont="1" applyFill="1" applyAlignment="1">
      <alignment horizontal="center"/>
    </xf>
    <xf numFmtId="0" fontId="3" fillId="38" borderId="0" xfId="0" applyFont="1" applyFill="1" applyAlignment="1">
      <alignment vertical="top" wrapText="1"/>
    </xf>
    <xf numFmtId="0" fontId="3" fillId="38" borderId="0" xfId="0" applyFont="1" applyFill="1" applyAlignment="1">
      <alignment horizontal="center"/>
    </xf>
    <xf numFmtId="0" fontId="3" fillId="38" borderId="0" xfId="0" applyFont="1" applyFill="1" applyAlignment="1">
      <alignment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POPIS RCK PZI PREZRAČEVANJE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Obcina%20Ajdovscina\Prenova%20OS%20Skrilje\Popisi\OS&amp;DK%20Skrilje%20(ocena%20vrednosti%20investicije)%201.10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GO dela"/>
      <sheetName val="S.I."/>
      <sheetName val="E.I."/>
    </sheetNames>
    <sheetDataSet>
      <sheetData sheetId="1">
        <row r="6">
          <cell r="B6" t="str">
            <v>GRADBENA DELA</v>
          </cell>
        </row>
        <row r="8">
          <cell r="B8" t="str">
            <v>OBRTNIŠKA DELA</v>
          </cell>
        </row>
        <row r="10">
          <cell r="B10" t="str">
            <v>ZUNANJA UREDITEV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view="pageBreakPreview" zoomScaleSheetLayoutView="100" zoomScalePageLayoutView="0" workbookViewId="0" topLeftCell="A1">
      <selection activeCell="M21" sqref="M21"/>
    </sheetView>
  </sheetViews>
  <sheetFormatPr defaultColWidth="9.140625" defaultRowHeight="15.75"/>
  <cols>
    <col min="1" max="3" width="9.140625" style="23" customWidth="1"/>
    <col min="4" max="4" width="23.57421875" style="23" customWidth="1"/>
    <col min="5" max="5" width="22.140625" style="23" customWidth="1"/>
    <col min="6" max="16384" width="9.140625" style="23" customWidth="1"/>
  </cols>
  <sheetData>
    <row r="2" spans="2:6" ht="12.75">
      <c r="B2" s="237" t="s">
        <v>49</v>
      </c>
      <c r="C2" s="238"/>
      <c r="D2" s="238"/>
      <c r="E2" s="238"/>
      <c r="F2" s="238"/>
    </row>
    <row r="7" spans="2:5" ht="12.75">
      <c r="B7" s="239" t="s">
        <v>27</v>
      </c>
      <c r="C7" s="239"/>
      <c r="D7" s="239"/>
      <c r="E7" s="239"/>
    </row>
    <row r="10" spans="2:5" ht="12.75">
      <c r="B10" s="23" t="str">
        <f>'[1]GO dela'!B6</f>
        <v>GRADBENA DELA</v>
      </c>
      <c r="E10" s="152">
        <f>'GO DELA'!E18</f>
        <v>0</v>
      </c>
    </row>
    <row r="11" ht="12.75">
      <c r="E11" s="152"/>
    </row>
    <row r="12" spans="2:5" ht="12.75">
      <c r="B12" s="23" t="str">
        <f>'[1]GO dela'!B8</f>
        <v>OBRTNIŠKA DELA</v>
      </c>
      <c r="E12" s="152">
        <f>'GO DELA'!E32</f>
        <v>0</v>
      </c>
    </row>
    <row r="13" ht="12.75">
      <c r="E13" s="152"/>
    </row>
    <row r="14" spans="2:5" ht="12.75">
      <c r="B14" s="23" t="str">
        <f>'[1]GO dela'!B10</f>
        <v>ZUNANJA UREDITEV</v>
      </c>
      <c r="E14" s="152">
        <f>ZU!E17</f>
        <v>0</v>
      </c>
    </row>
    <row r="15" ht="12.75">
      <c r="E15" s="152"/>
    </row>
    <row r="16" spans="2:5" ht="12.75">
      <c r="B16" s="23" t="s">
        <v>55</v>
      </c>
      <c r="E16" s="152">
        <f>'S.I.'!F12</f>
        <v>0</v>
      </c>
    </row>
    <row r="17" ht="12.75">
      <c r="E17" s="152"/>
    </row>
    <row r="18" spans="2:5" ht="12.75">
      <c r="B18" s="23" t="s">
        <v>56</v>
      </c>
      <c r="E18" s="152">
        <f>'E.I.'!F17</f>
        <v>0</v>
      </c>
    </row>
    <row r="19" spans="2:5" ht="13.5" thickBot="1">
      <c r="B19" s="153"/>
      <c r="C19" s="153"/>
      <c r="D19" s="153"/>
      <c r="E19" s="154"/>
    </row>
    <row r="20" ht="12.75">
      <c r="E20" s="152"/>
    </row>
    <row r="21" spans="2:5" ht="12.75">
      <c r="B21" s="23" t="s">
        <v>57</v>
      </c>
      <c r="E21" s="24">
        <f>SUM(E10:E19)</f>
        <v>0</v>
      </c>
    </row>
    <row r="23" spans="2:5" ht="12.75">
      <c r="B23" s="23" t="s">
        <v>270</v>
      </c>
      <c r="E23" s="152">
        <f>E21*0.22</f>
        <v>0</v>
      </c>
    </row>
    <row r="25" spans="2:5" ht="12.75">
      <c r="B25" s="23" t="s">
        <v>269</v>
      </c>
      <c r="E25" s="24">
        <f>E21+E23</f>
        <v>0</v>
      </c>
    </row>
  </sheetData>
  <sheetProtection/>
  <mergeCells count="2">
    <mergeCell ref="B2:F2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8"/>
  <sheetViews>
    <sheetView tabSelected="1" view="pageBreakPreview" zoomScaleSheetLayoutView="100" zoomScalePageLayoutView="0" workbookViewId="0" topLeftCell="A403">
      <selection activeCell="G421" sqref="G421"/>
    </sheetView>
  </sheetViews>
  <sheetFormatPr defaultColWidth="9.140625" defaultRowHeight="15.75"/>
  <cols>
    <col min="1" max="1" width="4.7109375" style="4" customWidth="1"/>
    <col min="2" max="2" width="36.57421875" style="3" customWidth="1"/>
    <col min="3" max="3" width="11.00390625" style="4" bestFit="1" customWidth="1"/>
    <col min="4" max="4" width="12.7109375" style="3" bestFit="1" customWidth="1"/>
    <col min="5" max="5" width="15.00390625" style="3" customWidth="1"/>
    <col min="6" max="6" width="9.7109375" style="13" bestFit="1" customWidth="1"/>
    <col min="7" max="7" width="14.140625" style="13" bestFit="1" customWidth="1"/>
    <col min="8" max="8" width="11.7109375" style="3" customWidth="1"/>
    <col min="9" max="9" width="14.8515625" style="3" bestFit="1" customWidth="1"/>
    <col min="10" max="10" width="9.7109375" style="3" bestFit="1" customWidth="1"/>
    <col min="11" max="11" width="12.7109375" style="3" bestFit="1" customWidth="1"/>
    <col min="12" max="16384" width="9.140625" style="3" customWidth="1"/>
  </cols>
  <sheetData>
    <row r="2" spans="1:2" ht="12.75">
      <c r="A2" s="1"/>
      <c r="B2" s="2" t="s">
        <v>49</v>
      </c>
    </row>
    <row r="3" spans="1:2" ht="12.75">
      <c r="A3" s="1"/>
      <c r="B3" s="2"/>
    </row>
    <row r="4" spans="1:2" ht="12.75">
      <c r="A4" s="1"/>
      <c r="B4" s="2"/>
    </row>
    <row r="5" spans="1:2" ht="12.75">
      <c r="A5" s="1"/>
      <c r="B5" s="2" t="s">
        <v>472</v>
      </c>
    </row>
    <row r="6" ht="12.75">
      <c r="B6" s="3" t="s">
        <v>128</v>
      </c>
    </row>
    <row r="8" ht="12.75">
      <c r="B8" s="3" t="s">
        <v>27</v>
      </c>
    </row>
    <row r="10" spans="1:2" ht="12.75">
      <c r="A10" s="4" t="s">
        <v>28</v>
      </c>
      <c r="B10" s="3" t="s">
        <v>29</v>
      </c>
    </row>
    <row r="12" spans="1:6" ht="12.75">
      <c r="A12" s="4" t="str">
        <f>+A41</f>
        <v>I.</v>
      </c>
      <c r="B12" s="3" t="str">
        <f>+B41</f>
        <v>PREDDELA</v>
      </c>
      <c r="E12" s="6">
        <f>+E59</f>
        <v>0</v>
      </c>
      <c r="F12" s="18"/>
    </row>
    <row r="13" spans="1:6" ht="12.75">
      <c r="A13" s="4" t="str">
        <f>+A61</f>
        <v>II.</v>
      </c>
      <c r="B13" s="5" t="str">
        <f>+B61</f>
        <v>ZEMELJSKA DELA</v>
      </c>
      <c r="E13" s="6">
        <f>+E94</f>
        <v>0</v>
      </c>
      <c r="F13" s="18"/>
    </row>
    <row r="14" spans="1:6" ht="12.75">
      <c r="A14" s="4" t="str">
        <f>+A96</f>
        <v>III.</v>
      </c>
      <c r="B14" s="5" t="str">
        <f>+B96</f>
        <v>BETONSKA DELA</v>
      </c>
      <c r="E14" s="6">
        <f>+E152</f>
        <v>0</v>
      </c>
      <c r="F14" s="18"/>
    </row>
    <row r="15" spans="1:6" ht="12.75">
      <c r="A15" s="4" t="str">
        <f>+A154</f>
        <v>IV.</v>
      </c>
      <c r="B15" s="3" t="str">
        <f>+B154</f>
        <v>TESARSKA DELA</v>
      </c>
      <c r="E15" s="6">
        <f>+E216</f>
        <v>0</v>
      </c>
      <c r="F15" s="18"/>
    </row>
    <row r="16" spans="1:6" ht="12.75">
      <c r="A16" s="4" t="str">
        <f>+A218</f>
        <v>V.</v>
      </c>
      <c r="B16" s="3" t="str">
        <f>+B218</f>
        <v>ZIDARSKA DELA</v>
      </c>
      <c r="E16" s="6">
        <f>+E256</f>
        <v>0</v>
      </c>
      <c r="F16" s="18"/>
    </row>
    <row r="17" spans="1:6" ht="12.75">
      <c r="A17" s="4" t="str">
        <f>+A258</f>
        <v>VI.</v>
      </c>
      <c r="B17" s="3" t="str">
        <f>+B258</f>
        <v>KANALIZACIJA</v>
      </c>
      <c r="E17" s="6">
        <f>+E276</f>
        <v>0</v>
      </c>
      <c r="F17" s="18"/>
    </row>
    <row r="18" spans="2:7" ht="12.75">
      <c r="B18" s="7" t="s">
        <v>30</v>
      </c>
      <c r="C18" s="27"/>
      <c r="D18" s="7"/>
      <c r="E18" s="8">
        <f>SUM(E12:E17)</f>
        <v>0</v>
      </c>
      <c r="F18" s="19"/>
      <c r="G18" s="17"/>
    </row>
    <row r="21" spans="1:2" ht="12.75">
      <c r="A21" s="4" t="s">
        <v>31</v>
      </c>
      <c r="B21" s="3" t="s">
        <v>32</v>
      </c>
    </row>
    <row r="23" spans="1:5" ht="12.75">
      <c r="A23" s="4" t="str">
        <f>+A281</f>
        <v>I.</v>
      </c>
      <c r="B23" s="3" t="str">
        <f>+B281</f>
        <v>KROVSKA DELA</v>
      </c>
      <c r="E23" s="6">
        <f>+E289</f>
        <v>0</v>
      </c>
    </row>
    <row r="24" spans="1:6" ht="12.75">
      <c r="A24" s="4" t="str">
        <f>+A291</f>
        <v>II.</v>
      </c>
      <c r="B24" s="3" t="str">
        <f>+B291</f>
        <v>KLEPARSKA DELA</v>
      </c>
      <c r="E24" s="6">
        <f>+E320</f>
        <v>0</v>
      </c>
      <c r="F24" s="18"/>
    </row>
    <row r="25" spans="1:6" ht="12.75">
      <c r="A25" s="4" t="str">
        <f>+A322</f>
        <v>III.</v>
      </c>
      <c r="B25" s="3" t="str">
        <f>+B322</f>
        <v>MIZARSKA DELA</v>
      </c>
      <c r="E25" s="6">
        <f>+E348</f>
        <v>0</v>
      </c>
      <c r="F25" s="18"/>
    </row>
    <row r="26" spans="1:6" ht="12.75">
      <c r="A26" s="4" t="str">
        <f>+A351</f>
        <v>IV.</v>
      </c>
      <c r="B26" s="3" t="str">
        <f>+B351</f>
        <v>KAMNOSEŠKA DELA</v>
      </c>
      <c r="E26" s="6">
        <f>+E359</f>
        <v>0</v>
      </c>
      <c r="F26" s="18"/>
    </row>
    <row r="27" spans="1:6" ht="12.75">
      <c r="A27" s="4" t="str">
        <f>+A361</f>
        <v>V.</v>
      </c>
      <c r="B27" s="3" t="str">
        <f>+B361</f>
        <v>KERAMIČARSKA DELA</v>
      </c>
      <c r="E27" s="6">
        <f>+E369</f>
        <v>0</v>
      </c>
      <c r="F27" s="18"/>
    </row>
    <row r="28" spans="1:6" ht="12.75">
      <c r="A28" s="4" t="str">
        <f>+A372</f>
        <v>VI.</v>
      </c>
      <c r="B28" s="3" t="str">
        <f>+B372</f>
        <v>SLIKOPLESKARSKA DELA</v>
      </c>
      <c r="E28" s="6">
        <f>+E380</f>
        <v>0</v>
      </c>
      <c r="F28" s="18"/>
    </row>
    <row r="29" spans="1:6" ht="12.75">
      <c r="A29" s="4" t="str">
        <f>+A382</f>
        <v>VII.</v>
      </c>
      <c r="B29" s="3" t="str">
        <f>+B382</f>
        <v>MAVČNOKARTONSKA DELA</v>
      </c>
      <c r="E29" s="6">
        <f>+E387</f>
        <v>0</v>
      </c>
      <c r="F29" s="18"/>
    </row>
    <row r="30" spans="1:6" ht="12.75">
      <c r="A30" s="4" t="str">
        <f>+A390</f>
        <v>VIII.</v>
      </c>
      <c r="B30" s="3" t="str">
        <f>+B390</f>
        <v>FASADERSKA DELA</v>
      </c>
      <c r="E30" s="6">
        <f>+E404</f>
        <v>0</v>
      </c>
      <c r="F30" s="18"/>
    </row>
    <row r="31" spans="1:6" ht="12.75">
      <c r="A31" s="4" t="s">
        <v>53</v>
      </c>
      <c r="B31" s="3" t="str">
        <f>B407</f>
        <v>KLJUČAVNIČARSKA DELA</v>
      </c>
      <c r="E31" s="6">
        <f>E418</f>
        <v>0</v>
      </c>
      <c r="F31" s="18"/>
    </row>
    <row r="32" spans="2:7" ht="12.75">
      <c r="B32" s="7" t="s">
        <v>41</v>
      </c>
      <c r="C32" s="27"/>
      <c r="D32" s="7"/>
      <c r="E32" s="8">
        <f>SUM(E23:E31)</f>
        <v>0</v>
      </c>
      <c r="F32" s="19"/>
      <c r="G32" s="17"/>
    </row>
    <row r="33" spans="9:10" ht="12.75">
      <c r="I33" s="6"/>
      <c r="J33" s="18"/>
    </row>
    <row r="34" spans="9:10" ht="12.75">
      <c r="I34" s="6"/>
      <c r="J34" s="18"/>
    </row>
    <row r="35" spans="1:10" ht="12.75">
      <c r="A35" s="4" t="str">
        <f>+A10</f>
        <v>A.</v>
      </c>
      <c r="B35" s="3" t="str">
        <f>+B10</f>
        <v>GRADBENA DELA</v>
      </c>
      <c r="E35" s="6">
        <f>+E18</f>
        <v>0</v>
      </c>
      <c r="I35" s="6"/>
      <c r="J35" s="18"/>
    </row>
    <row r="36" spans="1:10" ht="12.75">
      <c r="A36" s="4" t="str">
        <f>+A21</f>
        <v>B.</v>
      </c>
      <c r="B36" s="3" t="str">
        <f>+B21</f>
        <v>OBRTNIŠKA DELA</v>
      </c>
      <c r="E36" s="6">
        <f>+E32</f>
        <v>0</v>
      </c>
      <c r="I36" s="6"/>
      <c r="J36" s="18"/>
    </row>
    <row r="37" spans="2:10" ht="12.75">
      <c r="B37" s="201" t="s">
        <v>470</v>
      </c>
      <c r="C37" s="28"/>
      <c r="D37" s="21"/>
      <c r="E37" s="22">
        <f>+E35+E36</f>
        <v>0</v>
      </c>
      <c r="F37" s="16"/>
      <c r="G37" s="16"/>
      <c r="I37" s="6"/>
      <c r="J37" s="18"/>
    </row>
    <row r="38" spans="9:11" ht="12.75">
      <c r="I38" s="20"/>
      <c r="J38" s="13"/>
      <c r="K38" s="20"/>
    </row>
    <row r="39" spans="1:2" ht="12.75">
      <c r="A39" s="9" t="s">
        <v>28</v>
      </c>
      <c r="B39" s="10" t="s">
        <v>29</v>
      </c>
    </row>
    <row r="41" spans="1:3" ht="12.75">
      <c r="A41" s="9" t="s">
        <v>7</v>
      </c>
      <c r="B41" s="10" t="s">
        <v>42</v>
      </c>
      <c r="C41" s="9"/>
    </row>
    <row r="43" spans="1:5" ht="12.75">
      <c r="A43" s="195">
        <v>1</v>
      </c>
      <c r="B43" s="164" t="s">
        <v>405</v>
      </c>
      <c r="C43" s="185"/>
      <c r="D43" s="165"/>
      <c r="E43" s="165"/>
    </row>
    <row r="44" spans="1:5" ht="12.75">
      <c r="A44" s="185"/>
      <c r="B44" s="165" t="s">
        <v>23</v>
      </c>
      <c r="C44" s="182">
        <v>1</v>
      </c>
      <c r="D44" s="166"/>
      <c r="E44" s="166">
        <f>+C44*D44</f>
        <v>0</v>
      </c>
    </row>
    <row r="45" spans="1:5" ht="12.75">
      <c r="A45" s="185"/>
      <c r="B45" s="165"/>
      <c r="C45" s="185"/>
      <c r="D45" s="165"/>
      <c r="E45" s="165"/>
    </row>
    <row r="46" spans="1:5" ht="12.75">
      <c r="A46" s="195">
        <f>+A43+1</f>
        <v>2</v>
      </c>
      <c r="B46" s="164" t="s">
        <v>58</v>
      </c>
      <c r="C46" s="185"/>
      <c r="D46" s="165"/>
      <c r="E46" s="165"/>
    </row>
    <row r="47" spans="1:5" ht="12.75">
      <c r="A47" s="185"/>
      <c r="B47" s="165" t="s">
        <v>23</v>
      </c>
      <c r="C47" s="182">
        <v>1</v>
      </c>
      <c r="D47" s="166"/>
      <c r="E47" s="166">
        <f>+C47*D47</f>
        <v>0</v>
      </c>
    </row>
    <row r="48" spans="1:5" ht="12.75">
      <c r="A48" s="185"/>
      <c r="B48" s="165"/>
      <c r="C48" s="185"/>
      <c r="D48" s="165"/>
      <c r="E48" s="165"/>
    </row>
    <row r="49" spans="1:5" ht="12.75">
      <c r="A49" s="195">
        <f>+A46+1</f>
        <v>3</v>
      </c>
      <c r="B49" s="164" t="s">
        <v>59</v>
      </c>
      <c r="C49" s="185"/>
      <c r="D49" s="165"/>
      <c r="E49" s="165"/>
    </row>
    <row r="50" spans="1:5" ht="12.75">
      <c r="A50" s="185"/>
      <c r="B50" s="165" t="s">
        <v>23</v>
      </c>
      <c r="C50" s="182">
        <v>1</v>
      </c>
      <c r="D50" s="166"/>
      <c r="E50" s="166">
        <f>+C50*D50</f>
        <v>0</v>
      </c>
    </row>
    <row r="51" spans="1:5" ht="12.75">
      <c r="A51" s="185"/>
      <c r="B51" s="165"/>
      <c r="C51" s="185"/>
      <c r="D51" s="165"/>
      <c r="E51" s="165"/>
    </row>
    <row r="52" spans="1:5" ht="51">
      <c r="A52" s="195">
        <f>+A49+1</f>
        <v>4</v>
      </c>
      <c r="B52" s="164" t="s">
        <v>403</v>
      </c>
      <c r="C52" s="185"/>
      <c r="D52" s="165"/>
      <c r="E52" s="165"/>
    </row>
    <row r="53" spans="1:5" ht="12.75">
      <c r="A53" s="185"/>
      <c r="B53" s="165" t="s">
        <v>23</v>
      </c>
      <c r="C53" s="182">
        <v>1</v>
      </c>
      <c r="D53" s="166"/>
      <c r="E53" s="166">
        <f>+C53*D53</f>
        <v>0</v>
      </c>
    </row>
    <row r="54" spans="1:5" ht="12.75">
      <c r="A54" s="185"/>
      <c r="B54" s="165"/>
      <c r="C54" s="182"/>
      <c r="D54" s="166"/>
      <c r="E54" s="166"/>
    </row>
    <row r="55" spans="1:5" ht="38.25">
      <c r="A55" s="196">
        <v>5</v>
      </c>
      <c r="B55" s="197" t="s">
        <v>426</v>
      </c>
      <c r="C55" s="182"/>
      <c r="D55" s="166"/>
      <c r="E55" s="166"/>
    </row>
    <row r="56" spans="1:5" ht="12.75">
      <c r="A56" s="185"/>
      <c r="B56" s="197" t="s">
        <v>427</v>
      </c>
      <c r="C56" s="182">
        <v>8</v>
      </c>
      <c r="D56" s="166"/>
      <c r="E56" s="166">
        <f>C56*D56</f>
        <v>0</v>
      </c>
    </row>
    <row r="57" spans="1:5" ht="12.75">
      <c r="A57" s="185"/>
      <c r="B57" s="197" t="s">
        <v>428</v>
      </c>
      <c r="C57" s="182">
        <v>2</v>
      </c>
      <c r="D57" s="166"/>
      <c r="E57" s="166">
        <f>C57*D57</f>
        <v>0</v>
      </c>
    </row>
    <row r="58" spans="3:5" ht="12.75">
      <c r="C58" s="29"/>
      <c r="D58" s="13"/>
      <c r="E58" s="13"/>
    </row>
    <row r="59" spans="2:5" ht="12.75">
      <c r="B59" s="14" t="s">
        <v>11</v>
      </c>
      <c r="C59" s="30"/>
      <c r="D59" s="14"/>
      <c r="E59" s="15">
        <f>SUM(E43:E58)</f>
        <v>0</v>
      </c>
    </row>
    <row r="61" spans="1:3" ht="12.75">
      <c r="A61" s="9" t="s">
        <v>12</v>
      </c>
      <c r="B61" s="10" t="s">
        <v>8</v>
      </c>
      <c r="C61" s="9"/>
    </row>
    <row r="63" spans="1:5" ht="25.5">
      <c r="A63" s="195">
        <v>1</v>
      </c>
      <c r="B63" s="164" t="s">
        <v>60</v>
      </c>
      <c r="C63" s="185"/>
      <c r="D63" s="165"/>
      <c r="E63" s="165"/>
    </row>
    <row r="64" spans="1:5" ht="12.75">
      <c r="A64" s="185"/>
      <c r="B64" s="165" t="s">
        <v>9</v>
      </c>
      <c r="C64" s="182">
        <v>110</v>
      </c>
      <c r="D64" s="166"/>
      <c r="E64" s="166">
        <f>+C64*D64</f>
        <v>0</v>
      </c>
    </row>
    <row r="65" spans="1:5" ht="12.75">
      <c r="A65" s="185"/>
      <c r="B65" s="165"/>
      <c r="C65" s="185"/>
      <c r="D65" s="165"/>
      <c r="E65" s="165"/>
    </row>
    <row r="66" spans="1:5" ht="25.5">
      <c r="A66" s="195">
        <f>+A63+1</f>
        <v>2</v>
      </c>
      <c r="B66" s="164" t="s">
        <v>66</v>
      </c>
      <c r="C66" s="185"/>
      <c r="D66" s="165"/>
      <c r="E66" s="165"/>
    </row>
    <row r="67" spans="1:5" ht="12.75">
      <c r="A67" s="185"/>
      <c r="B67" s="165" t="s">
        <v>9</v>
      </c>
      <c r="C67" s="182">
        <v>12</v>
      </c>
      <c r="D67" s="166"/>
      <c r="E67" s="166">
        <f>+C67*D67</f>
        <v>0</v>
      </c>
    </row>
    <row r="68" spans="1:5" ht="12.75">
      <c r="A68" s="185"/>
      <c r="B68" s="165"/>
      <c r="C68" s="185"/>
      <c r="D68" s="165"/>
      <c r="E68" s="165"/>
    </row>
    <row r="69" spans="1:5" ht="12.75">
      <c r="A69" s="195">
        <f>+A66+1</f>
        <v>3</v>
      </c>
      <c r="B69" s="164" t="s">
        <v>61</v>
      </c>
      <c r="C69" s="185"/>
      <c r="D69" s="165"/>
      <c r="E69" s="165"/>
    </row>
    <row r="70" spans="1:5" ht="12.75">
      <c r="A70" s="185"/>
      <c r="B70" s="165" t="s">
        <v>9</v>
      </c>
      <c r="C70" s="182">
        <v>5</v>
      </c>
      <c r="D70" s="166"/>
      <c r="E70" s="166">
        <f>+C70*D70</f>
        <v>0</v>
      </c>
    </row>
    <row r="71" spans="1:5" ht="12.75">
      <c r="A71" s="185"/>
      <c r="B71" s="165"/>
      <c r="C71" s="185"/>
      <c r="D71" s="165"/>
      <c r="E71" s="165"/>
    </row>
    <row r="72" spans="1:5" ht="25.5">
      <c r="A72" s="195">
        <f>+A69+1</f>
        <v>4</v>
      </c>
      <c r="B72" s="164" t="s">
        <v>62</v>
      </c>
      <c r="C72" s="185"/>
      <c r="D72" s="165"/>
      <c r="E72" s="165"/>
    </row>
    <row r="73" spans="1:5" ht="12.75">
      <c r="A73" s="185"/>
      <c r="B73" s="165" t="s">
        <v>10</v>
      </c>
      <c r="C73" s="182">
        <v>35</v>
      </c>
      <c r="D73" s="166"/>
      <c r="E73" s="166">
        <f>+C73*D73</f>
        <v>0</v>
      </c>
    </row>
    <row r="74" spans="3:5" ht="12.75">
      <c r="C74" s="29"/>
      <c r="D74" s="13"/>
      <c r="E74" s="13"/>
    </row>
    <row r="75" spans="1:5" ht="25.5">
      <c r="A75" s="195">
        <f>+A72+1</f>
        <v>5</v>
      </c>
      <c r="B75" s="164" t="s">
        <v>63</v>
      </c>
      <c r="C75" s="185"/>
      <c r="D75" s="165"/>
      <c r="E75" s="165"/>
    </row>
    <row r="76" spans="1:5" ht="12.75">
      <c r="A76" s="185"/>
      <c r="B76" s="165" t="s">
        <v>10</v>
      </c>
      <c r="C76" s="182">
        <v>47</v>
      </c>
      <c r="D76" s="166"/>
      <c r="E76" s="166">
        <f>+C76*D76</f>
        <v>0</v>
      </c>
    </row>
    <row r="77" spans="1:5" ht="12.75">
      <c r="A77" s="185"/>
      <c r="B77" s="165"/>
      <c r="C77" s="182"/>
      <c r="D77" s="166"/>
      <c r="E77" s="166"/>
    </row>
    <row r="78" spans="1:5" ht="28.5" customHeight="1">
      <c r="A78" s="195">
        <f>+A75+1</f>
        <v>6</v>
      </c>
      <c r="B78" s="164" t="s">
        <v>64</v>
      </c>
      <c r="C78" s="185"/>
      <c r="D78" s="165"/>
      <c r="E78" s="165"/>
    </row>
    <row r="79" spans="1:5" ht="12.75">
      <c r="A79" s="185"/>
      <c r="B79" s="165" t="s">
        <v>10</v>
      </c>
      <c r="C79" s="182">
        <v>100</v>
      </c>
      <c r="D79" s="166"/>
      <c r="E79" s="166">
        <f>+C79*D79</f>
        <v>0</v>
      </c>
    </row>
    <row r="80" spans="1:5" ht="12.75">
      <c r="A80" s="185"/>
      <c r="B80" s="165"/>
      <c r="C80" s="182"/>
      <c r="D80" s="166"/>
      <c r="E80" s="166"/>
    </row>
    <row r="81" spans="1:5" ht="25.5">
      <c r="A81" s="195">
        <f>+A78+1</f>
        <v>7</v>
      </c>
      <c r="B81" s="164" t="s">
        <v>65</v>
      </c>
      <c r="C81" s="185"/>
      <c r="D81" s="165"/>
      <c r="E81" s="165"/>
    </row>
    <row r="82" spans="1:5" ht="12.75">
      <c r="A82" s="185"/>
      <c r="B82" s="165" t="s">
        <v>10</v>
      </c>
      <c r="C82" s="182">
        <v>20</v>
      </c>
      <c r="D82" s="166"/>
      <c r="E82" s="166">
        <f>+C82*D82</f>
        <v>0</v>
      </c>
    </row>
    <row r="83" spans="1:5" ht="12.75">
      <c r="A83" s="185"/>
      <c r="B83" s="165"/>
      <c r="C83" s="185"/>
      <c r="D83" s="165"/>
      <c r="E83" s="165"/>
    </row>
    <row r="84" spans="1:5" ht="30.75" customHeight="1">
      <c r="A84" s="195">
        <f>+A81+1</f>
        <v>8</v>
      </c>
      <c r="B84" s="164" t="s">
        <v>406</v>
      </c>
      <c r="C84" s="185"/>
      <c r="D84" s="165"/>
      <c r="E84" s="165"/>
    </row>
    <row r="85" spans="1:5" ht="12.75">
      <c r="A85" s="185"/>
      <c r="B85" s="165" t="s">
        <v>9</v>
      </c>
      <c r="C85" s="182">
        <v>10</v>
      </c>
      <c r="D85" s="166"/>
      <c r="E85" s="166">
        <f>+C85*D85</f>
        <v>0</v>
      </c>
    </row>
    <row r="86" spans="1:5" ht="12.75">
      <c r="A86" s="185"/>
      <c r="B86" s="165"/>
      <c r="C86" s="182"/>
      <c r="D86" s="166"/>
      <c r="E86" s="166"/>
    </row>
    <row r="87" spans="1:5" ht="25.5">
      <c r="A87" s="195">
        <f>+A84+1</f>
        <v>9</v>
      </c>
      <c r="B87" s="164" t="s">
        <v>407</v>
      </c>
      <c r="C87" s="185"/>
      <c r="D87" s="165"/>
      <c r="E87" s="165"/>
    </row>
    <row r="88" spans="1:5" ht="12.75">
      <c r="A88" s="185"/>
      <c r="B88" s="165" t="s">
        <v>9</v>
      </c>
      <c r="C88" s="182">
        <v>16</v>
      </c>
      <c r="D88" s="166"/>
      <c r="E88" s="166">
        <f>+C88*D88</f>
        <v>0</v>
      </c>
    </row>
    <row r="89" spans="1:5" ht="12.75">
      <c r="A89" s="185"/>
      <c r="B89" s="165"/>
      <c r="C89" s="182"/>
      <c r="D89" s="166"/>
      <c r="E89" s="166"/>
    </row>
    <row r="90" spans="1:5" ht="38.25">
      <c r="A90" s="196">
        <v>10</v>
      </c>
      <c r="B90" s="197" t="s">
        <v>426</v>
      </c>
      <c r="C90" s="182"/>
      <c r="D90" s="166"/>
      <c r="E90" s="166"/>
    </row>
    <row r="91" spans="1:5" ht="12.75">
      <c r="A91" s="185"/>
      <c r="B91" s="197" t="s">
        <v>427</v>
      </c>
      <c r="C91" s="182">
        <v>4</v>
      </c>
      <c r="D91" s="166"/>
      <c r="E91" s="166">
        <f>C91*D91</f>
        <v>0</v>
      </c>
    </row>
    <row r="92" spans="1:5" ht="12.75">
      <c r="A92" s="185"/>
      <c r="B92" s="197" t="s">
        <v>428</v>
      </c>
      <c r="C92" s="182">
        <v>4</v>
      </c>
      <c r="D92" s="166"/>
      <c r="E92" s="166">
        <f>C92*D92</f>
        <v>0</v>
      </c>
    </row>
    <row r="94" spans="1:7" s="10" customFormat="1" ht="12.75">
      <c r="A94" s="9"/>
      <c r="B94" s="14" t="s">
        <v>11</v>
      </c>
      <c r="C94" s="30"/>
      <c r="D94" s="14"/>
      <c r="E94" s="15">
        <f>SUM(E63:E93)</f>
        <v>0</v>
      </c>
      <c r="F94" s="16"/>
      <c r="G94" s="16"/>
    </row>
    <row r="95" spans="1:7" s="10" customFormat="1" ht="12.75">
      <c r="A95" s="9"/>
      <c r="B95" s="25"/>
      <c r="C95" s="31"/>
      <c r="D95" s="25"/>
      <c r="E95" s="26"/>
      <c r="F95" s="16"/>
      <c r="G95" s="16"/>
    </row>
    <row r="96" spans="1:2" ht="12.75">
      <c r="A96" s="9" t="s">
        <v>18</v>
      </c>
      <c r="B96" s="10" t="s">
        <v>13</v>
      </c>
    </row>
    <row r="98" spans="1:5" ht="25.5">
      <c r="A98" s="195">
        <v>1</v>
      </c>
      <c r="B98" s="164" t="s">
        <v>67</v>
      </c>
      <c r="C98" s="185"/>
      <c r="D98" s="165"/>
      <c r="E98" s="165"/>
    </row>
    <row r="99" spans="1:5" ht="12.75">
      <c r="A99" s="195"/>
      <c r="B99" s="165" t="s">
        <v>9</v>
      </c>
      <c r="C99" s="182">
        <v>3.5</v>
      </c>
      <c r="D99" s="166"/>
      <c r="E99" s="166">
        <f>+C99*D99</f>
        <v>0</v>
      </c>
    </row>
    <row r="100" spans="1:5" ht="12.75">
      <c r="A100" s="195"/>
      <c r="B100" s="165"/>
      <c r="C100" s="185"/>
      <c r="D100" s="165"/>
      <c r="E100" s="165"/>
    </row>
    <row r="101" spans="1:5" ht="38.25">
      <c r="A101" s="195">
        <f>+A98+1</f>
        <v>2</v>
      </c>
      <c r="B101" s="164" t="s">
        <v>68</v>
      </c>
      <c r="C101" s="185"/>
      <c r="D101" s="165"/>
      <c r="E101" s="165"/>
    </row>
    <row r="102" spans="1:5" ht="12.75">
      <c r="A102" s="185"/>
      <c r="B102" s="165" t="s">
        <v>10</v>
      </c>
      <c r="C102" s="182">
        <v>47</v>
      </c>
      <c r="D102" s="166"/>
      <c r="E102" s="166">
        <f>+C102*D102</f>
        <v>0</v>
      </c>
    </row>
    <row r="103" spans="1:5" ht="12.75">
      <c r="A103" s="185"/>
      <c r="B103" s="165"/>
      <c r="C103" s="185"/>
      <c r="D103" s="165"/>
      <c r="E103" s="165"/>
    </row>
    <row r="104" spans="1:5" ht="38.25">
      <c r="A104" s="195">
        <f>+A101+1</f>
        <v>3</v>
      </c>
      <c r="B104" s="164" t="s">
        <v>69</v>
      </c>
      <c r="C104" s="185"/>
      <c r="D104" s="165"/>
      <c r="E104" s="165"/>
    </row>
    <row r="105" spans="1:5" ht="12.75">
      <c r="A105" s="185"/>
      <c r="B105" s="165" t="s">
        <v>10</v>
      </c>
      <c r="C105" s="182">
        <v>100</v>
      </c>
      <c r="D105" s="166"/>
      <c r="E105" s="166">
        <f>+C105*D105</f>
        <v>0</v>
      </c>
    </row>
    <row r="106" spans="1:5" ht="12.75">
      <c r="A106" s="185"/>
      <c r="B106" s="165"/>
      <c r="C106" s="185"/>
      <c r="D106" s="165"/>
      <c r="E106" s="165"/>
    </row>
    <row r="107" spans="1:5" ht="25.5">
      <c r="A107" s="195">
        <f>+A104+1</f>
        <v>4</v>
      </c>
      <c r="B107" s="164" t="s">
        <v>70</v>
      </c>
      <c r="C107" s="185"/>
      <c r="D107" s="165"/>
      <c r="E107" s="165"/>
    </row>
    <row r="108" spans="1:5" ht="12.75">
      <c r="A108" s="185"/>
      <c r="B108" s="165" t="s">
        <v>9</v>
      </c>
      <c r="C108" s="182">
        <v>10.5</v>
      </c>
      <c r="D108" s="166"/>
      <c r="E108" s="166">
        <f>+C108*D108</f>
        <v>0</v>
      </c>
    </row>
    <row r="110" spans="1:5" ht="25.5">
      <c r="A110" s="195">
        <f>+A107+1</f>
        <v>5</v>
      </c>
      <c r="B110" s="164" t="s">
        <v>408</v>
      </c>
      <c r="C110" s="185"/>
      <c r="D110" s="165"/>
      <c r="E110" s="165"/>
    </row>
    <row r="111" spans="1:5" ht="12.75">
      <c r="A111" s="185"/>
      <c r="B111" s="165" t="s">
        <v>9</v>
      </c>
      <c r="C111" s="182">
        <v>2.5</v>
      </c>
      <c r="D111" s="166"/>
      <c r="E111" s="166">
        <f>+C111*D111</f>
        <v>0</v>
      </c>
    </row>
    <row r="112" spans="1:5" ht="12.75">
      <c r="A112" s="185"/>
      <c r="B112" s="165"/>
      <c r="C112" s="185"/>
      <c r="D112" s="165"/>
      <c r="E112" s="165"/>
    </row>
    <row r="113" spans="1:5" ht="38.25">
      <c r="A113" s="195">
        <f>+A110+1</f>
        <v>6</v>
      </c>
      <c r="B113" s="164" t="s">
        <v>450</v>
      </c>
      <c r="C113" s="185"/>
      <c r="D113" s="165"/>
      <c r="E113" s="165"/>
    </row>
    <row r="114" spans="1:5" ht="12.75">
      <c r="A114" s="185"/>
      <c r="B114" s="165" t="s">
        <v>9</v>
      </c>
      <c r="C114" s="182">
        <v>6.8</v>
      </c>
      <c r="D114" s="166"/>
      <c r="E114" s="166">
        <f>+C114*D114</f>
        <v>0</v>
      </c>
    </row>
    <row r="115" spans="1:5" ht="12.75">
      <c r="A115" s="185"/>
      <c r="B115" s="165"/>
      <c r="C115" s="185"/>
      <c r="D115" s="165"/>
      <c r="E115" s="165"/>
    </row>
    <row r="116" spans="1:5" ht="38.25">
      <c r="A116" s="195">
        <f>+A113+1</f>
        <v>7</v>
      </c>
      <c r="B116" s="164" t="s">
        <v>451</v>
      </c>
      <c r="C116" s="185"/>
      <c r="D116" s="165"/>
      <c r="E116" s="165"/>
    </row>
    <row r="117" spans="1:5" ht="12.75">
      <c r="A117" s="185"/>
      <c r="B117" s="165" t="s">
        <v>9</v>
      </c>
      <c r="C117" s="182">
        <v>2.9</v>
      </c>
      <c r="D117" s="166"/>
      <c r="E117" s="166">
        <f>+C117*D117</f>
        <v>0</v>
      </c>
    </row>
    <row r="118" spans="1:5" ht="12.75">
      <c r="A118" s="185"/>
      <c r="B118" s="165"/>
      <c r="C118" s="185"/>
      <c r="D118" s="165"/>
      <c r="E118" s="165"/>
    </row>
    <row r="119" spans="1:5" ht="38.25">
      <c r="A119" s="195">
        <f>+A116+1</f>
        <v>8</v>
      </c>
      <c r="B119" s="164" t="s">
        <v>71</v>
      </c>
      <c r="C119" s="185"/>
      <c r="D119" s="165"/>
      <c r="E119" s="165"/>
    </row>
    <row r="120" spans="1:5" ht="12.75">
      <c r="A120" s="185"/>
      <c r="B120" s="165" t="s">
        <v>9</v>
      </c>
      <c r="C120" s="182">
        <v>0.6</v>
      </c>
      <c r="D120" s="166"/>
      <c r="E120" s="166">
        <f>+C120*D120</f>
        <v>0</v>
      </c>
    </row>
    <row r="121" spans="1:5" ht="12.75">
      <c r="A121" s="185"/>
      <c r="B121" s="165"/>
      <c r="C121" s="185"/>
      <c r="D121" s="165"/>
      <c r="E121" s="165"/>
    </row>
    <row r="122" spans="1:5" ht="25.5">
      <c r="A122" s="195">
        <f>+A119+1</f>
        <v>9</v>
      </c>
      <c r="B122" s="164" t="s">
        <v>72</v>
      </c>
      <c r="C122" s="185"/>
      <c r="D122" s="165"/>
      <c r="E122" s="165"/>
    </row>
    <row r="123" spans="1:5" ht="12.75">
      <c r="A123" s="185"/>
      <c r="B123" s="165" t="s">
        <v>9</v>
      </c>
      <c r="C123" s="182">
        <v>1.3</v>
      </c>
      <c r="D123" s="166"/>
      <c r="E123" s="166">
        <f>+C123*D123</f>
        <v>0</v>
      </c>
    </row>
    <row r="124" spans="1:5" ht="12.75">
      <c r="A124" s="185"/>
      <c r="B124" s="165"/>
      <c r="C124" s="185"/>
      <c r="D124" s="165"/>
      <c r="E124" s="165"/>
    </row>
    <row r="125" spans="1:5" ht="25.5">
      <c r="A125" s="195">
        <f>+A122+1</f>
        <v>10</v>
      </c>
      <c r="B125" s="164" t="s">
        <v>73</v>
      </c>
      <c r="C125" s="185"/>
      <c r="D125" s="165"/>
      <c r="E125" s="165"/>
    </row>
    <row r="126" spans="1:5" ht="12.75">
      <c r="A126" s="185"/>
      <c r="B126" s="165" t="s">
        <v>9</v>
      </c>
      <c r="C126" s="182">
        <v>0.5</v>
      </c>
      <c r="D126" s="166"/>
      <c r="E126" s="166">
        <f>+C126*D126</f>
        <v>0</v>
      </c>
    </row>
    <row r="127" spans="1:5" ht="12.75">
      <c r="A127" s="185"/>
      <c r="B127" s="165"/>
      <c r="C127" s="182"/>
      <c r="D127" s="166"/>
      <c r="E127" s="166"/>
    </row>
    <row r="128" spans="1:5" ht="25.5">
      <c r="A128" s="195">
        <f>+A125+1</f>
        <v>11</v>
      </c>
      <c r="B128" s="164" t="s">
        <v>74</v>
      </c>
      <c r="C128" s="185"/>
      <c r="D128" s="165"/>
      <c r="E128" s="165"/>
    </row>
    <row r="129" spans="1:5" ht="12.75">
      <c r="A129" s="185"/>
      <c r="B129" s="165" t="s">
        <v>9</v>
      </c>
      <c r="C129" s="182">
        <v>1.7</v>
      </c>
      <c r="D129" s="166"/>
      <c r="E129" s="166">
        <f>+C129*D129</f>
        <v>0</v>
      </c>
    </row>
    <row r="130" spans="1:5" ht="12.75">
      <c r="A130" s="185"/>
      <c r="B130" s="165"/>
      <c r="C130" s="182"/>
      <c r="D130" s="166"/>
      <c r="E130" s="166"/>
    </row>
    <row r="131" spans="1:5" ht="25.5">
      <c r="A131" s="195">
        <f>+A128+1</f>
        <v>12</v>
      </c>
      <c r="B131" s="164" t="s">
        <v>75</v>
      </c>
      <c r="C131" s="185"/>
      <c r="D131" s="165"/>
      <c r="E131" s="165"/>
    </row>
    <row r="132" spans="1:5" ht="12.75">
      <c r="A132" s="185"/>
      <c r="B132" s="165" t="s">
        <v>9</v>
      </c>
      <c r="C132" s="182">
        <v>4</v>
      </c>
      <c r="D132" s="166"/>
      <c r="E132" s="166">
        <f>+C132*D132</f>
        <v>0</v>
      </c>
    </row>
    <row r="133" spans="1:5" ht="12.75">
      <c r="A133" s="185"/>
      <c r="B133" s="165"/>
      <c r="C133" s="182"/>
      <c r="D133" s="166"/>
      <c r="E133" s="166"/>
    </row>
    <row r="134" spans="1:5" ht="38.25">
      <c r="A134" s="195">
        <f>+A131+1</f>
        <v>13</v>
      </c>
      <c r="B134" s="164" t="s">
        <v>76</v>
      </c>
      <c r="C134" s="185"/>
      <c r="D134" s="165"/>
      <c r="E134" s="165"/>
    </row>
    <row r="135" spans="1:5" ht="12.75">
      <c r="A135" s="185"/>
      <c r="B135" s="165" t="s">
        <v>9</v>
      </c>
      <c r="C135" s="182">
        <v>0.6</v>
      </c>
      <c r="D135" s="166"/>
      <c r="E135" s="166">
        <f>+C135*D135</f>
        <v>0</v>
      </c>
    </row>
    <row r="136" spans="1:5" ht="12.75">
      <c r="A136" s="185"/>
      <c r="B136" s="165"/>
      <c r="C136" s="185"/>
      <c r="D136" s="165"/>
      <c r="E136" s="165"/>
    </row>
    <row r="137" spans="1:5" ht="25.5">
      <c r="A137" s="195">
        <f>+A134+1</f>
        <v>14</v>
      </c>
      <c r="B137" s="164" t="s">
        <v>77</v>
      </c>
      <c r="C137" s="185"/>
      <c r="D137" s="165"/>
      <c r="E137" s="165"/>
    </row>
    <row r="138" spans="1:5" ht="12.75">
      <c r="A138" s="185"/>
      <c r="B138" s="165" t="s">
        <v>9</v>
      </c>
      <c r="C138" s="182">
        <v>4.8</v>
      </c>
      <c r="D138" s="166"/>
      <c r="E138" s="166">
        <f>+C138*D138</f>
        <v>0</v>
      </c>
    </row>
    <row r="139" spans="1:5" ht="12.75">
      <c r="A139" s="185"/>
      <c r="B139" s="165"/>
      <c r="C139" s="185"/>
      <c r="D139" s="165"/>
      <c r="E139" s="165"/>
    </row>
    <row r="140" spans="1:5" ht="25.5">
      <c r="A140" s="195">
        <f>+A137+1</f>
        <v>15</v>
      </c>
      <c r="B140" s="164" t="s">
        <v>78</v>
      </c>
      <c r="C140" s="185"/>
      <c r="D140" s="165"/>
      <c r="E140" s="165"/>
    </row>
    <row r="141" spans="1:5" ht="12.75">
      <c r="A141" s="185"/>
      <c r="B141" s="165" t="s">
        <v>9</v>
      </c>
      <c r="C141" s="182">
        <v>1.3</v>
      </c>
      <c r="D141" s="166"/>
      <c r="E141" s="166">
        <f>+C141*D141</f>
        <v>0</v>
      </c>
    </row>
    <row r="143" spans="1:5" ht="12.75">
      <c r="A143" s="195">
        <f>+A140+1</f>
        <v>16</v>
      </c>
      <c r="B143" s="164" t="s">
        <v>80</v>
      </c>
      <c r="C143" s="200"/>
      <c r="D143" s="165"/>
      <c r="E143" s="165"/>
    </row>
    <row r="144" spans="1:5" ht="12.75">
      <c r="A144" s="185"/>
      <c r="B144" s="165" t="s">
        <v>15</v>
      </c>
      <c r="C144" s="182">
        <v>700</v>
      </c>
      <c r="D144" s="166"/>
      <c r="E144" s="166">
        <f>+C144*D144</f>
        <v>0</v>
      </c>
    </row>
    <row r="145" spans="1:5" ht="12.75">
      <c r="A145" s="185"/>
      <c r="B145" s="165"/>
      <c r="C145" s="182"/>
      <c r="D145" s="165"/>
      <c r="E145" s="165"/>
    </row>
    <row r="146" spans="1:5" ht="12.75">
      <c r="A146" s="195">
        <f>+A143+1</f>
        <v>17</v>
      </c>
      <c r="B146" s="164" t="s">
        <v>81</v>
      </c>
      <c r="C146" s="185"/>
      <c r="D146" s="165"/>
      <c r="E146" s="165"/>
    </row>
    <row r="147" spans="1:5" ht="12.75">
      <c r="A147" s="185"/>
      <c r="B147" s="165" t="s">
        <v>15</v>
      </c>
      <c r="C147" s="182">
        <v>1700</v>
      </c>
      <c r="D147" s="166"/>
      <c r="E147" s="166">
        <f>+C147*D147</f>
        <v>0</v>
      </c>
    </row>
    <row r="148" spans="1:5" ht="12.75">
      <c r="A148" s="185"/>
      <c r="B148" s="165"/>
      <c r="C148" s="185"/>
      <c r="D148" s="165"/>
      <c r="E148" s="165"/>
    </row>
    <row r="149" spans="1:5" ht="12.75">
      <c r="A149" s="195">
        <f>+A146+1</f>
        <v>18</v>
      </c>
      <c r="B149" s="164" t="s">
        <v>79</v>
      </c>
      <c r="C149" s="185"/>
      <c r="D149" s="165"/>
      <c r="E149" s="165"/>
    </row>
    <row r="150" spans="1:5" ht="12.75">
      <c r="A150" s="185"/>
      <c r="B150" s="165" t="s">
        <v>15</v>
      </c>
      <c r="C150" s="182">
        <v>1500</v>
      </c>
      <c r="D150" s="166"/>
      <c r="E150" s="166">
        <f>+C150*D150</f>
        <v>0</v>
      </c>
    </row>
    <row r="151" ht="12.75">
      <c r="C151" s="32"/>
    </row>
    <row r="152" spans="2:5" ht="12.75">
      <c r="B152" s="14" t="s">
        <v>11</v>
      </c>
      <c r="C152" s="30"/>
      <c r="D152" s="14"/>
      <c r="E152" s="15">
        <f>SUM(E98:E151)</f>
        <v>0</v>
      </c>
    </row>
    <row r="154" spans="1:5" ht="12.75">
      <c r="A154" s="198" t="s">
        <v>20</v>
      </c>
      <c r="B154" s="199" t="s">
        <v>22</v>
      </c>
      <c r="C154" s="185"/>
      <c r="D154" s="165"/>
      <c r="E154" s="165"/>
    </row>
    <row r="155" spans="1:5" ht="12.75">
      <c r="A155" s="185"/>
      <c r="B155" s="165"/>
      <c r="C155" s="185"/>
      <c r="D155" s="165"/>
      <c r="E155" s="165"/>
    </row>
    <row r="156" spans="1:5" ht="12.75">
      <c r="A156" s="195">
        <v>1</v>
      </c>
      <c r="B156" s="164" t="s">
        <v>82</v>
      </c>
      <c r="C156" s="185"/>
      <c r="D156" s="165"/>
      <c r="E156" s="165"/>
    </row>
    <row r="157" spans="1:5" ht="12.75">
      <c r="A157" s="195"/>
      <c r="B157" s="165" t="s">
        <v>10</v>
      </c>
      <c r="C157" s="182">
        <v>32</v>
      </c>
      <c r="D157" s="166"/>
      <c r="E157" s="166">
        <f>+C157*D157</f>
        <v>0</v>
      </c>
    </row>
    <row r="158" spans="1:5" ht="12.75">
      <c r="A158" s="185"/>
      <c r="B158" s="165"/>
      <c r="C158" s="185"/>
      <c r="D158" s="165"/>
      <c r="E158" s="165"/>
    </row>
    <row r="159" spans="1:5" ht="25.5">
      <c r="A159" s="195">
        <f>+A156+1</f>
        <v>2</v>
      </c>
      <c r="B159" s="164" t="s">
        <v>83</v>
      </c>
      <c r="C159" s="185"/>
      <c r="D159" s="165"/>
      <c r="E159" s="165"/>
    </row>
    <row r="160" spans="1:5" ht="12.75">
      <c r="A160" s="195"/>
      <c r="B160" s="165" t="s">
        <v>10</v>
      </c>
      <c r="C160" s="182">
        <v>33</v>
      </c>
      <c r="D160" s="166"/>
      <c r="E160" s="166">
        <f>+C160*D160</f>
        <v>0</v>
      </c>
    </row>
    <row r="161" spans="1:5" ht="12.75">
      <c r="A161" s="185"/>
      <c r="B161" s="165"/>
      <c r="C161" s="185"/>
      <c r="D161" s="165"/>
      <c r="E161" s="165"/>
    </row>
    <row r="162" spans="1:5" ht="25.5">
      <c r="A162" s="195">
        <f>+A159+1</f>
        <v>3</v>
      </c>
      <c r="B162" s="164" t="s">
        <v>84</v>
      </c>
      <c r="C162" s="185"/>
      <c r="D162" s="165"/>
      <c r="E162" s="165"/>
    </row>
    <row r="163" spans="1:5" ht="12.75">
      <c r="A163" s="195"/>
      <c r="B163" s="165" t="s">
        <v>10</v>
      </c>
      <c r="C163" s="182">
        <v>17</v>
      </c>
      <c r="D163" s="166"/>
      <c r="E163" s="166">
        <f>+C163*D163</f>
        <v>0</v>
      </c>
    </row>
    <row r="164" spans="1:5" ht="12.75">
      <c r="A164" s="185"/>
      <c r="B164" s="165"/>
      <c r="C164" s="185"/>
      <c r="D164" s="165"/>
      <c r="E164" s="165"/>
    </row>
    <row r="165" spans="1:5" ht="25.5">
      <c r="A165" s="195">
        <f>+A162+1</f>
        <v>4</v>
      </c>
      <c r="B165" s="164" t="s">
        <v>452</v>
      </c>
      <c r="C165" s="185"/>
      <c r="D165" s="165"/>
      <c r="E165" s="165"/>
    </row>
    <row r="166" spans="1:5" ht="12.75">
      <c r="A166" s="195"/>
      <c r="B166" s="165" t="s">
        <v>19</v>
      </c>
      <c r="C166" s="182">
        <v>16.5</v>
      </c>
      <c r="D166" s="166"/>
      <c r="E166" s="166">
        <f>+C166*D166</f>
        <v>0</v>
      </c>
    </row>
    <row r="167" spans="1:5" ht="12.75">
      <c r="A167" s="195"/>
      <c r="B167" s="165"/>
      <c r="C167" s="182"/>
      <c r="D167" s="166"/>
      <c r="E167" s="166"/>
    </row>
    <row r="168" spans="1:5" ht="25.5">
      <c r="A168" s="195">
        <f>+A165+1</f>
        <v>5</v>
      </c>
      <c r="B168" s="164" t="s">
        <v>409</v>
      </c>
      <c r="C168" s="185"/>
      <c r="D168" s="165"/>
      <c r="E168" s="165"/>
    </row>
    <row r="169" spans="1:5" ht="12.75">
      <c r="A169" s="11"/>
      <c r="B169" s="3" t="s">
        <v>19</v>
      </c>
      <c r="C169" s="29">
        <v>20</v>
      </c>
      <c r="D169" s="13"/>
      <c r="E169" s="13">
        <f>+C169*D169</f>
        <v>0</v>
      </c>
    </row>
    <row r="170" spans="1:5" ht="12.75">
      <c r="A170" s="11"/>
      <c r="C170" s="29"/>
      <c r="D170" s="13"/>
      <c r="E170" s="13"/>
    </row>
    <row r="171" spans="1:5" ht="12.75">
      <c r="A171" s="195">
        <f>+A168+1</f>
        <v>6</v>
      </c>
      <c r="B171" s="164" t="s">
        <v>85</v>
      </c>
      <c r="C171" s="185"/>
      <c r="D171" s="165"/>
      <c r="E171" s="165"/>
    </row>
    <row r="172" spans="1:5" ht="12.75">
      <c r="A172" s="195"/>
      <c r="B172" s="165" t="s">
        <v>10</v>
      </c>
      <c r="C172" s="182">
        <v>12.9</v>
      </c>
      <c r="D172" s="166"/>
      <c r="E172" s="166">
        <f>+C172*D172</f>
        <v>0</v>
      </c>
    </row>
    <row r="173" spans="1:5" ht="12.75">
      <c r="A173" s="185"/>
      <c r="B173" s="165"/>
      <c r="C173" s="185"/>
      <c r="D173" s="165"/>
      <c r="E173" s="165"/>
    </row>
    <row r="174" spans="1:5" ht="25.5">
      <c r="A174" s="195">
        <f>+A171+1</f>
        <v>7</v>
      </c>
      <c r="B174" s="164" t="s">
        <v>86</v>
      </c>
      <c r="C174" s="185"/>
      <c r="D174" s="165"/>
      <c r="E174" s="165"/>
    </row>
    <row r="175" spans="1:5" ht="12.75">
      <c r="A175" s="195"/>
      <c r="B175" s="165" t="s">
        <v>10</v>
      </c>
      <c r="C175" s="182">
        <v>7.3</v>
      </c>
      <c r="D175" s="166"/>
      <c r="E175" s="166">
        <f>+C175*D175</f>
        <v>0</v>
      </c>
    </row>
    <row r="176" spans="1:5" ht="12.75">
      <c r="A176" s="185"/>
      <c r="B176" s="165"/>
      <c r="C176" s="185"/>
      <c r="D176" s="165"/>
      <c r="E176" s="165"/>
    </row>
    <row r="177" spans="1:5" ht="12.75">
      <c r="A177" s="195">
        <f>+A174+1</f>
        <v>8</v>
      </c>
      <c r="B177" s="164" t="s">
        <v>87</v>
      </c>
      <c r="C177" s="185"/>
      <c r="D177" s="165"/>
      <c r="E177" s="165"/>
    </row>
    <row r="178" spans="1:5" ht="12.75">
      <c r="A178" s="195"/>
      <c r="B178" s="165" t="s">
        <v>10</v>
      </c>
      <c r="C178" s="182">
        <v>13.5</v>
      </c>
      <c r="D178" s="166"/>
      <c r="E178" s="166">
        <f>+C178*D178</f>
        <v>0</v>
      </c>
    </row>
    <row r="179" spans="1:5" ht="12.75">
      <c r="A179" s="185"/>
      <c r="B179" s="165"/>
      <c r="C179" s="185"/>
      <c r="D179" s="165"/>
      <c r="E179" s="165"/>
    </row>
    <row r="180" spans="1:5" ht="12.75">
      <c r="A180" s="195">
        <f>+A177+1</f>
        <v>9</v>
      </c>
      <c r="B180" s="164" t="s">
        <v>88</v>
      </c>
      <c r="C180" s="185"/>
      <c r="D180" s="165"/>
      <c r="E180" s="165"/>
    </row>
    <row r="181" spans="1:5" ht="12.75">
      <c r="A181" s="195"/>
      <c r="B181" s="165" t="s">
        <v>10</v>
      </c>
      <c r="C181" s="182">
        <v>35</v>
      </c>
      <c r="D181" s="166"/>
      <c r="E181" s="166">
        <f>+C181*D181</f>
        <v>0</v>
      </c>
    </row>
    <row r="182" spans="1:5" ht="12.75">
      <c r="A182" s="185"/>
      <c r="B182" s="165"/>
      <c r="C182" s="185"/>
      <c r="D182" s="165"/>
      <c r="E182" s="165"/>
    </row>
    <row r="183" spans="1:5" ht="12.75">
      <c r="A183" s="195">
        <f>+A180+1</f>
        <v>10</v>
      </c>
      <c r="B183" s="164" t="s">
        <v>89</v>
      </c>
      <c r="C183" s="185"/>
      <c r="D183" s="165"/>
      <c r="E183" s="165"/>
    </row>
    <row r="184" spans="1:5" ht="12.75">
      <c r="A184" s="195"/>
      <c r="B184" s="165" t="s">
        <v>10</v>
      </c>
      <c r="C184" s="182">
        <v>3</v>
      </c>
      <c r="D184" s="166"/>
      <c r="E184" s="166">
        <f>+C184*D184</f>
        <v>0</v>
      </c>
    </row>
    <row r="185" spans="1:5" ht="12.75">
      <c r="A185" s="185"/>
      <c r="B185" s="165"/>
      <c r="C185" s="185"/>
      <c r="D185" s="165"/>
      <c r="E185" s="165"/>
    </row>
    <row r="186" spans="1:5" ht="38.25">
      <c r="A186" s="195">
        <f>+A183+1</f>
        <v>11</v>
      </c>
      <c r="B186" s="164" t="s">
        <v>90</v>
      </c>
      <c r="C186" s="185"/>
      <c r="D186" s="165"/>
      <c r="E186" s="165"/>
    </row>
    <row r="187" spans="1:5" ht="12.75">
      <c r="A187" s="195"/>
      <c r="B187" s="165" t="s">
        <v>23</v>
      </c>
      <c r="C187" s="182">
        <v>3</v>
      </c>
      <c r="D187" s="166"/>
      <c r="E187" s="166">
        <f>+C187*D187</f>
        <v>0</v>
      </c>
    </row>
    <row r="188" spans="1:5" ht="12.75">
      <c r="A188" s="185"/>
      <c r="B188" s="165"/>
      <c r="C188" s="185"/>
      <c r="D188" s="165"/>
      <c r="E188" s="165"/>
    </row>
    <row r="189" spans="1:5" ht="12.75">
      <c r="A189" s="195">
        <f>+A186+1</f>
        <v>12</v>
      </c>
      <c r="B189" s="164" t="s">
        <v>410</v>
      </c>
      <c r="C189" s="185"/>
      <c r="D189" s="165"/>
      <c r="E189" s="165"/>
    </row>
    <row r="190" spans="1:5" ht="12.75">
      <c r="A190" s="195"/>
      <c r="B190" s="165" t="s">
        <v>10</v>
      </c>
      <c r="C190" s="182">
        <v>38</v>
      </c>
      <c r="D190" s="166"/>
      <c r="E190" s="166">
        <f>+C190*D190</f>
        <v>0</v>
      </c>
    </row>
    <row r="192" spans="1:2" ht="12.75">
      <c r="A192" s="11">
        <f>+A189+1</f>
        <v>13</v>
      </c>
      <c r="B192" s="12" t="s">
        <v>91</v>
      </c>
    </row>
    <row r="193" spans="1:5" ht="12.75">
      <c r="A193" s="11"/>
      <c r="B193" s="3" t="s">
        <v>10</v>
      </c>
      <c r="C193" s="29">
        <v>26</v>
      </c>
      <c r="D193" s="166"/>
      <c r="E193" s="13">
        <f>+C193*D193</f>
        <v>0</v>
      </c>
    </row>
    <row r="195" spans="1:2" ht="12.75">
      <c r="A195" s="11">
        <f>+A192+1</f>
        <v>14</v>
      </c>
      <c r="B195" s="12" t="s">
        <v>92</v>
      </c>
    </row>
    <row r="196" spans="1:5" ht="12.75">
      <c r="A196" s="11"/>
      <c r="B196" s="3" t="s">
        <v>19</v>
      </c>
      <c r="C196" s="29">
        <v>8.2</v>
      </c>
      <c r="D196" s="13"/>
      <c r="E196" s="13">
        <f>+C196*D196</f>
        <v>0</v>
      </c>
    </row>
    <row r="198" spans="1:2" ht="25.5">
      <c r="A198" s="11">
        <f>+A195+1</f>
        <v>15</v>
      </c>
      <c r="B198" s="12" t="s">
        <v>93</v>
      </c>
    </row>
    <row r="199" spans="1:5" ht="12.75">
      <c r="A199" s="11"/>
      <c r="B199" s="3" t="s">
        <v>23</v>
      </c>
      <c r="C199" s="29">
        <v>1</v>
      </c>
      <c r="D199" s="13"/>
      <c r="E199" s="13">
        <f>+C199*D199</f>
        <v>0</v>
      </c>
    </row>
    <row r="201" spans="1:2" ht="63.75">
      <c r="A201" s="11">
        <f>+A198+1</f>
        <v>16</v>
      </c>
      <c r="B201" s="12" t="s">
        <v>411</v>
      </c>
    </row>
    <row r="202" spans="1:5" ht="12.75">
      <c r="A202" s="11"/>
      <c r="B202" s="3" t="s">
        <v>10</v>
      </c>
      <c r="C202" s="29">
        <v>43</v>
      </c>
      <c r="D202" s="166"/>
      <c r="E202" s="13">
        <f>+C202*D202</f>
        <v>0</v>
      </c>
    </row>
    <row r="203" ht="12.75">
      <c r="D203" s="165"/>
    </row>
    <row r="204" spans="1:2" ht="25.5">
      <c r="A204" s="11">
        <f>+A201+1</f>
        <v>17</v>
      </c>
      <c r="B204" s="12" t="s">
        <v>94</v>
      </c>
    </row>
    <row r="205" spans="1:5" ht="12.75">
      <c r="A205" s="11"/>
      <c r="B205" s="3" t="s">
        <v>10</v>
      </c>
      <c r="C205" s="29">
        <v>43.5</v>
      </c>
      <c r="D205" s="166"/>
      <c r="E205" s="13">
        <f>+C205*D205</f>
        <v>0</v>
      </c>
    </row>
    <row r="207" spans="1:5" ht="25.5">
      <c r="A207" s="195">
        <f>+A204+1</f>
        <v>18</v>
      </c>
      <c r="B207" s="164" t="s">
        <v>95</v>
      </c>
      <c r="C207" s="185"/>
      <c r="D207" s="165"/>
      <c r="E207" s="165"/>
    </row>
    <row r="208" spans="1:5" ht="12.75">
      <c r="A208" s="195"/>
      <c r="B208" s="165" t="s">
        <v>10</v>
      </c>
      <c r="C208" s="182">
        <v>43.5</v>
      </c>
      <c r="D208" s="166"/>
      <c r="E208" s="166">
        <f>+C208*D208</f>
        <v>0</v>
      </c>
    </row>
    <row r="209" spans="1:5" ht="12.75">
      <c r="A209" s="185"/>
      <c r="B209" s="165"/>
      <c r="C209" s="185"/>
      <c r="D209" s="165"/>
      <c r="E209" s="165"/>
    </row>
    <row r="210" spans="1:5" ht="25.5">
      <c r="A210" s="195">
        <f>+A207+1</f>
        <v>19</v>
      </c>
      <c r="B210" s="164" t="s">
        <v>96</v>
      </c>
      <c r="C210" s="185"/>
      <c r="D210" s="165"/>
      <c r="E210" s="165"/>
    </row>
    <row r="211" spans="1:5" ht="12.75">
      <c r="A211" s="195"/>
      <c r="B211" s="165" t="s">
        <v>10</v>
      </c>
      <c r="C211" s="182">
        <v>45</v>
      </c>
      <c r="D211" s="166"/>
      <c r="E211" s="166">
        <f>+C211*D211</f>
        <v>0</v>
      </c>
    </row>
    <row r="212" spans="1:5" ht="12.75">
      <c r="A212" s="195"/>
      <c r="B212" s="165"/>
      <c r="C212" s="182"/>
      <c r="D212" s="166"/>
      <c r="E212" s="166"/>
    </row>
    <row r="213" spans="1:5" ht="25.5">
      <c r="A213" s="195">
        <f>+A210+1</f>
        <v>20</v>
      </c>
      <c r="B213" s="164" t="s">
        <v>97</v>
      </c>
      <c r="C213" s="185"/>
      <c r="D213" s="165"/>
      <c r="E213" s="165"/>
    </row>
    <row r="214" spans="1:5" ht="12.75">
      <c r="A214" s="195"/>
      <c r="B214" s="165" t="s">
        <v>10</v>
      </c>
      <c r="C214" s="182">
        <v>115</v>
      </c>
      <c r="D214" s="166"/>
      <c r="E214" s="166">
        <f>+C214*D214</f>
        <v>0</v>
      </c>
    </row>
    <row r="215" spans="1:5" ht="12.75">
      <c r="A215" s="11"/>
      <c r="C215" s="29"/>
      <c r="D215" s="13"/>
      <c r="E215" s="13"/>
    </row>
    <row r="216" spans="2:5" ht="12.75">
      <c r="B216" s="14" t="s">
        <v>11</v>
      </c>
      <c r="C216" s="30"/>
      <c r="D216" s="14"/>
      <c r="E216" s="15">
        <f>SUM(E156:E215)</f>
        <v>0</v>
      </c>
    </row>
    <row r="217" spans="2:5" ht="12.75">
      <c r="B217" s="25"/>
      <c r="C217" s="31"/>
      <c r="D217" s="25"/>
      <c r="E217" s="26"/>
    </row>
    <row r="218" spans="1:2" ht="12.75">
      <c r="A218" s="9" t="s">
        <v>24</v>
      </c>
      <c r="B218" s="10" t="s">
        <v>21</v>
      </c>
    </row>
    <row r="220" spans="1:5" ht="51">
      <c r="A220" s="195">
        <v>1</v>
      </c>
      <c r="B220" s="164" t="s">
        <v>98</v>
      </c>
      <c r="C220" s="185"/>
      <c r="D220" s="165"/>
      <c r="E220" s="165"/>
    </row>
    <row r="221" spans="1:5" ht="12.75">
      <c r="A221" s="185"/>
      <c r="B221" s="165" t="s">
        <v>10</v>
      </c>
      <c r="C221" s="182">
        <v>15</v>
      </c>
      <c r="D221" s="166"/>
      <c r="E221" s="166">
        <f>+C221*D221</f>
        <v>0</v>
      </c>
    </row>
    <row r="223" spans="1:5" ht="38.25">
      <c r="A223" s="195">
        <f>+A220+1</f>
        <v>2</v>
      </c>
      <c r="B223" s="164" t="s">
        <v>99</v>
      </c>
      <c r="C223" s="185"/>
      <c r="D223" s="165"/>
      <c r="E223" s="165"/>
    </row>
    <row r="224" spans="1:5" ht="12.75">
      <c r="A224" s="185"/>
      <c r="B224" s="165" t="s">
        <v>10</v>
      </c>
      <c r="C224" s="182">
        <v>38</v>
      </c>
      <c r="D224" s="166"/>
      <c r="E224" s="166">
        <f>+C224*D224</f>
        <v>0</v>
      </c>
    </row>
    <row r="225" spans="1:5" ht="12.75">
      <c r="A225" s="185"/>
      <c r="B225" s="165"/>
      <c r="C225" s="185"/>
      <c r="D225" s="165"/>
      <c r="E225" s="165"/>
    </row>
    <row r="226" spans="1:5" ht="25.5">
      <c r="A226" s="195">
        <f>+A223+1</f>
        <v>3</v>
      </c>
      <c r="B226" s="164" t="s">
        <v>100</v>
      </c>
      <c r="C226" s="185"/>
      <c r="D226" s="165"/>
      <c r="E226" s="165"/>
    </row>
    <row r="227" spans="1:5" ht="12.75">
      <c r="A227" s="185"/>
      <c r="B227" s="165" t="s">
        <v>10</v>
      </c>
      <c r="C227" s="182">
        <v>2.5</v>
      </c>
      <c r="D227" s="166"/>
      <c r="E227" s="166">
        <f>+C227*D227</f>
        <v>0</v>
      </c>
    </row>
    <row r="228" spans="1:5" ht="12.75">
      <c r="A228" s="185"/>
      <c r="B228" s="165"/>
      <c r="C228" s="185"/>
      <c r="D228" s="165"/>
      <c r="E228" s="165"/>
    </row>
    <row r="229" spans="1:5" ht="51">
      <c r="A229" s="195">
        <f>+A226+1</f>
        <v>4</v>
      </c>
      <c r="B229" s="164" t="s">
        <v>469</v>
      </c>
      <c r="C229" s="185"/>
      <c r="D229" s="165"/>
      <c r="E229" s="165"/>
    </row>
    <row r="230" spans="1:5" ht="12.75">
      <c r="A230" s="185"/>
      <c r="B230" s="165" t="s">
        <v>10</v>
      </c>
      <c r="C230" s="182">
        <v>11.5</v>
      </c>
      <c r="D230" s="166"/>
      <c r="E230" s="166">
        <f>+C230*D230</f>
        <v>0</v>
      </c>
    </row>
    <row r="231" spans="1:5" ht="12.75">
      <c r="A231" s="185"/>
      <c r="B231" s="165"/>
      <c r="C231" s="185"/>
      <c r="D231" s="165"/>
      <c r="E231" s="165"/>
    </row>
    <row r="232" spans="1:5" ht="25.5">
      <c r="A232" s="195">
        <f>+A229+1</f>
        <v>5</v>
      </c>
      <c r="B232" s="164" t="s">
        <v>102</v>
      </c>
      <c r="C232" s="185"/>
      <c r="D232" s="165"/>
      <c r="E232" s="165"/>
    </row>
    <row r="233" spans="1:5" ht="12.75">
      <c r="A233" s="185"/>
      <c r="B233" s="165" t="s">
        <v>10</v>
      </c>
      <c r="C233" s="182">
        <v>7.5</v>
      </c>
      <c r="D233" s="166"/>
      <c r="E233" s="166">
        <f>+C233*D233</f>
        <v>0</v>
      </c>
    </row>
    <row r="234" spans="1:5" ht="12.75">
      <c r="A234" s="185"/>
      <c r="B234" s="165"/>
      <c r="C234" s="185"/>
      <c r="D234" s="165"/>
      <c r="E234" s="165"/>
    </row>
    <row r="235" spans="1:5" ht="25.5">
      <c r="A235" s="195">
        <f>+A232+1</f>
        <v>6</v>
      </c>
      <c r="B235" s="164" t="s">
        <v>101</v>
      </c>
      <c r="C235" s="185"/>
      <c r="D235" s="165"/>
      <c r="E235" s="165"/>
    </row>
    <row r="236" spans="1:5" ht="12.75">
      <c r="A236" s="185"/>
      <c r="B236" s="165" t="s">
        <v>9</v>
      </c>
      <c r="C236" s="182">
        <v>17</v>
      </c>
      <c r="D236" s="166"/>
      <c r="E236" s="166">
        <f>+C236*D236</f>
        <v>0</v>
      </c>
    </row>
    <row r="237" spans="1:5" ht="12.75">
      <c r="A237" s="185"/>
      <c r="B237" s="165"/>
      <c r="C237" s="185"/>
      <c r="D237" s="165"/>
      <c r="E237" s="165"/>
    </row>
    <row r="238" spans="1:5" ht="25.5">
      <c r="A238" s="195">
        <f>+A235+1</f>
        <v>7</v>
      </c>
      <c r="B238" s="164" t="s">
        <v>446</v>
      </c>
      <c r="C238" s="185"/>
      <c r="D238" s="165"/>
      <c r="E238" s="165"/>
    </row>
    <row r="239" spans="1:5" ht="12.75">
      <c r="A239" s="185"/>
      <c r="B239" s="165" t="s">
        <v>10</v>
      </c>
      <c r="C239" s="182">
        <v>32.5</v>
      </c>
      <c r="D239" s="166"/>
      <c r="E239" s="166">
        <f>+C239*D239</f>
        <v>0</v>
      </c>
    </row>
    <row r="241" spans="1:5" ht="25.5">
      <c r="A241" s="195">
        <f>+A238+1</f>
        <v>8</v>
      </c>
      <c r="B241" s="164" t="s">
        <v>104</v>
      </c>
      <c r="C241" s="185"/>
      <c r="D241" s="165"/>
      <c r="E241" s="165"/>
    </row>
    <row r="242" spans="1:5" ht="12.75">
      <c r="A242" s="185"/>
      <c r="B242" s="165" t="s">
        <v>10</v>
      </c>
      <c r="C242" s="182">
        <v>180</v>
      </c>
      <c r="D242" s="166"/>
      <c r="E242" s="166">
        <f>+C242*D242</f>
        <v>0</v>
      </c>
    </row>
    <row r="243" spans="1:5" ht="12.75">
      <c r="A243" s="185"/>
      <c r="B243" s="165"/>
      <c r="C243" s="185"/>
      <c r="D243" s="165"/>
      <c r="E243" s="165"/>
    </row>
    <row r="244" spans="1:5" ht="25.5">
      <c r="A244" s="195">
        <f>+A241+1</f>
        <v>9</v>
      </c>
      <c r="B244" s="164" t="s">
        <v>103</v>
      </c>
      <c r="C244" s="185"/>
      <c r="D244" s="165"/>
      <c r="E244" s="165"/>
    </row>
    <row r="245" spans="1:5" ht="12.75">
      <c r="A245" s="185"/>
      <c r="B245" s="165" t="s">
        <v>19</v>
      </c>
      <c r="C245" s="182">
        <v>8</v>
      </c>
      <c r="D245" s="166"/>
      <c r="E245" s="166">
        <f>+C245*D245</f>
        <v>0</v>
      </c>
    </row>
    <row r="246" spans="1:5" ht="12.75">
      <c r="A246" s="185"/>
      <c r="B246" s="165"/>
      <c r="C246" s="185"/>
      <c r="D246" s="165"/>
      <c r="E246" s="165"/>
    </row>
    <row r="247" spans="1:5" ht="38.25">
      <c r="A247" s="195">
        <f>+A244+1</f>
        <v>10</v>
      </c>
      <c r="B247" s="164" t="s">
        <v>105</v>
      </c>
      <c r="C247" s="185"/>
      <c r="D247" s="165"/>
      <c r="E247" s="165"/>
    </row>
    <row r="248" spans="1:5" ht="12.75">
      <c r="A248" s="185"/>
      <c r="B248" s="165" t="s">
        <v>10</v>
      </c>
      <c r="C248" s="182">
        <v>58.5</v>
      </c>
      <c r="D248" s="166"/>
      <c r="E248" s="166">
        <f>+C248*D248</f>
        <v>0</v>
      </c>
    </row>
    <row r="249" spans="1:5" ht="12.75">
      <c r="A249" s="185"/>
      <c r="B249" s="165"/>
      <c r="C249" s="185"/>
      <c r="D249" s="165"/>
      <c r="E249" s="165"/>
    </row>
    <row r="250" spans="1:5" ht="25.5">
      <c r="A250" s="195">
        <f>+A247+1</f>
        <v>11</v>
      </c>
      <c r="B250" s="164" t="s">
        <v>447</v>
      </c>
      <c r="C250" s="185"/>
      <c r="D250" s="165"/>
      <c r="E250" s="165"/>
    </row>
    <row r="251" spans="1:5" ht="12.75">
      <c r="A251" s="185"/>
      <c r="B251" s="165" t="s">
        <v>10</v>
      </c>
      <c r="C251" s="182">
        <v>37.85</v>
      </c>
      <c r="D251" s="166"/>
      <c r="E251" s="166">
        <f>+C251*D251</f>
        <v>0</v>
      </c>
    </row>
    <row r="252" spans="1:5" ht="12.75">
      <c r="A252" s="185"/>
      <c r="B252" s="165"/>
      <c r="C252" s="182"/>
      <c r="D252" s="166"/>
      <c r="E252" s="166"/>
    </row>
    <row r="253" spans="1:5" ht="38.25">
      <c r="A253" s="196">
        <v>12</v>
      </c>
      <c r="B253" s="197" t="s">
        <v>426</v>
      </c>
      <c r="C253" s="182"/>
      <c r="D253" s="166"/>
      <c r="E253" s="166"/>
    </row>
    <row r="254" spans="1:5" ht="12.75">
      <c r="A254" s="185"/>
      <c r="B254" s="197" t="s">
        <v>427</v>
      </c>
      <c r="C254" s="182">
        <v>8</v>
      </c>
      <c r="D254" s="166"/>
      <c r="E254" s="166">
        <f>C254*D254</f>
        <v>0</v>
      </c>
    </row>
    <row r="255" spans="3:5" ht="12.75">
      <c r="C255" s="29"/>
      <c r="D255" s="13"/>
      <c r="E255" s="13"/>
    </row>
    <row r="256" spans="2:5" ht="12.75">
      <c r="B256" s="14" t="s">
        <v>11</v>
      </c>
      <c r="C256" s="30"/>
      <c r="D256" s="14"/>
      <c r="E256" s="15">
        <f>SUM(E220:E255)</f>
        <v>0</v>
      </c>
    </row>
    <row r="258" spans="1:2" ht="12.75">
      <c r="A258" s="9" t="s">
        <v>26</v>
      </c>
      <c r="B258" s="10" t="s">
        <v>25</v>
      </c>
    </row>
    <row r="260" spans="1:5" ht="51">
      <c r="A260" s="11">
        <v>1</v>
      </c>
      <c r="B260" s="164" t="s">
        <v>106</v>
      </c>
      <c r="C260" s="185"/>
      <c r="D260" s="165"/>
      <c r="E260" s="165"/>
    </row>
    <row r="261" spans="2:5" ht="12.75">
      <c r="B261" s="165" t="s">
        <v>19</v>
      </c>
      <c r="C261" s="182">
        <v>6.6</v>
      </c>
      <c r="D261" s="166"/>
      <c r="E261" s="166">
        <f>+C261*D261</f>
        <v>0</v>
      </c>
    </row>
    <row r="262" spans="2:5" ht="12.75">
      <c r="B262" s="165"/>
      <c r="C262" s="185"/>
      <c r="D262" s="165"/>
      <c r="E262" s="165"/>
    </row>
    <row r="263" spans="1:5" ht="51">
      <c r="A263" s="11">
        <f>+A260+1</f>
        <v>2</v>
      </c>
      <c r="B263" s="164" t="s">
        <v>107</v>
      </c>
      <c r="C263" s="185"/>
      <c r="D263" s="165"/>
      <c r="E263" s="165"/>
    </row>
    <row r="264" spans="2:5" ht="12.75">
      <c r="B264" s="165" t="s">
        <v>19</v>
      </c>
      <c r="C264" s="182">
        <v>30</v>
      </c>
      <c r="D264" s="166"/>
      <c r="E264" s="166">
        <f>+C264*D264</f>
        <v>0</v>
      </c>
    </row>
    <row r="265" spans="2:5" ht="12.75">
      <c r="B265" s="165"/>
      <c r="C265" s="185"/>
      <c r="D265" s="165"/>
      <c r="E265" s="165"/>
    </row>
    <row r="266" spans="2:5" ht="12.75">
      <c r="B266" s="165"/>
      <c r="C266" s="182"/>
      <c r="D266" s="166"/>
      <c r="E266" s="166"/>
    </row>
    <row r="267" spans="1:5" ht="38.25">
      <c r="A267" s="11">
        <v>3</v>
      </c>
      <c r="B267" s="164" t="s">
        <v>109</v>
      </c>
      <c r="C267" s="185"/>
      <c r="D267" s="165"/>
      <c r="E267" s="165"/>
    </row>
    <row r="268" spans="2:5" ht="12.75">
      <c r="B268" s="165" t="s">
        <v>23</v>
      </c>
      <c r="C268" s="182">
        <v>1</v>
      </c>
      <c r="D268" s="166"/>
      <c r="E268" s="166">
        <f>+C268*D268</f>
        <v>0</v>
      </c>
    </row>
    <row r="269" spans="2:5" ht="12.75">
      <c r="B269" s="165"/>
      <c r="C269" s="182"/>
      <c r="D269" s="166"/>
      <c r="E269" s="166"/>
    </row>
    <row r="270" spans="1:5" ht="51">
      <c r="A270" s="11">
        <v>4</v>
      </c>
      <c r="B270" s="164" t="s">
        <v>412</v>
      </c>
      <c r="C270" s="185"/>
      <c r="D270" s="165"/>
      <c r="E270" s="165"/>
    </row>
    <row r="271" spans="2:5" ht="12.75">
      <c r="B271" s="165" t="s">
        <v>23</v>
      </c>
      <c r="C271" s="182">
        <v>1</v>
      </c>
      <c r="D271" s="166"/>
      <c r="E271" s="166">
        <f>+C271*D271</f>
        <v>0</v>
      </c>
    </row>
    <row r="272" spans="2:5" ht="12.75">
      <c r="B272" s="165"/>
      <c r="C272" s="182"/>
      <c r="D272" s="166"/>
      <c r="E272" s="166"/>
    </row>
    <row r="273" spans="1:5" ht="51">
      <c r="A273" s="11">
        <v>5</v>
      </c>
      <c r="B273" s="164" t="s">
        <v>413</v>
      </c>
      <c r="C273" s="185"/>
      <c r="D273" s="165"/>
      <c r="E273" s="165"/>
    </row>
    <row r="274" spans="2:5" ht="12.75">
      <c r="B274" s="165" t="s">
        <v>23</v>
      </c>
      <c r="C274" s="182">
        <v>1</v>
      </c>
      <c r="D274" s="166"/>
      <c r="E274" s="166">
        <f>+C274*D274</f>
        <v>0</v>
      </c>
    </row>
    <row r="275" spans="3:5" ht="12.75">
      <c r="C275" s="29"/>
      <c r="D275" s="13"/>
      <c r="E275" s="13"/>
    </row>
    <row r="276" spans="2:5" ht="12.75">
      <c r="B276" s="14" t="s">
        <v>11</v>
      </c>
      <c r="C276" s="30"/>
      <c r="D276" s="14"/>
      <c r="E276" s="15">
        <f>SUM(E260:E275)</f>
        <v>0</v>
      </c>
    </row>
    <row r="279" spans="1:2" ht="12.75">
      <c r="A279" s="9" t="s">
        <v>31</v>
      </c>
      <c r="B279" s="10" t="s">
        <v>32</v>
      </c>
    </row>
    <row r="281" spans="1:2" ht="12.75">
      <c r="A281" s="9" t="s">
        <v>7</v>
      </c>
      <c r="B281" s="10" t="s">
        <v>52</v>
      </c>
    </row>
    <row r="283" spans="1:3" ht="12.75">
      <c r="A283" s="11">
        <f>+A280+1</f>
        <v>1</v>
      </c>
      <c r="B283" s="12" t="s">
        <v>110</v>
      </c>
      <c r="C283" s="29"/>
    </row>
    <row r="284" spans="2:5" ht="12.75">
      <c r="B284" s="3" t="s">
        <v>10</v>
      </c>
      <c r="C284" s="29">
        <v>43.5</v>
      </c>
      <c r="D284" s="166"/>
      <c r="E284" s="13">
        <f>+C284*D284</f>
        <v>0</v>
      </c>
    </row>
    <row r="285" spans="3:5" ht="12.75">
      <c r="C285" s="29"/>
      <c r="D285" s="13"/>
      <c r="E285" s="13"/>
    </row>
    <row r="286" spans="1:2" ht="25.5">
      <c r="A286" s="11">
        <f>+A283+1</f>
        <v>2</v>
      </c>
      <c r="B286" s="164" t="s">
        <v>414</v>
      </c>
    </row>
    <row r="287" spans="2:5" ht="12.75">
      <c r="B287" s="3" t="s">
        <v>10</v>
      </c>
      <c r="C287" s="29">
        <v>48</v>
      </c>
      <c r="D287" s="166"/>
      <c r="E287" s="13">
        <f>+C287*D287</f>
        <v>0</v>
      </c>
    </row>
    <row r="288" spans="3:5" ht="12.75">
      <c r="C288" s="29"/>
      <c r="D288" s="13"/>
      <c r="E288" s="13"/>
    </row>
    <row r="289" spans="2:5" ht="12.75">
      <c r="B289" s="14" t="s">
        <v>11</v>
      </c>
      <c r="C289" s="30"/>
      <c r="D289" s="14"/>
      <c r="E289" s="15">
        <f>SUM(E283:E288)</f>
        <v>0</v>
      </c>
    </row>
    <row r="291" spans="1:2" ht="12.75">
      <c r="A291" s="9" t="s">
        <v>12</v>
      </c>
      <c r="B291" s="10" t="s">
        <v>33</v>
      </c>
    </row>
    <row r="292" spans="1:2" ht="12.75">
      <c r="A292" s="9"/>
      <c r="B292" s="10"/>
    </row>
    <row r="293" spans="1:2" ht="38.25">
      <c r="A293" s="11">
        <v>1</v>
      </c>
      <c r="B293" s="164" t="s">
        <v>415</v>
      </c>
    </row>
    <row r="294" spans="2:5" ht="12.75">
      <c r="B294" s="165" t="s">
        <v>19</v>
      </c>
      <c r="C294" s="29">
        <v>9.5</v>
      </c>
      <c r="D294" s="166"/>
      <c r="E294" s="13">
        <f>+C294*D294</f>
        <v>0</v>
      </c>
    </row>
    <row r="295" ht="12.75">
      <c r="B295" s="165"/>
    </row>
    <row r="296" spans="1:2" ht="25.5">
      <c r="A296" s="11">
        <f>+A293+1</f>
        <v>2</v>
      </c>
      <c r="B296" s="164" t="s">
        <v>453</v>
      </c>
    </row>
    <row r="297" spans="2:5" ht="12.75">
      <c r="B297" s="165" t="s">
        <v>19</v>
      </c>
      <c r="C297" s="29">
        <v>3.5</v>
      </c>
      <c r="D297" s="166"/>
      <c r="E297" s="13">
        <f>+C297*D297</f>
        <v>0</v>
      </c>
    </row>
    <row r="298" ht="12.75">
      <c r="B298" s="165"/>
    </row>
    <row r="299" spans="1:2" ht="38.25">
      <c r="A299" s="11">
        <f>+A296+1</f>
        <v>3</v>
      </c>
      <c r="B299" s="164" t="s">
        <v>416</v>
      </c>
    </row>
    <row r="300" spans="2:5" ht="12.75">
      <c r="B300" s="3" t="s">
        <v>19</v>
      </c>
      <c r="C300" s="29">
        <v>36.5</v>
      </c>
      <c r="D300" s="166"/>
      <c r="E300" s="13">
        <f>+C300*D300</f>
        <v>0</v>
      </c>
    </row>
    <row r="301" spans="3:5" ht="12.75">
      <c r="C301" s="29"/>
      <c r="D301" s="13"/>
      <c r="E301" s="13"/>
    </row>
    <row r="302" spans="1:5" ht="38.25">
      <c r="A302" s="11">
        <f>+A299+1</f>
        <v>4</v>
      </c>
      <c r="B302" s="164" t="s">
        <v>417</v>
      </c>
      <c r="C302" s="185"/>
      <c r="D302" s="165"/>
      <c r="E302" s="165"/>
    </row>
    <row r="303" spans="2:5" ht="12.75">
      <c r="B303" s="165" t="s">
        <v>19</v>
      </c>
      <c r="C303" s="182">
        <v>19.5</v>
      </c>
      <c r="D303" s="166"/>
      <c r="E303" s="166">
        <f>+C303*D303</f>
        <v>0</v>
      </c>
    </row>
    <row r="304" spans="2:5" ht="12.75">
      <c r="B304" s="165"/>
      <c r="C304" s="182"/>
      <c r="D304" s="166"/>
      <c r="E304" s="166"/>
    </row>
    <row r="305" spans="1:5" ht="38.25">
      <c r="A305" s="11">
        <f>+A302+1</f>
        <v>5</v>
      </c>
      <c r="B305" s="164" t="s">
        <v>418</v>
      </c>
      <c r="C305" s="185"/>
      <c r="D305" s="165"/>
      <c r="E305" s="165"/>
    </row>
    <row r="306" spans="2:5" ht="12.75">
      <c r="B306" s="165" t="s">
        <v>19</v>
      </c>
      <c r="C306" s="182">
        <v>19.5</v>
      </c>
      <c r="D306" s="166"/>
      <c r="E306" s="166">
        <f>+C306*D306</f>
        <v>0</v>
      </c>
    </row>
    <row r="307" spans="2:5" ht="12.75">
      <c r="B307" s="165"/>
      <c r="C307" s="182"/>
      <c r="D307" s="166"/>
      <c r="E307" s="166"/>
    </row>
    <row r="308" spans="1:5" ht="25.5">
      <c r="A308" s="11">
        <f>+A305+1</f>
        <v>6</v>
      </c>
      <c r="B308" s="164" t="s">
        <v>419</v>
      </c>
      <c r="C308" s="185"/>
      <c r="D308" s="165"/>
      <c r="E308" s="165"/>
    </row>
    <row r="309" spans="2:5" ht="12.75">
      <c r="B309" s="165" t="s">
        <v>19</v>
      </c>
      <c r="C309" s="182">
        <v>8.3</v>
      </c>
      <c r="D309" s="166"/>
      <c r="E309" s="166">
        <f>+C309*D309</f>
        <v>0</v>
      </c>
    </row>
    <row r="310" spans="2:5" ht="12.75">
      <c r="B310" s="165"/>
      <c r="C310" s="182"/>
      <c r="D310" s="166"/>
      <c r="E310" s="166"/>
    </row>
    <row r="311" spans="1:5" ht="25.5">
      <c r="A311" s="195">
        <v>7</v>
      </c>
      <c r="B311" s="164" t="s">
        <v>462</v>
      </c>
      <c r="C311" s="185"/>
      <c r="D311" s="165"/>
      <c r="E311" s="165"/>
    </row>
    <row r="312" spans="1:5" ht="12.75">
      <c r="A312" s="185"/>
      <c r="B312" s="165" t="s">
        <v>19</v>
      </c>
      <c r="C312" s="182">
        <v>5</v>
      </c>
      <c r="D312" s="166"/>
      <c r="E312" s="166">
        <f>+C312*D312</f>
        <v>0</v>
      </c>
    </row>
    <row r="313" spans="1:5" ht="12.75">
      <c r="A313" s="185"/>
      <c r="B313" s="165"/>
      <c r="C313" s="182"/>
      <c r="D313" s="166"/>
      <c r="E313" s="166"/>
    </row>
    <row r="314" spans="1:5" ht="38.25">
      <c r="A314" s="195">
        <v>8</v>
      </c>
      <c r="B314" s="164" t="s">
        <v>464</v>
      </c>
      <c r="C314" s="185"/>
      <c r="D314" s="165"/>
      <c r="E314" s="165"/>
    </row>
    <row r="315" spans="1:5" ht="12.75">
      <c r="A315" s="185"/>
      <c r="B315" s="165" t="s">
        <v>23</v>
      </c>
      <c r="C315" s="182">
        <v>4</v>
      </c>
      <c r="D315" s="166"/>
      <c r="E315" s="166">
        <f>+C315*D315</f>
        <v>0</v>
      </c>
    </row>
    <row r="316" spans="1:5" ht="12.75">
      <c r="A316" s="185"/>
      <c r="B316" s="165"/>
      <c r="C316" s="182"/>
      <c r="D316" s="166"/>
      <c r="E316" s="166"/>
    </row>
    <row r="317" spans="1:5" ht="25.5">
      <c r="A317" s="195">
        <v>9</v>
      </c>
      <c r="B317" s="164" t="s">
        <v>463</v>
      </c>
      <c r="C317" s="185"/>
      <c r="D317" s="165"/>
      <c r="E317" s="165"/>
    </row>
    <row r="318" spans="1:5" ht="12.75">
      <c r="A318" s="185"/>
      <c r="B318" s="165" t="s">
        <v>10</v>
      </c>
      <c r="C318" s="182">
        <v>7</v>
      </c>
      <c r="D318" s="166"/>
      <c r="E318" s="166">
        <f>+C318*D318</f>
        <v>0</v>
      </c>
    </row>
    <row r="319" spans="2:5" ht="12.75">
      <c r="B319" s="165"/>
      <c r="C319" s="182"/>
      <c r="D319" s="166"/>
      <c r="E319" s="166"/>
    </row>
    <row r="320" spans="2:5" ht="12.75">
      <c r="B320" s="14" t="s">
        <v>11</v>
      </c>
      <c r="C320" s="30"/>
      <c r="D320" s="14"/>
      <c r="E320" s="15">
        <f>SUM(E293:E319)</f>
        <v>0</v>
      </c>
    </row>
    <row r="322" spans="1:2" ht="12.75">
      <c r="A322" s="9" t="s">
        <v>18</v>
      </c>
      <c r="B322" s="10" t="s">
        <v>35</v>
      </c>
    </row>
    <row r="324" spans="1:2" ht="63.75">
      <c r="A324" s="11">
        <v>1</v>
      </c>
      <c r="B324" s="164" t="s">
        <v>454</v>
      </c>
    </row>
    <row r="325" spans="1:5" ht="12.75">
      <c r="A325" s="11"/>
      <c r="B325" s="164" t="s">
        <v>23</v>
      </c>
      <c r="C325" s="29">
        <v>2</v>
      </c>
      <c r="D325" s="166"/>
      <c r="E325" s="13">
        <f>+C325*D325</f>
        <v>0</v>
      </c>
    </row>
    <row r="326" spans="2:5" ht="12.75">
      <c r="B326" s="165"/>
      <c r="D326" s="13"/>
      <c r="E326" s="13"/>
    </row>
    <row r="327" spans="1:5" ht="63.75">
      <c r="A327" s="11">
        <f>+A324+1</f>
        <v>2</v>
      </c>
      <c r="B327" s="164" t="s">
        <v>455</v>
      </c>
      <c r="D327" s="13"/>
      <c r="E327" s="13"/>
    </row>
    <row r="328" spans="2:5" ht="12.75">
      <c r="B328" s="3" t="s">
        <v>23</v>
      </c>
      <c r="C328" s="29">
        <v>2</v>
      </c>
      <c r="D328" s="166"/>
      <c r="E328" s="13">
        <f>+C328*D328</f>
        <v>0</v>
      </c>
    </row>
    <row r="329" spans="4:5" ht="12.75">
      <c r="D329" s="13"/>
      <c r="E329" s="13"/>
    </row>
    <row r="330" spans="1:5" ht="63.75">
      <c r="A330" s="11">
        <f>+A327+1</f>
        <v>3</v>
      </c>
      <c r="B330" s="12" t="s">
        <v>111</v>
      </c>
      <c r="D330" s="13"/>
      <c r="E330" s="13"/>
    </row>
    <row r="331" spans="2:5" ht="12.75">
      <c r="B331" s="3" t="s">
        <v>23</v>
      </c>
      <c r="C331" s="29">
        <v>1</v>
      </c>
      <c r="D331" s="166"/>
      <c r="E331" s="13">
        <f>+C331*D331</f>
        <v>0</v>
      </c>
    </row>
    <row r="332" spans="4:5" ht="12.75">
      <c r="D332" s="13"/>
      <c r="E332" s="13"/>
    </row>
    <row r="333" spans="1:5" ht="51">
      <c r="A333" s="11">
        <f>+A330+1</f>
        <v>4</v>
      </c>
      <c r="B333" s="12" t="s">
        <v>112</v>
      </c>
      <c r="D333" s="13"/>
      <c r="E333" s="13"/>
    </row>
    <row r="334" spans="2:5" ht="12.75">
      <c r="B334" s="3" t="s">
        <v>23</v>
      </c>
      <c r="C334" s="29">
        <v>1</v>
      </c>
      <c r="D334" s="13"/>
      <c r="E334" s="13">
        <f>+C334*D334</f>
        <v>0</v>
      </c>
    </row>
    <row r="335" spans="4:5" ht="12.75">
      <c r="D335" s="13"/>
      <c r="E335" s="13"/>
    </row>
    <row r="336" spans="1:5" ht="51">
      <c r="A336" s="11">
        <f>+A333+1</f>
        <v>5</v>
      </c>
      <c r="B336" s="12" t="s">
        <v>113</v>
      </c>
      <c r="D336" s="13"/>
      <c r="E336" s="13"/>
    </row>
    <row r="337" spans="2:5" ht="12.75">
      <c r="B337" s="3" t="s">
        <v>23</v>
      </c>
      <c r="C337" s="29">
        <v>1</v>
      </c>
      <c r="D337" s="166"/>
      <c r="E337" s="13">
        <f>+C337*D337</f>
        <v>0</v>
      </c>
    </row>
    <row r="338" spans="3:5" ht="12.75">
      <c r="C338" s="29"/>
      <c r="D338" s="13"/>
      <c r="E338" s="13"/>
    </row>
    <row r="339" spans="1:5" ht="63.75">
      <c r="A339" s="11">
        <f>+A336+1</f>
        <v>6</v>
      </c>
      <c r="B339" s="12" t="s">
        <v>114</v>
      </c>
      <c r="D339" s="13"/>
      <c r="E339" s="13"/>
    </row>
    <row r="340" spans="2:5" ht="12.75">
      <c r="B340" s="3" t="s">
        <v>23</v>
      </c>
      <c r="C340" s="29">
        <v>1</v>
      </c>
      <c r="D340" s="166"/>
      <c r="E340" s="13">
        <f>+C340*D340</f>
        <v>0</v>
      </c>
    </row>
    <row r="341" spans="4:5" ht="12.75">
      <c r="D341" s="13"/>
      <c r="E341" s="13"/>
    </row>
    <row r="342" spans="1:5" ht="63" customHeight="1">
      <c r="A342" s="11">
        <f>+A339+1</f>
        <v>7</v>
      </c>
      <c r="B342" s="12" t="s">
        <v>115</v>
      </c>
      <c r="D342" s="13"/>
      <c r="E342" s="13"/>
    </row>
    <row r="343" spans="2:5" ht="12.75">
      <c r="B343" s="3" t="s">
        <v>10</v>
      </c>
      <c r="C343" s="29">
        <v>5.7</v>
      </c>
      <c r="D343" s="13"/>
      <c r="E343" s="13">
        <f>+C343*D343</f>
        <v>0</v>
      </c>
    </row>
    <row r="344" spans="4:5" ht="12.75">
      <c r="D344" s="13"/>
      <c r="E344" s="13"/>
    </row>
    <row r="345" spans="1:5" ht="76.5">
      <c r="A345" s="11">
        <f>+A342+1</f>
        <v>8</v>
      </c>
      <c r="B345" s="12" t="s">
        <v>116</v>
      </c>
      <c r="D345" s="13"/>
      <c r="E345" s="13"/>
    </row>
    <row r="346" spans="1:5" ht="12.75">
      <c r="A346" s="11"/>
      <c r="B346" s="3" t="s">
        <v>10</v>
      </c>
      <c r="C346" s="29">
        <v>12.5</v>
      </c>
      <c r="D346" s="166"/>
      <c r="E346" s="13">
        <f>+C346*D346</f>
        <v>0</v>
      </c>
    </row>
    <row r="347" spans="1:5" ht="12.75">
      <c r="A347" s="11"/>
      <c r="C347" s="29"/>
      <c r="D347" s="13"/>
      <c r="E347" s="13"/>
    </row>
    <row r="348" spans="2:5" ht="12.75">
      <c r="B348" s="14" t="s">
        <v>11</v>
      </c>
      <c r="C348" s="30"/>
      <c r="D348" s="14"/>
      <c r="E348" s="15">
        <f>SUM(E324:E347)</f>
        <v>0</v>
      </c>
    </row>
    <row r="351" spans="1:2" ht="12.75">
      <c r="A351" s="9" t="s">
        <v>20</v>
      </c>
      <c r="B351" s="10" t="s">
        <v>36</v>
      </c>
    </row>
    <row r="353" spans="1:5" ht="51">
      <c r="A353" s="11">
        <v>1</v>
      </c>
      <c r="B353" s="164" t="s">
        <v>448</v>
      </c>
      <c r="C353" s="185"/>
      <c r="D353" s="165"/>
      <c r="E353" s="165"/>
    </row>
    <row r="354" spans="2:5" ht="12.75">
      <c r="B354" s="165" t="s">
        <v>10</v>
      </c>
      <c r="C354" s="182">
        <v>100</v>
      </c>
      <c r="D354" s="166"/>
      <c r="E354" s="166">
        <f>+C354*D354</f>
        <v>0</v>
      </c>
    </row>
    <row r="355" spans="2:5" ht="12.75">
      <c r="B355" s="165"/>
      <c r="C355" s="182"/>
      <c r="D355" s="166"/>
      <c r="E355" s="166"/>
    </row>
    <row r="356" spans="1:5" ht="51">
      <c r="A356" s="11">
        <v>2</v>
      </c>
      <c r="B356" s="164" t="s">
        <v>449</v>
      </c>
      <c r="C356" s="185"/>
      <c r="D356" s="165"/>
      <c r="E356" s="165"/>
    </row>
    <row r="357" spans="2:5" ht="12.75">
      <c r="B357" s="165" t="s">
        <v>10</v>
      </c>
      <c r="C357" s="182">
        <v>19.2</v>
      </c>
      <c r="D357" s="166"/>
      <c r="E357" s="166">
        <f>+C357*D357</f>
        <v>0</v>
      </c>
    </row>
    <row r="359" spans="2:5" ht="12.75">
      <c r="B359" s="14" t="s">
        <v>11</v>
      </c>
      <c r="C359" s="30"/>
      <c r="D359" s="14"/>
      <c r="E359" s="15">
        <f>SUM(E353:E358)</f>
        <v>0</v>
      </c>
    </row>
    <row r="361" spans="1:2" ht="12.75">
      <c r="A361" s="9" t="s">
        <v>24</v>
      </c>
      <c r="B361" s="10" t="s">
        <v>37</v>
      </c>
    </row>
    <row r="363" spans="1:2" ht="38.25">
      <c r="A363" s="11">
        <v>1</v>
      </c>
      <c r="B363" s="12" t="s">
        <v>117</v>
      </c>
    </row>
    <row r="364" spans="2:5" ht="12.75">
      <c r="B364" s="3" t="s">
        <v>10</v>
      </c>
      <c r="C364" s="182">
        <v>31</v>
      </c>
      <c r="D364" s="166"/>
      <c r="E364" s="166">
        <f>+C364*D364</f>
        <v>0</v>
      </c>
    </row>
    <row r="365" spans="3:5" ht="12.75">
      <c r="C365" s="185"/>
      <c r="D365" s="165"/>
      <c r="E365" s="165"/>
    </row>
    <row r="366" spans="1:5" ht="25.5">
      <c r="A366" s="11">
        <f>+A363+1</f>
        <v>2</v>
      </c>
      <c r="B366" s="12" t="s">
        <v>118</v>
      </c>
      <c r="C366" s="185"/>
      <c r="D366" s="165"/>
      <c r="E366" s="165"/>
    </row>
    <row r="367" spans="2:5" ht="12.75">
      <c r="B367" s="3" t="s">
        <v>10</v>
      </c>
      <c r="C367" s="182">
        <v>19</v>
      </c>
      <c r="D367" s="166"/>
      <c r="E367" s="166">
        <f>+C367*D367</f>
        <v>0</v>
      </c>
    </row>
    <row r="369" spans="2:5" ht="12.75">
      <c r="B369" s="14" t="s">
        <v>11</v>
      </c>
      <c r="C369" s="30"/>
      <c r="D369" s="14"/>
      <c r="E369" s="15">
        <f>SUM(E363:E368)</f>
        <v>0</v>
      </c>
    </row>
    <row r="372" spans="1:2" ht="12.75">
      <c r="A372" s="9" t="s">
        <v>26</v>
      </c>
      <c r="B372" s="10" t="s">
        <v>39</v>
      </c>
    </row>
    <row r="374" spans="1:2" ht="25.5">
      <c r="A374" s="11">
        <v>1</v>
      </c>
      <c r="B374" s="12" t="s">
        <v>421</v>
      </c>
    </row>
    <row r="375" spans="2:5" ht="12.75">
      <c r="B375" s="3" t="s">
        <v>10</v>
      </c>
      <c r="C375" s="29">
        <v>150</v>
      </c>
      <c r="D375" s="166"/>
      <c r="E375" s="13">
        <f>+C375*D375</f>
        <v>0</v>
      </c>
    </row>
    <row r="377" spans="1:2" ht="38.25">
      <c r="A377" s="11">
        <f>+A374+1</f>
        <v>2</v>
      </c>
      <c r="B377" s="12" t="s">
        <v>119</v>
      </c>
    </row>
    <row r="378" spans="2:5" ht="12.75">
      <c r="B378" s="3" t="s">
        <v>10</v>
      </c>
      <c r="C378" s="29">
        <v>43</v>
      </c>
      <c r="D378" s="13"/>
      <c r="E378" s="13">
        <f>+C378*D378</f>
        <v>0</v>
      </c>
    </row>
    <row r="380" spans="2:5" ht="12.75">
      <c r="B380" s="14" t="s">
        <v>11</v>
      </c>
      <c r="C380" s="30"/>
      <c r="D380" s="14"/>
      <c r="E380" s="15">
        <f>SUM(E374:E379)</f>
        <v>0</v>
      </c>
    </row>
    <row r="382" spans="1:2" ht="12.75">
      <c r="A382" s="9" t="s">
        <v>38</v>
      </c>
      <c r="B382" s="10" t="s">
        <v>50</v>
      </c>
    </row>
    <row r="384" spans="1:2" ht="38.25">
      <c r="A384" s="11">
        <v>1</v>
      </c>
      <c r="B384" s="164" t="s">
        <v>420</v>
      </c>
    </row>
    <row r="385" spans="2:5" ht="12.75">
      <c r="B385" s="3" t="s">
        <v>10</v>
      </c>
      <c r="C385" s="29">
        <v>43</v>
      </c>
      <c r="D385" s="13"/>
      <c r="E385" s="13">
        <f>+C385*D385</f>
        <v>0</v>
      </c>
    </row>
    <row r="387" spans="2:5" ht="12.75">
      <c r="B387" s="14" t="s">
        <v>11</v>
      </c>
      <c r="C387" s="30"/>
      <c r="D387" s="14"/>
      <c r="E387" s="15">
        <f>SUM(E384:E386)</f>
        <v>0</v>
      </c>
    </row>
    <row r="390" spans="1:2" ht="12.75">
      <c r="A390" s="9" t="s">
        <v>51</v>
      </c>
      <c r="B390" s="10" t="s">
        <v>40</v>
      </c>
    </row>
    <row r="392" spans="1:5" ht="114.75">
      <c r="A392" s="195">
        <v>1</v>
      </c>
      <c r="B392" s="164" t="s">
        <v>466</v>
      </c>
      <c r="C392" s="185"/>
      <c r="D392" s="165"/>
      <c r="E392" s="165"/>
    </row>
    <row r="393" spans="1:5" ht="12.75">
      <c r="A393" s="185"/>
      <c r="B393" s="165" t="s">
        <v>10</v>
      </c>
      <c r="C393" s="182">
        <v>107</v>
      </c>
      <c r="D393" s="166"/>
      <c r="E393" s="166">
        <f>+D393*C393</f>
        <v>0</v>
      </c>
    </row>
    <row r="395" spans="1:2" ht="25.5">
      <c r="A395" s="11">
        <f>+A392+1</f>
        <v>2</v>
      </c>
      <c r="B395" s="12" t="s">
        <v>404</v>
      </c>
    </row>
    <row r="396" spans="2:5" ht="12.75">
      <c r="B396" s="3" t="s">
        <v>10</v>
      </c>
      <c r="C396" s="29">
        <v>1</v>
      </c>
      <c r="D396" s="13"/>
      <c r="E396" s="13">
        <f>+D396*C396</f>
        <v>0</v>
      </c>
    </row>
    <row r="398" spans="1:5" ht="25.5">
      <c r="A398" s="195">
        <f>+A395+1</f>
        <v>3</v>
      </c>
      <c r="B398" s="164" t="s">
        <v>467</v>
      </c>
      <c r="C398" s="185"/>
      <c r="D398" s="165"/>
      <c r="E398" s="165"/>
    </row>
    <row r="399" spans="1:5" ht="12.75">
      <c r="A399" s="185"/>
      <c r="B399" s="165" t="s">
        <v>10</v>
      </c>
      <c r="C399" s="182">
        <v>5</v>
      </c>
      <c r="D399" s="166"/>
      <c r="E399" s="166">
        <f>+D399*C399</f>
        <v>0</v>
      </c>
    </row>
    <row r="400" spans="1:5" ht="12.75">
      <c r="A400" s="185"/>
      <c r="B400" s="165"/>
      <c r="C400" s="185"/>
      <c r="D400" s="165"/>
      <c r="E400" s="165"/>
    </row>
    <row r="401" spans="1:5" ht="25.5">
      <c r="A401" s="195">
        <f>+A398+1</f>
        <v>4</v>
      </c>
      <c r="B401" s="164" t="s">
        <v>468</v>
      </c>
      <c r="C401" s="185"/>
      <c r="D401" s="165"/>
      <c r="E401" s="165"/>
    </row>
    <row r="402" spans="1:5" ht="12.75">
      <c r="A402" s="185"/>
      <c r="B402" s="165" t="s">
        <v>10</v>
      </c>
      <c r="C402" s="182">
        <v>5</v>
      </c>
      <c r="D402" s="166"/>
      <c r="E402" s="166">
        <f>+D402*C402</f>
        <v>0</v>
      </c>
    </row>
    <row r="404" spans="2:5" ht="12.75">
      <c r="B404" s="14" t="s">
        <v>11</v>
      </c>
      <c r="C404" s="30"/>
      <c r="D404" s="14"/>
      <c r="E404" s="15">
        <f>SUM(E392:E403)</f>
        <v>0</v>
      </c>
    </row>
    <row r="407" spans="1:2" ht="12.75">
      <c r="A407" s="9" t="s">
        <v>53</v>
      </c>
      <c r="B407" s="10" t="s">
        <v>34</v>
      </c>
    </row>
    <row r="409" spans="1:5" ht="51">
      <c r="A409" s="195">
        <v>1</v>
      </c>
      <c r="B409" s="246" t="s">
        <v>475</v>
      </c>
      <c r="C409" s="185"/>
      <c r="D409" s="165"/>
      <c r="E409" s="165"/>
    </row>
    <row r="410" spans="1:5" ht="12.75">
      <c r="A410" s="185"/>
      <c r="B410" s="165" t="s">
        <v>19</v>
      </c>
      <c r="C410" s="245">
        <v>27</v>
      </c>
      <c r="D410" s="166"/>
      <c r="E410" s="166">
        <f>+C410*D410</f>
        <v>0</v>
      </c>
    </row>
    <row r="411" spans="1:5" ht="12.75">
      <c r="A411" s="185"/>
      <c r="B411" s="165"/>
      <c r="C411" s="182"/>
      <c r="D411" s="166"/>
      <c r="E411" s="166"/>
    </row>
    <row r="412" spans="1:5" ht="51">
      <c r="A412" s="195">
        <f>+A409+1</f>
        <v>2</v>
      </c>
      <c r="B412" s="246" t="s">
        <v>476</v>
      </c>
      <c r="C412" s="247"/>
      <c r="D412" s="165"/>
      <c r="E412" s="165"/>
    </row>
    <row r="413" spans="1:5" ht="12.75">
      <c r="A413" s="185"/>
      <c r="B413" s="248" t="s">
        <v>141</v>
      </c>
      <c r="C413" s="245">
        <v>8.7</v>
      </c>
      <c r="D413" s="166"/>
      <c r="E413" s="166">
        <f>+C413*D413</f>
        <v>0</v>
      </c>
    </row>
    <row r="414" spans="1:5" ht="12.75">
      <c r="A414" s="185"/>
      <c r="B414" s="165"/>
      <c r="C414" s="182"/>
      <c r="D414" s="166"/>
      <c r="E414" s="166"/>
    </row>
    <row r="415" spans="1:5" ht="25.5">
      <c r="A415" s="195">
        <f>+A412+1</f>
        <v>3</v>
      </c>
      <c r="B415" s="164" t="s">
        <v>465</v>
      </c>
      <c r="C415" s="185"/>
      <c r="D415" s="165"/>
      <c r="E415" s="165"/>
    </row>
    <row r="416" spans="1:5" ht="12.75">
      <c r="A416" s="185"/>
      <c r="B416" s="165" t="s">
        <v>141</v>
      </c>
      <c r="C416" s="182">
        <v>16</v>
      </c>
      <c r="D416" s="166"/>
      <c r="E416" s="166">
        <f>+C416*D416</f>
        <v>0</v>
      </c>
    </row>
    <row r="417" spans="3:5" ht="12.75">
      <c r="C417" s="29"/>
      <c r="D417" s="13"/>
      <c r="E417" s="13"/>
    </row>
    <row r="418" spans="2:5" ht="12.75">
      <c r="B418" s="14" t="s">
        <v>11</v>
      </c>
      <c r="C418" s="30"/>
      <c r="D418" s="14"/>
      <c r="E418" s="15">
        <f>SUM(E409:E417)</f>
        <v>0</v>
      </c>
    </row>
  </sheetData>
  <sheetProtection/>
  <printOptions/>
  <pageMargins left="0.8" right="0.75" top="0.55" bottom="0.41" header="0.5" footer="0.41"/>
  <pageSetup horizontalDpi="600" verticalDpi="600" orientation="portrait" paperSize="9" r:id="rId1"/>
  <rowBreaks count="5" manualBreakCount="5">
    <brk id="38" max="255" man="1"/>
    <brk id="278" max="255" man="1"/>
    <brk id="321" max="255" man="1"/>
    <brk id="350" max="255" man="1"/>
    <brk id="3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520"/>
  <sheetViews>
    <sheetView view="pageBreakPreview" zoomScaleNormal="85" zoomScaleSheetLayoutView="100" zoomScalePageLayoutView="0" workbookViewId="0" topLeftCell="A109">
      <selection activeCell="B205" sqref="B205"/>
    </sheetView>
  </sheetViews>
  <sheetFormatPr defaultColWidth="9.140625" defaultRowHeight="15.75"/>
  <cols>
    <col min="1" max="1" width="4.7109375" style="4" customWidth="1"/>
    <col min="2" max="2" width="36.140625" style="3" customWidth="1"/>
    <col min="3" max="3" width="11.00390625" style="3" bestFit="1" customWidth="1"/>
    <col min="4" max="4" width="12.7109375" style="4" bestFit="1" customWidth="1"/>
    <col min="5" max="5" width="15.00390625" style="3" customWidth="1"/>
    <col min="6" max="6" width="9.7109375" style="13" bestFit="1" customWidth="1"/>
    <col min="7" max="7" width="14.140625" style="13" bestFit="1" customWidth="1"/>
    <col min="8" max="8" width="11.7109375" style="3" customWidth="1"/>
    <col min="9" max="9" width="14.8515625" style="3" bestFit="1" customWidth="1"/>
    <col min="10" max="10" width="9.7109375" style="3" bestFit="1" customWidth="1"/>
    <col min="11" max="11" width="12.7109375" style="3" bestFit="1" customWidth="1"/>
    <col min="12" max="248" width="9.140625" style="3" customWidth="1"/>
    <col min="249" max="249" width="14.8515625" style="3" bestFit="1" customWidth="1"/>
    <col min="250" max="16384" width="9.140625" style="3" customWidth="1"/>
  </cols>
  <sheetData>
    <row r="1" spans="1:2" ht="12.75">
      <c r="A1" s="1"/>
      <c r="B1" s="2" t="s">
        <v>49</v>
      </c>
    </row>
    <row r="2" spans="1:2" ht="12.75">
      <c r="A2" s="1"/>
      <c r="B2" s="2"/>
    </row>
    <row r="3" spans="1:2" ht="12.75">
      <c r="A3" s="1"/>
      <c r="B3" s="2" t="s">
        <v>43</v>
      </c>
    </row>
    <row r="4" spans="1:2" ht="12.75">
      <c r="A4" s="1"/>
      <c r="B4" s="2"/>
    </row>
    <row r="6" ht="12.75">
      <c r="B6" s="3" t="s">
        <v>27</v>
      </c>
    </row>
    <row r="8" spans="1:2" ht="12.75">
      <c r="A8" s="4" t="s">
        <v>28</v>
      </c>
      <c r="B8" s="3" t="s">
        <v>29</v>
      </c>
    </row>
    <row r="10" spans="1:6" ht="12.75">
      <c r="A10" s="4" t="str">
        <f>+A22</f>
        <v>I.</v>
      </c>
      <c r="B10" s="3" t="str">
        <f>+B22</f>
        <v>PREDDELA</v>
      </c>
      <c r="E10" s="6">
        <f>+E49</f>
        <v>0</v>
      </c>
      <c r="F10" s="18"/>
    </row>
    <row r="11" spans="1:6" ht="12.75">
      <c r="A11" s="4" t="str">
        <f>+A51</f>
        <v>II.</v>
      </c>
      <c r="B11" s="5" t="str">
        <f>+B51</f>
        <v>ZEMELJSKA DELA</v>
      </c>
      <c r="E11" s="6">
        <f>+E90</f>
        <v>0</v>
      </c>
      <c r="F11" s="18"/>
    </row>
    <row r="12" spans="1:6" ht="12.75">
      <c r="A12" s="4" t="str">
        <f>+A92</f>
        <v>III.</v>
      </c>
      <c r="B12" s="5" t="str">
        <f>+B92</f>
        <v>BETONSKA DELA</v>
      </c>
      <c r="E12" s="6">
        <f>+E124</f>
        <v>0</v>
      </c>
      <c r="F12" s="18"/>
    </row>
    <row r="13" spans="1:6" ht="12.75">
      <c r="A13" s="4" t="str">
        <f>+A126</f>
        <v>IV.</v>
      </c>
      <c r="B13" s="3" t="str">
        <f>+B126</f>
        <v>TESARSKA DELA</v>
      </c>
      <c r="E13" s="6">
        <f>+E155</f>
        <v>0</v>
      </c>
      <c r="F13" s="18"/>
    </row>
    <row r="14" spans="1:6" ht="12.75">
      <c r="A14" s="4" t="str">
        <f>+A157</f>
        <v>V.</v>
      </c>
      <c r="B14" s="3" t="str">
        <f>+B157</f>
        <v>ZIDARSKA DELA</v>
      </c>
      <c r="E14" s="6">
        <f>+E198</f>
        <v>0</v>
      </c>
      <c r="F14" s="18"/>
    </row>
    <row r="15" spans="1:6" ht="12.75">
      <c r="A15" s="4" t="str">
        <f>+A200</f>
        <v>VI.</v>
      </c>
      <c r="B15" s="3" t="str">
        <f>+B200</f>
        <v>KANALIZACIJA</v>
      </c>
      <c r="E15" s="6">
        <f>+E232</f>
        <v>0</v>
      </c>
      <c r="F15" s="18"/>
    </row>
    <row r="17" spans="2:7" ht="12.75">
      <c r="B17" s="7" t="s">
        <v>30</v>
      </c>
      <c r="C17" s="7"/>
      <c r="D17" s="27"/>
      <c r="E17" s="15">
        <f>SUM(E10:E16)</f>
        <v>0</v>
      </c>
      <c r="F17" s="19"/>
      <c r="G17" s="17"/>
    </row>
    <row r="19" spans="9:11" ht="12.75">
      <c r="I19" s="20"/>
      <c r="J19" s="13"/>
      <c r="K19" s="20"/>
    </row>
    <row r="20" spans="1:2" ht="12.75">
      <c r="A20" s="9" t="s">
        <v>28</v>
      </c>
      <c r="B20" s="10" t="s">
        <v>29</v>
      </c>
    </row>
    <row r="22" spans="1:3" ht="12.75">
      <c r="A22" s="9" t="s">
        <v>7</v>
      </c>
      <c r="B22" s="10" t="s">
        <v>42</v>
      </c>
      <c r="C22" s="10"/>
    </row>
    <row r="24" spans="1:5" ht="25.5">
      <c r="A24" s="195">
        <v>1</v>
      </c>
      <c r="B24" s="164" t="s">
        <v>382</v>
      </c>
      <c r="C24" s="165"/>
      <c r="D24" s="185"/>
      <c r="E24" s="165"/>
    </row>
    <row r="25" spans="1:5" ht="12.75">
      <c r="A25" s="185"/>
      <c r="B25" s="165" t="s">
        <v>23</v>
      </c>
      <c r="C25" s="166">
        <v>1</v>
      </c>
      <c r="D25" s="182"/>
      <c r="E25" s="166">
        <f>+C25*D25</f>
        <v>0</v>
      </c>
    </row>
    <row r="27" spans="1:2" ht="25.5">
      <c r="A27" s="11">
        <f>+A24+1</f>
        <v>2</v>
      </c>
      <c r="B27" s="12" t="s">
        <v>286</v>
      </c>
    </row>
    <row r="28" spans="2:5" ht="12.75">
      <c r="B28" s="3" t="s">
        <v>9</v>
      </c>
      <c r="C28" s="13"/>
      <c r="D28" s="29"/>
      <c r="E28" s="13">
        <f>+C28*D28</f>
        <v>0</v>
      </c>
    </row>
    <row r="29" spans="3:5" ht="12.75">
      <c r="C29" s="13"/>
      <c r="D29" s="29"/>
      <c r="E29" s="13"/>
    </row>
    <row r="30" spans="1:2" ht="25.5">
      <c r="A30" s="11">
        <f>+A27+1</f>
        <v>3</v>
      </c>
      <c r="B30" s="12" t="s">
        <v>287</v>
      </c>
    </row>
    <row r="31" spans="2:5" ht="12.75">
      <c r="B31" s="3" t="s">
        <v>9</v>
      </c>
      <c r="C31" s="13"/>
      <c r="D31" s="29"/>
      <c r="E31" s="13">
        <f>+C31*D31</f>
        <v>0</v>
      </c>
    </row>
    <row r="32" spans="3:5" ht="12.75">
      <c r="C32" s="13"/>
      <c r="D32" s="29"/>
      <c r="E32" s="13"/>
    </row>
    <row r="33" spans="1:2" ht="25.5">
      <c r="A33" s="11">
        <f>+A30+1</f>
        <v>4</v>
      </c>
      <c r="B33" s="12" t="s">
        <v>288</v>
      </c>
    </row>
    <row r="34" spans="2:5" ht="12.75">
      <c r="B34" s="3" t="s">
        <v>23</v>
      </c>
      <c r="C34" s="13"/>
      <c r="D34" s="29"/>
      <c r="E34" s="13">
        <f>+C34*D34</f>
        <v>0</v>
      </c>
    </row>
    <row r="35" spans="3:5" ht="12.75">
      <c r="C35" s="13"/>
      <c r="D35" s="29"/>
      <c r="E35" s="13"/>
    </row>
    <row r="36" spans="1:2" ht="12.75">
      <c r="A36" s="11">
        <f>+A33+1</f>
        <v>5</v>
      </c>
      <c r="B36" s="12" t="s">
        <v>289</v>
      </c>
    </row>
    <row r="37" spans="2:5" ht="12.75">
      <c r="B37" s="3" t="s">
        <v>10</v>
      </c>
      <c r="C37" s="13"/>
      <c r="D37" s="29"/>
      <c r="E37" s="13">
        <f>+C37*D37</f>
        <v>0</v>
      </c>
    </row>
    <row r="38" spans="3:5" ht="12.75">
      <c r="C38" s="13"/>
      <c r="D38" s="29"/>
      <c r="E38" s="13"/>
    </row>
    <row r="39" spans="1:2" ht="25.5">
      <c r="A39" s="11">
        <f>+A36+1</f>
        <v>6</v>
      </c>
      <c r="B39" s="12" t="s">
        <v>290</v>
      </c>
    </row>
    <row r="40" spans="2:5" ht="12.75">
      <c r="B40" s="3" t="s">
        <v>19</v>
      </c>
      <c r="C40" s="13">
        <v>16</v>
      </c>
      <c r="D40" s="29"/>
      <c r="E40" s="13">
        <f>+C40*D40</f>
        <v>0</v>
      </c>
    </row>
    <row r="42" spans="1:2" ht="38.25">
      <c r="A42" s="11">
        <f>+A39+1</f>
        <v>7</v>
      </c>
      <c r="B42" s="12" t="s">
        <v>291</v>
      </c>
    </row>
    <row r="43" spans="1:5" ht="12.75">
      <c r="A43" s="185"/>
      <c r="B43" s="165" t="s">
        <v>10</v>
      </c>
      <c r="C43" s="166">
        <v>15</v>
      </c>
      <c r="D43" s="182"/>
      <c r="E43" s="166">
        <f>+C43*D43</f>
        <v>0</v>
      </c>
    </row>
    <row r="44" spans="1:5" ht="12.75">
      <c r="A44" s="185"/>
      <c r="B44" s="165"/>
      <c r="C44" s="182"/>
      <c r="D44" s="182"/>
      <c r="E44" s="166"/>
    </row>
    <row r="45" spans="1:5" ht="38.25" customHeight="1">
      <c r="A45" s="196">
        <v>8</v>
      </c>
      <c r="B45" s="197" t="s">
        <v>426</v>
      </c>
      <c r="C45" s="182"/>
      <c r="D45" s="182"/>
      <c r="E45" s="166"/>
    </row>
    <row r="46" spans="1:5" ht="12.75">
      <c r="A46" s="185"/>
      <c r="B46" s="197" t="s">
        <v>427</v>
      </c>
      <c r="C46" s="182">
        <v>8</v>
      </c>
      <c r="D46" s="182"/>
      <c r="E46" s="166">
        <f>C46*D46</f>
        <v>0</v>
      </c>
    </row>
    <row r="47" spans="1:5" ht="12.75">
      <c r="A47" s="185"/>
      <c r="B47" s="197" t="s">
        <v>428</v>
      </c>
      <c r="C47" s="182">
        <v>4</v>
      </c>
      <c r="D47" s="182"/>
      <c r="E47" s="166">
        <f>C47*D47</f>
        <v>0</v>
      </c>
    </row>
    <row r="49" spans="2:5" ht="12.75">
      <c r="B49" s="14" t="s">
        <v>11</v>
      </c>
      <c r="C49" s="14"/>
      <c r="D49" s="30"/>
      <c r="E49" s="15">
        <f>SUM(E24:E48)</f>
        <v>0</v>
      </c>
    </row>
    <row r="51" spans="1:3" ht="12.75">
      <c r="A51" s="9" t="s">
        <v>12</v>
      </c>
      <c r="B51" s="10" t="s">
        <v>8</v>
      </c>
      <c r="C51" s="10"/>
    </row>
    <row r="53" spans="1:2" ht="25.5">
      <c r="A53" s="11">
        <v>1</v>
      </c>
      <c r="B53" s="12" t="s">
        <v>383</v>
      </c>
    </row>
    <row r="54" spans="2:5" ht="12.75">
      <c r="B54" s="3" t="s">
        <v>9</v>
      </c>
      <c r="C54" s="166">
        <v>90</v>
      </c>
      <c r="D54" s="29"/>
      <c r="E54" s="13">
        <f>+C54*D54</f>
        <v>0</v>
      </c>
    </row>
    <row r="56" spans="1:2" ht="12.75">
      <c r="A56" s="11">
        <f>+A53+1</f>
        <v>2</v>
      </c>
      <c r="B56" s="12" t="s">
        <v>1</v>
      </c>
    </row>
    <row r="57" spans="2:5" ht="12.75">
      <c r="B57" s="3" t="s">
        <v>9</v>
      </c>
      <c r="C57" s="13"/>
      <c r="D57" s="29"/>
      <c r="E57" s="13">
        <f>+C57*D57</f>
        <v>0</v>
      </c>
    </row>
    <row r="58" spans="3:5" ht="12.75">
      <c r="C58" s="13"/>
      <c r="D58" s="29"/>
      <c r="E58" s="13"/>
    </row>
    <row r="59" spans="1:2" ht="25.5">
      <c r="A59" s="11">
        <f>+A56+1</f>
        <v>3</v>
      </c>
      <c r="B59" s="12" t="s">
        <v>6</v>
      </c>
    </row>
    <row r="60" spans="2:5" ht="12.75">
      <c r="B60" s="3" t="s">
        <v>10</v>
      </c>
      <c r="C60" s="13"/>
      <c r="D60" s="29"/>
      <c r="E60" s="13">
        <f>+C60*D60</f>
        <v>0</v>
      </c>
    </row>
    <row r="62" spans="1:5" ht="38.25">
      <c r="A62" s="195">
        <f>+A59+1</f>
        <v>4</v>
      </c>
      <c r="B62" s="164" t="s">
        <v>0</v>
      </c>
      <c r="C62" s="165"/>
      <c r="D62" s="185"/>
      <c r="E62" s="165"/>
    </row>
    <row r="63" spans="1:5" ht="12.75">
      <c r="A63" s="185"/>
      <c r="B63" s="165" t="s">
        <v>10</v>
      </c>
      <c r="C63" s="166">
        <v>245</v>
      </c>
      <c r="D63" s="182"/>
      <c r="E63" s="166">
        <f>+C63*D63</f>
        <v>0</v>
      </c>
    </row>
    <row r="64" spans="1:5" ht="12.75">
      <c r="A64" s="185"/>
      <c r="B64" s="165"/>
      <c r="C64" s="166"/>
      <c r="D64" s="182"/>
      <c r="E64" s="166"/>
    </row>
    <row r="65" spans="1:5" ht="25.5">
      <c r="A65" s="195">
        <f>+A62+1</f>
        <v>5</v>
      </c>
      <c r="B65" s="164" t="s">
        <v>5</v>
      </c>
      <c r="C65" s="165"/>
      <c r="D65" s="185"/>
      <c r="E65" s="165"/>
    </row>
    <row r="66" spans="1:5" ht="12.75">
      <c r="A66" s="185"/>
      <c r="B66" s="165" t="s">
        <v>9</v>
      </c>
      <c r="C66" s="166"/>
      <c r="D66" s="182"/>
      <c r="E66" s="166">
        <f>+C66*D66</f>
        <v>0</v>
      </c>
    </row>
    <row r="67" spans="1:5" ht="12.75">
      <c r="A67" s="185"/>
      <c r="B67" s="165"/>
      <c r="C67" s="166"/>
      <c r="D67" s="182"/>
      <c r="E67" s="166"/>
    </row>
    <row r="68" spans="1:5" ht="38.25">
      <c r="A68" s="195">
        <f>+A65+1</f>
        <v>6</v>
      </c>
      <c r="B68" s="164" t="s">
        <v>423</v>
      </c>
      <c r="C68" s="165"/>
      <c r="D68" s="185"/>
      <c r="E68" s="165"/>
    </row>
    <row r="69" spans="1:5" ht="12.75">
      <c r="A69" s="185"/>
      <c r="B69" s="165" t="s">
        <v>9</v>
      </c>
      <c r="C69" s="166">
        <v>75</v>
      </c>
      <c r="D69" s="182"/>
      <c r="E69" s="166">
        <f>+C69*D69</f>
        <v>0</v>
      </c>
    </row>
    <row r="70" spans="3:5" ht="12.75">
      <c r="C70" s="13"/>
      <c r="D70" s="29"/>
      <c r="E70" s="13"/>
    </row>
    <row r="71" spans="1:2" ht="12.75">
      <c r="A71" s="11">
        <f>+A68+1</f>
        <v>7</v>
      </c>
      <c r="B71" s="12" t="s">
        <v>384</v>
      </c>
    </row>
    <row r="72" spans="2:5" ht="12.75">
      <c r="B72" s="3" t="s">
        <v>9</v>
      </c>
      <c r="C72" s="13"/>
      <c r="D72" s="29"/>
      <c r="E72" s="13">
        <f>+C72*D72</f>
        <v>0</v>
      </c>
    </row>
    <row r="73" spans="3:5" ht="12.75">
      <c r="C73" s="13"/>
      <c r="D73" s="29"/>
      <c r="E73" s="13"/>
    </row>
    <row r="74" spans="1:2" ht="25.5">
      <c r="A74" s="11">
        <f>+A71+1</f>
        <v>8</v>
      </c>
      <c r="B74" s="12" t="s">
        <v>292</v>
      </c>
    </row>
    <row r="75" spans="2:5" ht="12.75">
      <c r="B75" s="3" t="s">
        <v>10</v>
      </c>
      <c r="C75" s="13">
        <v>3.5</v>
      </c>
      <c r="D75" s="29"/>
      <c r="E75" s="13">
        <f>+C75*D75</f>
        <v>0</v>
      </c>
    </row>
    <row r="76" spans="3:5" ht="12.75">
      <c r="C76" s="13"/>
      <c r="D76" s="29"/>
      <c r="E76" s="13"/>
    </row>
    <row r="77" spans="1:2" ht="25.5">
      <c r="A77" s="11">
        <f>+A74+1</f>
        <v>9</v>
      </c>
      <c r="B77" s="12" t="s">
        <v>293</v>
      </c>
    </row>
    <row r="78" spans="2:5" ht="12.75">
      <c r="B78" s="3" t="s">
        <v>10</v>
      </c>
      <c r="C78" s="13">
        <v>25</v>
      </c>
      <c r="D78" s="29"/>
      <c r="E78" s="13">
        <f>+C78*D78</f>
        <v>0</v>
      </c>
    </row>
    <row r="79" spans="3:5" ht="12.75">
      <c r="C79" s="13"/>
      <c r="D79" s="29"/>
      <c r="E79" s="13"/>
    </row>
    <row r="80" spans="1:5" ht="25.5">
      <c r="A80" s="11">
        <f>+A77+1</f>
        <v>10</v>
      </c>
      <c r="B80" s="164" t="s">
        <v>294</v>
      </c>
      <c r="C80" s="165"/>
      <c r="D80" s="185"/>
      <c r="E80" s="165"/>
    </row>
    <row r="81" spans="2:5" ht="12.75">
      <c r="B81" s="165" t="s">
        <v>10</v>
      </c>
      <c r="C81" s="166"/>
      <c r="D81" s="182"/>
      <c r="E81" s="166">
        <f>+C81*D81</f>
        <v>0</v>
      </c>
    </row>
    <row r="82" spans="3:5" ht="12.75">
      <c r="C82" s="13"/>
      <c r="D82" s="29"/>
      <c r="E82" s="13"/>
    </row>
    <row r="83" spans="1:5" ht="25.5">
      <c r="A83" s="195">
        <f>+A80+1</f>
        <v>11</v>
      </c>
      <c r="B83" s="164" t="s">
        <v>429</v>
      </c>
      <c r="C83" s="165"/>
      <c r="D83" s="185"/>
      <c r="E83" s="165"/>
    </row>
    <row r="84" spans="1:5" ht="12.75">
      <c r="A84" s="185"/>
      <c r="B84" s="165" t="s">
        <v>10</v>
      </c>
      <c r="C84" s="166">
        <v>120</v>
      </c>
      <c r="D84" s="182"/>
      <c r="E84" s="166">
        <f>+C84*D84</f>
        <v>0</v>
      </c>
    </row>
    <row r="85" spans="1:5" ht="12.75">
      <c r="A85" s="185"/>
      <c r="B85" s="165"/>
      <c r="C85" s="166"/>
      <c r="D85" s="182"/>
      <c r="E85" s="166"/>
    </row>
    <row r="86" spans="1:5" ht="38.25" customHeight="1">
      <c r="A86" s="196">
        <v>12</v>
      </c>
      <c r="B86" s="197" t="s">
        <v>426</v>
      </c>
      <c r="C86" s="182"/>
      <c r="D86" s="182"/>
      <c r="E86" s="166"/>
    </row>
    <row r="87" spans="1:5" ht="12.75">
      <c r="A87" s="185"/>
      <c r="B87" s="197" t="s">
        <v>427</v>
      </c>
      <c r="C87" s="182">
        <v>4</v>
      </c>
      <c r="D87" s="182"/>
      <c r="E87" s="166">
        <f>C87*D87</f>
        <v>0</v>
      </c>
    </row>
    <row r="88" spans="1:5" ht="12.75">
      <c r="A88" s="185"/>
      <c r="B88" s="197" t="s">
        <v>428</v>
      </c>
      <c r="C88" s="182">
        <v>4</v>
      </c>
      <c r="D88" s="182"/>
      <c r="E88" s="166">
        <f>C88*D88</f>
        <v>0</v>
      </c>
    </row>
    <row r="90" spans="1:7" s="10" customFormat="1" ht="12.75">
      <c r="A90" s="9"/>
      <c r="B90" s="14" t="s">
        <v>11</v>
      </c>
      <c r="C90" s="14"/>
      <c r="D90" s="30"/>
      <c r="E90" s="15">
        <f>SUM(E53:E89)</f>
        <v>0</v>
      </c>
      <c r="F90" s="16"/>
      <c r="G90" s="16"/>
    </row>
    <row r="92" spans="1:2" ht="12.75">
      <c r="A92" s="9" t="s">
        <v>18</v>
      </c>
      <c r="B92" s="10" t="s">
        <v>13</v>
      </c>
    </row>
    <row r="94" spans="1:2" ht="25.5">
      <c r="A94" s="11">
        <v>1</v>
      </c>
      <c r="B94" s="12" t="s">
        <v>44</v>
      </c>
    </row>
    <row r="95" spans="1:5" ht="12.75">
      <c r="A95" s="11"/>
      <c r="B95" s="3" t="s">
        <v>9</v>
      </c>
      <c r="C95" s="13"/>
      <c r="D95" s="29"/>
      <c r="E95" s="13">
        <f>+C95*D95</f>
        <v>0</v>
      </c>
    </row>
    <row r="96" ht="12.75">
      <c r="A96" s="11"/>
    </row>
    <row r="97" spans="1:2" ht="27" customHeight="1">
      <c r="A97" s="11">
        <f>+A94+1</f>
        <v>2</v>
      </c>
      <c r="B97" s="12" t="s">
        <v>295</v>
      </c>
    </row>
    <row r="98" spans="2:5" ht="12.75">
      <c r="B98" s="3" t="s">
        <v>9</v>
      </c>
      <c r="C98" s="13"/>
      <c r="D98" s="29"/>
      <c r="E98" s="13">
        <f>+C98*D98</f>
        <v>0</v>
      </c>
    </row>
    <row r="99" ht="12.75">
      <c r="A99" s="11"/>
    </row>
    <row r="100" spans="1:2" ht="25.5">
      <c r="A100" s="11">
        <f>+A97+1</f>
        <v>3</v>
      </c>
      <c r="B100" s="12" t="s">
        <v>46</v>
      </c>
    </row>
    <row r="101" spans="2:5" ht="12.75">
      <c r="B101" s="3" t="s">
        <v>9</v>
      </c>
      <c r="C101" s="13"/>
      <c r="D101" s="29"/>
      <c r="E101" s="13">
        <f>+C101*D101</f>
        <v>0</v>
      </c>
    </row>
    <row r="103" spans="1:2" ht="25.5">
      <c r="A103" s="11">
        <f>+A100+1</f>
        <v>4</v>
      </c>
      <c r="B103" s="12" t="s">
        <v>47</v>
      </c>
    </row>
    <row r="104" spans="2:5" ht="12.75">
      <c r="B104" s="3" t="s">
        <v>9</v>
      </c>
      <c r="C104" s="13"/>
      <c r="D104" s="29"/>
      <c r="E104" s="13">
        <f>+C104*D104</f>
        <v>0</v>
      </c>
    </row>
    <row r="106" spans="1:2" ht="25.5">
      <c r="A106" s="11">
        <f>+A103+1</f>
        <v>5</v>
      </c>
      <c r="B106" s="12" t="s">
        <v>2</v>
      </c>
    </row>
    <row r="107" spans="2:5" ht="12.75">
      <c r="B107" s="3" t="s">
        <v>9</v>
      </c>
      <c r="C107" s="13"/>
      <c r="D107" s="29"/>
      <c r="E107" s="13">
        <f>+C107*D107</f>
        <v>0</v>
      </c>
    </row>
    <row r="109" spans="1:5" ht="25.5">
      <c r="A109" s="11">
        <f>+A106+1</f>
        <v>6</v>
      </c>
      <c r="B109" s="164" t="s">
        <v>3</v>
      </c>
      <c r="C109" s="165"/>
      <c r="D109" s="185"/>
      <c r="E109" s="165"/>
    </row>
    <row r="110" spans="2:5" ht="12.75">
      <c r="B110" s="165" t="s">
        <v>9</v>
      </c>
      <c r="C110" s="166"/>
      <c r="D110" s="182"/>
      <c r="E110" s="166">
        <f>+C110*D110</f>
        <v>0</v>
      </c>
    </row>
    <row r="112" spans="1:5" ht="38.25">
      <c r="A112" s="11">
        <f>+A109+1</f>
        <v>7</v>
      </c>
      <c r="B112" s="164" t="s">
        <v>4</v>
      </c>
      <c r="C112" s="165"/>
      <c r="D112" s="185"/>
      <c r="E112" s="165"/>
    </row>
    <row r="113" spans="2:5" ht="12.75">
      <c r="B113" s="165" t="s">
        <v>9</v>
      </c>
      <c r="C113" s="166"/>
      <c r="D113" s="182"/>
      <c r="E113" s="166">
        <f>+C113*D113</f>
        <v>0</v>
      </c>
    </row>
    <row r="115" spans="1:3" ht="25.5">
      <c r="A115" s="11">
        <f>+A112+1</f>
        <v>8</v>
      </c>
      <c r="B115" s="12" t="s">
        <v>14</v>
      </c>
      <c r="C115" s="6"/>
    </row>
    <row r="116" spans="2:5" ht="12.75">
      <c r="B116" s="3" t="s">
        <v>15</v>
      </c>
      <c r="C116" s="13"/>
      <c r="D116" s="29"/>
      <c r="E116" s="13">
        <f>+C116*D116</f>
        <v>0</v>
      </c>
    </row>
    <row r="117" ht="12.75">
      <c r="C117" s="13"/>
    </row>
    <row r="118" spans="1:2" ht="25.5">
      <c r="A118" s="11">
        <f>+A115+1</f>
        <v>9</v>
      </c>
      <c r="B118" s="12" t="s">
        <v>17</v>
      </c>
    </row>
    <row r="119" spans="2:5" ht="12.75">
      <c r="B119" s="3" t="s">
        <v>15</v>
      </c>
      <c r="C119" s="13"/>
      <c r="D119" s="29"/>
      <c r="E119" s="13">
        <f>+C119*D119</f>
        <v>0</v>
      </c>
    </row>
    <row r="121" spans="1:2" ht="25.5">
      <c r="A121" s="11">
        <f>+A118+1</f>
        <v>10</v>
      </c>
      <c r="B121" s="12" t="s">
        <v>16</v>
      </c>
    </row>
    <row r="122" spans="2:5" ht="12.75">
      <c r="B122" s="3" t="s">
        <v>15</v>
      </c>
      <c r="C122" s="13"/>
      <c r="D122" s="29"/>
      <c r="E122" s="13">
        <f>+C122*D122</f>
        <v>0</v>
      </c>
    </row>
    <row r="123" ht="12.75">
      <c r="C123" s="6"/>
    </row>
    <row r="124" spans="2:5" ht="12.75">
      <c r="B124" s="14" t="s">
        <v>11</v>
      </c>
      <c r="C124" s="14"/>
      <c r="D124" s="30"/>
      <c r="E124" s="15">
        <f>SUM(E95:E123)</f>
        <v>0</v>
      </c>
    </row>
    <row r="126" spans="1:2" ht="12.75">
      <c r="A126" s="9" t="s">
        <v>20</v>
      </c>
      <c r="B126" s="10" t="s">
        <v>22</v>
      </c>
    </row>
    <row r="128" spans="1:2" ht="12.75">
      <c r="A128" s="11">
        <v>1</v>
      </c>
      <c r="B128" s="12" t="s">
        <v>45</v>
      </c>
    </row>
    <row r="129" spans="1:5" ht="12.75">
      <c r="A129" s="11"/>
      <c r="B129" s="3" t="s">
        <v>10</v>
      </c>
      <c r="C129" s="13"/>
      <c r="D129" s="29"/>
      <c r="E129" s="13">
        <f>+C129*D129</f>
        <v>0</v>
      </c>
    </row>
    <row r="131" spans="1:2" ht="12.75">
      <c r="A131" s="11">
        <f>+A128+1</f>
        <v>2</v>
      </c>
      <c r="B131" s="12" t="s">
        <v>48</v>
      </c>
    </row>
    <row r="132" spans="1:5" ht="12.75">
      <c r="A132" s="11"/>
      <c r="B132" s="3" t="s">
        <v>10</v>
      </c>
      <c r="C132" s="13"/>
      <c r="D132" s="29"/>
      <c r="E132" s="13">
        <f>+C132*D132</f>
        <v>0</v>
      </c>
    </row>
    <row r="134" spans="1:2" ht="12.75">
      <c r="A134" s="11">
        <f>+A131+1</f>
        <v>3</v>
      </c>
      <c r="B134" s="12" t="s">
        <v>54</v>
      </c>
    </row>
    <row r="135" spans="1:5" ht="12.75">
      <c r="A135" s="11"/>
      <c r="B135" s="3" t="s">
        <v>19</v>
      </c>
      <c r="C135" s="13"/>
      <c r="D135" s="29"/>
      <c r="E135" s="13">
        <f>+C135*D135</f>
        <v>0</v>
      </c>
    </row>
    <row r="137" spans="1:2" ht="12.75">
      <c r="A137" s="11">
        <f>+A134+1</f>
        <v>4</v>
      </c>
      <c r="B137" s="12" t="s">
        <v>385</v>
      </c>
    </row>
    <row r="138" spans="1:5" ht="12.75">
      <c r="A138" s="11"/>
      <c r="B138" s="3" t="s">
        <v>10</v>
      </c>
      <c r="C138" s="13"/>
      <c r="D138" s="29"/>
      <c r="E138" s="13">
        <f>+C138*D138</f>
        <v>0</v>
      </c>
    </row>
    <row r="140" spans="1:5" ht="12.75">
      <c r="A140" s="11">
        <f>+A137+1</f>
        <v>5</v>
      </c>
      <c r="B140" s="164" t="s">
        <v>386</v>
      </c>
      <c r="C140" s="165"/>
      <c r="D140" s="185"/>
      <c r="E140" s="165"/>
    </row>
    <row r="141" spans="1:5" ht="12.75">
      <c r="A141" s="11"/>
      <c r="B141" s="165" t="s">
        <v>10</v>
      </c>
      <c r="C141" s="166"/>
      <c r="D141" s="182"/>
      <c r="E141" s="166">
        <f>+C141*D141</f>
        <v>0</v>
      </c>
    </row>
    <row r="143" spans="1:5" ht="25.5">
      <c r="A143" s="11">
        <f>+A140+1</f>
        <v>6</v>
      </c>
      <c r="B143" s="164" t="s">
        <v>387</v>
      </c>
      <c r="C143" s="165"/>
      <c r="D143" s="185"/>
      <c r="E143" s="165"/>
    </row>
    <row r="144" spans="1:5" ht="12.75">
      <c r="A144" s="11"/>
      <c r="B144" s="165" t="s">
        <v>19</v>
      </c>
      <c r="C144" s="166"/>
      <c r="D144" s="182"/>
      <c r="E144" s="166">
        <f>+C144*D144</f>
        <v>0</v>
      </c>
    </row>
    <row r="146" spans="1:5" ht="25.5">
      <c r="A146" s="11">
        <f>+A143+1</f>
        <v>7</v>
      </c>
      <c r="B146" s="164" t="s">
        <v>388</v>
      </c>
      <c r="C146" s="165"/>
      <c r="D146" s="185"/>
      <c r="E146" s="165"/>
    </row>
    <row r="147" spans="1:5" ht="12.75">
      <c r="A147" s="11"/>
      <c r="B147" s="165" t="s">
        <v>19</v>
      </c>
      <c r="C147" s="166"/>
      <c r="D147" s="182"/>
      <c r="E147" s="166">
        <f>+C147*D147</f>
        <v>0</v>
      </c>
    </row>
    <row r="149" spans="1:2" ht="25.5">
      <c r="A149" s="11">
        <f>+A146+1</f>
        <v>8</v>
      </c>
      <c r="B149" s="12" t="s">
        <v>389</v>
      </c>
    </row>
    <row r="150" spans="1:5" ht="12.75">
      <c r="A150" s="11"/>
      <c r="B150" s="3" t="s">
        <v>10</v>
      </c>
      <c r="C150" s="13"/>
      <c r="D150" s="29"/>
      <c r="E150" s="13">
        <f>+C150*D150</f>
        <v>0</v>
      </c>
    </row>
    <row r="151" spans="1:5" ht="12.75">
      <c r="A151" s="11"/>
      <c r="C151" s="13"/>
      <c r="D151" s="29"/>
      <c r="E151" s="13"/>
    </row>
    <row r="152" spans="1:2" ht="38.25">
      <c r="A152" s="11">
        <f>+A149+1</f>
        <v>9</v>
      </c>
      <c r="B152" s="164" t="s">
        <v>422</v>
      </c>
    </row>
    <row r="153" spans="1:5" ht="12.75">
      <c r="A153" s="11"/>
      <c r="B153" s="3" t="s">
        <v>23</v>
      </c>
      <c r="C153" s="13">
        <v>2</v>
      </c>
      <c r="D153" s="29"/>
      <c r="E153" s="13">
        <f>+C153*D153</f>
        <v>0</v>
      </c>
    </row>
    <row r="154" spans="1:5" ht="12.75">
      <c r="A154" s="11"/>
      <c r="C154" s="13"/>
      <c r="D154" s="29"/>
      <c r="E154" s="13"/>
    </row>
    <row r="155" spans="2:5" ht="12.75">
      <c r="B155" s="14" t="s">
        <v>11</v>
      </c>
      <c r="C155" s="14"/>
      <c r="D155" s="30"/>
      <c r="E155" s="15">
        <f>SUM(E129:E154)</f>
        <v>0</v>
      </c>
    </row>
    <row r="157" spans="1:2" ht="12.75">
      <c r="A157" s="9" t="s">
        <v>24</v>
      </c>
      <c r="B157" s="10" t="s">
        <v>21</v>
      </c>
    </row>
    <row r="159" spans="1:2" ht="38.25">
      <c r="A159" s="11">
        <v>1</v>
      </c>
      <c r="B159" s="12" t="s">
        <v>390</v>
      </c>
    </row>
    <row r="160" spans="2:5" ht="12.75">
      <c r="B160" s="3" t="s">
        <v>10</v>
      </c>
      <c r="C160" s="13"/>
      <c r="D160" s="29"/>
      <c r="E160" s="13">
        <f>+C160*D160</f>
        <v>0</v>
      </c>
    </row>
    <row r="162" spans="1:2" ht="38.25">
      <c r="A162" s="11">
        <f>+A159+1</f>
        <v>2</v>
      </c>
      <c r="B162" s="12" t="s">
        <v>391</v>
      </c>
    </row>
    <row r="163" spans="2:5" ht="12.75">
      <c r="B163" s="3" t="s">
        <v>10</v>
      </c>
      <c r="C163" s="13"/>
      <c r="D163" s="29"/>
      <c r="E163" s="13">
        <f>+C163*D163</f>
        <v>0</v>
      </c>
    </row>
    <row r="165" spans="1:2" ht="38.25">
      <c r="A165" s="11">
        <f>+A162+1</f>
        <v>3</v>
      </c>
      <c r="B165" s="12" t="s">
        <v>392</v>
      </c>
    </row>
    <row r="166" spans="2:5" ht="12.75">
      <c r="B166" s="3" t="s">
        <v>10</v>
      </c>
      <c r="C166" s="13"/>
      <c r="D166" s="29"/>
      <c r="E166" s="13">
        <f>+C166*D166</f>
        <v>0</v>
      </c>
    </row>
    <row r="168" spans="1:2" ht="51">
      <c r="A168" s="11">
        <f>+A165+1</f>
        <v>4</v>
      </c>
      <c r="B168" s="12" t="s">
        <v>393</v>
      </c>
    </row>
    <row r="169" spans="2:5" ht="12.75">
      <c r="B169" s="3" t="s">
        <v>10</v>
      </c>
      <c r="C169" s="13"/>
      <c r="D169" s="29"/>
      <c r="E169" s="13">
        <f>+C169*D169</f>
        <v>0</v>
      </c>
    </row>
    <row r="171" spans="1:2" ht="38.25">
      <c r="A171" s="11">
        <f>+A168+1</f>
        <v>5</v>
      </c>
      <c r="B171" s="12" t="s">
        <v>394</v>
      </c>
    </row>
    <row r="172" spans="2:5" ht="12.75">
      <c r="B172" s="3" t="s">
        <v>19</v>
      </c>
      <c r="C172" s="13"/>
      <c r="D172" s="29"/>
      <c r="E172" s="13">
        <f>+C172*D172</f>
        <v>0</v>
      </c>
    </row>
    <row r="174" spans="1:2" ht="38.25">
      <c r="A174" s="11">
        <f>+A171+1</f>
        <v>6</v>
      </c>
      <c r="B174" s="12" t="s">
        <v>395</v>
      </c>
    </row>
    <row r="175" spans="2:5" ht="12.75">
      <c r="B175" s="3" t="s">
        <v>19</v>
      </c>
      <c r="C175" s="13"/>
      <c r="D175" s="29"/>
      <c r="E175" s="13">
        <f>+C175*D175</f>
        <v>0</v>
      </c>
    </row>
    <row r="176" spans="3:5" ht="12.75">
      <c r="C176" s="13"/>
      <c r="D176" s="29"/>
      <c r="E176" s="13"/>
    </row>
    <row r="177" spans="1:5" ht="38.25">
      <c r="A177" s="195">
        <f>+A174+1</f>
        <v>7</v>
      </c>
      <c r="B177" s="164" t="s">
        <v>424</v>
      </c>
      <c r="C177" s="165"/>
      <c r="D177" s="185"/>
      <c r="E177" s="165"/>
    </row>
    <row r="178" spans="1:5" ht="12.75">
      <c r="A178" s="185"/>
      <c r="B178" s="165" t="s">
        <v>10</v>
      </c>
      <c r="C178" s="166">
        <v>235</v>
      </c>
      <c r="D178" s="182"/>
      <c r="E178" s="166">
        <f>+C178*D178</f>
        <v>0</v>
      </c>
    </row>
    <row r="179" spans="1:5" ht="12.75">
      <c r="A179" s="185"/>
      <c r="B179" s="165"/>
      <c r="C179" s="166"/>
      <c r="D179" s="182"/>
      <c r="E179" s="166"/>
    </row>
    <row r="180" spans="1:5" ht="38.25">
      <c r="A180" s="195">
        <f>+A177+1</f>
        <v>8</v>
      </c>
      <c r="B180" s="164" t="s">
        <v>425</v>
      </c>
      <c r="C180" s="165"/>
      <c r="D180" s="185"/>
      <c r="E180" s="165"/>
    </row>
    <row r="181" spans="1:5" ht="12.75">
      <c r="A181" s="185"/>
      <c r="B181" s="165" t="s">
        <v>19</v>
      </c>
      <c r="C181" s="166">
        <v>23.5</v>
      </c>
      <c r="D181" s="182"/>
      <c r="E181" s="166">
        <f>+C181*D181</f>
        <v>0</v>
      </c>
    </row>
    <row r="182" spans="3:5" ht="12.75">
      <c r="C182" s="13"/>
      <c r="D182" s="29"/>
      <c r="E182" s="13"/>
    </row>
    <row r="183" spans="1:2" ht="12.75">
      <c r="A183" s="11">
        <f>+A180+1</f>
        <v>9</v>
      </c>
      <c r="B183" s="12" t="s">
        <v>396</v>
      </c>
    </row>
    <row r="184" spans="2:5" ht="12.75">
      <c r="B184" s="3" t="s">
        <v>19</v>
      </c>
      <c r="C184" s="13">
        <v>5</v>
      </c>
      <c r="D184" s="29"/>
      <c r="E184" s="13">
        <f>+C184*D184</f>
        <v>0</v>
      </c>
    </row>
    <row r="185" spans="3:5" ht="12.75">
      <c r="C185" s="13"/>
      <c r="D185" s="29"/>
      <c r="E185" s="13"/>
    </row>
    <row r="186" spans="1:2" ht="12.75">
      <c r="A186" s="11">
        <f>+A183+1</f>
        <v>10</v>
      </c>
      <c r="B186" s="12" t="s">
        <v>397</v>
      </c>
    </row>
    <row r="187" spans="2:5" ht="12.75">
      <c r="B187" s="3" t="s">
        <v>23</v>
      </c>
      <c r="C187" s="13">
        <v>3</v>
      </c>
      <c r="D187" s="29"/>
      <c r="E187" s="13">
        <f>+C187*D187</f>
        <v>0</v>
      </c>
    </row>
    <row r="188" spans="3:5" ht="12.75">
      <c r="C188" s="13"/>
      <c r="D188" s="29"/>
      <c r="E188" s="13"/>
    </row>
    <row r="189" spans="1:2" ht="12.75">
      <c r="A189" s="11">
        <f>+A186+1</f>
        <v>11</v>
      </c>
      <c r="B189" s="12" t="s">
        <v>398</v>
      </c>
    </row>
    <row r="190" spans="2:5" ht="12.75">
      <c r="B190" s="3" t="s">
        <v>10</v>
      </c>
      <c r="C190" s="13">
        <v>20</v>
      </c>
      <c r="D190" s="29"/>
      <c r="E190" s="13">
        <f>+C190*D190</f>
        <v>0</v>
      </c>
    </row>
    <row r="191" spans="3:5" ht="12.75">
      <c r="C191" s="13"/>
      <c r="D191" s="29"/>
      <c r="E191" s="13"/>
    </row>
    <row r="192" spans="1:2" ht="12.75">
      <c r="A192" s="11">
        <f>+A189+1</f>
        <v>12</v>
      </c>
      <c r="B192" s="12" t="s">
        <v>399</v>
      </c>
    </row>
    <row r="193" spans="2:5" ht="12.75">
      <c r="B193" s="3" t="s">
        <v>19</v>
      </c>
      <c r="C193" s="13"/>
      <c r="D193" s="29"/>
      <c r="E193" s="13">
        <f>+C193*D193</f>
        <v>0</v>
      </c>
    </row>
    <row r="194" spans="3:5" ht="12.75">
      <c r="C194" s="13"/>
      <c r="D194" s="29"/>
      <c r="E194" s="13"/>
    </row>
    <row r="195" spans="1:5" ht="25.5">
      <c r="A195" s="11">
        <f>+A192+1</f>
        <v>13</v>
      </c>
      <c r="B195" s="164" t="s">
        <v>400</v>
      </c>
      <c r="C195" s="165"/>
      <c r="D195" s="185"/>
      <c r="E195" s="165"/>
    </row>
    <row r="196" spans="2:5" ht="12.75">
      <c r="B196" s="165" t="s">
        <v>19</v>
      </c>
      <c r="C196" s="166"/>
      <c r="D196" s="182"/>
      <c r="E196" s="166">
        <f>+C196*D196</f>
        <v>0</v>
      </c>
    </row>
    <row r="197" spans="3:5" ht="12.75">
      <c r="C197" s="13"/>
      <c r="D197" s="29"/>
      <c r="E197" s="13"/>
    </row>
    <row r="198" spans="2:5" ht="12.75">
      <c r="B198" s="14" t="s">
        <v>11</v>
      </c>
      <c r="C198" s="14"/>
      <c r="D198" s="30"/>
      <c r="E198" s="15">
        <f>SUM(E159:E197)</f>
        <v>0</v>
      </c>
    </row>
    <row r="200" spans="1:2" ht="12.75">
      <c r="A200" s="9" t="s">
        <v>26</v>
      </c>
      <c r="B200" s="10" t="s">
        <v>25</v>
      </c>
    </row>
    <row r="202" spans="1:5" ht="12.75">
      <c r="A202" s="195">
        <v>1</v>
      </c>
      <c r="B202" s="164" t="s">
        <v>296</v>
      </c>
      <c r="C202" s="165"/>
      <c r="D202" s="185"/>
      <c r="E202" s="165"/>
    </row>
    <row r="203" spans="1:5" ht="12.75">
      <c r="A203" s="185"/>
      <c r="B203" s="165" t="s">
        <v>19</v>
      </c>
      <c r="C203" s="166">
        <v>65</v>
      </c>
      <c r="D203" s="202"/>
      <c r="E203" s="166">
        <f>+C203*D203</f>
        <v>0</v>
      </c>
    </row>
    <row r="204" spans="1:5" ht="12.75">
      <c r="A204" s="185"/>
      <c r="B204" s="165"/>
      <c r="C204" s="165"/>
      <c r="D204" s="184"/>
      <c r="E204" s="165"/>
    </row>
    <row r="205" spans="1:5" ht="51">
      <c r="A205" s="195">
        <f>+A202+1</f>
        <v>2</v>
      </c>
      <c r="B205" s="164" t="s">
        <v>297</v>
      </c>
      <c r="C205" s="165"/>
      <c r="D205" s="184"/>
      <c r="E205" s="165"/>
    </row>
    <row r="206" spans="1:5" ht="12.75">
      <c r="A206" s="185"/>
      <c r="B206" s="165" t="s">
        <v>19</v>
      </c>
      <c r="C206" s="166">
        <v>22</v>
      </c>
      <c r="D206" s="202"/>
      <c r="E206" s="166">
        <f>+C206*D206</f>
        <v>0</v>
      </c>
    </row>
    <row r="207" spans="1:5" ht="12.75">
      <c r="A207" s="185"/>
      <c r="B207" s="165"/>
      <c r="C207" s="165"/>
      <c r="D207" s="184"/>
      <c r="E207" s="165"/>
    </row>
    <row r="208" spans="1:5" ht="51">
      <c r="A208" s="196">
        <v>3</v>
      </c>
      <c r="B208" s="197" t="s">
        <v>108</v>
      </c>
      <c r="C208" s="165"/>
      <c r="D208" s="184"/>
      <c r="E208" s="184"/>
    </row>
    <row r="209" spans="1:5" ht="12.75">
      <c r="A209" s="185"/>
      <c r="B209" s="197" t="s">
        <v>19</v>
      </c>
      <c r="C209" s="184">
        <v>36</v>
      </c>
      <c r="D209" s="184"/>
      <c r="E209" s="184">
        <f>C209*D209</f>
        <v>0</v>
      </c>
    </row>
    <row r="210" spans="1:5" ht="12.75">
      <c r="A210" s="185"/>
      <c r="B210" s="197"/>
      <c r="C210" s="184"/>
      <c r="D210" s="184"/>
      <c r="E210" s="184"/>
    </row>
    <row r="211" spans="1:5" ht="63.75">
      <c r="A211" s="196">
        <v>4</v>
      </c>
      <c r="B211" s="197" t="s">
        <v>456</v>
      </c>
      <c r="C211" s="165"/>
      <c r="D211" s="184"/>
      <c r="E211" s="184"/>
    </row>
    <row r="212" spans="1:5" ht="12.75">
      <c r="A212" s="185"/>
      <c r="B212" s="197" t="s">
        <v>19</v>
      </c>
      <c r="C212" s="184">
        <v>10</v>
      </c>
      <c r="D212" s="184"/>
      <c r="E212" s="184">
        <f>C212*D212</f>
        <v>0</v>
      </c>
    </row>
    <row r="213" spans="1:5" ht="12.75">
      <c r="A213" s="185"/>
      <c r="B213" s="165"/>
      <c r="C213" s="203"/>
      <c r="D213" s="184"/>
      <c r="E213" s="165"/>
    </row>
    <row r="214" spans="1:5" ht="63.75">
      <c r="A214" s="195">
        <v>5</v>
      </c>
      <c r="B214" s="164" t="s">
        <v>401</v>
      </c>
      <c r="C214" s="203"/>
      <c r="D214" s="184"/>
      <c r="E214" s="165"/>
    </row>
    <row r="215" spans="1:5" ht="12.75">
      <c r="A215" s="185"/>
      <c r="B215" s="165" t="s">
        <v>19</v>
      </c>
      <c r="C215" s="202">
        <v>54</v>
      </c>
      <c r="D215" s="202"/>
      <c r="E215" s="166">
        <f>+C215*D215</f>
        <v>0</v>
      </c>
    </row>
    <row r="216" spans="1:5" ht="12.75">
      <c r="A216" s="185"/>
      <c r="B216" s="165"/>
      <c r="C216" s="203"/>
      <c r="D216" s="184"/>
      <c r="E216" s="165"/>
    </row>
    <row r="217" spans="1:5" ht="38.25">
      <c r="A217" s="195">
        <f>+A214+1</f>
        <v>6</v>
      </c>
      <c r="B217" s="164" t="s">
        <v>402</v>
      </c>
      <c r="C217" s="203"/>
      <c r="D217" s="184"/>
      <c r="E217" s="165"/>
    </row>
    <row r="218" spans="1:5" ht="12.75">
      <c r="A218" s="185"/>
      <c r="B218" s="165" t="s">
        <v>23</v>
      </c>
      <c r="C218" s="202">
        <v>2</v>
      </c>
      <c r="D218" s="202"/>
      <c r="E218" s="166">
        <f>+C218*D218</f>
        <v>0</v>
      </c>
    </row>
    <row r="219" spans="2:5" ht="12.75">
      <c r="B219" s="183"/>
      <c r="C219" s="184"/>
      <c r="D219" s="186"/>
      <c r="E219" s="13"/>
    </row>
    <row r="220" spans="1:5" ht="38.25">
      <c r="A220" s="196">
        <v>7</v>
      </c>
      <c r="B220" s="197" t="s">
        <v>457</v>
      </c>
      <c r="C220" s="165"/>
      <c r="D220" s="184"/>
      <c r="E220" s="166"/>
    </row>
    <row r="221" spans="1:5" ht="12.75">
      <c r="A221" s="185"/>
      <c r="B221" s="197" t="s">
        <v>23</v>
      </c>
      <c r="C221" s="184">
        <v>2</v>
      </c>
      <c r="D221" s="184"/>
      <c r="E221" s="166">
        <f>+C221*D221</f>
        <v>0</v>
      </c>
    </row>
    <row r="222" spans="1:5" ht="12.75">
      <c r="A222" s="185"/>
      <c r="B222" s="197"/>
      <c r="C222" s="184"/>
      <c r="D222" s="184"/>
      <c r="E222" s="166"/>
    </row>
    <row r="223" spans="1:5" ht="38.25">
      <c r="A223" s="196">
        <v>8</v>
      </c>
      <c r="B223" s="197" t="s">
        <v>460</v>
      </c>
      <c r="C223" s="165"/>
      <c r="D223" s="184"/>
      <c r="E223" s="166"/>
    </row>
    <row r="224" spans="1:5" ht="12.75">
      <c r="A224" s="185"/>
      <c r="B224" s="197" t="s">
        <v>23</v>
      </c>
      <c r="C224" s="184">
        <v>2</v>
      </c>
      <c r="D224" s="184"/>
      <c r="E224" s="166">
        <f>+C224*D224</f>
        <v>0</v>
      </c>
    </row>
    <row r="225" spans="1:5" ht="12.75">
      <c r="A225" s="185"/>
      <c r="B225" s="197"/>
      <c r="C225" s="184"/>
      <c r="D225" s="184"/>
      <c r="E225" s="166"/>
    </row>
    <row r="226" spans="1:5" ht="51">
      <c r="A226" s="196">
        <v>9</v>
      </c>
      <c r="B226" s="197" t="s">
        <v>459</v>
      </c>
      <c r="C226" s="165"/>
      <c r="D226" s="184"/>
      <c r="E226" s="166"/>
    </row>
    <row r="227" spans="1:5" ht="12.75">
      <c r="A227" s="185"/>
      <c r="B227" s="197" t="s">
        <v>23</v>
      </c>
      <c r="C227" s="184">
        <v>1</v>
      </c>
      <c r="D227" s="184"/>
      <c r="E227" s="166">
        <f>+C227*D227</f>
        <v>0</v>
      </c>
    </row>
    <row r="228" spans="1:5" ht="12.75">
      <c r="A228" s="185"/>
      <c r="B228" s="197"/>
      <c r="C228" s="184"/>
      <c r="D228" s="184"/>
      <c r="E228" s="166"/>
    </row>
    <row r="229" spans="1:5" ht="25.5">
      <c r="A229" s="196">
        <v>10</v>
      </c>
      <c r="B229" s="197" t="s">
        <v>458</v>
      </c>
      <c r="C229" s="165"/>
      <c r="D229" s="184"/>
      <c r="E229" s="166"/>
    </row>
    <row r="230" spans="1:5" ht="12.75">
      <c r="A230" s="185"/>
      <c r="B230" s="197" t="s">
        <v>141</v>
      </c>
      <c r="C230" s="184">
        <v>1.6</v>
      </c>
      <c r="D230" s="184"/>
      <c r="E230" s="166">
        <f>+C230*D230</f>
        <v>0</v>
      </c>
    </row>
    <row r="231" spans="3:5" ht="12.75">
      <c r="C231" s="13"/>
      <c r="D231" s="29"/>
      <c r="E231" s="13"/>
    </row>
    <row r="232" spans="2:5" ht="12.75">
      <c r="B232" s="14" t="s">
        <v>11</v>
      </c>
      <c r="C232" s="14"/>
      <c r="D232" s="30"/>
      <c r="E232" s="15">
        <f>SUM(E202:E231)</f>
        <v>0</v>
      </c>
    </row>
    <row r="38059" spans="1:256" ht="12.75">
      <c r="A38059" s="4">
        <v>1</v>
      </c>
      <c r="B38059" s="3">
        <v>2</v>
      </c>
      <c r="C38059" s="4">
        <v>3</v>
      </c>
      <c r="D38059" s="4">
        <v>4</v>
      </c>
      <c r="E38059" s="3">
        <v>5</v>
      </c>
      <c r="F38059" s="4"/>
      <c r="G38059" s="4"/>
      <c r="I38059" s="4"/>
      <c r="J38059" s="4"/>
      <c r="L38059" s="4"/>
      <c r="M38059" s="4"/>
      <c r="O38059" s="4"/>
      <c r="P38059" s="4"/>
      <c r="R38059" s="4"/>
      <c r="S38059" s="4"/>
      <c r="U38059" s="4"/>
      <c r="V38059" s="4"/>
      <c r="X38059" s="4"/>
      <c r="Y38059" s="4"/>
      <c r="AA38059" s="4"/>
      <c r="AB38059" s="4"/>
      <c r="AD38059" s="4"/>
      <c r="AE38059" s="4"/>
      <c r="AG38059" s="4"/>
      <c r="AH38059" s="4"/>
      <c r="AJ38059" s="4"/>
      <c r="AK38059" s="4"/>
      <c r="AM38059" s="4"/>
      <c r="AN38059" s="4"/>
      <c r="AP38059" s="4"/>
      <c r="AQ38059" s="4"/>
      <c r="AS38059" s="4"/>
      <c r="AT38059" s="4"/>
      <c r="AV38059" s="4"/>
      <c r="AW38059" s="4"/>
      <c r="AY38059" s="4"/>
      <c r="AZ38059" s="4"/>
      <c r="BB38059" s="4"/>
      <c r="BC38059" s="4"/>
      <c r="BE38059" s="4"/>
      <c r="BF38059" s="4"/>
      <c r="BH38059" s="4"/>
      <c r="BI38059" s="4"/>
      <c r="BK38059" s="4"/>
      <c r="BL38059" s="4"/>
      <c r="BN38059" s="4"/>
      <c r="BO38059" s="4"/>
      <c r="BQ38059" s="4"/>
      <c r="BR38059" s="4"/>
      <c r="BT38059" s="4"/>
      <c r="BU38059" s="4"/>
      <c r="BW38059" s="4"/>
      <c r="BX38059" s="4"/>
      <c r="BZ38059" s="4"/>
      <c r="CA38059" s="4"/>
      <c r="CC38059" s="4"/>
      <c r="CD38059" s="4"/>
      <c r="CF38059" s="4"/>
      <c r="CG38059" s="4"/>
      <c r="CI38059" s="4"/>
      <c r="CJ38059" s="4"/>
      <c r="CL38059" s="4"/>
      <c r="CM38059" s="4"/>
      <c r="CO38059" s="4"/>
      <c r="CP38059" s="4"/>
      <c r="CR38059" s="4"/>
      <c r="CS38059" s="4"/>
      <c r="CU38059" s="4"/>
      <c r="CV38059" s="4"/>
      <c r="CX38059" s="4"/>
      <c r="CY38059" s="4"/>
      <c r="DA38059" s="4"/>
      <c r="DB38059" s="4"/>
      <c r="DD38059" s="4"/>
      <c r="DE38059" s="4"/>
      <c r="DG38059" s="4"/>
      <c r="DH38059" s="4"/>
      <c r="DJ38059" s="4"/>
      <c r="DK38059" s="4"/>
      <c r="DM38059" s="4"/>
      <c r="DN38059" s="4"/>
      <c r="DP38059" s="4"/>
      <c r="DQ38059" s="4"/>
      <c r="DS38059" s="4"/>
      <c r="DT38059" s="4"/>
      <c r="DV38059" s="4"/>
      <c r="DW38059" s="4"/>
      <c r="DY38059" s="4"/>
      <c r="DZ38059" s="4"/>
      <c r="EB38059" s="4"/>
      <c r="EC38059" s="4">
        <v>133</v>
      </c>
      <c r="ED38059" s="3">
        <v>134</v>
      </c>
      <c r="EE38059" s="4">
        <v>135</v>
      </c>
      <c r="EF38059" s="4">
        <v>136</v>
      </c>
      <c r="EG38059" s="3">
        <v>137</v>
      </c>
      <c r="EH38059" s="4">
        <v>138</v>
      </c>
      <c r="EI38059" s="4">
        <v>139</v>
      </c>
      <c r="EJ38059" s="3">
        <v>140</v>
      </c>
      <c r="EK38059" s="4">
        <v>141</v>
      </c>
      <c r="EL38059" s="4">
        <v>142</v>
      </c>
      <c r="EM38059" s="3">
        <v>143</v>
      </c>
      <c r="EN38059" s="4">
        <v>144</v>
      </c>
      <c r="EO38059" s="4">
        <v>145</v>
      </c>
      <c r="EP38059" s="3">
        <v>146</v>
      </c>
      <c r="EQ38059" s="4">
        <v>147</v>
      </c>
      <c r="ER38059" s="4">
        <v>148</v>
      </c>
      <c r="ES38059" s="3">
        <v>149</v>
      </c>
      <c r="ET38059" s="4">
        <v>150</v>
      </c>
      <c r="EU38059" s="4">
        <v>151</v>
      </c>
      <c r="EV38059" s="3">
        <v>152</v>
      </c>
      <c r="EW38059" s="4">
        <v>153</v>
      </c>
      <c r="EX38059" s="4">
        <v>154</v>
      </c>
      <c r="EY38059" s="3">
        <v>155</v>
      </c>
      <c r="EZ38059" s="4">
        <v>156</v>
      </c>
      <c r="FA38059" s="4">
        <v>157</v>
      </c>
      <c r="FB38059" s="3">
        <v>158</v>
      </c>
      <c r="FC38059" s="4">
        <v>159</v>
      </c>
      <c r="FD38059" s="4">
        <v>160</v>
      </c>
      <c r="FE38059" s="3">
        <v>161</v>
      </c>
      <c r="FF38059" s="4">
        <v>162</v>
      </c>
      <c r="FG38059" s="4">
        <v>163</v>
      </c>
      <c r="FH38059" s="3">
        <v>164</v>
      </c>
      <c r="FI38059" s="4">
        <v>165</v>
      </c>
      <c r="FJ38059" s="4">
        <v>166</v>
      </c>
      <c r="FK38059" s="3">
        <v>167</v>
      </c>
      <c r="FL38059" s="4">
        <v>168</v>
      </c>
      <c r="FM38059" s="4">
        <v>169</v>
      </c>
      <c r="FN38059" s="3">
        <v>170</v>
      </c>
      <c r="FO38059" s="4">
        <v>171</v>
      </c>
      <c r="FP38059" s="4">
        <v>172</v>
      </c>
      <c r="FQ38059" s="3">
        <v>173</v>
      </c>
      <c r="FR38059" s="4">
        <v>174</v>
      </c>
      <c r="FS38059" s="4">
        <v>175</v>
      </c>
      <c r="FT38059" s="3">
        <v>176</v>
      </c>
      <c r="FU38059" s="4">
        <v>177</v>
      </c>
      <c r="FV38059" s="4">
        <v>178</v>
      </c>
      <c r="FW38059" s="3">
        <v>179</v>
      </c>
      <c r="FX38059" s="4">
        <v>180</v>
      </c>
      <c r="FY38059" s="4">
        <v>181</v>
      </c>
      <c r="FZ38059" s="3">
        <v>182</v>
      </c>
      <c r="GA38059" s="4">
        <v>183</v>
      </c>
      <c r="GB38059" s="4">
        <v>184</v>
      </c>
      <c r="GC38059" s="3">
        <v>185</v>
      </c>
      <c r="GD38059" s="4">
        <v>186</v>
      </c>
      <c r="GE38059" s="4">
        <v>187</v>
      </c>
      <c r="GF38059" s="3">
        <v>188</v>
      </c>
      <c r="GG38059" s="4">
        <v>189</v>
      </c>
      <c r="GH38059" s="4">
        <v>190</v>
      </c>
      <c r="GI38059" s="3">
        <v>191</v>
      </c>
      <c r="GJ38059" s="4">
        <v>192</v>
      </c>
      <c r="GK38059" s="4">
        <v>193</v>
      </c>
      <c r="GL38059" s="3">
        <v>194</v>
      </c>
      <c r="GM38059" s="4">
        <v>195</v>
      </c>
      <c r="GN38059" s="4">
        <v>196</v>
      </c>
      <c r="GO38059" s="3">
        <v>197</v>
      </c>
      <c r="GP38059" s="4">
        <v>198</v>
      </c>
      <c r="GQ38059" s="4">
        <v>199</v>
      </c>
      <c r="GR38059" s="3">
        <v>200</v>
      </c>
      <c r="GS38059" s="4">
        <v>201</v>
      </c>
      <c r="GT38059" s="4">
        <v>202</v>
      </c>
      <c r="GU38059" s="3">
        <v>203</v>
      </c>
      <c r="GV38059" s="4">
        <v>204</v>
      </c>
      <c r="GW38059" s="4">
        <v>205</v>
      </c>
      <c r="GX38059" s="3">
        <v>206</v>
      </c>
      <c r="GY38059" s="4">
        <v>207</v>
      </c>
      <c r="GZ38059" s="4">
        <v>208</v>
      </c>
      <c r="HA38059" s="3">
        <v>209</v>
      </c>
      <c r="HB38059" s="4">
        <v>210</v>
      </c>
      <c r="HC38059" s="4">
        <v>211</v>
      </c>
      <c r="HD38059" s="3">
        <v>212</v>
      </c>
      <c r="HE38059" s="4">
        <v>213</v>
      </c>
      <c r="HF38059" s="4">
        <v>214</v>
      </c>
      <c r="HG38059" s="3">
        <v>215</v>
      </c>
      <c r="HH38059" s="4">
        <v>216</v>
      </c>
      <c r="HI38059" s="4">
        <v>217</v>
      </c>
      <c r="HJ38059" s="3">
        <v>218</v>
      </c>
      <c r="HK38059" s="4">
        <v>219</v>
      </c>
      <c r="HL38059" s="4">
        <v>220</v>
      </c>
      <c r="HM38059" s="3">
        <v>221</v>
      </c>
      <c r="HN38059" s="4">
        <v>222</v>
      </c>
      <c r="HO38059" s="4">
        <v>223</v>
      </c>
      <c r="HP38059" s="3">
        <v>224</v>
      </c>
      <c r="HQ38059" s="4">
        <v>225</v>
      </c>
      <c r="HR38059" s="4">
        <v>226</v>
      </c>
      <c r="HS38059" s="3">
        <v>227</v>
      </c>
      <c r="HT38059" s="4">
        <v>228</v>
      </c>
      <c r="HU38059" s="4">
        <v>229</v>
      </c>
      <c r="HV38059" s="3">
        <v>230</v>
      </c>
      <c r="HW38059" s="4">
        <v>231</v>
      </c>
      <c r="HX38059" s="4">
        <v>232</v>
      </c>
      <c r="HY38059" s="3">
        <v>233</v>
      </c>
      <c r="HZ38059" s="4">
        <v>234</v>
      </c>
      <c r="IA38059" s="4">
        <v>235</v>
      </c>
      <c r="IB38059" s="3">
        <v>236</v>
      </c>
      <c r="IC38059" s="4">
        <v>237</v>
      </c>
      <c r="ID38059" s="4">
        <v>238</v>
      </c>
      <c r="IE38059" s="3">
        <v>239</v>
      </c>
      <c r="IF38059" s="4">
        <v>240</v>
      </c>
      <c r="IG38059" s="4">
        <v>241</v>
      </c>
      <c r="IH38059" s="3">
        <v>242</v>
      </c>
      <c r="II38059" s="4">
        <v>243</v>
      </c>
      <c r="IJ38059" s="4">
        <v>244</v>
      </c>
      <c r="IK38059" s="3">
        <v>245</v>
      </c>
      <c r="IL38059" s="4">
        <v>246</v>
      </c>
      <c r="IM38059" s="4">
        <v>247</v>
      </c>
      <c r="IN38059" s="3">
        <v>248</v>
      </c>
      <c r="IO38059" s="4">
        <v>249</v>
      </c>
      <c r="IP38059" s="4">
        <v>250</v>
      </c>
      <c r="IQ38059" s="3">
        <v>251</v>
      </c>
      <c r="IR38059" s="4">
        <v>252</v>
      </c>
      <c r="IS38059" s="4">
        <v>253</v>
      </c>
      <c r="IT38059" s="3">
        <v>254</v>
      </c>
      <c r="IU38059" s="4">
        <v>255</v>
      </c>
      <c r="IV38059" s="4">
        <v>256</v>
      </c>
    </row>
    <row r="64520" ht="12.75">
      <c r="IO64520" s="13"/>
    </row>
  </sheetData>
  <sheetProtection/>
  <printOptions/>
  <pageMargins left="0.7874015748031497" right="0.75" top="0.35433070866141736" bottom="0.3937007874015748" header="0.5118110236220472" footer="0.3937007874015748"/>
  <pageSetup horizontalDpi="600" verticalDpi="600" orientation="portrait" paperSize="9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309"/>
  <sheetViews>
    <sheetView view="pageBreakPreview" zoomScaleSheetLayoutView="100" zoomScalePageLayoutView="0" workbookViewId="0" topLeftCell="A193">
      <selection activeCell="E220" sqref="E220"/>
    </sheetView>
  </sheetViews>
  <sheetFormatPr defaultColWidth="8.8515625" defaultRowHeight="15.75"/>
  <cols>
    <col min="1" max="1" width="4.28125" style="48" customWidth="1"/>
    <col min="2" max="2" width="48.00390625" style="49" customWidth="1"/>
    <col min="3" max="3" width="4.8515625" style="175" customWidth="1"/>
    <col min="4" max="4" width="6.421875" style="50" customWidth="1"/>
    <col min="5" max="5" width="10.421875" style="51" customWidth="1"/>
    <col min="6" max="6" width="14.28125" style="52" customWidth="1"/>
    <col min="7" max="7" width="11.00390625" style="53" bestFit="1" customWidth="1"/>
    <col min="8" max="8" width="23.57421875" style="53" bestFit="1" customWidth="1"/>
    <col min="9" max="9" width="9.8515625" style="53" bestFit="1" customWidth="1"/>
    <col min="10" max="10" width="11.00390625" style="53" bestFit="1" customWidth="1"/>
    <col min="11" max="11" width="9.00390625" style="53" bestFit="1" customWidth="1"/>
    <col min="12" max="16384" width="8.8515625" style="53" customWidth="1"/>
  </cols>
  <sheetData>
    <row r="2" spans="2:4" ht="12.75">
      <c r="B2" s="163" t="s">
        <v>381</v>
      </c>
      <c r="D2" s="53"/>
    </row>
    <row r="3" spans="2:4" ht="12.75">
      <c r="B3" s="54"/>
      <c r="D3" s="53"/>
    </row>
    <row r="4" spans="1:4" ht="12.75">
      <c r="A4" s="55"/>
      <c r="B4" s="56"/>
      <c r="C4" s="176"/>
      <c r="D4" s="53"/>
    </row>
    <row r="5" spans="1:6" ht="12.75">
      <c r="A5" s="55"/>
      <c r="B5" s="56" t="s">
        <v>120</v>
      </c>
      <c r="D5" s="53"/>
      <c r="E5" s="57"/>
      <c r="F5" s="57"/>
    </row>
    <row r="6" spans="1:6" ht="12.75">
      <c r="A6" s="55"/>
      <c r="B6" s="56"/>
      <c r="D6" s="53"/>
      <c r="E6" s="57"/>
      <c r="F6" s="57"/>
    </row>
    <row r="7" spans="1:6" ht="12.75">
      <c r="A7" s="55" t="s">
        <v>7</v>
      </c>
      <c r="B7" s="56" t="s">
        <v>122</v>
      </c>
      <c r="D7" s="53"/>
      <c r="E7" s="57"/>
      <c r="F7" s="71">
        <f>F49</f>
        <v>0</v>
      </c>
    </row>
    <row r="8" spans="1:6" ht="12.75">
      <c r="A8" s="55"/>
      <c r="B8" s="56"/>
      <c r="D8" s="53"/>
      <c r="E8" s="57"/>
      <c r="F8" s="71"/>
    </row>
    <row r="9" spans="1:6" ht="12.75">
      <c r="A9" s="55" t="s">
        <v>12</v>
      </c>
      <c r="B9" s="56" t="s">
        <v>123</v>
      </c>
      <c r="D9" s="53"/>
      <c r="E9" s="57"/>
      <c r="F9" s="71">
        <f>F154</f>
        <v>0</v>
      </c>
    </row>
    <row r="10" spans="1:6" ht="12.75">
      <c r="A10" s="55"/>
      <c r="B10" s="56"/>
      <c r="D10" s="53"/>
      <c r="E10" s="57"/>
      <c r="F10" s="71"/>
    </row>
    <row r="11" spans="1:6" ht="12.75">
      <c r="A11" s="55" t="s">
        <v>18</v>
      </c>
      <c r="B11" s="56" t="s">
        <v>124</v>
      </c>
      <c r="D11" s="53"/>
      <c r="E11" s="57"/>
      <c r="F11" s="71">
        <f>F177</f>
        <v>0</v>
      </c>
    </row>
    <row r="12" spans="1:6" ht="12.75">
      <c r="A12" s="55"/>
      <c r="B12" s="56"/>
      <c r="D12" s="53"/>
      <c r="E12" s="57"/>
      <c r="F12" s="71"/>
    </row>
    <row r="13" spans="1:6" ht="12.75">
      <c r="A13" s="55" t="s">
        <v>20</v>
      </c>
      <c r="B13" s="56" t="s">
        <v>125</v>
      </c>
      <c r="D13" s="53"/>
      <c r="E13" s="57"/>
      <c r="F13" s="71">
        <f>F216</f>
        <v>0</v>
      </c>
    </row>
    <row r="14" spans="1:6" ht="12.75">
      <c r="A14" s="55"/>
      <c r="B14" s="56"/>
      <c r="D14" s="53"/>
      <c r="E14" s="57"/>
      <c r="F14" s="71"/>
    </row>
    <row r="15" spans="1:6" ht="12.75">
      <c r="A15" s="55" t="s">
        <v>24</v>
      </c>
      <c r="B15" s="56" t="s">
        <v>126</v>
      </c>
      <c r="D15" s="53"/>
      <c r="E15" s="57"/>
      <c r="F15" s="71">
        <f>F222</f>
        <v>0</v>
      </c>
    </row>
    <row r="16" spans="1:6" ht="12.75">
      <c r="A16" s="55"/>
      <c r="B16" s="56"/>
      <c r="D16" s="53"/>
      <c r="E16" s="57"/>
      <c r="F16" s="71"/>
    </row>
    <row r="17" spans="1:6" ht="13.5" thickBot="1">
      <c r="A17" s="58"/>
      <c r="B17" s="240" t="s">
        <v>57</v>
      </c>
      <c r="C17" s="240"/>
      <c r="D17" s="240"/>
      <c r="E17" s="240"/>
      <c r="F17" s="72">
        <f>SUM(F7:F16)</f>
        <v>0</v>
      </c>
    </row>
    <row r="18" spans="5:6" ht="12.75">
      <c r="E18" s="57"/>
      <c r="F18" s="57"/>
    </row>
    <row r="19" spans="5:6" ht="12.75">
      <c r="E19" s="57"/>
      <c r="F19" s="57"/>
    </row>
    <row r="20" spans="5:6" ht="12.75">
      <c r="E20" s="57"/>
      <c r="F20" s="57"/>
    </row>
    <row r="21" spans="1:6" ht="12.75">
      <c r="A21" s="59" t="s">
        <v>7</v>
      </c>
      <c r="B21" s="60" t="s">
        <v>122</v>
      </c>
      <c r="C21" s="73" t="s">
        <v>121</v>
      </c>
      <c r="D21" s="74" t="s">
        <v>280</v>
      </c>
      <c r="E21" s="75" t="s">
        <v>271</v>
      </c>
      <c r="F21" s="76" t="s">
        <v>272</v>
      </c>
    </row>
    <row r="22" spans="5:6" ht="12.75">
      <c r="E22" s="57"/>
      <c r="F22" s="57"/>
    </row>
    <row r="23" spans="2:6" ht="12.75">
      <c r="B23" s="49" t="s">
        <v>127</v>
      </c>
      <c r="E23" s="57" t="s">
        <v>128</v>
      </c>
      <c r="F23" s="57"/>
    </row>
    <row r="24" spans="5:6" ht="12.75">
      <c r="E24" s="57"/>
      <c r="F24" s="57"/>
    </row>
    <row r="25" spans="1:6" ht="38.25">
      <c r="A25" s="48" t="s">
        <v>129</v>
      </c>
      <c r="B25" s="49" t="s">
        <v>273</v>
      </c>
      <c r="E25" s="210"/>
      <c r="F25" s="57"/>
    </row>
    <row r="26" spans="3:6" ht="12.75">
      <c r="C26" s="175" t="s">
        <v>23</v>
      </c>
      <c r="D26" s="50">
        <v>1</v>
      </c>
      <c r="E26" s="209"/>
      <c r="F26" s="57">
        <f>D26*E26</f>
        <v>0</v>
      </c>
    </row>
    <row r="27" spans="2:6" ht="12.75">
      <c r="B27" s="49" t="s">
        <v>128</v>
      </c>
      <c r="E27" s="210"/>
      <c r="F27" s="57"/>
    </row>
    <row r="28" spans="1:6" ht="38.25">
      <c r="A28" s="48" t="s">
        <v>130</v>
      </c>
      <c r="B28" s="49" t="s">
        <v>274</v>
      </c>
      <c r="E28" s="210"/>
      <c r="F28" s="57"/>
    </row>
    <row r="29" spans="3:6" ht="12.75">
      <c r="C29" s="175" t="s">
        <v>23</v>
      </c>
      <c r="D29" s="50">
        <v>1</v>
      </c>
      <c r="E29" s="209"/>
      <c r="F29" s="57">
        <f>D29*E29</f>
        <v>0</v>
      </c>
    </row>
    <row r="30" spans="5:6" ht="12.75">
      <c r="E30" s="210"/>
      <c r="F30" s="57"/>
    </row>
    <row r="31" spans="1:6" ht="38.25">
      <c r="A31" s="48" t="s">
        <v>131</v>
      </c>
      <c r="B31" s="49" t="s">
        <v>471</v>
      </c>
      <c r="E31" s="210"/>
      <c r="F31" s="57"/>
    </row>
    <row r="32" spans="3:6" ht="12.75">
      <c r="C32" s="175" t="s">
        <v>23</v>
      </c>
      <c r="D32" s="50">
        <v>1</v>
      </c>
      <c r="E32" s="209"/>
      <c r="F32" s="57">
        <f>D32*E32</f>
        <v>0</v>
      </c>
    </row>
    <row r="33" spans="5:6" ht="12.75">
      <c r="E33" s="210"/>
      <c r="F33" s="57"/>
    </row>
    <row r="34" spans="1:6" ht="38.25">
      <c r="A34" s="48" t="s">
        <v>132</v>
      </c>
      <c r="B34" s="49" t="s">
        <v>275</v>
      </c>
      <c r="E34" s="210"/>
      <c r="F34" s="57"/>
    </row>
    <row r="35" spans="3:6" ht="12.75">
      <c r="C35" s="175" t="s">
        <v>23</v>
      </c>
      <c r="D35" s="50">
        <v>8</v>
      </c>
      <c r="E35" s="209"/>
      <c r="F35" s="57">
        <f>D35*E35</f>
        <v>0</v>
      </c>
    </row>
    <row r="36" spans="5:6" ht="12.75">
      <c r="E36" s="210"/>
      <c r="F36" s="57"/>
    </row>
    <row r="37" spans="1:6" ht="38.25">
      <c r="A37" s="48" t="s">
        <v>133</v>
      </c>
      <c r="B37" s="49" t="s">
        <v>276</v>
      </c>
      <c r="E37" s="210"/>
      <c r="F37" s="57"/>
    </row>
    <row r="38" spans="3:6" ht="12.75">
      <c r="C38" s="175" t="s">
        <v>23</v>
      </c>
      <c r="D38" s="50">
        <v>6</v>
      </c>
      <c r="E38" s="209"/>
      <c r="F38" s="57">
        <f>D38*E38</f>
        <v>0</v>
      </c>
    </row>
    <row r="39" spans="5:6" ht="12.75">
      <c r="E39" s="210"/>
      <c r="F39" s="57"/>
    </row>
    <row r="40" spans="1:6" ht="38.25">
      <c r="A40" s="48" t="s">
        <v>134</v>
      </c>
      <c r="B40" s="49" t="s">
        <v>277</v>
      </c>
      <c r="E40" s="210"/>
      <c r="F40" s="57"/>
    </row>
    <row r="41" spans="3:6" ht="12.75">
      <c r="C41" s="175" t="s">
        <v>23</v>
      </c>
      <c r="D41" s="50">
        <v>1</v>
      </c>
      <c r="E41" s="209"/>
      <c r="F41" s="57">
        <f>D41*E41</f>
        <v>0</v>
      </c>
    </row>
    <row r="42" spans="5:6" ht="12.75">
      <c r="E42" s="210"/>
      <c r="F42" s="57"/>
    </row>
    <row r="43" spans="1:6" ht="38.25">
      <c r="A43" s="48" t="s">
        <v>135</v>
      </c>
      <c r="B43" s="49" t="s">
        <v>278</v>
      </c>
      <c r="E43" s="210"/>
      <c r="F43" s="57"/>
    </row>
    <row r="44" spans="3:6" ht="12.75">
      <c r="C44" s="175" t="s">
        <v>23</v>
      </c>
      <c r="D44" s="50">
        <v>5</v>
      </c>
      <c r="E44" s="209"/>
      <c r="F44" s="57">
        <f>D44*E44</f>
        <v>0</v>
      </c>
    </row>
    <row r="45" spans="5:6" ht="12.75">
      <c r="E45" s="210"/>
      <c r="F45" s="57"/>
    </row>
    <row r="46" spans="1:6" ht="38.25">
      <c r="A46" s="48" t="s">
        <v>136</v>
      </c>
      <c r="B46" s="49" t="s">
        <v>279</v>
      </c>
      <c r="E46" s="210"/>
      <c r="F46" s="57"/>
    </row>
    <row r="47" spans="3:6" ht="12.75">
      <c r="C47" s="175" t="s">
        <v>23</v>
      </c>
      <c r="D47" s="50">
        <v>2</v>
      </c>
      <c r="E47" s="209"/>
      <c r="F47" s="57">
        <f>D47*E47</f>
        <v>0</v>
      </c>
    </row>
    <row r="48" spans="5:6" ht="12.75">
      <c r="E48" s="159"/>
      <c r="F48" s="57"/>
    </row>
    <row r="49" spans="1:6" ht="13.5" thickBot="1">
      <c r="A49" s="58"/>
      <c r="B49" s="241" t="s">
        <v>139</v>
      </c>
      <c r="C49" s="241"/>
      <c r="D49" s="241"/>
      <c r="E49" s="241"/>
      <c r="F49" s="160">
        <f>SUM(F23:F48)</f>
        <v>0</v>
      </c>
    </row>
    <row r="50" spans="5:6" ht="12.75">
      <c r="E50" s="57"/>
      <c r="F50" s="57"/>
    </row>
    <row r="51" spans="5:6" ht="12.75">
      <c r="E51" s="57"/>
      <c r="F51" s="57"/>
    </row>
    <row r="52" spans="1:6" ht="12.75">
      <c r="A52" s="59" t="s">
        <v>12</v>
      </c>
      <c r="B52" s="60" t="s">
        <v>123</v>
      </c>
      <c r="C52" s="73" t="s">
        <v>121</v>
      </c>
      <c r="D52" s="74" t="s">
        <v>280</v>
      </c>
      <c r="E52" s="75" t="s">
        <v>271</v>
      </c>
      <c r="F52" s="76" t="s">
        <v>272</v>
      </c>
    </row>
    <row r="53" spans="5:6" ht="12.75">
      <c r="E53" s="57"/>
      <c r="F53" s="57"/>
    </row>
    <row r="54" spans="2:6" ht="12.75">
      <c r="B54" s="49" t="s">
        <v>127</v>
      </c>
      <c r="E54" s="57"/>
      <c r="F54" s="57"/>
    </row>
    <row r="55" spans="5:6" ht="12.75">
      <c r="E55" s="57"/>
      <c r="F55" s="57"/>
    </row>
    <row r="56" spans="1:6" ht="12.75">
      <c r="A56" s="48" t="s">
        <v>129</v>
      </c>
      <c r="B56" s="49" t="s">
        <v>140</v>
      </c>
      <c r="E56" s="57"/>
      <c r="F56" s="57"/>
    </row>
    <row r="57" spans="3:6" ht="12.75">
      <c r="C57" s="175" t="s">
        <v>141</v>
      </c>
      <c r="D57" s="50">
        <v>110</v>
      </c>
      <c r="E57" s="159"/>
      <c r="F57" s="57">
        <f>D57*E57</f>
        <v>0</v>
      </c>
    </row>
    <row r="58" spans="5:6" ht="12.75">
      <c r="E58" s="57"/>
      <c r="F58" s="57"/>
    </row>
    <row r="59" spans="1:6" ht="12.75">
      <c r="A59" s="48" t="s">
        <v>130</v>
      </c>
      <c r="B59" s="49" t="s">
        <v>281</v>
      </c>
      <c r="E59" s="57"/>
      <c r="F59" s="57"/>
    </row>
    <row r="60" spans="1:6" ht="12.75">
      <c r="A60" s="66"/>
      <c r="B60" s="212"/>
      <c r="C60" s="213" t="s">
        <v>141</v>
      </c>
      <c r="D60" s="215">
        <v>28</v>
      </c>
      <c r="E60" s="209"/>
      <c r="F60" s="210">
        <f>D60*E60</f>
        <v>0</v>
      </c>
    </row>
    <row r="61" spans="1:6" ht="12.75">
      <c r="A61" s="66"/>
      <c r="B61" s="212"/>
      <c r="C61" s="213"/>
      <c r="D61" s="215"/>
      <c r="E61" s="210"/>
      <c r="F61" s="210"/>
    </row>
    <row r="62" spans="1:6" ht="12.75">
      <c r="A62" s="66" t="s">
        <v>131</v>
      </c>
      <c r="B62" s="212" t="s">
        <v>142</v>
      </c>
      <c r="C62" s="213"/>
      <c r="D62" s="215"/>
      <c r="E62" s="210"/>
      <c r="F62" s="210"/>
    </row>
    <row r="63" spans="1:6" ht="12.75">
      <c r="A63" s="66"/>
      <c r="B63" s="212"/>
      <c r="C63" s="213" t="s">
        <v>141</v>
      </c>
      <c r="D63" s="215">
        <v>30</v>
      </c>
      <c r="E63" s="209"/>
      <c r="F63" s="210">
        <f>D63*E63</f>
        <v>0</v>
      </c>
    </row>
    <row r="64" spans="1:6" ht="12.75">
      <c r="A64" s="66"/>
      <c r="B64" s="212"/>
      <c r="C64" s="213"/>
      <c r="D64" s="215"/>
      <c r="E64" s="210"/>
      <c r="F64" s="210"/>
    </row>
    <row r="65" spans="1:6" ht="12.75">
      <c r="A65" s="66" t="s">
        <v>132</v>
      </c>
      <c r="B65" s="212" t="s">
        <v>143</v>
      </c>
      <c r="C65" s="213"/>
      <c r="D65" s="215"/>
      <c r="E65" s="210"/>
      <c r="F65" s="210"/>
    </row>
    <row r="66" spans="1:6" ht="12.75">
      <c r="A66" s="66"/>
      <c r="B66" s="212"/>
      <c r="C66" s="213" t="s">
        <v>141</v>
      </c>
      <c r="D66" s="215">
        <v>25</v>
      </c>
      <c r="E66" s="209"/>
      <c r="F66" s="210">
        <f>D66*E66</f>
        <v>0</v>
      </c>
    </row>
    <row r="67" spans="1:6" ht="12.75">
      <c r="A67" s="66"/>
      <c r="B67" s="212"/>
      <c r="C67" s="213"/>
      <c r="D67" s="215"/>
      <c r="E67" s="210"/>
      <c r="F67" s="210"/>
    </row>
    <row r="68" spans="1:6" ht="12.75">
      <c r="A68" s="66" t="s">
        <v>133</v>
      </c>
      <c r="B68" s="212" t="s">
        <v>144</v>
      </c>
      <c r="C68" s="213"/>
      <c r="D68" s="215"/>
      <c r="E68" s="210"/>
      <c r="F68" s="210"/>
    </row>
    <row r="69" spans="1:6" ht="12.75">
      <c r="A69" s="66"/>
      <c r="B69" s="212"/>
      <c r="C69" s="213" t="s">
        <v>141</v>
      </c>
      <c r="D69" s="215">
        <v>460</v>
      </c>
      <c r="E69" s="209"/>
      <c r="F69" s="210">
        <f>D69*E69</f>
        <v>0</v>
      </c>
    </row>
    <row r="70" spans="1:6" ht="12.75">
      <c r="A70" s="66"/>
      <c r="B70" s="212"/>
      <c r="C70" s="213"/>
      <c r="D70" s="215"/>
      <c r="E70" s="210"/>
      <c r="F70" s="210"/>
    </row>
    <row r="71" spans="1:6" ht="12.75">
      <c r="A71" s="66" t="s">
        <v>134</v>
      </c>
      <c r="B71" s="212" t="s">
        <v>145</v>
      </c>
      <c r="C71" s="213"/>
      <c r="D71" s="215"/>
      <c r="E71" s="210"/>
      <c r="F71" s="210"/>
    </row>
    <row r="72" spans="1:6" ht="12.75">
      <c r="A72" s="66"/>
      <c r="B72" s="212"/>
      <c r="C72" s="213" t="s">
        <v>141</v>
      </c>
      <c r="D72" s="215">
        <v>570</v>
      </c>
      <c r="E72" s="209"/>
      <c r="F72" s="210">
        <f>D72*E72</f>
        <v>0</v>
      </c>
    </row>
    <row r="73" spans="1:6" ht="12.75">
      <c r="A73" s="66"/>
      <c r="B73" s="212"/>
      <c r="C73" s="213"/>
      <c r="D73" s="215"/>
      <c r="E73" s="210"/>
      <c r="F73" s="210"/>
    </row>
    <row r="74" spans="1:6" ht="12.75">
      <c r="A74" s="66" t="s">
        <v>135</v>
      </c>
      <c r="B74" s="212" t="s">
        <v>146</v>
      </c>
      <c r="C74" s="213"/>
      <c r="D74" s="215"/>
      <c r="E74" s="210"/>
      <c r="F74" s="210"/>
    </row>
    <row r="75" spans="1:6" ht="12.75">
      <c r="A75" s="66"/>
      <c r="B75" s="212"/>
      <c r="C75" s="179" t="s">
        <v>141</v>
      </c>
      <c r="D75" s="215">
        <v>40</v>
      </c>
      <c r="E75" s="209"/>
      <c r="F75" s="210">
        <f>D75*E75</f>
        <v>0</v>
      </c>
    </row>
    <row r="76" spans="1:6" ht="12.75">
      <c r="A76" s="66"/>
      <c r="B76" s="212"/>
      <c r="C76" s="179"/>
      <c r="D76" s="215"/>
      <c r="E76" s="210"/>
      <c r="F76" s="210"/>
    </row>
    <row r="77" spans="1:6" ht="12.75">
      <c r="A77" s="66" t="s">
        <v>136</v>
      </c>
      <c r="B77" s="212" t="s">
        <v>147</v>
      </c>
      <c r="C77" s="213"/>
      <c r="D77" s="215"/>
      <c r="E77" s="210"/>
      <c r="F77" s="210"/>
    </row>
    <row r="78" spans="1:6" ht="12.75">
      <c r="A78" s="66"/>
      <c r="B78" s="212"/>
      <c r="C78" s="179" t="s">
        <v>141</v>
      </c>
      <c r="D78" s="215">
        <v>10</v>
      </c>
      <c r="E78" s="209"/>
      <c r="F78" s="210">
        <f>D78*E78</f>
        <v>0</v>
      </c>
    </row>
    <row r="79" spans="1:6" ht="12.75">
      <c r="A79" s="66"/>
      <c r="B79" s="212"/>
      <c r="C79" s="213"/>
      <c r="D79" s="215"/>
      <c r="E79" s="210"/>
      <c r="F79" s="210"/>
    </row>
    <row r="80" spans="1:6" ht="12.75">
      <c r="A80" s="66" t="s">
        <v>137</v>
      </c>
      <c r="B80" s="212" t="s">
        <v>148</v>
      </c>
      <c r="C80" s="213"/>
      <c r="D80" s="215"/>
      <c r="E80" s="210"/>
      <c r="F80" s="210"/>
    </row>
    <row r="81" spans="1:6" ht="12.75">
      <c r="A81" s="66"/>
      <c r="B81" s="212"/>
      <c r="C81" s="213" t="s">
        <v>141</v>
      </c>
      <c r="D81" s="215">
        <v>310</v>
      </c>
      <c r="E81" s="209"/>
      <c r="F81" s="210">
        <f>D81*E81</f>
        <v>0</v>
      </c>
    </row>
    <row r="82" spans="5:6" ht="12.75">
      <c r="E82" s="57"/>
      <c r="F82" s="57"/>
    </row>
    <row r="83" spans="1:6" ht="12.75">
      <c r="A83" s="48" t="s">
        <v>149</v>
      </c>
      <c r="B83" s="49" t="s">
        <v>150</v>
      </c>
      <c r="E83" s="57"/>
      <c r="F83" s="57"/>
    </row>
    <row r="84" spans="3:6" ht="12.75">
      <c r="C84" s="175" t="s">
        <v>141</v>
      </c>
      <c r="D84" s="50">
        <v>12</v>
      </c>
      <c r="E84" s="159"/>
      <c r="F84" s="57">
        <f>D84*E84</f>
        <v>0</v>
      </c>
    </row>
    <row r="85" spans="5:6" ht="12.75">
      <c r="E85" s="57"/>
      <c r="F85" s="57"/>
    </row>
    <row r="86" spans="1:6" ht="12.75">
      <c r="A86" s="66" t="s">
        <v>151</v>
      </c>
      <c r="B86" s="212" t="s">
        <v>152</v>
      </c>
      <c r="C86" s="213"/>
      <c r="D86" s="215"/>
      <c r="E86" s="210"/>
      <c r="F86" s="210"/>
    </row>
    <row r="87" spans="1:6" ht="12.75">
      <c r="A87" s="66"/>
      <c r="B87" s="212"/>
      <c r="C87" s="213" t="s">
        <v>141</v>
      </c>
      <c r="D87" s="215">
        <v>75</v>
      </c>
      <c r="E87" s="209"/>
      <c r="F87" s="210">
        <f>D87*E87</f>
        <v>0</v>
      </c>
    </row>
    <row r="88" spans="1:6" ht="12.75">
      <c r="A88" s="66"/>
      <c r="B88" s="212"/>
      <c r="C88" s="213"/>
      <c r="D88" s="215"/>
      <c r="E88" s="210"/>
      <c r="F88" s="210"/>
    </row>
    <row r="89" spans="1:6" ht="12.75">
      <c r="A89" s="66" t="s">
        <v>153</v>
      </c>
      <c r="B89" s="212" t="s">
        <v>154</v>
      </c>
      <c r="C89" s="213"/>
      <c r="D89" s="215"/>
      <c r="E89" s="210"/>
      <c r="F89" s="210"/>
    </row>
    <row r="90" spans="1:6" ht="12.75">
      <c r="A90" s="66"/>
      <c r="B90" s="212"/>
      <c r="C90" s="213" t="s">
        <v>141</v>
      </c>
      <c r="D90" s="215">
        <v>20</v>
      </c>
      <c r="E90" s="209"/>
      <c r="F90" s="210">
        <f>D90*E90</f>
        <v>0</v>
      </c>
    </row>
    <row r="91" spans="1:6" ht="12.75">
      <c r="A91" s="66"/>
      <c r="B91" s="212"/>
      <c r="C91" s="213"/>
      <c r="D91" s="215"/>
      <c r="E91" s="210"/>
      <c r="F91" s="210"/>
    </row>
    <row r="92" spans="1:6" ht="25.5">
      <c r="A92" s="66" t="s">
        <v>155</v>
      </c>
      <c r="B92" s="212" t="s">
        <v>156</v>
      </c>
      <c r="C92" s="213"/>
      <c r="D92" s="215"/>
      <c r="E92" s="210"/>
      <c r="F92" s="210"/>
    </row>
    <row r="93" spans="1:6" ht="12.75">
      <c r="A93" s="66"/>
      <c r="B93" s="212"/>
      <c r="C93" s="213" t="s">
        <v>141</v>
      </c>
      <c r="D93" s="215">
        <v>20</v>
      </c>
      <c r="E93" s="209"/>
      <c r="F93" s="210">
        <f>D93*E93</f>
        <v>0</v>
      </c>
    </row>
    <row r="94" spans="1:6" ht="12.75">
      <c r="A94" s="66"/>
      <c r="B94" s="212"/>
      <c r="C94" s="213"/>
      <c r="D94" s="215"/>
      <c r="E94" s="210"/>
      <c r="F94" s="210"/>
    </row>
    <row r="95" spans="1:6" ht="12.75">
      <c r="A95" s="66" t="s">
        <v>157</v>
      </c>
      <c r="B95" s="212" t="s">
        <v>158</v>
      </c>
      <c r="C95" s="213"/>
      <c r="D95" s="215"/>
      <c r="E95" s="210"/>
      <c r="F95" s="210"/>
    </row>
    <row r="96" spans="1:6" ht="12.75">
      <c r="A96" s="66"/>
      <c r="B96" s="212"/>
      <c r="C96" s="213" t="s">
        <v>23</v>
      </c>
      <c r="D96" s="215">
        <v>13</v>
      </c>
      <c r="E96" s="209"/>
      <c r="F96" s="210">
        <f>D96*E96</f>
        <v>0</v>
      </c>
    </row>
    <row r="97" spans="1:6" ht="12.75">
      <c r="A97" s="66"/>
      <c r="B97" s="212"/>
      <c r="C97" s="213"/>
      <c r="D97" s="215"/>
      <c r="E97" s="210"/>
      <c r="F97" s="210"/>
    </row>
    <row r="98" spans="1:6" ht="12.75">
      <c r="A98" s="66" t="s">
        <v>159</v>
      </c>
      <c r="B98" s="212" t="s">
        <v>160</v>
      </c>
      <c r="C98" s="213"/>
      <c r="D98" s="215"/>
      <c r="E98" s="210"/>
      <c r="F98" s="210"/>
    </row>
    <row r="99" spans="1:6" ht="12.75">
      <c r="A99" s="66"/>
      <c r="B99" s="212"/>
      <c r="C99" s="213" t="s">
        <v>23</v>
      </c>
      <c r="D99" s="215">
        <v>2</v>
      </c>
      <c r="E99" s="209"/>
      <c r="F99" s="210">
        <f>D99*E99</f>
        <v>0</v>
      </c>
    </row>
    <row r="100" spans="1:6" ht="12.75">
      <c r="A100" s="66"/>
      <c r="B100" s="212"/>
      <c r="C100" s="213"/>
      <c r="D100" s="215"/>
      <c r="E100" s="209"/>
      <c r="F100" s="210"/>
    </row>
    <row r="101" spans="1:6" ht="12.75">
      <c r="A101" s="66" t="s">
        <v>161</v>
      </c>
      <c r="B101" s="212" t="s">
        <v>162</v>
      </c>
      <c r="C101" s="213"/>
      <c r="D101" s="215"/>
      <c r="E101" s="210"/>
      <c r="F101" s="210"/>
    </row>
    <row r="102" spans="1:6" ht="12.75">
      <c r="A102" s="66"/>
      <c r="B102" s="212"/>
      <c r="C102" s="213" t="s">
        <v>23</v>
      </c>
      <c r="D102" s="215">
        <v>11</v>
      </c>
      <c r="E102" s="209"/>
      <c r="F102" s="210">
        <f>D102*E102</f>
        <v>0</v>
      </c>
    </row>
    <row r="103" spans="1:6" ht="12.75">
      <c r="A103" s="66"/>
      <c r="B103" s="212"/>
      <c r="C103" s="213"/>
      <c r="D103" s="215"/>
      <c r="E103" s="210"/>
      <c r="F103" s="210"/>
    </row>
    <row r="104" spans="1:6" ht="12.75">
      <c r="A104" s="66" t="s">
        <v>163</v>
      </c>
      <c r="B104" s="212" t="s">
        <v>164</v>
      </c>
      <c r="C104" s="213"/>
      <c r="D104" s="215"/>
      <c r="E104" s="210"/>
      <c r="F104" s="210"/>
    </row>
    <row r="105" spans="1:6" ht="12.75">
      <c r="A105" s="66"/>
      <c r="B105" s="212"/>
      <c r="C105" s="213" t="s">
        <v>23</v>
      </c>
      <c r="D105" s="215">
        <v>1</v>
      </c>
      <c r="E105" s="209"/>
      <c r="F105" s="210">
        <f>D105*E105</f>
        <v>0</v>
      </c>
    </row>
    <row r="106" spans="1:6" ht="12.75">
      <c r="A106" s="66"/>
      <c r="B106" s="212"/>
      <c r="C106" s="213"/>
      <c r="D106" s="215"/>
      <c r="E106" s="210"/>
      <c r="F106" s="210"/>
    </row>
    <row r="107" spans="1:6" ht="12.75">
      <c r="A107" s="66" t="s">
        <v>165</v>
      </c>
      <c r="B107" s="212" t="s">
        <v>166</v>
      </c>
      <c r="C107" s="213"/>
      <c r="D107" s="215"/>
      <c r="E107" s="210"/>
      <c r="F107" s="210"/>
    </row>
    <row r="108" spans="1:6" ht="12.75">
      <c r="A108" s="66"/>
      <c r="B108" s="212"/>
      <c r="C108" s="213" t="s">
        <v>23</v>
      </c>
      <c r="D108" s="215">
        <v>7</v>
      </c>
      <c r="E108" s="209"/>
      <c r="F108" s="210">
        <f>D108*E108</f>
        <v>0</v>
      </c>
    </row>
    <row r="109" spans="5:6" ht="12.75">
      <c r="E109" s="57"/>
      <c r="F109" s="57"/>
    </row>
    <row r="110" spans="1:6" ht="25.5">
      <c r="A110" s="48" t="s">
        <v>167</v>
      </c>
      <c r="B110" s="49" t="s">
        <v>168</v>
      </c>
      <c r="E110" s="57"/>
      <c r="F110" s="57"/>
    </row>
    <row r="111" spans="3:6" ht="12.75">
      <c r="C111" s="175" t="s">
        <v>23</v>
      </c>
      <c r="D111" s="50">
        <v>2</v>
      </c>
      <c r="E111" s="159"/>
      <c r="F111" s="57">
        <f>D111*E111</f>
        <v>0</v>
      </c>
    </row>
    <row r="112" spans="5:6" ht="12.75">
      <c r="E112" s="57"/>
      <c r="F112" s="57"/>
    </row>
    <row r="113" spans="1:6" ht="12.75">
      <c r="A113" s="48" t="s">
        <v>169</v>
      </c>
      <c r="B113" s="49" t="s">
        <v>441</v>
      </c>
      <c r="E113" s="57"/>
      <c r="F113" s="57"/>
    </row>
    <row r="114" spans="3:6" ht="12.75">
      <c r="C114" s="175" t="s">
        <v>141</v>
      </c>
      <c r="D114" s="50">
        <v>45</v>
      </c>
      <c r="E114" s="159"/>
      <c r="F114" s="57">
        <f>D114*E114</f>
        <v>0</v>
      </c>
    </row>
    <row r="115" spans="5:6" ht="12.75">
      <c r="E115" s="159"/>
      <c r="F115" s="57"/>
    </row>
    <row r="116" spans="1:6" ht="12.75">
      <c r="A116" s="48" t="s">
        <v>170</v>
      </c>
      <c r="B116" s="49" t="s">
        <v>171</v>
      </c>
      <c r="E116" s="57"/>
      <c r="F116" s="57"/>
    </row>
    <row r="117" spans="2:6" ht="12.75">
      <c r="B117" s="49" t="s">
        <v>128</v>
      </c>
      <c r="C117" s="175" t="s">
        <v>141</v>
      </c>
      <c r="D117" s="50">
        <v>15</v>
      </c>
      <c r="E117" s="159"/>
      <c r="F117" s="57">
        <f>D117*E117</f>
        <v>0</v>
      </c>
    </row>
    <row r="118" spans="5:6" ht="12.75">
      <c r="E118" s="159"/>
      <c r="F118" s="57"/>
    </row>
    <row r="119" spans="1:6" ht="12.75">
      <c r="A119" s="48" t="s">
        <v>172</v>
      </c>
      <c r="B119" s="49" t="s">
        <v>440</v>
      </c>
      <c r="E119" s="57"/>
      <c r="F119" s="57"/>
    </row>
    <row r="120" spans="3:6" ht="12.75">
      <c r="C120" s="175" t="s">
        <v>23</v>
      </c>
      <c r="D120" s="50">
        <v>3</v>
      </c>
      <c r="E120" s="159"/>
      <c r="F120" s="57">
        <f>D120*E120</f>
        <v>0</v>
      </c>
    </row>
    <row r="121" spans="5:6" ht="12.75">
      <c r="E121" s="57"/>
      <c r="F121" s="57"/>
    </row>
    <row r="122" spans="1:6" ht="12.75">
      <c r="A122" s="66" t="s">
        <v>173</v>
      </c>
      <c r="B122" s="212" t="s">
        <v>438</v>
      </c>
      <c r="C122" s="213"/>
      <c r="D122" s="215"/>
      <c r="E122" s="210"/>
      <c r="F122" s="210"/>
    </row>
    <row r="123" spans="1:6" ht="12.75">
      <c r="A123" s="66"/>
      <c r="B123" s="212"/>
      <c r="C123" s="213" t="s">
        <v>23</v>
      </c>
      <c r="D123" s="215">
        <v>7</v>
      </c>
      <c r="E123" s="209"/>
      <c r="F123" s="210">
        <f>D123*E123</f>
        <v>0</v>
      </c>
    </row>
    <row r="124" spans="1:6" ht="12.75">
      <c r="A124" s="66"/>
      <c r="B124" s="212"/>
      <c r="C124" s="213"/>
      <c r="D124" s="215"/>
      <c r="E124" s="210"/>
      <c r="F124" s="210"/>
    </row>
    <row r="125" spans="1:6" ht="12.75">
      <c r="A125" s="204" t="s">
        <v>174</v>
      </c>
      <c r="B125" s="205" t="s">
        <v>439</v>
      </c>
      <c r="C125" s="206" t="s">
        <v>141</v>
      </c>
      <c r="D125" s="207">
        <v>125</v>
      </c>
      <c r="E125" s="209"/>
      <c r="F125" s="210">
        <f>D125*E125</f>
        <v>0</v>
      </c>
    </row>
    <row r="126" spans="1:6" ht="12.75">
      <c r="A126" s="204"/>
      <c r="B126" s="205"/>
      <c r="C126" s="206"/>
      <c r="D126" s="207"/>
      <c r="E126" s="209"/>
      <c r="F126" s="210"/>
    </row>
    <row r="127" spans="1:6" ht="12.75">
      <c r="A127" s="204" t="s">
        <v>175</v>
      </c>
      <c r="B127" s="205" t="s">
        <v>442</v>
      </c>
      <c r="C127" s="206" t="s">
        <v>141</v>
      </c>
      <c r="D127" s="207">
        <v>10</v>
      </c>
      <c r="E127" s="194"/>
      <c r="F127" s="208">
        <f>D127*E127</f>
        <v>0</v>
      </c>
    </row>
    <row r="128" spans="1:6" ht="12.75">
      <c r="A128" s="204"/>
      <c r="B128" s="205"/>
      <c r="C128" s="206"/>
      <c r="D128" s="207"/>
      <c r="E128" s="194"/>
      <c r="F128" s="208"/>
    </row>
    <row r="129" spans="1:6" ht="25.5">
      <c r="A129" s="204" t="s">
        <v>176</v>
      </c>
      <c r="B129" s="205" t="s">
        <v>443</v>
      </c>
      <c r="C129" s="206" t="s">
        <v>10</v>
      </c>
      <c r="D129" s="207">
        <v>2.5</v>
      </c>
      <c r="E129" s="194"/>
      <c r="F129" s="208">
        <f>D129*E129</f>
        <v>0</v>
      </c>
    </row>
    <row r="130" spans="1:6" ht="12.75">
      <c r="A130" s="204"/>
      <c r="B130" s="205"/>
      <c r="C130" s="206"/>
      <c r="D130" s="207"/>
      <c r="E130" s="194"/>
      <c r="F130" s="208"/>
    </row>
    <row r="131" spans="1:6" ht="25.5">
      <c r="A131" s="204" t="s">
        <v>177</v>
      </c>
      <c r="B131" s="205" t="s">
        <v>444</v>
      </c>
      <c r="C131" s="206" t="s">
        <v>10</v>
      </c>
      <c r="D131" s="207">
        <v>2.5</v>
      </c>
      <c r="E131" s="194"/>
      <c r="F131" s="208">
        <f>D131*E131</f>
        <v>0</v>
      </c>
    </row>
    <row r="132" spans="1:6" ht="12.75">
      <c r="A132" s="204"/>
      <c r="B132" s="205"/>
      <c r="C132" s="206"/>
      <c r="D132" s="207"/>
      <c r="E132" s="194"/>
      <c r="F132" s="208"/>
    </row>
    <row r="133" spans="1:6" ht="38.25">
      <c r="A133" s="204" t="s">
        <v>178</v>
      </c>
      <c r="B133" s="205" t="s">
        <v>445</v>
      </c>
      <c r="C133" s="206" t="s">
        <v>10</v>
      </c>
      <c r="D133" s="207">
        <v>2.5</v>
      </c>
      <c r="E133" s="194"/>
      <c r="F133" s="208">
        <f>D133*E133</f>
        <v>0</v>
      </c>
    </row>
    <row r="134" spans="1:6" ht="12.75">
      <c r="A134" s="33"/>
      <c r="B134" s="35"/>
      <c r="C134" s="177"/>
      <c r="D134" s="34"/>
      <c r="E134" s="159"/>
      <c r="F134" s="57"/>
    </row>
    <row r="135" spans="1:6" ht="63.75">
      <c r="A135" s="204" t="s">
        <v>179</v>
      </c>
      <c r="B135" s="205" t="s">
        <v>432</v>
      </c>
      <c r="C135" s="206" t="s">
        <v>23</v>
      </c>
      <c r="D135" s="207">
        <v>4</v>
      </c>
      <c r="E135" s="194"/>
      <c r="F135" s="208">
        <f>D135*E135</f>
        <v>0</v>
      </c>
    </row>
    <row r="136" spans="1:6" ht="12.75">
      <c r="A136" s="204"/>
      <c r="B136" s="205"/>
      <c r="C136" s="206"/>
      <c r="D136" s="207"/>
      <c r="E136" s="209"/>
      <c r="F136" s="210"/>
    </row>
    <row r="137" spans="1:6" ht="63.75">
      <c r="A137" s="204" t="s">
        <v>180</v>
      </c>
      <c r="B137" s="205" t="s">
        <v>433</v>
      </c>
      <c r="C137" s="206" t="s">
        <v>23</v>
      </c>
      <c r="D137" s="207">
        <v>3</v>
      </c>
      <c r="E137" s="194"/>
      <c r="F137" s="208">
        <f>D137*E137</f>
        <v>0</v>
      </c>
    </row>
    <row r="138" spans="1:6" ht="12.75">
      <c r="A138" s="204"/>
      <c r="B138" s="205"/>
      <c r="C138" s="206"/>
      <c r="D138" s="207"/>
      <c r="E138" s="209"/>
      <c r="F138" s="210"/>
    </row>
    <row r="139" spans="1:6" ht="25.5">
      <c r="A139" s="204" t="s">
        <v>181</v>
      </c>
      <c r="B139" s="205" t="s">
        <v>285</v>
      </c>
      <c r="C139" s="206"/>
      <c r="D139" s="207"/>
      <c r="E139" s="209"/>
      <c r="F139" s="210"/>
    </row>
    <row r="140" spans="1:6" ht="12.75">
      <c r="A140" s="204"/>
      <c r="B140" s="205" t="s">
        <v>434</v>
      </c>
      <c r="C140" s="206" t="s">
        <v>141</v>
      </c>
      <c r="D140" s="207">
        <v>125</v>
      </c>
      <c r="E140" s="209"/>
      <c r="F140" s="210">
        <f>D140*E140</f>
        <v>0</v>
      </c>
    </row>
    <row r="141" spans="1:6" ht="12.75">
      <c r="A141" s="204"/>
      <c r="B141" s="205"/>
      <c r="C141" s="206"/>
      <c r="D141" s="207"/>
      <c r="E141" s="209"/>
      <c r="F141" s="210"/>
    </row>
    <row r="142" spans="1:6" ht="63.75">
      <c r="A142" s="204" t="s">
        <v>183</v>
      </c>
      <c r="B142" s="205" t="s">
        <v>435</v>
      </c>
      <c r="C142" s="206" t="s">
        <v>141</v>
      </c>
      <c r="D142" s="207">
        <v>105</v>
      </c>
      <c r="E142" s="194"/>
      <c r="F142" s="208">
        <f>D142*E142</f>
        <v>0</v>
      </c>
    </row>
    <row r="143" spans="1:6" ht="12.75">
      <c r="A143" s="204"/>
      <c r="B143" s="205"/>
      <c r="C143" s="206"/>
      <c r="D143" s="207"/>
      <c r="E143" s="194"/>
      <c r="F143" s="208"/>
    </row>
    <row r="144" spans="1:6" ht="63.75">
      <c r="A144" s="204" t="s">
        <v>184</v>
      </c>
      <c r="B144" s="205" t="s">
        <v>436</v>
      </c>
      <c r="C144" s="206" t="s">
        <v>141</v>
      </c>
      <c r="D144" s="207">
        <v>20</v>
      </c>
      <c r="E144" s="194"/>
      <c r="F144" s="208">
        <f>D144*E144</f>
        <v>0</v>
      </c>
    </row>
    <row r="145" spans="1:6" ht="12.75">
      <c r="A145" s="204"/>
      <c r="B145" s="205"/>
      <c r="C145" s="206"/>
      <c r="D145" s="207"/>
      <c r="E145" s="209"/>
      <c r="F145" s="210"/>
    </row>
    <row r="146" spans="1:6" ht="25.5">
      <c r="A146" s="204" t="s">
        <v>365</v>
      </c>
      <c r="B146" s="205" t="s">
        <v>437</v>
      </c>
      <c r="C146" s="206" t="s">
        <v>141</v>
      </c>
      <c r="D146" s="207">
        <v>5</v>
      </c>
      <c r="E146" s="194"/>
      <c r="F146" s="208">
        <f>D146*E146</f>
        <v>0</v>
      </c>
    </row>
    <row r="147" spans="1:6" ht="12.75">
      <c r="A147" s="204"/>
      <c r="B147" s="205"/>
      <c r="C147" s="206"/>
      <c r="D147" s="207"/>
      <c r="E147" s="209"/>
      <c r="F147" s="210"/>
    </row>
    <row r="148" spans="1:6" ht="12.75">
      <c r="A148" s="204" t="s">
        <v>366</v>
      </c>
      <c r="B148" s="205" t="s">
        <v>182</v>
      </c>
      <c r="C148" s="206" t="s">
        <v>141</v>
      </c>
      <c r="D148" s="207">
        <v>7</v>
      </c>
      <c r="E148" s="209"/>
      <c r="F148" s="210">
        <f>D148*E148</f>
        <v>0</v>
      </c>
    </row>
    <row r="149" spans="1:6" ht="12.75">
      <c r="A149" s="211"/>
      <c r="B149" s="205"/>
      <c r="C149" s="206"/>
      <c r="D149" s="207"/>
      <c r="E149" s="209"/>
      <c r="F149" s="210"/>
    </row>
    <row r="150" spans="1:6" ht="12.75">
      <c r="A150" s="66" t="s">
        <v>367</v>
      </c>
      <c r="B150" s="212" t="s">
        <v>284</v>
      </c>
      <c r="C150" s="213" t="s">
        <v>138</v>
      </c>
      <c r="D150" s="214">
        <v>0.03</v>
      </c>
      <c r="E150" s="209">
        <f>SUM(F54:F149)</f>
        <v>0</v>
      </c>
      <c r="F150" s="210">
        <f>D150*E150</f>
        <v>0</v>
      </c>
    </row>
    <row r="151" spans="1:6" ht="12.75">
      <c r="A151" s="66"/>
      <c r="B151" s="212"/>
      <c r="C151" s="213"/>
      <c r="D151" s="215"/>
      <c r="E151" s="210"/>
      <c r="F151" s="210"/>
    </row>
    <row r="152" spans="1:6" ht="12.75">
      <c r="A152" s="66" t="s">
        <v>368</v>
      </c>
      <c r="B152" s="212" t="s">
        <v>283</v>
      </c>
      <c r="C152" s="213" t="s">
        <v>282</v>
      </c>
      <c r="D152" s="215">
        <v>1</v>
      </c>
      <c r="E152" s="210"/>
      <c r="F152" s="210">
        <f>D152*E152</f>
        <v>0</v>
      </c>
    </row>
    <row r="153" spans="5:6" ht="12.75">
      <c r="E153" s="57"/>
      <c r="F153" s="57"/>
    </row>
    <row r="154" spans="1:6" ht="13.5" thickBot="1">
      <c r="A154" s="58"/>
      <c r="B154" s="242" t="s">
        <v>185</v>
      </c>
      <c r="C154" s="243"/>
      <c r="D154" s="243"/>
      <c r="E154" s="244"/>
      <c r="F154" s="160">
        <f>SUM(F54:F153)</f>
        <v>0</v>
      </c>
    </row>
    <row r="155" spans="5:6" ht="12.75">
      <c r="E155" s="57"/>
      <c r="F155" s="57"/>
    </row>
    <row r="156" spans="3:6" ht="12.75">
      <c r="C156" s="73" t="s">
        <v>121</v>
      </c>
      <c r="D156" s="74" t="s">
        <v>280</v>
      </c>
      <c r="E156" s="75" t="s">
        <v>271</v>
      </c>
      <c r="F156" s="76" t="s">
        <v>272</v>
      </c>
    </row>
    <row r="157" spans="1:6" ht="12.75">
      <c r="A157" s="59" t="s">
        <v>18</v>
      </c>
      <c r="B157" s="60" t="s">
        <v>124</v>
      </c>
      <c r="E157" s="57"/>
      <c r="F157" s="57"/>
    </row>
    <row r="158" spans="5:6" ht="12.75">
      <c r="E158" s="57"/>
      <c r="F158" s="57"/>
    </row>
    <row r="159" spans="2:6" ht="12.75">
      <c r="B159" s="49" t="s">
        <v>127</v>
      </c>
      <c r="E159" s="57"/>
      <c r="F159" s="57"/>
    </row>
    <row r="160" spans="5:6" ht="12.75">
      <c r="E160" s="57"/>
      <c r="F160" s="57"/>
    </row>
    <row r="161" spans="1:6" ht="38.25">
      <c r="A161" s="48" t="s">
        <v>129</v>
      </c>
      <c r="B161" s="49" t="s">
        <v>186</v>
      </c>
      <c r="E161" s="57"/>
      <c r="F161" s="57"/>
    </row>
    <row r="162" spans="2:6" ht="12.75">
      <c r="B162" s="49" t="s">
        <v>187</v>
      </c>
      <c r="E162" s="57"/>
      <c r="F162" s="57"/>
    </row>
    <row r="163" spans="2:6" ht="12.75">
      <c r="B163" s="49" t="s">
        <v>188</v>
      </c>
      <c r="E163" s="57"/>
      <c r="F163" s="57"/>
    </row>
    <row r="164" spans="2:6" ht="12.75">
      <c r="B164" s="49" t="s">
        <v>189</v>
      </c>
      <c r="E164" s="57"/>
      <c r="F164" s="57"/>
    </row>
    <row r="165" spans="2:6" ht="12.75">
      <c r="B165" s="49" t="s">
        <v>190</v>
      </c>
      <c r="E165" s="57"/>
      <c r="F165" s="57"/>
    </row>
    <row r="166" spans="2:6" ht="12.75">
      <c r="B166" s="49" t="s">
        <v>191</v>
      </c>
      <c r="C166" s="176" t="s">
        <v>23</v>
      </c>
      <c r="D166" s="50">
        <v>1</v>
      </c>
      <c r="E166" s="209"/>
      <c r="F166" s="57">
        <f>D166*E166</f>
        <v>0</v>
      </c>
    </row>
    <row r="167" spans="3:6" ht="12.75">
      <c r="C167" s="176"/>
      <c r="E167" s="210"/>
      <c r="F167" s="57"/>
    </row>
    <row r="168" spans="1:6" ht="25.5">
      <c r="A168" s="48" t="s">
        <v>130</v>
      </c>
      <c r="B168" s="61" t="s">
        <v>192</v>
      </c>
      <c r="C168" s="176"/>
      <c r="E168" s="209"/>
      <c r="F168" s="57"/>
    </row>
    <row r="169" spans="2:6" ht="12.75">
      <c r="B169" s="61" t="s">
        <v>193</v>
      </c>
      <c r="C169" s="176"/>
      <c r="E169" s="209"/>
      <c r="F169" s="57"/>
    </row>
    <row r="170" spans="2:6" ht="12.75">
      <c r="B170" s="61" t="s">
        <v>194</v>
      </c>
      <c r="C170" s="176"/>
      <c r="E170" s="209"/>
      <c r="F170" s="57"/>
    </row>
    <row r="171" spans="2:6" ht="12.75">
      <c r="B171" s="61" t="s">
        <v>195</v>
      </c>
      <c r="C171" s="176"/>
      <c r="E171" s="209"/>
      <c r="F171" s="57"/>
    </row>
    <row r="172" spans="2:6" ht="12.75">
      <c r="B172" s="61" t="s">
        <v>196</v>
      </c>
      <c r="C172" s="176"/>
      <c r="E172" s="209"/>
      <c r="F172" s="57"/>
    </row>
    <row r="173" spans="2:6" ht="25.5">
      <c r="B173" s="61" t="s">
        <v>197</v>
      </c>
      <c r="C173" s="176"/>
      <c r="E173" s="209"/>
      <c r="F173" s="57"/>
    </row>
    <row r="174" spans="2:6" ht="12.75">
      <c r="B174" s="61" t="s">
        <v>198</v>
      </c>
      <c r="C174" s="176"/>
      <c r="E174" s="209"/>
      <c r="F174" s="57"/>
    </row>
    <row r="175" spans="2:6" ht="12.75">
      <c r="B175" s="61"/>
      <c r="C175" s="176" t="s">
        <v>23</v>
      </c>
      <c r="D175" s="50">
        <v>1</v>
      </c>
      <c r="E175" s="209"/>
      <c r="F175" s="57">
        <f>D175*E175</f>
        <v>0</v>
      </c>
    </row>
    <row r="176" spans="4:6" ht="12.75">
      <c r="D176" s="53"/>
      <c r="E176" s="53"/>
      <c r="F176" s="53"/>
    </row>
    <row r="177" spans="1:6" ht="13.5" thickBot="1">
      <c r="A177" s="58"/>
      <c r="B177" s="242" t="s">
        <v>199</v>
      </c>
      <c r="C177" s="243"/>
      <c r="D177" s="243"/>
      <c r="E177" s="244"/>
      <c r="F177" s="160">
        <f>SUM(F166:F176)</f>
        <v>0</v>
      </c>
    </row>
    <row r="178" spans="1:6" s="65" customFormat="1" ht="12.75">
      <c r="A178" s="62"/>
      <c r="B178" s="63"/>
      <c r="C178" s="178"/>
      <c r="D178" s="64"/>
      <c r="E178" s="64"/>
      <c r="F178" s="64"/>
    </row>
    <row r="179" spans="1:6" s="65" customFormat="1" ht="12.75">
      <c r="A179" s="62"/>
      <c r="B179" s="63"/>
      <c r="C179" s="178"/>
      <c r="D179" s="64"/>
      <c r="E179" s="64"/>
      <c r="F179" s="64"/>
    </row>
    <row r="180" spans="1:6" ht="12.75">
      <c r="A180" s="59" t="s">
        <v>20</v>
      </c>
      <c r="B180" s="60" t="s">
        <v>125</v>
      </c>
      <c r="C180" s="73" t="s">
        <v>121</v>
      </c>
      <c r="D180" s="74" t="s">
        <v>280</v>
      </c>
      <c r="E180" s="75" t="s">
        <v>271</v>
      </c>
      <c r="F180" s="76" t="s">
        <v>272</v>
      </c>
    </row>
    <row r="181" spans="1:6" ht="12.75">
      <c r="A181" s="66"/>
      <c r="B181" s="67"/>
      <c r="C181" s="179"/>
      <c r="D181" s="68"/>
      <c r="E181" s="69"/>
      <c r="F181" s="69"/>
    </row>
    <row r="182" spans="1:6" ht="12.75">
      <c r="A182" s="33" t="s">
        <v>129</v>
      </c>
      <c r="B182" s="156" t="s">
        <v>372</v>
      </c>
      <c r="C182" s="180"/>
      <c r="D182" s="157"/>
      <c r="E182" s="158"/>
      <c r="F182" s="158"/>
    </row>
    <row r="183" spans="1:6" ht="12.75">
      <c r="A183" s="33"/>
      <c r="B183" s="156"/>
      <c r="C183" s="180" t="s">
        <v>141</v>
      </c>
      <c r="D183" s="157">
        <v>60</v>
      </c>
      <c r="E183" s="161"/>
      <c r="F183" s="162">
        <f>D183*E183</f>
        <v>0</v>
      </c>
    </row>
    <row r="184" spans="1:6" ht="12.75">
      <c r="A184" s="33"/>
      <c r="B184" s="156"/>
      <c r="C184" s="180"/>
      <c r="D184" s="157"/>
      <c r="E184" s="162"/>
      <c r="F184" s="162"/>
    </row>
    <row r="185" spans="1:6" ht="12.75">
      <c r="A185" s="33" t="s">
        <v>130</v>
      </c>
      <c r="B185" s="156" t="s">
        <v>371</v>
      </c>
      <c r="C185" s="180"/>
      <c r="D185" s="157"/>
      <c r="E185" s="162"/>
      <c r="F185" s="162"/>
    </row>
    <row r="186" spans="1:6" ht="12.75">
      <c r="A186" s="33"/>
      <c r="B186" s="156"/>
      <c r="C186" s="180" t="s">
        <v>141</v>
      </c>
      <c r="D186" s="157">
        <v>64</v>
      </c>
      <c r="E186" s="161"/>
      <c r="F186" s="162">
        <f>D186*E186</f>
        <v>0</v>
      </c>
    </row>
    <row r="187" spans="1:6" ht="12.75">
      <c r="A187" s="33"/>
      <c r="B187" s="156"/>
      <c r="C187" s="180"/>
      <c r="D187" s="157"/>
      <c r="E187" s="162"/>
      <c r="F187" s="162"/>
    </row>
    <row r="188" spans="1:6" ht="12.75">
      <c r="A188" s="33" t="s">
        <v>131</v>
      </c>
      <c r="B188" s="156" t="s">
        <v>373</v>
      </c>
      <c r="C188" s="180"/>
      <c r="D188" s="157"/>
      <c r="E188" s="162"/>
      <c r="F188" s="162"/>
    </row>
    <row r="189" spans="1:6" ht="12.75">
      <c r="A189" s="33"/>
      <c r="B189" s="156"/>
      <c r="C189" s="181" t="s">
        <v>23</v>
      </c>
      <c r="D189" s="157">
        <v>3</v>
      </c>
      <c r="E189" s="161"/>
      <c r="F189" s="162">
        <f>D189*E189</f>
        <v>0</v>
      </c>
    </row>
    <row r="190" spans="1:6" ht="12.75">
      <c r="A190" s="33"/>
      <c r="B190" s="156"/>
      <c r="C190" s="180"/>
      <c r="D190" s="157"/>
      <c r="E190" s="162"/>
      <c r="F190" s="162"/>
    </row>
    <row r="191" spans="1:6" ht="12.75">
      <c r="A191" s="33" t="s">
        <v>132</v>
      </c>
      <c r="B191" s="156" t="s">
        <v>200</v>
      </c>
      <c r="C191" s="180"/>
      <c r="D191" s="157"/>
      <c r="E191" s="162"/>
      <c r="F191" s="162"/>
    </row>
    <row r="192" spans="1:6" ht="12.75">
      <c r="A192" s="33"/>
      <c r="B192" s="156"/>
      <c r="C192" s="181" t="s">
        <v>23</v>
      </c>
      <c r="D192" s="157">
        <v>3</v>
      </c>
      <c r="E192" s="161"/>
      <c r="F192" s="162">
        <f>D192*E192</f>
        <v>0</v>
      </c>
    </row>
    <row r="193" spans="1:6" ht="12.75">
      <c r="A193" s="33"/>
      <c r="B193" s="156"/>
      <c r="C193" s="180"/>
      <c r="D193" s="157"/>
      <c r="E193" s="162"/>
      <c r="F193" s="162"/>
    </row>
    <row r="194" spans="1:6" ht="12.75">
      <c r="A194" s="33" t="s">
        <v>133</v>
      </c>
      <c r="B194" s="156" t="s">
        <v>374</v>
      </c>
      <c r="C194" s="180"/>
      <c r="D194" s="157"/>
      <c r="E194" s="162"/>
      <c r="F194" s="162"/>
    </row>
    <row r="195" spans="1:6" ht="12.75">
      <c r="A195" s="33"/>
      <c r="B195" s="156"/>
      <c r="C195" s="180" t="s">
        <v>141</v>
      </c>
      <c r="D195" s="157">
        <v>15</v>
      </c>
      <c r="E195" s="216"/>
      <c r="F195" s="162">
        <f>D195*E195</f>
        <v>0</v>
      </c>
    </row>
    <row r="196" spans="1:6" ht="12.75">
      <c r="A196" s="33"/>
      <c r="B196" s="156"/>
      <c r="C196" s="180"/>
      <c r="D196" s="157"/>
      <c r="E196" s="189"/>
      <c r="F196" s="162"/>
    </row>
    <row r="197" spans="1:6" ht="12.75">
      <c r="A197" s="33" t="s">
        <v>134</v>
      </c>
      <c r="B197" s="156" t="s">
        <v>375</v>
      </c>
      <c r="C197" s="180"/>
      <c r="D197" s="157"/>
      <c r="E197" s="189"/>
      <c r="F197" s="162"/>
    </row>
    <row r="198" spans="1:6" ht="12.75">
      <c r="A198" s="33"/>
      <c r="B198" s="156"/>
      <c r="C198" s="180" t="s">
        <v>141</v>
      </c>
      <c r="D198" s="157">
        <v>5</v>
      </c>
      <c r="E198" s="216"/>
      <c r="F198" s="162">
        <f>D198*E198</f>
        <v>0</v>
      </c>
    </row>
    <row r="199" spans="1:6" ht="12.75">
      <c r="A199" s="33"/>
      <c r="B199" s="156"/>
      <c r="C199" s="180"/>
      <c r="D199" s="157"/>
      <c r="E199" s="189"/>
      <c r="F199" s="162"/>
    </row>
    <row r="200" spans="1:6" ht="12.75">
      <c r="A200" s="33" t="s">
        <v>135</v>
      </c>
      <c r="B200" s="156" t="s">
        <v>370</v>
      </c>
      <c r="C200" s="180"/>
      <c r="D200" s="157"/>
      <c r="E200" s="189"/>
      <c r="F200" s="162"/>
    </row>
    <row r="201" spans="1:6" ht="12.75">
      <c r="A201" s="33"/>
      <c r="B201" s="156"/>
      <c r="C201" s="180" t="s">
        <v>23</v>
      </c>
      <c r="D201" s="157">
        <v>14</v>
      </c>
      <c r="E201" s="216"/>
      <c r="F201" s="162">
        <f>D201*E201</f>
        <v>0</v>
      </c>
    </row>
    <row r="202" spans="1:6" ht="12.75">
      <c r="A202" s="33"/>
      <c r="B202" s="156"/>
      <c r="C202" s="180"/>
      <c r="D202" s="157"/>
      <c r="E202" s="189"/>
      <c r="F202" s="162"/>
    </row>
    <row r="203" spans="1:6" ht="12.75">
      <c r="A203" s="33" t="s">
        <v>136</v>
      </c>
      <c r="B203" s="156" t="s">
        <v>376</v>
      </c>
      <c r="C203" s="180"/>
      <c r="D203" s="157"/>
      <c r="E203" s="189"/>
      <c r="F203" s="162"/>
    </row>
    <row r="204" spans="1:6" ht="12.75">
      <c r="A204" s="33"/>
      <c r="B204" s="156"/>
      <c r="C204" s="180" t="s">
        <v>23</v>
      </c>
      <c r="D204" s="157">
        <v>53</v>
      </c>
      <c r="E204" s="216"/>
      <c r="F204" s="162">
        <f>D204*E204</f>
        <v>0</v>
      </c>
    </row>
    <row r="205" spans="1:6" ht="12.75">
      <c r="A205" s="33"/>
      <c r="B205" s="156"/>
      <c r="C205" s="180"/>
      <c r="D205" s="157"/>
      <c r="E205" s="189"/>
      <c r="F205" s="162"/>
    </row>
    <row r="206" spans="1:6" ht="12.75">
      <c r="A206" s="33" t="s">
        <v>137</v>
      </c>
      <c r="B206" s="156" t="s">
        <v>378</v>
      </c>
      <c r="C206" s="180"/>
      <c r="D206" s="157"/>
      <c r="E206" s="189"/>
      <c r="F206" s="162"/>
    </row>
    <row r="207" spans="1:6" ht="12.75">
      <c r="A207" s="33"/>
      <c r="B207" s="156"/>
      <c r="C207" s="180" t="s">
        <v>23</v>
      </c>
      <c r="D207" s="157">
        <v>12</v>
      </c>
      <c r="E207" s="216"/>
      <c r="F207" s="162">
        <f>D207*E207</f>
        <v>0</v>
      </c>
    </row>
    <row r="208" spans="1:6" ht="12.75">
      <c r="A208" s="33"/>
      <c r="B208" s="156"/>
      <c r="C208" s="180"/>
      <c r="D208" s="157"/>
      <c r="E208" s="189"/>
      <c r="F208" s="162"/>
    </row>
    <row r="209" spans="1:6" ht="12.75">
      <c r="A209" s="33" t="s">
        <v>149</v>
      </c>
      <c r="B209" s="156" t="s">
        <v>377</v>
      </c>
      <c r="C209" s="180"/>
      <c r="D209" s="157"/>
      <c r="E209" s="189"/>
      <c r="F209" s="162"/>
    </row>
    <row r="210" spans="1:6" ht="12.75">
      <c r="A210" s="33"/>
      <c r="B210" s="156"/>
      <c r="C210" s="180" t="s">
        <v>23</v>
      </c>
      <c r="D210" s="157">
        <v>4</v>
      </c>
      <c r="E210" s="216"/>
      <c r="F210" s="162">
        <f>D210*E210</f>
        <v>0</v>
      </c>
    </row>
    <row r="211" spans="1:6" ht="12.75">
      <c r="A211" s="33"/>
      <c r="B211" s="156"/>
      <c r="C211" s="180"/>
      <c r="D211" s="157"/>
      <c r="E211" s="217"/>
      <c r="F211" s="158"/>
    </row>
    <row r="212" spans="1:6" ht="12.75">
      <c r="A212" s="204" t="s">
        <v>151</v>
      </c>
      <c r="B212" s="218" t="s">
        <v>379</v>
      </c>
      <c r="C212" s="187" t="s">
        <v>138</v>
      </c>
      <c r="D212" s="219">
        <v>0.05</v>
      </c>
      <c r="E212" s="216">
        <f>SUM(F182:F211)</f>
        <v>0</v>
      </c>
      <c r="F212" s="162">
        <f>E212*D212</f>
        <v>0</v>
      </c>
    </row>
    <row r="213" spans="1:6" ht="12.75">
      <c r="A213" s="204"/>
      <c r="B213" s="218"/>
      <c r="C213" s="187"/>
      <c r="D213" s="188"/>
      <c r="E213" s="189"/>
      <c r="F213" s="162"/>
    </row>
    <row r="214" spans="1:6" ht="12.75">
      <c r="A214" s="204" t="s">
        <v>153</v>
      </c>
      <c r="B214" s="218" t="s">
        <v>380</v>
      </c>
      <c r="C214" s="187" t="s">
        <v>282</v>
      </c>
      <c r="D214" s="188">
        <v>1</v>
      </c>
      <c r="E214" s="189"/>
      <c r="F214" s="162">
        <f>D214*E214</f>
        <v>0</v>
      </c>
    </row>
    <row r="215" spans="1:6" ht="12.75">
      <c r="A215" s="33"/>
      <c r="B215" s="156"/>
      <c r="C215" s="187"/>
      <c r="D215" s="188"/>
      <c r="E215" s="189"/>
      <c r="F215" s="162"/>
    </row>
    <row r="216" spans="1:6" ht="13.5" thickBot="1">
      <c r="A216" s="58"/>
      <c r="B216" s="241" t="s">
        <v>201</v>
      </c>
      <c r="C216" s="241"/>
      <c r="D216" s="241"/>
      <c r="E216" s="241"/>
      <c r="F216" s="160">
        <f>SUM(F182:F215)</f>
        <v>0</v>
      </c>
    </row>
    <row r="217" spans="1:6" ht="12.75">
      <c r="A217" s="190"/>
      <c r="B217" s="191"/>
      <c r="C217" s="191"/>
      <c r="D217" s="191"/>
      <c r="E217" s="191"/>
      <c r="F217" s="192"/>
    </row>
    <row r="218" spans="1:6" ht="12.75">
      <c r="A218" s="59" t="s">
        <v>24</v>
      </c>
      <c r="B218" s="60" t="s">
        <v>126</v>
      </c>
      <c r="C218" s="73" t="s">
        <v>121</v>
      </c>
      <c r="D218" s="74" t="s">
        <v>280</v>
      </c>
      <c r="E218" s="75" t="s">
        <v>271</v>
      </c>
      <c r="F218" s="76" t="s">
        <v>272</v>
      </c>
    </row>
    <row r="219" spans="1:6" ht="12.75">
      <c r="A219" s="33"/>
      <c r="B219" s="156"/>
      <c r="C219" s="187"/>
      <c r="D219" s="188"/>
      <c r="E219" s="189"/>
      <c r="F219" s="162"/>
    </row>
    <row r="220" spans="1:6" ht="12.75">
      <c r="A220" s="33" t="s">
        <v>129</v>
      </c>
      <c r="B220" s="156" t="s">
        <v>474</v>
      </c>
      <c r="C220" s="187" t="s">
        <v>23</v>
      </c>
      <c r="D220" s="188">
        <v>1</v>
      </c>
      <c r="E220" s="189"/>
      <c r="F220" s="162">
        <f>D220*E220</f>
        <v>0</v>
      </c>
    </row>
    <row r="221" spans="1:6" ht="12.75">
      <c r="A221" s="33"/>
      <c r="B221" s="156"/>
      <c r="C221" s="187"/>
      <c r="D221" s="188"/>
      <c r="E221" s="189"/>
      <c r="F221" s="162"/>
    </row>
    <row r="222" spans="1:6" ht="13.5" thickBot="1">
      <c r="A222" s="58"/>
      <c r="B222" s="241" t="s">
        <v>473</v>
      </c>
      <c r="C222" s="241"/>
      <c r="D222" s="241"/>
      <c r="E222" s="241"/>
      <c r="F222" s="160">
        <f>SUM(F218:F221)</f>
        <v>0</v>
      </c>
    </row>
    <row r="223" spans="3:6" ht="12.75">
      <c r="C223" s="176"/>
      <c r="E223" s="57"/>
      <c r="F223" s="57"/>
    </row>
    <row r="224" spans="5:6" ht="12.75">
      <c r="E224" s="57"/>
      <c r="F224" s="57"/>
    </row>
    <row r="225" spans="5:6" ht="12.75">
      <c r="E225" s="57"/>
      <c r="F225" s="57"/>
    </row>
    <row r="226" spans="5:6" ht="12.75">
      <c r="E226" s="57"/>
      <c r="F226" s="57"/>
    </row>
    <row r="227" spans="5:6" ht="12.75">
      <c r="E227" s="57"/>
      <c r="F227" s="57"/>
    </row>
    <row r="228" spans="5:6" ht="12.75">
      <c r="E228" s="57"/>
      <c r="F228" s="57"/>
    </row>
    <row r="229" spans="5:6" ht="12.75">
      <c r="E229" s="57"/>
      <c r="F229" s="57"/>
    </row>
    <row r="230" spans="5:6" ht="12.75">
      <c r="E230" s="57"/>
      <c r="F230" s="57"/>
    </row>
    <row r="231" spans="5:6" ht="12.75">
      <c r="E231" s="57"/>
      <c r="F231" s="57"/>
    </row>
    <row r="232" spans="5:6" ht="12.75">
      <c r="E232" s="57"/>
      <c r="F232" s="57"/>
    </row>
    <row r="233" spans="5:6" ht="12.75">
      <c r="E233" s="57"/>
      <c r="F233" s="57"/>
    </row>
    <row r="234" spans="3:6" ht="12.75">
      <c r="C234" s="176"/>
      <c r="E234" s="57"/>
      <c r="F234" s="57"/>
    </row>
    <row r="235" spans="5:6" ht="12.75">
      <c r="E235" s="57"/>
      <c r="F235" s="57"/>
    </row>
    <row r="236" spans="5:6" ht="12.75">
      <c r="E236" s="57"/>
      <c r="F236" s="57"/>
    </row>
    <row r="237" spans="5:6" ht="12.75">
      <c r="E237" s="57"/>
      <c r="F237" s="57"/>
    </row>
    <row r="238" spans="5:6" ht="12.75">
      <c r="E238" s="57"/>
      <c r="F238" s="57"/>
    </row>
    <row r="239" spans="5:6" ht="12.75">
      <c r="E239" s="57"/>
      <c r="F239" s="57"/>
    </row>
    <row r="240" spans="5:6" ht="12.75">
      <c r="E240" s="57"/>
      <c r="F240" s="57"/>
    </row>
    <row r="241" spans="5:6" ht="12.75">
      <c r="E241" s="57"/>
      <c r="F241" s="57"/>
    </row>
    <row r="242" spans="5:6" ht="12.75">
      <c r="E242" s="57"/>
      <c r="F242" s="57"/>
    </row>
    <row r="243" spans="5:6" ht="12.75">
      <c r="E243" s="57"/>
      <c r="F243" s="57"/>
    </row>
    <row r="244" spans="5:6" ht="12.75">
      <c r="E244" s="57"/>
      <c r="F244" s="57"/>
    </row>
    <row r="245" spans="3:6" ht="12.75">
      <c r="C245" s="176"/>
      <c r="E245" s="57"/>
      <c r="F245" s="57"/>
    </row>
    <row r="246" spans="5:6" ht="12.75">
      <c r="E246" s="57"/>
      <c r="F246" s="57"/>
    </row>
    <row r="247" spans="5:6" ht="12.75">
      <c r="E247" s="57"/>
      <c r="F247" s="57"/>
    </row>
    <row r="248" spans="5:6" ht="12.75">
      <c r="E248" s="57"/>
      <c r="F248" s="57"/>
    </row>
    <row r="249" spans="5:6" ht="12.75">
      <c r="E249" s="57"/>
      <c r="F249" s="57"/>
    </row>
    <row r="250" spans="5:6" ht="12.75">
      <c r="E250" s="57"/>
      <c r="F250" s="57"/>
    </row>
    <row r="251" spans="2:6" ht="12.75">
      <c r="B251" s="70"/>
      <c r="E251" s="57"/>
      <c r="F251" s="57"/>
    </row>
    <row r="252" spans="2:6" ht="12.75">
      <c r="B252" s="70"/>
      <c r="E252" s="57"/>
      <c r="F252" s="57"/>
    </row>
    <row r="253" spans="2:6" ht="12.75">
      <c r="B253" s="70"/>
      <c r="E253" s="57"/>
      <c r="F253" s="57"/>
    </row>
    <row r="254" spans="2:6" ht="12.75">
      <c r="B254" s="70"/>
      <c r="E254" s="57"/>
      <c r="F254" s="57"/>
    </row>
    <row r="255" spans="2:6" ht="12.75">
      <c r="B255" s="70"/>
      <c r="E255" s="57"/>
      <c r="F255" s="57"/>
    </row>
    <row r="256" spans="2:6" ht="12.75">
      <c r="B256" s="70"/>
      <c r="E256" s="57"/>
      <c r="F256" s="57"/>
    </row>
    <row r="257" spans="2:6" ht="12.75">
      <c r="B257" s="70"/>
      <c r="E257" s="57"/>
      <c r="F257" s="57"/>
    </row>
    <row r="258" spans="2:6" ht="12.75">
      <c r="B258" s="70"/>
      <c r="E258" s="57"/>
      <c r="F258" s="57"/>
    </row>
    <row r="259" spans="3:6" ht="12.75">
      <c r="C259" s="176"/>
      <c r="E259" s="57"/>
      <c r="F259" s="57"/>
    </row>
    <row r="260" spans="5:6" ht="12.75">
      <c r="E260" s="57"/>
      <c r="F260" s="57"/>
    </row>
    <row r="261" spans="5:6" ht="12.75">
      <c r="E261" s="57"/>
      <c r="F261" s="57"/>
    </row>
    <row r="262" spans="5:6" ht="12.75">
      <c r="E262" s="57"/>
      <c r="F262" s="57"/>
    </row>
    <row r="263" spans="2:6" ht="12.75">
      <c r="B263" s="70"/>
      <c r="E263" s="57"/>
      <c r="F263" s="57"/>
    </row>
    <row r="264" spans="2:6" ht="12.75">
      <c r="B264" s="70"/>
      <c r="E264" s="57"/>
      <c r="F264" s="57"/>
    </row>
    <row r="265" spans="2:6" ht="12.75">
      <c r="B265" s="70"/>
      <c r="E265" s="57"/>
      <c r="F265" s="57"/>
    </row>
    <row r="266" spans="2:6" ht="12.75">
      <c r="B266" s="70"/>
      <c r="E266" s="57"/>
      <c r="F266" s="57"/>
    </row>
    <row r="267" spans="5:6" ht="12.75">
      <c r="E267" s="57"/>
      <c r="F267" s="57"/>
    </row>
    <row r="268" spans="5:6" ht="12.75">
      <c r="E268" s="57"/>
      <c r="F268" s="57"/>
    </row>
    <row r="269" spans="5:6" ht="12.75">
      <c r="E269" s="57"/>
      <c r="F269" s="57"/>
    </row>
    <row r="270" spans="5:6" ht="12.75">
      <c r="E270" s="57"/>
      <c r="F270" s="57"/>
    </row>
    <row r="271" spans="5:6" ht="12.75">
      <c r="E271" s="57"/>
      <c r="F271" s="57"/>
    </row>
    <row r="272" spans="5:6" ht="12.75">
      <c r="E272" s="57"/>
      <c r="F272" s="57"/>
    </row>
    <row r="273" spans="5:6" ht="12.75">
      <c r="E273" s="57"/>
      <c r="F273" s="57"/>
    </row>
    <row r="274" spans="5:6" ht="12.75">
      <c r="E274" s="57"/>
      <c r="F274" s="57"/>
    </row>
    <row r="275" spans="5:6" ht="12.75">
      <c r="E275" s="57"/>
      <c r="F275" s="57"/>
    </row>
    <row r="276" spans="5:6" ht="12.75">
      <c r="E276" s="57"/>
      <c r="F276" s="57"/>
    </row>
    <row r="277" spans="5:6" ht="12.75">
      <c r="E277" s="57"/>
      <c r="F277" s="57"/>
    </row>
    <row r="278" spans="5:6" ht="12.75">
      <c r="E278" s="57"/>
      <c r="F278" s="57"/>
    </row>
    <row r="279" spans="5:6" ht="12.75">
      <c r="E279" s="57"/>
      <c r="F279" s="57"/>
    </row>
    <row r="280" spans="5:6" ht="12.75">
      <c r="E280" s="57"/>
      <c r="F280" s="57"/>
    </row>
    <row r="281" spans="5:6" ht="12.75">
      <c r="E281" s="57"/>
      <c r="F281" s="57"/>
    </row>
    <row r="282" spans="3:6" ht="12.75">
      <c r="C282" s="176"/>
      <c r="E282" s="57"/>
      <c r="F282" s="57"/>
    </row>
    <row r="283" spans="5:6" ht="12.75">
      <c r="E283" s="57"/>
      <c r="F283" s="57"/>
    </row>
    <row r="284" spans="5:6" ht="12.75">
      <c r="E284" s="57"/>
      <c r="F284" s="57"/>
    </row>
    <row r="285" spans="3:6" ht="12.75">
      <c r="C285" s="176"/>
      <c r="E285" s="57"/>
      <c r="F285" s="57"/>
    </row>
    <row r="286" spans="5:6" ht="12.75">
      <c r="E286" s="57"/>
      <c r="F286" s="57"/>
    </row>
    <row r="287" spans="5:6" ht="12.75">
      <c r="E287" s="57"/>
      <c r="F287" s="57"/>
    </row>
    <row r="288" spans="5:6" ht="12.75">
      <c r="E288" s="57"/>
      <c r="F288" s="57"/>
    </row>
    <row r="289" spans="5:6" ht="12.75">
      <c r="E289" s="57"/>
      <c r="F289" s="57"/>
    </row>
    <row r="290" spans="5:6" ht="12.75">
      <c r="E290" s="57"/>
      <c r="F290" s="57"/>
    </row>
    <row r="291" spans="5:6" ht="12.75">
      <c r="E291" s="57"/>
      <c r="F291" s="57"/>
    </row>
    <row r="292" spans="5:6" ht="12.75">
      <c r="E292" s="57"/>
      <c r="F292" s="57"/>
    </row>
    <row r="293" spans="5:6" ht="12.75">
      <c r="E293" s="57"/>
      <c r="F293" s="57"/>
    </row>
    <row r="294" spans="5:6" ht="12.75">
      <c r="E294" s="57"/>
      <c r="F294" s="57"/>
    </row>
    <row r="295" spans="5:6" ht="12.75">
      <c r="E295" s="57"/>
      <c r="F295" s="57"/>
    </row>
    <row r="296" spans="5:6" ht="12.75">
      <c r="E296" s="57"/>
      <c r="F296" s="57"/>
    </row>
    <row r="297" spans="5:6" ht="12.75">
      <c r="E297" s="57"/>
      <c r="F297" s="57"/>
    </row>
    <row r="298" spans="5:6" ht="12.75">
      <c r="E298" s="57"/>
      <c r="F298" s="57"/>
    </row>
    <row r="299" spans="5:6" ht="12.75">
      <c r="E299" s="57"/>
      <c r="F299" s="57"/>
    </row>
    <row r="300" spans="5:6" ht="12.75">
      <c r="E300" s="57"/>
      <c r="F300" s="57"/>
    </row>
    <row r="301" spans="5:6" ht="12.75">
      <c r="E301" s="57"/>
      <c r="F301" s="57"/>
    </row>
    <row r="302" spans="5:6" ht="12.75">
      <c r="E302" s="57"/>
      <c r="F302" s="57"/>
    </row>
    <row r="303" spans="5:6" ht="12.75">
      <c r="E303" s="57"/>
      <c r="F303" s="57"/>
    </row>
    <row r="304" spans="5:6" ht="12.75">
      <c r="E304" s="57"/>
      <c r="F304" s="57"/>
    </row>
    <row r="305" spans="5:6" ht="12.75">
      <c r="E305" s="57"/>
      <c r="F305" s="57"/>
    </row>
    <row r="306" spans="5:6" ht="12.75">
      <c r="E306" s="57"/>
      <c r="F306" s="57"/>
    </row>
    <row r="307" spans="5:6" ht="12.75">
      <c r="E307" s="57"/>
      <c r="F307" s="57"/>
    </row>
    <row r="308" spans="5:6" ht="12.75">
      <c r="E308" s="57"/>
      <c r="F308" s="57"/>
    </row>
    <row r="309" spans="5:6" ht="12.75">
      <c r="E309" s="57"/>
      <c r="F309" s="57"/>
    </row>
  </sheetData>
  <sheetProtection/>
  <mergeCells count="6">
    <mergeCell ref="B17:E17"/>
    <mergeCell ref="B49:E49"/>
    <mergeCell ref="B154:E154"/>
    <mergeCell ref="B177:E177"/>
    <mergeCell ref="B222:E222"/>
    <mergeCell ref="B216:E2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1"/>
  <sheetViews>
    <sheetView view="pageBreakPreview" zoomScaleSheetLayoutView="100" zoomScalePageLayoutView="0" workbookViewId="0" topLeftCell="A1">
      <selection activeCell="G120" sqref="G120"/>
    </sheetView>
  </sheetViews>
  <sheetFormatPr defaultColWidth="9.140625" defaultRowHeight="15.75"/>
  <cols>
    <col min="1" max="1" width="4.57421875" style="97" customWidth="1"/>
    <col min="2" max="2" width="40.7109375" style="85" customWidth="1"/>
    <col min="3" max="4" width="7.7109375" style="92" customWidth="1"/>
    <col min="5" max="5" width="9.7109375" style="46" customWidth="1"/>
    <col min="6" max="6" width="13.57421875" style="46" customWidth="1"/>
    <col min="7" max="7" width="10.7109375" style="3" bestFit="1" customWidth="1"/>
    <col min="8" max="16384" width="9.140625" style="3" customWidth="1"/>
  </cols>
  <sheetData>
    <row r="1" spans="1:6" s="23" customFormat="1" ht="12.75">
      <c r="A1" s="98"/>
      <c r="B1" s="101" t="s">
        <v>55</v>
      </c>
      <c r="C1" s="121"/>
      <c r="D1" s="123"/>
      <c r="E1" s="122"/>
      <c r="F1" s="122"/>
    </row>
    <row r="2" spans="1:6" s="23" customFormat="1" ht="12.75">
      <c r="A2" s="98"/>
      <c r="B2" s="101"/>
      <c r="C2" s="121"/>
      <c r="D2" s="123"/>
      <c r="E2" s="122"/>
      <c r="F2" s="122"/>
    </row>
    <row r="3" spans="1:6" s="23" customFormat="1" ht="12.75">
      <c r="A3" s="98"/>
      <c r="B3" s="101"/>
      <c r="C3" s="121"/>
      <c r="D3" s="123"/>
      <c r="E3" s="122"/>
      <c r="F3" s="122"/>
    </row>
    <row r="4" spans="1:6" s="23" customFormat="1" ht="12.75">
      <c r="A4" s="98"/>
      <c r="B4" s="170" t="s">
        <v>27</v>
      </c>
      <c r="C4" s="94"/>
      <c r="D4" s="96"/>
      <c r="E4" s="169"/>
      <c r="F4" s="169"/>
    </row>
    <row r="5" spans="1:6" s="23" customFormat="1" ht="12.75">
      <c r="A5" s="98"/>
      <c r="B5" s="147"/>
      <c r="C5" s="94"/>
      <c r="D5" s="96"/>
      <c r="E5" s="169"/>
      <c r="F5" s="169"/>
    </row>
    <row r="6" spans="1:6" s="23" customFormat="1" ht="12.75">
      <c r="A6" s="98"/>
      <c r="B6" s="147" t="s">
        <v>306</v>
      </c>
      <c r="C6" s="94"/>
      <c r="D6" s="96"/>
      <c r="E6" s="169"/>
      <c r="F6" s="169">
        <f>F193</f>
        <v>0</v>
      </c>
    </row>
    <row r="7" spans="1:6" s="23" customFormat="1" ht="12.75">
      <c r="A7" s="98"/>
      <c r="B7" s="147"/>
      <c r="C7" s="94"/>
      <c r="D7" s="96"/>
      <c r="E7" s="169"/>
      <c r="F7" s="169"/>
    </row>
    <row r="8" spans="1:6" s="23" customFormat="1" ht="12.75">
      <c r="A8" s="98"/>
      <c r="B8" s="147" t="s">
        <v>202</v>
      </c>
      <c r="C8" s="94"/>
      <c r="D8" s="96"/>
      <c r="E8" s="169"/>
      <c r="F8" s="169">
        <f>F235</f>
        <v>0</v>
      </c>
    </row>
    <row r="9" spans="1:6" s="23" customFormat="1" ht="12.75">
      <c r="A9" s="98"/>
      <c r="B9" s="147"/>
      <c r="C9" s="94"/>
      <c r="D9" s="96"/>
      <c r="E9" s="169"/>
      <c r="F9" s="169"/>
    </row>
    <row r="10" spans="1:6" s="23" customFormat="1" ht="12.75">
      <c r="A10" s="98"/>
      <c r="B10" s="147" t="s">
        <v>352</v>
      </c>
      <c r="C10" s="94"/>
      <c r="D10" s="96"/>
      <c r="E10" s="169"/>
      <c r="F10" s="169">
        <f>F269</f>
        <v>0</v>
      </c>
    </row>
    <row r="11" spans="1:6" s="23" customFormat="1" ht="12.75">
      <c r="A11" s="98"/>
      <c r="B11" s="147"/>
      <c r="C11" s="94"/>
      <c r="D11" s="96"/>
      <c r="E11" s="169"/>
      <c r="F11" s="169"/>
    </row>
    <row r="12" spans="1:6" s="23" customFormat="1" ht="12.75">
      <c r="A12" s="98"/>
      <c r="B12" s="171" t="s">
        <v>431</v>
      </c>
      <c r="C12" s="172"/>
      <c r="D12" s="173"/>
      <c r="E12" s="174"/>
      <c r="F12" s="193">
        <f>SUM(F6:F11)</f>
        <v>0</v>
      </c>
    </row>
    <row r="13" spans="1:6" s="23" customFormat="1" ht="12.75">
      <c r="A13" s="98"/>
      <c r="B13" s="101"/>
      <c r="C13" s="121"/>
      <c r="D13" s="123"/>
      <c r="E13" s="122"/>
      <c r="F13" s="122"/>
    </row>
    <row r="14" spans="1:13" s="43" customFormat="1" ht="12.75">
      <c r="A14" s="138"/>
      <c r="B14" s="103"/>
      <c r="C14" s="92"/>
      <c r="D14" s="92"/>
      <c r="E14" s="39"/>
      <c r="F14" s="39"/>
      <c r="G14" s="44"/>
      <c r="H14" s="45"/>
      <c r="I14" s="44"/>
      <c r="J14" s="44"/>
      <c r="K14" s="44"/>
      <c r="L14" s="45"/>
      <c r="M14" s="45"/>
    </row>
    <row r="15" spans="1:13" s="43" customFormat="1" ht="12.75">
      <c r="A15" s="138"/>
      <c r="B15" s="101" t="s">
        <v>306</v>
      </c>
      <c r="C15" s="121" t="s">
        <v>121</v>
      </c>
      <c r="D15" s="123" t="s">
        <v>280</v>
      </c>
      <c r="E15" s="122" t="s">
        <v>271</v>
      </c>
      <c r="F15" s="122" t="s">
        <v>272</v>
      </c>
      <c r="G15" s="44"/>
      <c r="H15" s="45"/>
      <c r="I15" s="44"/>
      <c r="J15" s="44"/>
      <c r="K15" s="44"/>
      <c r="L15" s="45"/>
      <c r="M15" s="45"/>
    </row>
    <row r="16" spans="1:13" s="43" customFormat="1" ht="12.75">
      <c r="A16" s="138"/>
      <c r="B16" s="103"/>
      <c r="C16" s="92"/>
      <c r="D16" s="92"/>
      <c r="E16" s="39"/>
      <c r="F16" s="39"/>
      <c r="G16" s="44"/>
      <c r="H16" s="45"/>
      <c r="I16" s="44"/>
      <c r="J16" s="44"/>
      <c r="K16" s="44"/>
      <c r="L16" s="45"/>
      <c r="M16" s="45"/>
    </row>
    <row r="17" spans="1:13" s="43" customFormat="1" ht="12.75">
      <c r="A17" s="138"/>
      <c r="B17" s="43" t="s">
        <v>351</v>
      </c>
      <c r="C17" s="92"/>
      <c r="D17" s="92"/>
      <c r="E17" s="39"/>
      <c r="F17" s="39"/>
      <c r="G17" s="44"/>
      <c r="H17" s="45"/>
      <c r="I17" s="44"/>
      <c r="J17" s="44"/>
      <c r="K17" s="44"/>
      <c r="L17" s="45"/>
      <c r="M17" s="45"/>
    </row>
    <row r="18" spans="1:13" s="43" customFormat="1" ht="12.75">
      <c r="A18" s="138"/>
      <c r="C18" s="92"/>
      <c r="D18" s="92"/>
      <c r="E18" s="39"/>
      <c r="F18" s="39"/>
      <c r="G18" s="44"/>
      <c r="H18" s="45"/>
      <c r="I18" s="44"/>
      <c r="J18" s="44"/>
      <c r="K18" s="44"/>
      <c r="L18" s="45"/>
      <c r="M18" s="45"/>
    </row>
    <row r="19" spans="1:13" s="43" customFormat="1" ht="12.75">
      <c r="A19" s="138"/>
      <c r="B19" s="140" t="s">
        <v>326</v>
      </c>
      <c r="C19" s="92"/>
      <c r="D19" s="92"/>
      <c r="E19" s="39"/>
      <c r="F19" s="39"/>
      <c r="G19" s="44"/>
      <c r="H19" s="45"/>
      <c r="I19" s="44"/>
      <c r="J19" s="44"/>
      <c r="K19" s="44"/>
      <c r="L19" s="45"/>
      <c r="M19" s="45"/>
    </row>
    <row r="20" spans="1:13" s="43" customFormat="1" ht="12.75">
      <c r="A20" s="138"/>
      <c r="C20" s="92"/>
      <c r="D20" s="92"/>
      <c r="E20" s="39"/>
      <c r="F20" s="39"/>
      <c r="G20" s="44"/>
      <c r="H20" s="45"/>
      <c r="I20" s="44"/>
      <c r="J20" s="44"/>
      <c r="K20" s="44"/>
      <c r="L20" s="45"/>
      <c r="M20" s="45"/>
    </row>
    <row r="21" spans="1:6" s="43" customFormat="1" ht="51">
      <c r="A21" s="97" t="s">
        <v>129</v>
      </c>
      <c r="B21" s="86" t="s">
        <v>307</v>
      </c>
      <c r="C21" s="92"/>
      <c r="D21" s="92"/>
      <c r="E21" s="104"/>
      <c r="F21" s="104"/>
    </row>
    <row r="22" spans="1:6" s="43" customFormat="1" ht="89.25">
      <c r="A22" s="105" t="s">
        <v>216</v>
      </c>
      <c r="B22" s="80" t="s">
        <v>217</v>
      </c>
      <c r="C22" s="92"/>
      <c r="D22" s="92"/>
      <c r="E22" s="124"/>
      <c r="F22" s="125"/>
    </row>
    <row r="23" spans="1:6" s="43" customFormat="1" ht="38.25">
      <c r="A23" s="105" t="s">
        <v>216</v>
      </c>
      <c r="B23" s="80" t="s">
        <v>218</v>
      </c>
      <c r="C23" s="92"/>
      <c r="D23" s="92"/>
      <c r="E23" s="124"/>
      <c r="F23" s="124"/>
    </row>
    <row r="24" spans="1:6" s="43" customFormat="1" ht="38.25">
      <c r="A24" s="105" t="s">
        <v>216</v>
      </c>
      <c r="B24" s="80" t="s">
        <v>219</v>
      </c>
      <c r="C24" s="92"/>
      <c r="D24" s="92"/>
      <c r="E24" s="124"/>
      <c r="F24" s="124"/>
    </row>
    <row r="25" spans="1:6" s="43" customFormat="1" ht="12.75">
      <c r="A25" s="105" t="s">
        <v>216</v>
      </c>
      <c r="B25" s="80" t="s">
        <v>220</v>
      </c>
      <c r="C25" s="92"/>
      <c r="D25" s="92"/>
      <c r="E25" s="125"/>
      <c r="F25" s="125"/>
    </row>
    <row r="26" spans="1:6" s="43" customFormat="1" ht="12.75">
      <c r="A26" s="96"/>
      <c r="B26" s="85"/>
      <c r="C26" s="92" t="s">
        <v>282</v>
      </c>
      <c r="D26" s="92">
        <v>1</v>
      </c>
      <c r="E26" s="229"/>
      <c r="F26" s="125">
        <f>E26*D26</f>
        <v>0</v>
      </c>
    </row>
    <row r="27" spans="1:6" s="43" customFormat="1" ht="12.75">
      <c r="A27" s="96"/>
      <c r="B27" s="85"/>
      <c r="C27" s="92"/>
      <c r="D27" s="92"/>
      <c r="E27" s="125"/>
      <c r="F27" s="125"/>
    </row>
    <row r="28" spans="1:6" s="43" customFormat="1" ht="12.75">
      <c r="A28" s="97" t="s">
        <v>130</v>
      </c>
      <c r="B28" s="80" t="s">
        <v>221</v>
      </c>
      <c r="C28" s="92"/>
      <c r="D28" s="92"/>
      <c r="E28" s="125"/>
      <c r="F28" s="125"/>
    </row>
    <row r="29" spans="1:6" s="43" customFormat="1" ht="25.5">
      <c r="A29" s="105" t="s">
        <v>216</v>
      </c>
      <c r="B29" s="80" t="s">
        <v>308</v>
      </c>
      <c r="C29" s="92"/>
      <c r="D29" s="92"/>
      <c r="E29" s="125"/>
      <c r="F29" s="125"/>
    </row>
    <row r="30" spans="1:6" s="43" customFormat="1" ht="12.75">
      <c r="A30" s="105" t="s">
        <v>216</v>
      </c>
      <c r="B30" s="80" t="s">
        <v>222</v>
      </c>
      <c r="C30" s="92"/>
      <c r="D30" s="92"/>
      <c r="E30" s="125"/>
      <c r="F30" s="125"/>
    </row>
    <row r="31" spans="1:6" s="43" customFormat="1" ht="12.75">
      <c r="A31" s="105" t="s">
        <v>216</v>
      </c>
      <c r="B31" s="80" t="s">
        <v>223</v>
      </c>
      <c r="C31" s="92"/>
      <c r="D31" s="92"/>
      <c r="E31" s="125"/>
      <c r="F31" s="125"/>
    </row>
    <row r="32" spans="1:6" s="43" customFormat="1" ht="12.75">
      <c r="A32" s="105" t="s">
        <v>216</v>
      </c>
      <c r="B32" s="80" t="s">
        <v>224</v>
      </c>
      <c r="C32" s="92"/>
      <c r="D32" s="92"/>
      <c r="E32" s="125"/>
      <c r="F32" s="125"/>
    </row>
    <row r="33" spans="1:6" s="43" customFormat="1" ht="12.75">
      <c r="A33" s="105" t="s">
        <v>216</v>
      </c>
      <c r="B33" s="80" t="s">
        <v>357</v>
      </c>
      <c r="C33" s="92"/>
      <c r="D33" s="92"/>
      <c r="E33" s="125"/>
      <c r="F33" s="125"/>
    </row>
    <row r="34" spans="1:6" s="43" customFormat="1" ht="12.75">
      <c r="A34" s="105"/>
      <c r="B34" s="80"/>
      <c r="C34" s="92" t="s">
        <v>282</v>
      </c>
      <c r="D34" s="92">
        <v>1</v>
      </c>
      <c r="E34" s="125"/>
      <c r="F34" s="125">
        <f>E34*D34</f>
        <v>0</v>
      </c>
    </row>
    <row r="35" spans="1:6" s="43" customFormat="1" ht="12.75">
      <c r="A35" s="105"/>
      <c r="B35" s="80"/>
      <c r="C35" s="92"/>
      <c r="D35" s="92"/>
      <c r="E35" s="125"/>
      <c r="F35" s="125"/>
    </row>
    <row r="36" spans="1:6" s="43" customFormat="1" ht="38.25">
      <c r="A36" s="97" t="s">
        <v>131</v>
      </c>
      <c r="B36" s="85" t="s">
        <v>226</v>
      </c>
      <c r="C36" s="92"/>
      <c r="D36" s="92"/>
      <c r="E36" s="125"/>
      <c r="F36" s="125"/>
    </row>
    <row r="37" spans="1:6" s="43" customFormat="1" ht="89.25">
      <c r="A37" s="105" t="s">
        <v>216</v>
      </c>
      <c r="B37" s="80" t="s">
        <v>309</v>
      </c>
      <c r="C37" s="92"/>
      <c r="D37" s="92"/>
      <c r="E37" s="124"/>
      <c r="F37" s="125"/>
    </row>
    <row r="38" spans="1:6" s="43" customFormat="1" ht="38.25">
      <c r="A38" s="105" t="s">
        <v>216</v>
      </c>
      <c r="B38" s="80" t="s">
        <v>227</v>
      </c>
      <c r="C38" s="92"/>
      <c r="D38" s="92"/>
      <c r="E38" s="125"/>
      <c r="F38" s="125"/>
    </row>
    <row r="39" spans="1:6" s="43" customFormat="1" ht="51">
      <c r="A39" s="105" t="s">
        <v>216</v>
      </c>
      <c r="B39" s="80" t="s">
        <v>228</v>
      </c>
      <c r="C39" s="92"/>
      <c r="D39" s="92"/>
      <c r="E39" s="125"/>
      <c r="F39" s="125"/>
    </row>
    <row r="40" spans="1:6" s="43" customFormat="1" ht="25.5">
      <c r="A40" s="105" t="s">
        <v>216</v>
      </c>
      <c r="B40" s="80" t="s">
        <v>229</v>
      </c>
      <c r="C40" s="92"/>
      <c r="D40" s="92"/>
      <c r="E40" s="125"/>
      <c r="F40" s="125"/>
    </row>
    <row r="41" spans="1:6" s="43" customFormat="1" ht="12.75">
      <c r="A41" s="105" t="s">
        <v>216</v>
      </c>
      <c r="B41" s="80" t="s">
        <v>230</v>
      </c>
      <c r="C41" s="92"/>
      <c r="D41" s="92"/>
      <c r="E41" s="125"/>
      <c r="F41" s="125"/>
    </row>
    <row r="42" spans="1:6" s="43" customFormat="1" ht="12.75">
      <c r="A42" s="105"/>
      <c r="B42" s="80"/>
      <c r="C42" s="92" t="s">
        <v>282</v>
      </c>
      <c r="D42" s="92">
        <v>1</v>
      </c>
      <c r="E42" s="229"/>
      <c r="F42" s="125">
        <f>E42*D42</f>
        <v>0</v>
      </c>
    </row>
    <row r="43" spans="1:6" s="43" customFormat="1" ht="12.75">
      <c r="A43" s="105"/>
      <c r="B43" s="80"/>
      <c r="C43" s="92"/>
      <c r="D43" s="92"/>
      <c r="E43" s="125"/>
      <c r="F43" s="125"/>
    </row>
    <row r="44" spans="1:6" s="43" customFormat="1" ht="12.75">
      <c r="A44" s="97" t="s">
        <v>132</v>
      </c>
      <c r="B44" s="85" t="s">
        <v>231</v>
      </c>
      <c r="C44" s="92"/>
      <c r="D44" s="92"/>
      <c r="E44" s="125"/>
      <c r="F44" s="125"/>
    </row>
    <row r="45" spans="1:6" s="43" customFormat="1" ht="38.25">
      <c r="A45" s="105" t="s">
        <v>216</v>
      </c>
      <c r="B45" s="80" t="s">
        <v>310</v>
      </c>
      <c r="C45" s="92"/>
      <c r="D45" s="92"/>
      <c r="E45" s="125"/>
      <c r="F45" s="125"/>
    </row>
    <row r="46" spans="1:6" s="43" customFormat="1" ht="12.75">
      <c r="A46" s="105" t="s">
        <v>216</v>
      </c>
      <c r="B46" s="80" t="s">
        <v>222</v>
      </c>
      <c r="C46" s="92"/>
      <c r="D46" s="92"/>
      <c r="E46" s="125"/>
      <c r="F46" s="125"/>
    </row>
    <row r="47" spans="1:6" s="43" customFormat="1" ht="12.75">
      <c r="A47" s="105" t="s">
        <v>216</v>
      </c>
      <c r="B47" s="80" t="s">
        <v>223</v>
      </c>
      <c r="C47" s="92"/>
      <c r="D47" s="92"/>
      <c r="E47" s="125"/>
      <c r="F47" s="125"/>
    </row>
    <row r="48" spans="1:6" s="43" customFormat="1" ht="12.75">
      <c r="A48" s="105" t="s">
        <v>216</v>
      </c>
      <c r="B48" s="80" t="s">
        <v>224</v>
      </c>
      <c r="C48" s="92"/>
      <c r="D48" s="92"/>
      <c r="E48" s="125"/>
      <c r="F48" s="125"/>
    </row>
    <row r="49" spans="1:6" s="43" customFormat="1" ht="12.75">
      <c r="A49" s="105" t="s">
        <v>216</v>
      </c>
      <c r="B49" s="80" t="s">
        <v>225</v>
      </c>
      <c r="C49" s="92"/>
      <c r="D49" s="92"/>
      <c r="E49" s="125"/>
      <c r="F49" s="125"/>
    </row>
    <row r="50" spans="1:6" s="43" customFormat="1" ht="12.75">
      <c r="A50" s="105"/>
      <c r="B50" s="80"/>
      <c r="C50" s="92" t="s">
        <v>282</v>
      </c>
      <c r="D50" s="92">
        <v>1</v>
      </c>
      <c r="E50" s="125"/>
      <c r="F50" s="125">
        <f>E50*D50</f>
        <v>0</v>
      </c>
    </row>
    <row r="51" spans="1:6" s="43" customFormat="1" ht="12.75">
      <c r="A51" s="96"/>
      <c r="B51" s="85"/>
      <c r="C51" s="92"/>
      <c r="D51" s="92"/>
      <c r="E51" s="125"/>
      <c r="F51" s="125"/>
    </row>
    <row r="52" spans="1:6" ht="51">
      <c r="A52" s="96" t="s">
        <v>133</v>
      </c>
      <c r="B52" s="80" t="s">
        <v>232</v>
      </c>
      <c r="D52" s="4"/>
      <c r="E52" s="126"/>
      <c r="F52" s="126"/>
    </row>
    <row r="53" spans="1:6" ht="25.5">
      <c r="A53" s="106" t="s">
        <v>216</v>
      </c>
      <c r="B53" s="80" t="s">
        <v>233</v>
      </c>
      <c r="D53" s="4"/>
      <c r="E53" s="126"/>
      <c r="F53" s="126"/>
    </row>
    <row r="54" spans="1:6" ht="38.25">
      <c r="A54" s="106" t="s">
        <v>216</v>
      </c>
      <c r="B54" s="80" t="s">
        <v>234</v>
      </c>
      <c r="D54" s="4"/>
      <c r="E54" s="127"/>
      <c r="F54" s="126"/>
    </row>
    <row r="55" spans="1:6" ht="25.5">
      <c r="A55" s="106" t="s">
        <v>216</v>
      </c>
      <c r="B55" s="80" t="s">
        <v>311</v>
      </c>
      <c r="D55" s="4"/>
      <c r="E55" s="128"/>
      <c r="F55" s="128"/>
    </row>
    <row r="56" spans="1:6" ht="25.5">
      <c r="A56" s="106" t="s">
        <v>216</v>
      </c>
      <c r="B56" s="80" t="s">
        <v>235</v>
      </c>
      <c r="D56" s="4"/>
      <c r="E56" s="128"/>
      <c r="F56" s="128"/>
    </row>
    <row r="57" spans="1:6" ht="25.5">
      <c r="A57" s="106" t="s">
        <v>216</v>
      </c>
      <c r="B57" s="80" t="s">
        <v>236</v>
      </c>
      <c r="D57" s="4"/>
      <c r="E57" s="128"/>
      <c r="F57" s="128"/>
    </row>
    <row r="58" spans="1:6" ht="25.5">
      <c r="A58" s="106" t="s">
        <v>216</v>
      </c>
      <c r="B58" s="80" t="s">
        <v>312</v>
      </c>
      <c r="D58" s="4"/>
      <c r="E58" s="128"/>
      <c r="F58" s="128"/>
    </row>
    <row r="59" spans="1:6" ht="12.75">
      <c r="A59" s="106" t="s">
        <v>216</v>
      </c>
      <c r="B59" s="80" t="s">
        <v>237</v>
      </c>
      <c r="D59" s="4"/>
      <c r="E59" s="128"/>
      <c r="F59" s="128"/>
    </row>
    <row r="60" spans="1:6" ht="25.5">
      <c r="A60" s="106" t="s">
        <v>216</v>
      </c>
      <c r="B60" s="80" t="s">
        <v>238</v>
      </c>
      <c r="D60" s="4"/>
      <c r="E60" s="128"/>
      <c r="F60" s="128"/>
    </row>
    <row r="61" spans="1:6" ht="25.5">
      <c r="A61" s="106" t="s">
        <v>216</v>
      </c>
      <c r="B61" s="80" t="s">
        <v>239</v>
      </c>
      <c r="D61" s="4"/>
      <c r="E61" s="128"/>
      <c r="F61" s="128"/>
    </row>
    <row r="62" spans="1:6" ht="12.75">
      <c r="A62" s="106" t="s">
        <v>216</v>
      </c>
      <c r="B62" s="80" t="s">
        <v>240</v>
      </c>
      <c r="D62" s="4"/>
      <c r="E62" s="128"/>
      <c r="F62" s="128"/>
    </row>
    <row r="63" spans="1:6" ht="12.75">
      <c r="A63" s="106" t="s">
        <v>216</v>
      </c>
      <c r="B63" s="80" t="s">
        <v>230</v>
      </c>
      <c r="D63" s="4"/>
      <c r="E63" s="128"/>
      <c r="F63" s="128"/>
    </row>
    <row r="64" spans="1:6" ht="12.75">
      <c r="A64" s="139"/>
      <c r="B64" s="80"/>
      <c r="C64" s="92" t="s">
        <v>282</v>
      </c>
      <c r="D64" s="92">
        <v>1</v>
      </c>
      <c r="E64" s="131"/>
      <c r="F64" s="118">
        <f>E64*D64</f>
        <v>0</v>
      </c>
    </row>
    <row r="65" spans="1:6" ht="12.75">
      <c r="A65" s="139"/>
      <c r="B65" s="80"/>
      <c r="E65" s="117"/>
      <c r="F65" s="118"/>
    </row>
    <row r="66" spans="1:6" s="43" customFormat="1" ht="51">
      <c r="A66" s="97" t="s">
        <v>134</v>
      </c>
      <c r="B66" s="85" t="s">
        <v>241</v>
      </c>
      <c r="C66" s="92"/>
      <c r="D66" s="92"/>
      <c r="E66" s="125"/>
      <c r="F66" s="125"/>
    </row>
    <row r="67" spans="1:6" s="43" customFormat="1" ht="25.5">
      <c r="A67" s="105" t="s">
        <v>216</v>
      </c>
      <c r="B67" s="80" t="s">
        <v>233</v>
      </c>
      <c r="C67" s="92"/>
      <c r="D67" s="92"/>
      <c r="E67" s="125"/>
      <c r="F67" s="125"/>
    </row>
    <row r="68" spans="1:6" s="43" customFormat="1" ht="38.25">
      <c r="A68" s="105" t="s">
        <v>216</v>
      </c>
      <c r="B68" s="80" t="s">
        <v>234</v>
      </c>
      <c r="C68" s="92"/>
      <c r="D68" s="92"/>
      <c r="E68" s="129"/>
      <c r="F68" s="125"/>
    </row>
    <row r="69" spans="1:6" s="43" customFormat="1" ht="25.5">
      <c r="A69" s="105" t="s">
        <v>216</v>
      </c>
      <c r="B69" s="80" t="s">
        <v>311</v>
      </c>
      <c r="C69" s="92"/>
      <c r="D69" s="92"/>
      <c r="E69" s="124"/>
      <c r="F69" s="124"/>
    </row>
    <row r="70" spans="1:6" s="43" customFormat="1" ht="38.25">
      <c r="A70" s="105" t="s">
        <v>216</v>
      </c>
      <c r="B70" s="167" t="s">
        <v>242</v>
      </c>
      <c r="C70" s="92"/>
      <c r="D70" s="92"/>
      <c r="E70" s="124"/>
      <c r="F70" s="124"/>
    </row>
    <row r="71" spans="1:6" s="43" customFormat="1" ht="25.5">
      <c r="A71" s="105" t="s">
        <v>216</v>
      </c>
      <c r="B71" s="80" t="s">
        <v>236</v>
      </c>
      <c r="C71" s="92"/>
      <c r="D71" s="92"/>
      <c r="E71" s="124"/>
      <c r="F71" s="124"/>
    </row>
    <row r="72" spans="1:6" s="43" customFormat="1" ht="25.5">
      <c r="A72" s="105" t="s">
        <v>216</v>
      </c>
      <c r="B72" s="80" t="s">
        <v>312</v>
      </c>
      <c r="C72" s="92"/>
      <c r="D72" s="92"/>
      <c r="E72" s="124"/>
      <c r="F72" s="124"/>
    </row>
    <row r="73" spans="1:6" s="43" customFormat="1" ht="12.75">
      <c r="A73" s="105" t="s">
        <v>216</v>
      </c>
      <c r="B73" s="80" t="s">
        <v>237</v>
      </c>
      <c r="C73" s="92"/>
      <c r="D73" s="92"/>
      <c r="E73" s="124"/>
      <c r="F73" s="124"/>
    </row>
    <row r="74" spans="1:6" s="43" customFormat="1" ht="38.25">
      <c r="A74" s="105" t="s">
        <v>216</v>
      </c>
      <c r="B74" s="168" t="s">
        <v>243</v>
      </c>
      <c r="C74" s="92"/>
      <c r="D74" s="92"/>
      <c r="E74" s="124"/>
      <c r="F74" s="124"/>
    </row>
    <row r="75" spans="1:6" s="43" customFormat="1" ht="25.5">
      <c r="A75" s="105" t="s">
        <v>216</v>
      </c>
      <c r="B75" s="80" t="s">
        <v>239</v>
      </c>
      <c r="C75" s="92"/>
      <c r="D75" s="92"/>
      <c r="E75" s="124"/>
      <c r="F75" s="124"/>
    </row>
    <row r="76" spans="1:6" s="43" customFormat="1" ht="12.75">
      <c r="A76" s="105" t="s">
        <v>216</v>
      </c>
      <c r="B76" s="80" t="s">
        <v>240</v>
      </c>
      <c r="C76" s="92"/>
      <c r="D76" s="92"/>
      <c r="E76" s="124"/>
      <c r="F76" s="124"/>
    </row>
    <row r="77" spans="1:6" s="43" customFormat="1" ht="12.75">
      <c r="A77" s="105" t="s">
        <v>216</v>
      </c>
      <c r="B77" s="80" t="s">
        <v>230</v>
      </c>
      <c r="C77" s="92"/>
      <c r="D77" s="92"/>
      <c r="E77" s="124"/>
      <c r="F77" s="124"/>
    </row>
    <row r="78" spans="1:6" s="43" customFormat="1" ht="12.75">
      <c r="A78" s="96"/>
      <c r="B78" s="86"/>
      <c r="C78" s="92" t="s">
        <v>282</v>
      </c>
      <c r="D78" s="92">
        <v>1</v>
      </c>
      <c r="E78" s="229"/>
      <c r="F78" s="125">
        <f>E78*D78</f>
        <v>0</v>
      </c>
    </row>
    <row r="79" spans="1:6" ht="12.75">
      <c r="A79" s="96" t="s">
        <v>135</v>
      </c>
      <c r="B79" s="80" t="s">
        <v>244</v>
      </c>
      <c r="C79" s="4"/>
      <c r="D79" s="4"/>
      <c r="E79" s="235"/>
      <c r="F79" s="128"/>
    </row>
    <row r="80" spans="1:6" ht="12.75">
      <c r="A80" s="106" t="s">
        <v>216</v>
      </c>
      <c r="B80" s="80" t="s">
        <v>245</v>
      </c>
      <c r="C80" s="4"/>
      <c r="D80" s="4"/>
      <c r="E80" s="235"/>
      <c r="F80" s="128"/>
    </row>
    <row r="81" spans="1:6" ht="25.5">
      <c r="A81" s="106" t="s">
        <v>216</v>
      </c>
      <c r="B81" s="167" t="s">
        <v>246</v>
      </c>
      <c r="C81" s="4"/>
      <c r="D81" s="4"/>
      <c r="E81" s="235"/>
      <c r="F81" s="128"/>
    </row>
    <row r="82" spans="1:6" ht="12.75">
      <c r="A82" s="106" t="s">
        <v>216</v>
      </c>
      <c r="B82" s="80" t="s">
        <v>225</v>
      </c>
      <c r="C82" s="4"/>
      <c r="D82" s="4"/>
      <c r="E82" s="235"/>
      <c r="F82" s="128"/>
    </row>
    <row r="83" spans="1:6" ht="12.75">
      <c r="A83" s="106"/>
      <c r="B83" s="80"/>
      <c r="C83" s="92" t="s">
        <v>282</v>
      </c>
      <c r="D83" s="92">
        <v>2</v>
      </c>
      <c r="E83" s="131"/>
      <c r="F83" s="118">
        <f>E83*D83</f>
        <v>0</v>
      </c>
    </row>
    <row r="84" spans="1:6" ht="12.75">
      <c r="A84" s="106"/>
      <c r="B84" s="80"/>
      <c r="C84" s="4"/>
      <c r="D84" s="4"/>
      <c r="E84" s="236"/>
      <c r="F84" s="126"/>
    </row>
    <row r="85" spans="1:7" s="43" customFormat="1" ht="38.25">
      <c r="A85" s="96" t="s">
        <v>136</v>
      </c>
      <c r="B85" s="85" t="s">
        <v>313</v>
      </c>
      <c r="C85" s="92"/>
      <c r="D85" s="92"/>
      <c r="E85" s="131"/>
      <c r="F85" s="118"/>
      <c r="G85" s="40"/>
    </row>
    <row r="86" spans="1:7" s="43" customFormat="1" ht="12.75">
      <c r="A86" s="96"/>
      <c r="B86" s="107"/>
      <c r="C86" s="92" t="s">
        <v>282</v>
      </c>
      <c r="D86" s="92">
        <v>1</v>
      </c>
      <c r="E86" s="131"/>
      <c r="F86" s="118">
        <f>E86*D86</f>
        <v>0</v>
      </c>
      <c r="G86" s="40"/>
    </row>
    <row r="87" spans="1:7" s="43" customFormat="1" ht="12.75">
      <c r="A87" s="96"/>
      <c r="B87" s="107"/>
      <c r="C87" s="92"/>
      <c r="D87" s="92"/>
      <c r="E87" s="131"/>
      <c r="F87" s="118"/>
      <c r="G87" s="40"/>
    </row>
    <row r="88" spans="1:6" s="43" customFormat="1" ht="38.25">
      <c r="A88" s="96" t="s">
        <v>137</v>
      </c>
      <c r="B88" s="80" t="s">
        <v>314</v>
      </c>
      <c r="C88" s="92"/>
      <c r="D88" s="92"/>
      <c r="E88" s="117"/>
      <c r="F88" s="118"/>
    </row>
    <row r="89" spans="1:6" s="43" customFormat="1" ht="12.75">
      <c r="A89" s="96"/>
      <c r="B89" s="86" t="s">
        <v>247</v>
      </c>
      <c r="C89" s="92" t="s">
        <v>23</v>
      </c>
      <c r="D89" s="92">
        <v>1</v>
      </c>
      <c r="E89" s="117"/>
      <c r="F89" s="118">
        <f>E89*D89</f>
        <v>0</v>
      </c>
    </row>
    <row r="90" spans="1:6" s="43" customFormat="1" ht="12.75">
      <c r="A90" s="96"/>
      <c r="B90" s="86"/>
      <c r="C90" s="92"/>
      <c r="D90" s="92"/>
      <c r="E90" s="117"/>
      <c r="F90" s="118"/>
    </row>
    <row r="91" spans="1:6" s="43" customFormat="1" ht="63.75">
      <c r="A91" s="96" t="s">
        <v>149</v>
      </c>
      <c r="B91" s="85" t="s">
        <v>315</v>
      </c>
      <c r="C91" s="92"/>
      <c r="D91" s="92"/>
      <c r="E91" s="120"/>
      <c r="F91" s="118"/>
    </row>
    <row r="92" spans="1:6" s="43" customFormat="1" ht="12.75">
      <c r="A92" s="96"/>
      <c r="B92" s="81" t="s">
        <v>358</v>
      </c>
      <c r="C92" s="92" t="s">
        <v>141</v>
      </c>
      <c r="D92" s="92">
        <v>5</v>
      </c>
      <c r="E92" s="117"/>
      <c r="F92" s="118">
        <f>E92*D92</f>
        <v>0</v>
      </c>
    </row>
    <row r="93" spans="1:6" s="43" customFormat="1" ht="12.75">
      <c r="A93" s="96"/>
      <c r="B93" s="81" t="s">
        <v>359</v>
      </c>
      <c r="C93" s="92" t="s">
        <v>141</v>
      </c>
      <c r="D93" s="92">
        <v>24</v>
      </c>
      <c r="E93" s="117"/>
      <c r="F93" s="118">
        <f>E93*D93</f>
        <v>0</v>
      </c>
    </row>
    <row r="94" spans="1:6" s="43" customFormat="1" ht="12.75">
      <c r="A94" s="96"/>
      <c r="B94" s="86"/>
      <c r="C94" s="116"/>
      <c r="D94" s="92"/>
      <c r="E94" s="117"/>
      <c r="F94" s="118"/>
    </row>
    <row r="95" spans="1:6" s="43" customFormat="1" ht="38.25">
      <c r="A95" s="96" t="s">
        <v>151</v>
      </c>
      <c r="B95" s="85" t="s">
        <v>316</v>
      </c>
      <c r="C95" s="116"/>
      <c r="D95" s="92"/>
      <c r="E95" s="117"/>
      <c r="F95" s="118"/>
    </row>
    <row r="96" spans="1:6" s="43" customFormat="1" ht="12.75">
      <c r="A96" s="96"/>
      <c r="B96" s="81" t="s">
        <v>360</v>
      </c>
      <c r="C96" s="92" t="s">
        <v>141</v>
      </c>
      <c r="D96" s="92">
        <v>5</v>
      </c>
      <c r="E96" s="117"/>
      <c r="F96" s="118">
        <f>E96*D96</f>
        <v>0</v>
      </c>
    </row>
    <row r="97" spans="1:6" s="43" customFormat="1" ht="12.75">
      <c r="A97" s="96"/>
      <c r="B97" s="81" t="s">
        <v>361</v>
      </c>
      <c r="C97" s="92" t="s">
        <v>141</v>
      </c>
      <c r="D97" s="92">
        <v>24</v>
      </c>
      <c r="E97" s="117"/>
      <c r="F97" s="118">
        <f>E97*D97</f>
        <v>0</v>
      </c>
    </row>
    <row r="98" spans="1:6" s="43" customFormat="1" ht="12.75">
      <c r="A98" s="96"/>
      <c r="B98" s="85"/>
      <c r="C98" s="116"/>
      <c r="D98" s="92"/>
      <c r="E98" s="117"/>
      <c r="F98" s="118"/>
    </row>
    <row r="99" spans="1:6" s="43" customFormat="1" ht="51">
      <c r="A99" s="97" t="s">
        <v>153</v>
      </c>
      <c r="B99" s="85" t="s">
        <v>317</v>
      </c>
      <c r="C99" s="96"/>
      <c r="D99" s="96"/>
      <c r="E99" s="117"/>
      <c r="F99" s="118"/>
    </row>
    <row r="100" spans="1:6" s="43" customFormat="1" ht="12.75">
      <c r="A100" s="97"/>
      <c r="B100" s="85" t="s">
        <v>318</v>
      </c>
      <c r="C100" s="96"/>
      <c r="D100" s="96"/>
      <c r="E100" s="117"/>
      <c r="F100" s="118"/>
    </row>
    <row r="101" spans="1:6" s="43" customFormat="1" ht="12.75">
      <c r="A101" s="97"/>
      <c r="B101" s="85"/>
      <c r="C101" s="96" t="s">
        <v>141</v>
      </c>
      <c r="D101" s="96">
        <v>1</v>
      </c>
      <c r="E101" s="117"/>
      <c r="F101" s="118">
        <f>D101*E101</f>
        <v>0</v>
      </c>
    </row>
    <row r="102" spans="1:6" s="43" customFormat="1" ht="12.75">
      <c r="A102" s="97"/>
      <c r="B102" s="85"/>
      <c r="C102" s="96"/>
      <c r="D102" s="96"/>
      <c r="E102" s="117"/>
      <c r="F102" s="118"/>
    </row>
    <row r="103" spans="1:6" s="43" customFormat="1" ht="63.75">
      <c r="A103" s="97" t="s">
        <v>155</v>
      </c>
      <c r="B103" s="85" t="s">
        <v>319</v>
      </c>
      <c r="C103" s="96"/>
      <c r="D103" s="96"/>
      <c r="E103" s="117"/>
      <c r="F103" s="118"/>
    </row>
    <row r="104" spans="1:6" s="43" customFormat="1" ht="12.75">
      <c r="A104" s="97"/>
      <c r="B104" s="85"/>
      <c r="C104" s="96" t="s">
        <v>282</v>
      </c>
      <c r="D104" s="96">
        <v>1</v>
      </c>
      <c r="E104" s="131"/>
      <c r="F104" s="118">
        <f>D104*E104</f>
        <v>0</v>
      </c>
    </row>
    <row r="105" spans="1:6" s="43" customFormat="1" ht="12.75">
      <c r="A105" s="96"/>
      <c r="B105" s="85"/>
      <c r="C105" s="116"/>
      <c r="D105" s="92"/>
      <c r="E105" s="131"/>
      <c r="F105" s="118"/>
    </row>
    <row r="106" spans="1:6" s="43" customFormat="1" ht="25.5">
      <c r="A106" s="96" t="s">
        <v>157</v>
      </c>
      <c r="B106" s="85" t="s">
        <v>320</v>
      </c>
      <c r="C106" s="116"/>
      <c r="D106" s="92"/>
      <c r="E106" s="131"/>
      <c r="F106" s="118"/>
    </row>
    <row r="107" spans="1:6" s="43" customFormat="1" ht="12.75">
      <c r="A107" s="96"/>
      <c r="B107" s="86" t="s">
        <v>321</v>
      </c>
      <c r="C107" s="92" t="s">
        <v>23</v>
      </c>
      <c r="D107" s="92">
        <v>2</v>
      </c>
      <c r="E107" s="131"/>
      <c r="F107" s="118">
        <f>E107*D107</f>
        <v>0</v>
      </c>
    </row>
    <row r="108" spans="1:6" s="43" customFormat="1" ht="12.75">
      <c r="A108" s="96"/>
      <c r="B108" s="108"/>
      <c r="C108" s="116"/>
      <c r="D108" s="92"/>
      <c r="E108" s="131"/>
      <c r="F108" s="118"/>
    </row>
    <row r="109" spans="1:6" s="43" customFormat="1" ht="25.5">
      <c r="A109" s="96" t="s">
        <v>159</v>
      </c>
      <c r="B109" s="80" t="s">
        <v>322</v>
      </c>
      <c r="C109" s="92"/>
      <c r="D109" s="92"/>
      <c r="E109" s="131"/>
      <c r="F109" s="118"/>
    </row>
    <row r="110" spans="1:6" s="43" customFormat="1" ht="12.75">
      <c r="A110" s="96"/>
      <c r="B110" s="81" t="s">
        <v>248</v>
      </c>
      <c r="C110" s="92" t="s">
        <v>141</v>
      </c>
      <c r="D110" s="92">
        <v>4</v>
      </c>
      <c r="E110" s="131"/>
      <c r="F110" s="118">
        <f>E110*D110</f>
        <v>0</v>
      </c>
    </row>
    <row r="111" spans="1:6" s="43" customFormat="1" ht="12.75">
      <c r="A111" s="96"/>
      <c r="B111" s="80"/>
      <c r="C111" s="92"/>
      <c r="D111" s="92"/>
      <c r="E111" s="130"/>
      <c r="F111" s="118"/>
    </row>
    <row r="112" spans="1:6" s="43" customFormat="1" ht="12.75">
      <c r="A112" s="96" t="s">
        <v>161</v>
      </c>
      <c r="B112" s="80" t="s">
        <v>323</v>
      </c>
      <c r="C112" s="92"/>
      <c r="D112" s="92"/>
      <c r="E112" s="130"/>
      <c r="F112" s="118"/>
    </row>
    <row r="113" spans="1:6" s="43" customFormat="1" ht="12.75">
      <c r="A113" s="96"/>
      <c r="B113" s="43" t="s">
        <v>249</v>
      </c>
      <c r="C113" s="92" t="s">
        <v>23</v>
      </c>
      <c r="D113" s="92">
        <v>2</v>
      </c>
      <c r="E113" s="131"/>
      <c r="F113" s="118">
        <f>E113*D113</f>
        <v>0</v>
      </c>
    </row>
    <row r="114" spans="1:6" s="43" customFormat="1" ht="12.75">
      <c r="A114" s="96"/>
      <c r="C114" s="92"/>
      <c r="D114" s="92"/>
      <c r="E114" s="131"/>
      <c r="F114" s="118"/>
    </row>
    <row r="115" spans="1:6" s="43" customFormat="1" ht="51">
      <c r="A115" s="96" t="s">
        <v>163</v>
      </c>
      <c r="B115" s="167" t="s">
        <v>324</v>
      </c>
      <c r="C115" s="92"/>
      <c r="D115" s="92"/>
      <c r="E115" s="131"/>
      <c r="F115" s="118"/>
    </row>
    <row r="116" spans="1:6" s="43" customFormat="1" ht="12.75">
      <c r="A116" s="96"/>
      <c r="B116" s="80"/>
      <c r="C116" s="92" t="s">
        <v>23</v>
      </c>
      <c r="D116" s="92">
        <v>1</v>
      </c>
      <c r="E116" s="131"/>
      <c r="F116" s="118">
        <f>E116*D116</f>
        <v>0</v>
      </c>
    </row>
    <row r="117" spans="1:6" s="43" customFormat="1" ht="12.75">
      <c r="A117" s="96"/>
      <c r="B117" s="80"/>
      <c r="C117" s="92"/>
      <c r="D117" s="92"/>
      <c r="E117" s="117"/>
      <c r="F117" s="118"/>
    </row>
    <row r="118" spans="1:6" s="43" customFormat="1" ht="38.25">
      <c r="A118" s="96" t="s">
        <v>165</v>
      </c>
      <c r="B118" s="80" t="s">
        <v>325</v>
      </c>
      <c r="C118" s="92"/>
      <c r="D118" s="92"/>
      <c r="E118" s="117"/>
      <c r="F118" s="118"/>
    </row>
    <row r="119" spans="1:6" s="43" customFormat="1" ht="12.75">
      <c r="A119" s="96"/>
      <c r="B119" s="108"/>
      <c r="C119" s="92" t="s">
        <v>282</v>
      </c>
      <c r="D119" s="92">
        <v>1</v>
      </c>
      <c r="E119" s="117"/>
      <c r="F119" s="118">
        <f>E119*D119</f>
        <v>0</v>
      </c>
    </row>
    <row r="120" spans="1:7" s="43" customFormat="1" ht="12.75">
      <c r="A120" s="96"/>
      <c r="B120" s="108"/>
      <c r="C120" s="92"/>
      <c r="D120" s="92"/>
      <c r="E120" s="117"/>
      <c r="F120" s="118"/>
      <c r="G120" s="43">
        <f>SUM(F21:F119)</f>
        <v>0</v>
      </c>
    </row>
    <row r="121" spans="1:13" s="43" customFormat="1" ht="12.75">
      <c r="A121" s="138"/>
      <c r="B121" s="140" t="s">
        <v>327</v>
      </c>
      <c r="C121" s="92"/>
      <c r="D121" s="92"/>
      <c r="E121" s="120"/>
      <c r="F121" s="120"/>
      <c r="G121" s="44"/>
      <c r="H121" s="45"/>
      <c r="I121" s="44"/>
      <c r="J121" s="44"/>
      <c r="K121" s="44"/>
      <c r="L121" s="45"/>
      <c r="M121" s="45"/>
    </row>
    <row r="122" spans="1:6" s="43" customFormat="1" ht="12.75">
      <c r="A122" s="96"/>
      <c r="B122" s="108"/>
      <c r="C122" s="92"/>
      <c r="D122" s="92"/>
      <c r="E122" s="117"/>
      <c r="F122" s="118"/>
    </row>
    <row r="123" spans="1:6" s="43" customFormat="1" ht="51">
      <c r="A123" s="96" t="s">
        <v>167</v>
      </c>
      <c r="B123" s="109" t="s">
        <v>328</v>
      </c>
      <c r="C123" s="92"/>
      <c r="D123" s="92"/>
      <c r="E123" s="130"/>
      <c r="F123" s="131"/>
    </row>
    <row r="124" spans="1:6" s="43" customFormat="1" ht="25.5">
      <c r="A124" s="96"/>
      <c r="B124" s="109" t="s">
        <v>329</v>
      </c>
      <c r="C124" s="92" t="s">
        <v>282</v>
      </c>
      <c r="D124" s="92">
        <v>1</v>
      </c>
      <c r="E124" s="132"/>
      <c r="F124" s="132">
        <f>E124*D124</f>
        <v>0</v>
      </c>
    </row>
    <row r="125" spans="1:6" s="43" customFormat="1" ht="25.5">
      <c r="A125" s="96"/>
      <c r="B125" s="109" t="s">
        <v>330</v>
      </c>
      <c r="C125" s="92" t="s">
        <v>282</v>
      </c>
      <c r="D125" s="92">
        <v>1</v>
      </c>
      <c r="E125" s="132"/>
      <c r="F125" s="132">
        <f>E125*D125</f>
        <v>0</v>
      </c>
    </row>
    <row r="126" spans="1:6" s="43" customFormat="1" ht="12.75">
      <c r="A126" s="96"/>
      <c r="B126" s="109" t="s">
        <v>331</v>
      </c>
      <c r="C126" s="92" t="s">
        <v>282</v>
      </c>
      <c r="D126" s="92">
        <v>1</v>
      </c>
      <c r="E126" s="132"/>
      <c r="F126" s="132">
        <f>E126*D126</f>
        <v>0</v>
      </c>
    </row>
    <row r="127" spans="1:6" s="43" customFormat="1" ht="12.75">
      <c r="A127" s="96"/>
      <c r="B127" s="80"/>
      <c r="C127" s="92"/>
      <c r="D127" s="92"/>
      <c r="E127" s="133"/>
      <c r="F127" s="133"/>
    </row>
    <row r="128" spans="1:6" s="43" customFormat="1" ht="76.5">
      <c r="A128" s="221" t="s">
        <v>169</v>
      </c>
      <c r="B128" s="234" t="s">
        <v>333</v>
      </c>
      <c r="C128" s="92"/>
      <c r="D128" s="92"/>
      <c r="E128" s="131"/>
      <c r="F128" s="131"/>
    </row>
    <row r="129" spans="1:6" s="43" customFormat="1" ht="12.75">
      <c r="A129" s="221"/>
      <c r="B129" s="234" t="s">
        <v>250</v>
      </c>
      <c r="C129" s="92" t="s">
        <v>141</v>
      </c>
      <c r="D129" s="92">
        <v>30</v>
      </c>
      <c r="E129" s="118"/>
      <c r="F129" s="131">
        <f>E129*D129</f>
        <v>0</v>
      </c>
    </row>
    <row r="130" spans="1:6" s="43" customFormat="1" ht="12.75">
      <c r="A130" s="221"/>
      <c r="B130" s="234"/>
      <c r="C130" s="92"/>
      <c r="D130" s="92"/>
      <c r="E130" s="118"/>
      <c r="F130" s="131"/>
    </row>
    <row r="131" spans="1:6" s="43" customFormat="1" ht="76.5">
      <c r="A131" s="221" t="s">
        <v>170</v>
      </c>
      <c r="B131" s="234" t="s">
        <v>332</v>
      </c>
      <c r="C131" s="92"/>
      <c r="D131" s="92"/>
      <c r="E131" s="131"/>
      <c r="F131" s="131"/>
    </row>
    <row r="132" spans="1:6" s="43" customFormat="1" ht="12.75">
      <c r="A132" s="96"/>
      <c r="B132" s="110" t="s">
        <v>251</v>
      </c>
      <c r="C132" s="92" t="s">
        <v>141</v>
      </c>
      <c r="D132" s="92">
        <v>25</v>
      </c>
      <c r="E132" s="118"/>
      <c r="F132" s="131">
        <f>E132*D132</f>
        <v>0</v>
      </c>
    </row>
    <row r="133" spans="1:6" s="43" customFormat="1" ht="12.75">
      <c r="A133" s="96"/>
      <c r="B133" s="110"/>
      <c r="C133" s="92"/>
      <c r="D133" s="92"/>
      <c r="E133" s="118"/>
      <c r="F133" s="131"/>
    </row>
    <row r="134" spans="1:6" s="43" customFormat="1" ht="25.5">
      <c r="A134" s="96" t="s">
        <v>172</v>
      </c>
      <c r="B134" s="80" t="s">
        <v>334</v>
      </c>
      <c r="C134" s="92"/>
      <c r="D134" s="92"/>
      <c r="E134" s="133"/>
      <c r="F134" s="133"/>
    </row>
    <row r="135" spans="1:6" s="43" customFormat="1" ht="12.75">
      <c r="A135" s="96"/>
      <c r="B135" s="43" t="s">
        <v>252</v>
      </c>
      <c r="C135" s="92" t="s">
        <v>282</v>
      </c>
      <c r="D135" s="92">
        <v>1</v>
      </c>
      <c r="E135" s="117"/>
      <c r="F135" s="118">
        <f>E135*D135</f>
        <v>0</v>
      </c>
    </row>
    <row r="136" spans="1:6" s="43" customFormat="1" ht="12.75">
      <c r="A136" s="96"/>
      <c r="B136" s="107"/>
      <c r="C136" s="92"/>
      <c r="D136" s="92"/>
      <c r="E136" s="133"/>
      <c r="F136" s="133"/>
    </row>
    <row r="137" spans="1:6" s="43" customFormat="1" ht="76.5">
      <c r="A137" s="96" t="s">
        <v>173</v>
      </c>
      <c r="B137" s="80" t="s">
        <v>461</v>
      </c>
      <c r="C137" s="92"/>
      <c r="D137" s="92"/>
      <c r="E137" s="131"/>
      <c r="F137" s="131"/>
    </row>
    <row r="138" spans="1:6" s="43" customFormat="1" ht="12.75">
      <c r="A138" s="96"/>
      <c r="B138" s="141"/>
      <c r="C138" s="92" t="s">
        <v>23</v>
      </c>
      <c r="D138" s="92">
        <v>1</v>
      </c>
      <c r="E138" s="118"/>
      <c r="F138" s="131">
        <f>E138*D138</f>
        <v>0</v>
      </c>
    </row>
    <row r="139" spans="1:6" s="43" customFormat="1" ht="12.75">
      <c r="A139" s="96"/>
      <c r="B139" s="110"/>
      <c r="C139" s="92"/>
      <c r="D139" s="92"/>
      <c r="E139" s="131"/>
      <c r="F139" s="131"/>
    </row>
    <row r="140" spans="1:6" s="43" customFormat="1" ht="79.5">
      <c r="A140" s="96" t="s">
        <v>174</v>
      </c>
      <c r="B140" s="85" t="s">
        <v>335</v>
      </c>
      <c r="C140" s="92"/>
      <c r="D140" s="92"/>
      <c r="E140" s="133"/>
      <c r="F140" s="133"/>
    </row>
    <row r="141" spans="1:6" s="43" customFormat="1" ht="12.75">
      <c r="A141" s="96"/>
      <c r="B141" s="111"/>
      <c r="C141" s="92" t="s">
        <v>282</v>
      </c>
      <c r="D141" s="92">
        <v>1</v>
      </c>
      <c r="E141" s="117"/>
      <c r="F141" s="118">
        <f>E141*D141</f>
        <v>0</v>
      </c>
    </row>
    <row r="142" spans="1:6" s="43" customFormat="1" ht="12.75">
      <c r="A142" s="96"/>
      <c r="B142" s="111"/>
      <c r="C142" s="92"/>
      <c r="D142" s="92"/>
      <c r="E142" s="117"/>
      <c r="F142" s="118"/>
    </row>
    <row r="143" spans="1:6" s="43" customFormat="1" ht="12.75">
      <c r="A143" s="96" t="s">
        <v>175</v>
      </c>
      <c r="B143" s="80" t="s">
        <v>253</v>
      </c>
      <c r="C143" s="92"/>
      <c r="D143" s="92"/>
      <c r="E143" s="133"/>
      <c r="F143" s="133"/>
    </row>
    <row r="144" spans="1:6" s="43" customFormat="1" ht="12.75">
      <c r="A144" s="96"/>
      <c r="B144" s="43" t="s">
        <v>254</v>
      </c>
      <c r="C144" s="220" t="s">
        <v>23</v>
      </c>
      <c r="D144" s="92">
        <v>1</v>
      </c>
      <c r="E144" s="117"/>
      <c r="F144" s="118">
        <f>E144*D144</f>
        <v>0</v>
      </c>
    </row>
    <row r="145" spans="1:6" s="43" customFormat="1" ht="12.75">
      <c r="A145" s="96"/>
      <c r="B145" s="107"/>
      <c r="C145" s="220"/>
      <c r="D145" s="92"/>
      <c r="E145" s="133"/>
      <c r="F145" s="133"/>
    </row>
    <row r="146" spans="1:6" s="43" customFormat="1" ht="25.5">
      <c r="A146" s="96" t="s">
        <v>176</v>
      </c>
      <c r="B146" s="80" t="s">
        <v>255</v>
      </c>
      <c r="C146" s="220"/>
      <c r="D146" s="92"/>
      <c r="E146" s="133"/>
      <c r="F146" s="133"/>
    </row>
    <row r="147" spans="1:6" s="43" customFormat="1" ht="12.75">
      <c r="A147" s="96"/>
      <c r="B147" s="43" t="s">
        <v>256</v>
      </c>
      <c r="C147" s="220" t="s">
        <v>23</v>
      </c>
      <c r="D147" s="92">
        <v>1</v>
      </c>
      <c r="E147" s="117"/>
      <c r="F147" s="118">
        <f>E147*D147</f>
        <v>0</v>
      </c>
    </row>
    <row r="148" spans="1:6" s="43" customFormat="1" ht="12.75">
      <c r="A148" s="96"/>
      <c r="B148" s="107"/>
      <c r="C148" s="220"/>
      <c r="D148" s="92"/>
      <c r="E148" s="134"/>
      <c r="F148" s="134"/>
    </row>
    <row r="149" spans="1:6" s="43" customFormat="1" ht="25.5">
      <c r="A149" s="96" t="s">
        <v>177</v>
      </c>
      <c r="B149" s="80" t="s">
        <v>336</v>
      </c>
      <c r="C149" s="220"/>
      <c r="D149" s="92"/>
      <c r="E149" s="133"/>
      <c r="F149" s="133"/>
    </row>
    <row r="150" spans="1:6" s="43" customFormat="1" ht="12.75">
      <c r="A150" s="96"/>
      <c r="B150" s="80" t="s">
        <v>256</v>
      </c>
      <c r="C150" s="220" t="s">
        <v>23</v>
      </c>
      <c r="D150" s="92">
        <v>1</v>
      </c>
      <c r="E150" s="117"/>
      <c r="F150" s="118">
        <f>E150*D150</f>
        <v>0</v>
      </c>
    </row>
    <row r="151" spans="1:6" s="43" customFormat="1" ht="12.75">
      <c r="A151" s="96"/>
      <c r="B151" s="80"/>
      <c r="C151" s="92"/>
      <c r="D151" s="92"/>
      <c r="E151" s="133"/>
      <c r="F151" s="133"/>
    </row>
    <row r="152" spans="1:6" s="43" customFormat="1" ht="12.75">
      <c r="A152" s="94" t="s">
        <v>178</v>
      </c>
      <c r="B152" s="86" t="s">
        <v>337</v>
      </c>
      <c r="C152" s="94"/>
      <c r="D152" s="92"/>
      <c r="E152" s="135"/>
      <c r="F152" s="135"/>
    </row>
    <row r="153" spans="1:6" s="43" customFormat="1" ht="51">
      <c r="A153" s="97" t="s">
        <v>257</v>
      </c>
      <c r="B153" s="110" t="s">
        <v>338</v>
      </c>
      <c r="C153" s="92" t="s">
        <v>23</v>
      </c>
      <c r="D153" s="92">
        <v>1</v>
      </c>
      <c r="E153" s="135"/>
      <c r="F153" s="135"/>
    </row>
    <row r="154" spans="1:6" s="43" customFormat="1" ht="25.5">
      <c r="A154" s="97" t="s">
        <v>257</v>
      </c>
      <c r="B154" s="86" t="s">
        <v>258</v>
      </c>
      <c r="C154" s="92" t="s">
        <v>23</v>
      </c>
      <c r="D154" s="92">
        <v>1</v>
      </c>
      <c r="E154" s="135"/>
      <c r="F154" s="135"/>
    </row>
    <row r="155" spans="1:6" s="43" customFormat="1" ht="25.5">
      <c r="A155" s="97" t="s">
        <v>257</v>
      </c>
      <c r="B155" s="110" t="s">
        <v>259</v>
      </c>
      <c r="C155" s="92" t="s">
        <v>23</v>
      </c>
      <c r="D155" s="92">
        <v>1</v>
      </c>
      <c r="E155" s="135"/>
      <c r="F155" s="135"/>
    </row>
    <row r="156" spans="1:6" s="43" customFormat="1" ht="12.75">
      <c r="A156" s="97" t="s">
        <v>257</v>
      </c>
      <c r="B156" s="110" t="s">
        <v>260</v>
      </c>
      <c r="C156" s="92" t="s">
        <v>23</v>
      </c>
      <c r="D156" s="92">
        <v>1</v>
      </c>
      <c r="E156" s="135"/>
      <c r="F156" s="135"/>
    </row>
    <row r="157" spans="1:6" s="43" customFormat="1" ht="12.75">
      <c r="A157" s="97" t="s">
        <v>257</v>
      </c>
      <c r="B157" s="110" t="s">
        <v>261</v>
      </c>
      <c r="C157" s="92" t="s">
        <v>23</v>
      </c>
      <c r="D157" s="92">
        <v>1</v>
      </c>
      <c r="E157" s="135"/>
      <c r="F157" s="135"/>
    </row>
    <row r="158" spans="1:6" s="43" customFormat="1" ht="12.75">
      <c r="A158" s="112"/>
      <c r="B158" s="110"/>
      <c r="C158" s="92" t="s">
        <v>282</v>
      </c>
      <c r="D158" s="92">
        <v>1</v>
      </c>
      <c r="E158" s="231"/>
      <c r="F158" s="135">
        <f>E158*D158</f>
        <v>0</v>
      </c>
    </row>
    <row r="159" spans="1:6" s="43" customFormat="1" ht="12.75">
      <c r="A159" s="96"/>
      <c r="B159" s="80"/>
      <c r="C159" s="92"/>
      <c r="D159" s="92"/>
      <c r="E159" s="233"/>
      <c r="F159" s="133"/>
    </row>
    <row r="160" spans="1:13" s="43" customFormat="1" ht="12.75">
      <c r="A160" s="138"/>
      <c r="B160" s="140" t="s">
        <v>262</v>
      </c>
      <c r="C160" s="92"/>
      <c r="D160" s="92"/>
      <c r="E160" s="130"/>
      <c r="F160" s="120"/>
      <c r="G160" s="44"/>
      <c r="H160" s="45"/>
      <c r="I160" s="44"/>
      <c r="J160" s="44"/>
      <c r="K160" s="44"/>
      <c r="L160" s="45"/>
      <c r="M160" s="45"/>
    </row>
    <row r="161" spans="1:6" s="43" customFormat="1" ht="12.75">
      <c r="A161" s="96"/>
      <c r="B161" s="108"/>
      <c r="C161" s="92"/>
      <c r="D161" s="92"/>
      <c r="E161" s="130"/>
      <c r="F161" s="118"/>
    </row>
    <row r="162" spans="1:6" s="43" customFormat="1" ht="25.5">
      <c r="A162" s="96" t="s">
        <v>179</v>
      </c>
      <c r="B162" s="85" t="s">
        <v>339</v>
      </c>
      <c r="C162" s="92"/>
      <c r="D162" s="92"/>
      <c r="E162" s="231"/>
      <c r="F162" s="135"/>
    </row>
    <row r="163" spans="1:6" s="43" customFormat="1" ht="12.75">
      <c r="A163" s="96"/>
      <c r="B163" s="87"/>
      <c r="C163" s="92" t="s">
        <v>141</v>
      </c>
      <c r="D163" s="92">
        <v>50</v>
      </c>
      <c r="E163" s="231"/>
      <c r="F163" s="135">
        <f>E163*D163</f>
        <v>0</v>
      </c>
    </row>
    <row r="164" spans="1:6" s="43" customFormat="1" ht="12.75">
      <c r="A164" s="96"/>
      <c r="B164" s="87"/>
      <c r="C164" s="92"/>
      <c r="D164" s="92"/>
      <c r="E164" s="231"/>
      <c r="F164" s="135"/>
    </row>
    <row r="165" spans="1:6" s="43" customFormat="1" ht="25.5">
      <c r="A165" s="96" t="s">
        <v>180</v>
      </c>
      <c r="B165" s="85" t="s">
        <v>340</v>
      </c>
      <c r="C165" s="92"/>
      <c r="D165" s="92"/>
      <c r="E165" s="231"/>
      <c r="F165" s="135"/>
    </row>
    <row r="166" spans="1:6" s="43" customFormat="1" ht="12.75">
      <c r="A166" s="96"/>
      <c r="B166" s="87"/>
      <c r="C166" s="92" t="s">
        <v>282</v>
      </c>
      <c r="D166" s="92">
        <v>1</v>
      </c>
      <c r="E166" s="231"/>
      <c r="F166" s="135">
        <f>E166*D166</f>
        <v>0</v>
      </c>
    </row>
    <row r="167" spans="1:6" s="43" customFormat="1" ht="12.75">
      <c r="A167" s="96"/>
      <c r="B167" s="79"/>
      <c r="C167" s="92"/>
      <c r="D167" s="92"/>
      <c r="E167" s="231"/>
      <c r="F167" s="135"/>
    </row>
    <row r="168" spans="1:6" s="43" customFormat="1" ht="38.25">
      <c r="A168" s="96" t="s">
        <v>181</v>
      </c>
      <c r="B168" s="85" t="s">
        <v>341</v>
      </c>
      <c r="C168" s="92"/>
      <c r="D168" s="92"/>
      <c r="E168" s="231"/>
      <c r="F168" s="135"/>
    </row>
    <row r="169" spans="1:6" s="43" customFormat="1" ht="12.75">
      <c r="A169" s="96"/>
      <c r="B169" s="87"/>
      <c r="C169" s="92" t="s">
        <v>282</v>
      </c>
      <c r="D169" s="92">
        <v>1</v>
      </c>
      <c r="E169" s="231"/>
      <c r="F169" s="135">
        <f>E169*D169</f>
        <v>0</v>
      </c>
    </row>
    <row r="170" spans="1:6" s="43" customFormat="1" ht="12.75">
      <c r="A170" s="96"/>
      <c r="B170" s="87"/>
      <c r="C170" s="92"/>
      <c r="D170" s="92"/>
      <c r="E170" s="231"/>
      <c r="F170" s="135"/>
    </row>
    <row r="171" spans="1:6" s="43" customFormat="1" ht="38.25">
      <c r="A171" s="221" t="s">
        <v>183</v>
      </c>
      <c r="B171" s="230" t="s">
        <v>362</v>
      </c>
      <c r="C171" s="220"/>
      <c r="D171" s="220"/>
      <c r="E171" s="231"/>
      <c r="F171" s="231"/>
    </row>
    <row r="172" spans="1:6" s="43" customFormat="1" ht="12.75">
      <c r="A172" s="221"/>
      <c r="B172" s="230" t="s">
        <v>363</v>
      </c>
      <c r="C172" s="220" t="s">
        <v>364</v>
      </c>
      <c r="D172" s="220">
        <v>8</v>
      </c>
      <c r="E172" s="231"/>
      <c r="F172" s="231">
        <f>D172*E172</f>
        <v>0</v>
      </c>
    </row>
    <row r="173" spans="1:6" s="43" customFormat="1" ht="12.75">
      <c r="A173" s="221"/>
      <c r="B173" s="225" t="s">
        <v>430</v>
      </c>
      <c r="C173" s="220" t="s">
        <v>364</v>
      </c>
      <c r="D173" s="220">
        <v>4</v>
      </c>
      <c r="E173" s="229"/>
      <c r="F173" s="229">
        <f>E173*D173</f>
        <v>0</v>
      </c>
    </row>
    <row r="174" spans="1:6" s="43" customFormat="1" ht="12.75">
      <c r="A174" s="221"/>
      <c r="B174" s="225"/>
      <c r="C174" s="220"/>
      <c r="D174" s="220"/>
      <c r="E174" s="231"/>
      <c r="F174" s="231"/>
    </row>
    <row r="175" spans="1:6" s="43" customFormat="1" ht="38.25">
      <c r="A175" s="221" t="s">
        <v>184</v>
      </c>
      <c r="B175" s="168" t="s">
        <v>342</v>
      </c>
      <c r="C175" s="220"/>
      <c r="D175" s="220"/>
      <c r="E175" s="231"/>
      <c r="F175" s="231"/>
    </row>
    <row r="176" spans="1:6" s="43" customFormat="1" ht="12.75">
      <c r="A176" s="221"/>
      <c r="B176" s="232"/>
      <c r="C176" s="220" t="s">
        <v>282</v>
      </c>
      <c r="D176" s="220">
        <v>1</v>
      </c>
      <c r="E176" s="229"/>
      <c r="F176" s="229">
        <f>E176*D176</f>
        <v>0</v>
      </c>
    </row>
    <row r="177" spans="1:6" s="43" customFormat="1" ht="12.75">
      <c r="A177" s="96"/>
      <c r="B177" s="87"/>
      <c r="C177" s="92"/>
      <c r="D177" s="92"/>
      <c r="E177" s="135"/>
      <c r="F177" s="135"/>
    </row>
    <row r="178" spans="1:6" s="43" customFormat="1" ht="38.25">
      <c r="A178" s="96" t="s">
        <v>365</v>
      </c>
      <c r="B178" s="85" t="s">
        <v>343</v>
      </c>
      <c r="C178" s="92"/>
      <c r="D178" s="92"/>
      <c r="E178" s="135"/>
      <c r="F178" s="135"/>
    </row>
    <row r="179" spans="1:6" s="43" customFormat="1" ht="12.75">
      <c r="A179" s="96"/>
      <c r="B179" s="87"/>
      <c r="C179" s="92" t="s">
        <v>282</v>
      </c>
      <c r="D179" s="92">
        <v>2</v>
      </c>
      <c r="E179" s="135"/>
      <c r="F179" s="135">
        <f>E179*D179</f>
        <v>0</v>
      </c>
    </row>
    <row r="180" spans="1:6" s="43" customFormat="1" ht="12.75">
      <c r="A180" s="94"/>
      <c r="B180" s="86"/>
      <c r="C180" s="94"/>
      <c r="D180" s="94"/>
      <c r="E180" s="136"/>
      <c r="F180" s="136"/>
    </row>
    <row r="181" spans="1:6" s="43" customFormat="1" ht="51">
      <c r="A181" s="96" t="s">
        <v>366</v>
      </c>
      <c r="B181" s="86" t="s">
        <v>344</v>
      </c>
      <c r="C181" s="92"/>
      <c r="D181" s="92"/>
      <c r="E181" s="117"/>
      <c r="F181" s="117"/>
    </row>
    <row r="182" spans="1:6" s="43" customFormat="1" ht="12.75">
      <c r="A182" s="96"/>
      <c r="B182" s="86"/>
      <c r="C182" s="92" t="s">
        <v>282</v>
      </c>
      <c r="D182" s="92">
        <v>1</v>
      </c>
      <c r="E182" s="229"/>
      <c r="F182" s="125">
        <f>E182*D182</f>
        <v>0</v>
      </c>
    </row>
    <row r="183" spans="1:6" s="43" customFormat="1" ht="12.75">
      <c r="A183" s="96"/>
      <c r="B183" s="86"/>
      <c r="C183" s="92"/>
      <c r="D183" s="92"/>
      <c r="E183" s="117"/>
      <c r="F183" s="117"/>
    </row>
    <row r="184" spans="1:6" s="43" customFormat="1" ht="12.75">
      <c r="A184" s="96" t="s">
        <v>367</v>
      </c>
      <c r="B184" s="86" t="s">
        <v>263</v>
      </c>
      <c r="C184" s="92"/>
      <c r="D184" s="92"/>
      <c r="E184" s="117"/>
      <c r="F184" s="117"/>
    </row>
    <row r="185" spans="1:6" s="43" customFormat="1" ht="12.75">
      <c r="A185" s="96"/>
      <c r="B185" s="86"/>
      <c r="C185" s="92" t="s">
        <v>282</v>
      </c>
      <c r="D185" s="92">
        <v>1</v>
      </c>
      <c r="E185" s="125"/>
      <c r="F185" s="125">
        <f>E185*D185</f>
        <v>0</v>
      </c>
    </row>
    <row r="186" spans="1:6" s="43" customFormat="1" ht="12.75">
      <c r="A186" s="105"/>
      <c r="B186" s="80"/>
      <c r="C186" s="92"/>
      <c r="D186" s="92"/>
      <c r="E186" s="124"/>
      <c r="F186" s="124"/>
    </row>
    <row r="187" spans="1:6" s="43" customFormat="1" ht="25.5">
      <c r="A187" s="96" t="s">
        <v>368</v>
      </c>
      <c r="B187" s="113" t="s">
        <v>303</v>
      </c>
      <c r="C187" s="92"/>
      <c r="D187" s="92"/>
      <c r="E187" s="117"/>
      <c r="F187" s="117"/>
    </row>
    <row r="188" spans="1:6" s="43" customFormat="1" ht="12.75">
      <c r="A188" s="96"/>
      <c r="B188" s="86"/>
      <c r="C188" s="92" t="s">
        <v>282</v>
      </c>
      <c r="D188" s="92">
        <v>1</v>
      </c>
      <c r="E188" s="131"/>
      <c r="F188" s="117">
        <f>E188*D188</f>
        <v>0</v>
      </c>
    </row>
    <row r="189" spans="1:6" s="43" customFormat="1" ht="12.75">
      <c r="A189" s="96"/>
      <c r="B189" s="86"/>
      <c r="C189" s="92"/>
      <c r="D189" s="92"/>
      <c r="E189" s="117"/>
      <c r="F189" s="117"/>
    </row>
    <row r="190" spans="1:6" s="43" customFormat="1" ht="25.5">
      <c r="A190" s="96" t="s">
        <v>369</v>
      </c>
      <c r="B190" s="86" t="s">
        <v>345</v>
      </c>
      <c r="C190" s="92"/>
      <c r="D190" s="92"/>
      <c r="E190" s="137"/>
      <c r="F190" s="120"/>
    </row>
    <row r="191" spans="1:6" s="43" customFormat="1" ht="12.75">
      <c r="A191" s="96"/>
      <c r="B191" s="86"/>
      <c r="C191" s="92" t="s">
        <v>138</v>
      </c>
      <c r="D191" s="92">
        <v>3</v>
      </c>
      <c r="E191" s="117">
        <f>SUM(F21:F188)</f>
        <v>0</v>
      </c>
      <c r="F191" s="117">
        <f>(D191/100)*E191</f>
        <v>0</v>
      </c>
    </row>
    <row r="192" spans="1:8" s="43" customFormat="1" ht="13.5" thickBot="1">
      <c r="A192" s="96"/>
      <c r="B192" s="79"/>
      <c r="C192" s="92"/>
      <c r="D192" s="92"/>
      <c r="E192" s="134"/>
      <c r="F192" s="134"/>
      <c r="G192" s="102"/>
      <c r="H192" s="114"/>
    </row>
    <row r="193" spans="1:8" s="43" customFormat="1" ht="12.75">
      <c r="A193" s="142"/>
      <c r="B193" s="143" t="s">
        <v>215</v>
      </c>
      <c r="C193" s="144"/>
      <c r="D193" s="144"/>
      <c r="E193" s="145"/>
      <c r="F193" s="146">
        <f>SUM(F21:F192)</f>
        <v>0</v>
      </c>
      <c r="G193" s="102"/>
      <c r="H193" s="114"/>
    </row>
    <row r="194" spans="5:6" ht="12.75">
      <c r="E194" s="42"/>
      <c r="F194" s="42"/>
    </row>
    <row r="195" spans="1:6" s="36" customFormat="1" ht="14.25">
      <c r="A195" s="98"/>
      <c r="B195" s="99" t="s">
        <v>202</v>
      </c>
      <c r="C195" s="77" t="s">
        <v>121</v>
      </c>
      <c r="D195" s="77" t="s">
        <v>280</v>
      </c>
      <c r="E195" s="78" t="s">
        <v>271</v>
      </c>
      <c r="F195" s="78" t="s">
        <v>272</v>
      </c>
    </row>
    <row r="196" spans="1:6" ht="13.5" customHeight="1">
      <c r="A196" s="95"/>
      <c r="B196" s="37"/>
      <c r="C196" s="91"/>
      <c r="D196" s="91"/>
      <c r="E196" s="38"/>
      <c r="F196" s="38"/>
    </row>
    <row r="197" spans="1:6" s="100" customFormat="1" ht="63.75">
      <c r="A197" s="96" t="s">
        <v>129</v>
      </c>
      <c r="B197" s="85" t="s">
        <v>356</v>
      </c>
      <c r="C197" s="96"/>
      <c r="D197" s="96"/>
      <c r="E197" s="84"/>
      <c r="F197" s="83"/>
    </row>
    <row r="198" spans="1:6" s="23" customFormat="1" ht="12.75">
      <c r="A198" s="96"/>
      <c r="B198" s="80" t="s">
        <v>298</v>
      </c>
      <c r="C198" s="92"/>
      <c r="D198" s="92"/>
      <c r="E198" s="82"/>
      <c r="F198" s="83"/>
    </row>
    <row r="199" spans="1:6" s="23" customFormat="1" ht="12.75">
      <c r="A199" s="96"/>
      <c r="B199" s="80" t="s">
        <v>203</v>
      </c>
      <c r="C199" s="92" t="s">
        <v>23</v>
      </c>
      <c r="D199" s="92">
        <v>2</v>
      </c>
      <c r="E199" s="131"/>
      <c r="F199" s="118">
        <f>E199*D199</f>
        <v>0</v>
      </c>
    </row>
    <row r="200" spans="1:6" s="23" customFormat="1" ht="12.75">
      <c r="A200" s="96"/>
      <c r="B200" s="80" t="s">
        <v>204</v>
      </c>
      <c r="C200" s="92" t="s">
        <v>23</v>
      </c>
      <c r="D200" s="92">
        <v>2</v>
      </c>
      <c r="E200" s="131"/>
      <c r="F200" s="118">
        <f>E200*D200</f>
        <v>0</v>
      </c>
    </row>
    <row r="201" spans="1:6" s="23" customFormat="1" ht="12.75">
      <c r="A201" s="96"/>
      <c r="B201" s="43"/>
      <c r="C201" s="92"/>
      <c r="D201" s="92"/>
      <c r="E201" s="228"/>
      <c r="F201" s="119"/>
    </row>
    <row r="202" spans="1:6" ht="38.25">
      <c r="A202" s="97" t="s">
        <v>130</v>
      </c>
      <c r="B202" s="85" t="s">
        <v>355</v>
      </c>
      <c r="E202" s="131"/>
      <c r="F202" s="118"/>
    </row>
    <row r="203" spans="3:6" ht="12.75">
      <c r="C203" s="92" t="s">
        <v>282</v>
      </c>
      <c r="D203" s="92">
        <f>SUM(D199:D200)</f>
        <v>4</v>
      </c>
      <c r="E203" s="131"/>
      <c r="F203" s="118">
        <f>E203*D203</f>
        <v>0</v>
      </c>
    </row>
    <row r="204" spans="5:6" ht="12.75">
      <c r="E204" s="117"/>
      <c r="F204" s="118"/>
    </row>
    <row r="205" spans="1:6" ht="51">
      <c r="A205" s="97" t="s">
        <v>131</v>
      </c>
      <c r="B205" s="85" t="s">
        <v>205</v>
      </c>
      <c r="E205" s="117"/>
      <c r="F205" s="117"/>
    </row>
    <row r="206" spans="2:6" ht="12.75">
      <c r="B206" s="85" t="s">
        <v>206</v>
      </c>
      <c r="E206" s="117"/>
      <c r="F206" s="117"/>
    </row>
    <row r="207" spans="2:6" ht="25.5">
      <c r="B207" s="85" t="s">
        <v>207</v>
      </c>
      <c r="E207" s="117"/>
      <c r="F207" s="117"/>
    </row>
    <row r="208" spans="2:6" ht="12.75">
      <c r="B208" s="85" t="s">
        <v>208</v>
      </c>
      <c r="E208" s="117"/>
      <c r="F208" s="117"/>
    </row>
    <row r="209" spans="2:6" ht="12.75">
      <c r="B209" s="85" t="s">
        <v>209</v>
      </c>
      <c r="E209" s="117"/>
      <c r="F209" s="117"/>
    </row>
    <row r="210" spans="3:6" ht="12.75">
      <c r="C210" s="92" t="s">
        <v>282</v>
      </c>
      <c r="D210" s="92">
        <v>1</v>
      </c>
      <c r="E210" s="117"/>
      <c r="F210" s="118">
        <f>E210*D210</f>
        <v>0</v>
      </c>
    </row>
    <row r="211" spans="5:6" ht="12.75">
      <c r="E211" s="117"/>
      <c r="F211" s="118"/>
    </row>
    <row r="212" spans="1:6" ht="63.75">
      <c r="A212" s="97" t="s">
        <v>132</v>
      </c>
      <c r="B212" s="85" t="s">
        <v>210</v>
      </c>
      <c r="E212" s="117"/>
      <c r="F212" s="117"/>
    </row>
    <row r="213" spans="2:6" ht="51">
      <c r="B213" s="85" t="s">
        <v>211</v>
      </c>
      <c r="E213" s="117"/>
      <c r="F213" s="117"/>
    </row>
    <row r="214" spans="2:6" ht="12.75">
      <c r="B214" s="85" t="s">
        <v>212</v>
      </c>
      <c r="C214" s="92" t="s">
        <v>141</v>
      </c>
      <c r="D214" s="92">
        <v>5</v>
      </c>
      <c r="E214" s="117"/>
      <c r="F214" s="118">
        <f>E214*D214</f>
        <v>0</v>
      </c>
    </row>
    <row r="215" spans="2:6" ht="12.75">
      <c r="B215" s="85" t="s">
        <v>213</v>
      </c>
      <c r="C215" s="92" t="s">
        <v>141</v>
      </c>
      <c r="D215" s="92">
        <v>5</v>
      </c>
      <c r="E215" s="117"/>
      <c r="F215" s="118">
        <f>E215*D215</f>
        <v>0</v>
      </c>
    </row>
    <row r="216" spans="5:6" ht="12.75">
      <c r="E216" s="117"/>
      <c r="F216" s="118"/>
    </row>
    <row r="217" spans="1:6" s="43" customFormat="1" ht="25.5">
      <c r="A217" s="96" t="s">
        <v>133</v>
      </c>
      <c r="B217" s="80" t="s">
        <v>299</v>
      </c>
      <c r="C217" s="92"/>
      <c r="D217" s="92"/>
      <c r="E217" s="120"/>
      <c r="F217" s="118"/>
    </row>
    <row r="218" spans="1:6" s="43" customFormat="1" ht="12.75">
      <c r="A218" s="96"/>
      <c r="B218" s="81" t="s">
        <v>214</v>
      </c>
      <c r="C218" s="92" t="s">
        <v>141</v>
      </c>
      <c r="D218" s="92">
        <v>5</v>
      </c>
      <c r="E218" s="117"/>
      <c r="F218" s="118">
        <f>E218*D218</f>
        <v>0</v>
      </c>
    </row>
    <row r="219" spans="1:6" s="43" customFormat="1" ht="12.75">
      <c r="A219" s="96"/>
      <c r="B219" s="81"/>
      <c r="C219" s="92"/>
      <c r="D219" s="92"/>
      <c r="E219" s="117"/>
      <c r="F219" s="118"/>
    </row>
    <row r="220" spans="1:6" ht="38.25">
      <c r="A220" s="97" t="s">
        <v>134</v>
      </c>
      <c r="B220" s="85" t="s">
        <v>300</v>
      </c>
      <c r="C220" s="94"/>
      <c r="E220" s="117"/>
      <c r="F220" s="118"/>
    </row>
    <row r="221" spans="2:6" ht="12.75">
      <c r="B221" s="79"/>
      <c r="C221" s="92" t="s">
        <v>282</v>
      </c>
      <c r="D221" s="92">
        <v>1</v>
      </c>
      <c r="E221" s="131"/>
      <c r="F221" s="118">
        <f>E221*D221</f>
        <v>0</v>
      </c>
    </row>
    <row r="222" spans="2:6" ht="12.75">
      <c r="B222" s="87"/>
      <c r="C222" s="94"/>
      <c r="E222" s="117"/>
      <c r="F222" s="117"/>
    </row>
    <row r="223" spans="1:6" ht="12.75">
      <c r="A223" s="97" t="s">
        <v>135</v>
      </c>
      <c r="B223" s="85" t="s">
        <v>301</v>
      </c>
      <c r="C223" s="94"/>
      <c r="E223" s="117"/>
      <c r="F223" s="117"/>
    </row>
    <row r="224" spans="2:6" ht="12.75">
      <c r="B224" s="79"/>
      <c r="C224" s="92" t="s">
        <v>282</v>
      </c>
      <c r="D224" s="92">
        <v>1</v>
      </c>
      <c r="E224" s="117"/>
      <c r="F224" s="118">
        <f>E224*D224</f>
        <v>0</v>
      </c>
    </row>
    <row r="225" spans="2:6" ht="12.75">
      <c r="B225" s="87"/>
      <c r="C225" s="94"/>
      <c r="E225" s="117"/>
      <c r="F225" s="117"/>
    </row>
    <row r="226" spans="1:6" ht="25.5">
      <c r="A226" s="97" t="s">
        <v>136</v>
      </c>
      <c r="B226" s="85" t="s">
        <v>302</v>
      </c>
      <c r="C226" s="94"/>
      <c r="E226" s="117"/>
      <c r="F226" s="117"/>
    </row>
    <row r="227" spans="2:6" ht="12.75">
      <c r="B227" s="79"/>
      <c r="C227" s="92" t="s">
        <v>282</v>
      </c>
      <c r="D227" s="92">
        <v>1</v>
      </c>
      <c r="E227" s="117"/>
      <c r="F227" s="118">
        <f>E227*D227</f>
        <v>0</v>
      </c>
    </row>
    <row r="228" spans="1:6" ht="12.75">
      <c r="A228" s="224"/>
      <c r="B228" s="225"/>
      <c r="C228" s="226"/>
      <c r="D228" s="220"/>
      <c r="E228" s="131"/>
      <c r="F228" s="131"/>
    </row>
    <row r="229" spans="1:6" ht="12.75">
      <c r="A229" s="224" t="s">
        <v>137</v>
      </c>
      <c r="B229" s="227" t="s">
        <v>304</v>
      </c>
      <c r="C229" s="220"/>
      <c r="D229" s="220"/>
      <c r="E229" s="131"/>
      <c r="F229" s="131"/>
    </row>
    <row r="230" spans="1:6" ht="12.75">
      <c r="A230" s="224"/>
      <c r="B230" s="225"/>
      <c r="C230" s="220" t="s">
        <v>282</v>
      </c>
      <c r="D230" s="220">
        <v>1</v>
      </c>
      <c r="E230" s="131"/>
      <c r="F230" s="118">
        <f>E230*D230</f>
        <v>0</v>
      </c>
    </row>
    <row r="231" spans="1:6" ht="12.75">
      <c r="A231" s="224"/>
      <c r="B231" s="225"/>
      <c r="C231" s="220"/>
      <c r="D231" s="220"/>
      <c r="E231" s="131"/>
      <c r="F231" s="131"/>
    </row>
    <row r="232" spans="1:6" ht="12.75">
      <c r="A232" s="224" t="s">
        <v>149</v>
      </c>
      <c r="B232" s="227" t="s">
        <v>305</v>
      </c>
      <c r="C232" s="220"/>
      <c r="D232" s="220"/>
      <c r="E232" s="131"/>
      <c r="F232" s="131"/>
    </row>
    <row r="233" spans="1:6" ht="12.75">
      <c r="A233" s="224"/>
      <c r="B233" s="225"/>
      <c r="C233" s="220" t="s">
        <v>138</v>
      </c>
      <c r="D233" s="220">
        <v>3</v>
      </c>
      <c r="E233" s="131">
        <f>SUM(F197:F230)</f>
        <v>0</v>
      </c>
      <c r="F233" s="118">
        <f>(D233/100)*E233</f>
        <v>0</v>
      </c>
    </row>
    <row r="234" spans="2:8" ht="12.75">
      <c r="B234" s="88"/>
      <c r="D234" s="93"/>
      <c r="E234" s="117"/>
      <c r="F234" s="117"/>
      <c r="G234" s="89"/>
      <c r="H234" s="89"/>
    </row>
    <row r="235" spans="1:6" ht="12.75">
      <c r="A235" s="98"/>
      <c r="B235" s="90" t="s">
        <v>215</v>
      </c>
      <c r="E235" s="117"/>
      <c r="F235" s="155">
        <f>SUM(F197:F233)</f>
        <v>0</v>
      </c>
    </row>
    <row r="236" spans="5:6" ht="12.75">
      <c r="E236" s="42"/>
      <c r="F236" s="42"/>
    </row>
    <row r="237" spans="1:6" s="23" customFormat="1" ht="12.75">
      <c r="A237" s="98"/>
      <c r="B237" s="101" t="s">
        <v>352</v>
      </c>
      <c r="C237" s="94"/>
      <c r="D237" s="92"/>
      <c r="E237" s="42"/>
      <c r="F237" s="42"/>
    </row>
    <row r="238" spans="1:6" ht="12.75">
      <c r="A238" s="96"/>
      <c r="B238" s="147"/>
      <c r="C238" s="94"/>
      <c r="E238" s="40"/>
      <c r="F238" s="40"/>
    </row>
    <row r="239" spans="1:6" ht="12.75">
      <c r="A239" s="96"/>
      <c r="B239" s="147" t="s">
        <v>351</v>
      </c>
      <c r="C239" s="121" t="s">
        <v>121</v>
      </c>
      <c r="D239" s="77" t="s">
        <v>280</v>
      </c>
      <c r="E239" s="122" t="s">
        <v>271</v>
      </c>
      <c r="F239" s="122" t="s">
        <v>272</v>
      </c>
    </row>
    <row r="240" spans="1:6" ht="12.75">
      <c r="A240" s="96"/>
      <c r="B240" s="147"/>
      <c r="C240" s="94"/>
      <c r="E240" s="40"/>
      <c r="F240" s="40"/>
    </row>
    <row r="241" spans="1:6" s="43" customFormat="1" ht="51">
      <c r="A241" s="96" t="s">
        <v>129</v>
      </c>
      <c r="B241" s="167" t="s">
        <v>353</v>
      </c>
      <c r="C241" s="149"/>
      <c r="D241" s="92"/>
      <c r="E241" s="148"/>
      <c r="F241" s="40"/>
    </row>
    <row r="242" spans="1:6" s="43" customFormat="1" ht="15" customHeight="1">
      <c r="A242" s="96"/>
      <c r="B242" s="79"/>
      <c r="C242" s="94" t="s">
        <v>282</v>
      </c>
      <c r="D242" s="92">
        <v>1</v>
      </c>
      <c r="E242" s="131"/>
      <c r="F242" s="117">
        <f>E242*D242</f>
        <v>0</v>
      </c>
    </row>
    <row r="243" spans="1:6" s="43" customFormat="1" ht="15" customHeight="1">
      <c r="A243" s="96"/>
      <c r="B243" s="79"/>
      <c r="C243" s="94"/>
      <c r="D243" s="92"/>
      <c r="E243" s="117"/>
      <c r="F243" s="117"/>
    </row>
    <row r="244" spans="1:6" s="43" customFormat="1" ht="63.75">
      <c r="A244" s="96" t="s">
        <v>130</v>
      </c>
      <c r="B244" s="167" t="s">
        <v>346</v>
      </c>
      <c r="C244" s="92"/>
      <c r="D244" s="92"/>
      <c r="E244" s="120"/>
      <c r="F244" s="117"/>
    </row>
    <row r="245" spans="1:6" s="43" customFormat="1" ht="12.75">
      <c r="A245" s="96"/>
      <c r="B245" s="81"/>
      <c r="C245" s="92" t="s">
        <v>15</v>
      </c>
      <c r="D245" s="92">
        <v>50</v>
      </c>
      <c r="E245" s="117"/>
      <c r="F245" s="117">
        <f>E245*D245</f>
        <v>0</v>
      </c>
    </row>
    <row r="246" spans="1:6" s="43" customFormat="1" ht="12.75">
      <c r="A246" s="96"/>
      <c r="B246" s="81"/>
      <c r="C246" s="92"/>
      <c r="D246" s="92"/>
      <c r="E246" s="117"/>
      <c r="F246" s="117"/>
    </row>
    <row r="247" spans="1:6" s="43" customFormat="1" ht="51">
      <c r="A247" s="96" t="s">
        <v>131</v>
      </c>
      <c r="B247" s="80" t="s">
        <v>347</v>
      </c>
      <c r="C247" s="92"/>
      <c r="D247" s="92"/>
      <c r="E247" s="120"/>
      <c r="F247" s="117"/>
    </row>
    <row r="248" spans="1:6" s="43" customFormat="1" ht="12.75">
      <c r="A248" s="221"/>
      <c r="B248" s="167" t="s">
        <v>348</v>
      </c>
      <c r="C248" s="220"/>
      <c r="D248" s="220"/>
      <c r="E248" s="130"/>
      <c r="F248" s="131"/>
    </row>
    <row r="249" spans="1:6" s="43" customFormat="1" ht="12.75">
      <c r="A249" s="221"/>
      <c r="B249" s="222" t="s">
        <v>264</v>
      </c>
      <c r="C249" s="220" t="s">
        <v>23</v>
      </c>
      <c r="D249" s="220">
        <v>4</v>
      </c>
      <c r="E249" s="131"/>
      <c r="F249" s="131">
        <f>E249*D249</f>
        <v>0</v>
      </c>
    </row>
    <row r="250" spans="1:6" s="43" customFormat="1" ht="12.75">
      <c r="A250" s="221"/>
      <c r="B250" s="222"/>
      <c r="C250" s="220"/>
      <c r="D250" s="220"/>
      <c r="E250" s="131"/>
      <c r="F250" s="131"/>
    </row>
    <row r="251" spans="1:6" s="43" customFormat="1" ht="38.25">
      <c r="A251" s="221" t="s">
        <v>132</v>
      </c>
      <c r="B251" s="167" t="s">
        <v>349</v>
      </c>
      <c r="C251" s="220"/>
      <c r="D251" s="220"/>
      <c r="E251" s="130"/>
      <c r="F251" s="131"/>
    </row>
    <row r="252" spans="1:6" s="43" customFormat="1" ht="12.75">
      <c r="A252" s="221"/>
      <c r="B252" s="167" t="s">
        <v>348</v>
      </c>
      <c r="C252" s="220"/>
      <c r="D252" s="220"/>
      <c r="E252" s="130"/>
      <c r="F252" s="131"/>
    </row>
    <row r="253" spans="1:6" s="43" customFormat="1" ht="12.75">
      <c r="A253" s="221"/>
      <c r="B253" s="222" t="s">
        <v>265</v>
      </c>
      <c r="C253" s="220" t="s">
        <v>23</v>
      </c>
      <c r="D253" s="220">
        <v>4</v>
      </c>
      <c r="E253" s="131"/>
      <c r="F253" s="131">
        <f>E253*D253</f>
        <v>0</v>
      </c>
    </row>
    <row r="254" spans="1:6" s="43" customFormat="1" ht="12.75">
      <c r="A254" s="221"/>
      <c r="B254" s="222"/>
      <c r="C254" s="220"/>
      <c r="D254" s="220"/>
      <c r="E254" s="131"/>
      <c r="F254" s="131"/>
    </row>
    <row r="255" spans="1:6" s="43" customFormat="1" ht="25.5">
      <c r="A255" s="221" t="s">
        <v>133</v>
      </c>
      <c r="B255" s="167" t="s">
        <v>350</v>
      </c>
      <c r="C255" s="220"/>
      <c r="D255" s="220"/>
      <c r="E255" s="130"/>
      <c r="F255" s="131"/>
    </row>
    <row r="256" spans="1:6" s="43" customFormat="1" ht="12.75">
      <c r="A256" s="221"/>
      <c r="B256" s="167" t="s">
        <v>348</v>
      </c>
      <c r="C256" s="220"/>
      <c r="D256" s="220"/>
      <c r="E256" s="131"/>
      <c r="F256" s="131"/>
    </row>
    <row r="257" spans="1:6" s="43" customFormat="1" ht="12.75">
      <c r="A257" s="221"/>
      <c r="B257" s="223" t="s">
        <v>266</v>
      </c>
      <c r="C257" s="220" t="s">
        <v>23</v>
      </c>
      <c r="D257" s="220">
        <v>4</v>
      </c>
      <c r="E257" s="131"/>
      <c r="F257" s="131">
        <f>E257*D257</f>
        <v>0</v>
      </c>
    </row>
    <row r="258" spans="1:6" s="43" customFormat="1" ht="12.75">
      <c r="A258" s="221"/>
      <c r="B258" s="222"/>
      <c r="C258" s="220"/>
      <c r="D258" s="220"/>
      <c r="E258" s="131"/>
      <c r="F258" s="131"/>
    </row>
    <row r="259" spans="1:6" s="43" customFormat="1" ht="51">
      <c r="A259" s="221" t="s">
        <v>134</v>
      </c>
      <c r="B259" s="167" t="s">
        <v>354</v>
      </c>
      <c r="C259" s="220"/>
      <c r="D259" s="220"/>
      <c r="E259" s="131"/>
      <c r="F259" s="131"/>
    </row>
    <row r="260" spans="1:6" s="43" customFormat="1" ht="12.75">
      <c r="A260" s="221"/>
      <c r="B260" s="167" t="s">
        <v>348</v>
      </c>
      <c r="C260" s="220"/>
      <c r="D260" s="220"/>
      <c r="E260" s="131"/>
      <c r="F260" s="131"/>
    </row>
    <row r="261" spans="1:6" s="43" customFormat="1" ht="12.75">
      <c r="A261" s="96"/>
      <c r="B261" s="81" t="s">
        <v>267</v>
      </c>
      <c r="C261" s="92" t="s">
        <v>268</v>
      </c>
      <c r="D261" s="92">
        <v>1</v>
      </c>
      <c r="E261" s="117"/>
      <c r="F261" s="117">
        <f>E261*D261</f>
        <v>0</v>
      </c>
    </row>
    <row r="262" spans="1:6" s="43" customFormat="1" ht="12.75">
      <c r="A262" s="96"/>
      <c r="B262" s="81"/>
      <c r="C262" s="92"/>
      <c r="D262" s="92"/>
      <c r="E262" s="117"/>
      <c r="F262" s="117"/>
    </row>
    <row r="263" spans="1:6" s="43" customFormat="1" ht="25.5">
      <c r="A263" s="96" t="s">
        <v>135</v>
      </c>
      <c r="B263" s="80" t="s">
        <v>303</v>
      </c>
      <c r="C263" s="92"/>
      <c r="D263" s="92"/>
      <c r="E263" s="117"/>
      <c r="F263" s="117"/>
    </row>
    <row r="264" spans="1:6" s="43" customFormat="1" ht="12.75">
      <c r="A264" s="96"/>
      <c r="B264" s="86"/>
      <c r="C264" s="220" t="s">
        <v>282</v>
      </c>
      <c r="D264" s="220">
        <v>1</v>
      </c>
      <c r="E264" s="131"/>
      <c r="F264" s="131">
        <f>E264*D264</f>
        <v>0</v>
      </c>
    </row>
    <row r="265" spans="1:6" s="43" customFormat="1" ht="12.75">
      <c r="A265" s="96"/>
      <c r="B265" s="86"/>
      <c r="C265" s="220"/>
      <c r="D265" s="220"/>
      <c r="E265" s="131"/>
      <c r="F265" s="131"/>
    </row>
    <row r="266" spans="1:6" s="43" customFormat="1" ht="12.75">
      <c r="A266" s="96" t="s">
        <v>136</v>
      </c>
      <c r="B266" s="86" t="s">
        <v>305</v>
      </c>
      <c r="C266" s="220"/>
      <c r="D266" s="220"/>
      <c r="E266" s="155"/>
      <c r="F266" s="131"/>
    </row>
    <row r="267" spans="1:6" s="43" customFormat="1" ht="12.75">
      <c r="A267" s="96"/>
      <c r="B267" s="86"/>
      <c r="C267" s="220" t="s">
        <v>138</v>
      </c>
      <c r="D267" s="220">
        <v>3</v>
      </c>
      <c r="E267" s="131">
        <f>SUM(F242:F264)</f>
        <v>0</v>
      </c>
      <c r="F267" s="131">
        <f>(D267/100)*E267</f>
        <v>0</v>
      </c>
    </row>
    <row r="268" spans="1:6" s="43" customFormat="1" ht="13.5" thickBot="1">
      <c r="A268" s="96"/>
      <c r="B268" s="88"/>
      <c r="C268" s="92"/>
      <c r="D268" s="92"/>
      <c r="E268" s="120"/>
      <c r="F268" s="120"/>
    </row>
    <row r="269" spans="1:6" s="43" customFormat="1" ht="12.75">
      <c r="A269" s="142"/>
      <c r="B269" s="143" t="s">
        <v>215</v>
      </c>
      <c r="C269" s="144"/>
      <c r="D269" s="144"/>
      <c r="E269" s="150"/>
      <c r="F269" s="151">
        <f>SUM(F241:F267)</f>
        <v>0</v>
      </c>
    </row>
    <row r="270" spans="5:6" ht="12.75">
      <c r="E270" s="42"/>
      <c r="F270" s="42"/>
    </row>
    <row r="271" spans="5:6" ht="12.75">
      <c r="E271" s="42"/>
      <c r="F271" s="42"/>
    </row>
    <row r="272" spans="5:6" ht="12.75">
      <c r="E272" s="42"/>
      <c r="F272" s="42"/>
    </row>
    <row r="273" spans="5:6" ht="12.75">
      <c r="E273" s="42"/>
      <c r="F273" s="42"/>
    </row>
    <row r="274" spans="5:6" ht="12.75">
      <c r="E274" s="42"/>
      <c r="F274" s="42"/>
    </row>
    <row r="275" spans="5:6" ht="12.75">
      <c r="E275" s="42"/>
      <c r="F275" s="42"/>
    </row>
    <row r="276" spans="5:6" ht="12.75">
      <c r="E276" s="42"/>
      <c r="F276" s="42"/>
    </row>
    <row r="277" spans="5:6" ht="12.75">
      <c r="E277" s="42"/>
      <c r="F277" s="42"/>
    </row>
    <row r="278" spans="5:6" ht="12.75">
      <c r="E278" s="42"/>
      <c r="F278" s="42"/>
    </row>
    <row r="279" spans="5:6" ht="12.75">
      <c r="E279" s="42"/>
      <c r="F279" s="42"/>
    </row>
    <row r="280" spans="5:6" ht="12.75">
      <c r="E280" s="42"/>
      <c r="F280" s="42"/>
    </row>
    <row r="281" spans="5:6" ht="12.75">
      <c r="E281" s="42"/>
      <c r="F281" s="42"/>
    </row>
    <row r="282" spans="5:6" ht="12.75">
      <c r="E282" s="42"/>
      <c r="F282" s="42"/>
    </row>
    <row r="283" spans="5:6" ht="12.75">
      <c r="E283" s="42"/>
      <c r="F283" s="42"/>
    </row>
    <row r="284" spans="5:6" ht="12.75">
      <c r="E284" s="42"/>
      <c r="F284" s="42"/>
    </row>
    <row r="285" spans="5:6" ht="12.75">
      <c r="E285" s="42"/>
      <c r="F285" s="42"/>
    </row>
    <row r="286" spans="2:6" ht="12.75">
      <c r="B286" s="110"/>
      <c r="E286" s="42"/>
      <c r="F286" s="42"/>
    </row>
    <row r="287" spans="2:6" ht="12.75">
      <c r="B287" s="110"/>
      <c r="E287" s="42"/>
      <c r="F287" s="42"/>
    </row>
    <row r="288" spans="2:6" ht="12.75">
      <c r="B288" s="110"/>
      <c r="E288" s="42"/>
      <c r="F288" s="42"/>
    </row>
    <row r="289" spans="2:6" ht="12.75">
      <c r="B289" s="110"/>
      <c r="E289" s="42"/>
      <c r="F289" s="42"/>
    </row>
    <row r="290" spans="2:6" ht="12.75">
      <c r="B290" s="110"/>
      <c r="E290" s="42"/>
      <c r="F290" s="42"/>
    </row>
    <row r="291" spans="5:6" ht="12.75">
      <c r="E291" s="42"/>
      <c r="F291" s="42"/>
    </row>
    <row r="292" spans="2:6" ht="12.75">
      <c r="B292" s="110"/>
      <c r="E292" s="42"/>
      <c r="F292" s="42"/>
    </row>
    <row r="293" spans="2:6" ht="12.75">
      <c r="B293" s="110"/>
      <c r="E293" s="42"/>
      <c r="F293" s="42"/>
    </row>
    <row r="294" spans="2:6" ht="12.75">
      <c r="B294" s="110"/>
      <c r="E294" s="42"/>
      <c r="F294" s="42"/>
    </row>
    <row r="295" spans="2:6" ht="12.75">
      <c r="B295" s="110"/>
      <c r="E295" s="42"/>
      <c r="F295" s="42"/>
    </row>
    <row r="296" spans="2:6" ht="12.75">
      <c r="B296" s="110"/>
      <c r="E296" s="42"/>
      <c r="F296" s="42"/>
    </row>
    <row r="297" spans="2:6" ht="12.75">
      <c r="B297" s="110"/>
      <c r="E297" s="42"/>
      <c r="F297" s="42"/>
    </row>
    <row r="298" spans="2:6" ht="12.75">
      <c r="B298" s="110"/>
      <c r="E298" s="42"/>
      <c r="F298" s="42"/>
    </row>
    <row r="299" spans="2:6" ht="12.75">
      <c r="B299" s="110"/>
      <c r="E299" s="42"/>
      <c r="F299" s="42"/>
    </row>
    <row r="300" spans="2:6" ht="12.75">
      <c r="B300" s="110"/>
      <c r="E300" s="42"/>
      <c r="F300" s="42"/>
    </row>
    <row r="301" spans="5:6" ht="12.75">
      <c r="E301" s="42"/>
      <c r="F301" s="42"/>
    </row>
    <row r="302" spans="5:6" ht="12.75">
      <c r="E302" s="42"/>
      <c r="F302" s="42"/>
    </row>
    <row r="303" spans="5:6" ht="15.75" customHeight="1">
      <c r="E303" s="42"/>
      <c r="F303" s="42"/>
    </row>
    <row r="304" spans="5:6" ht="12.75">
      <c r="E304" s="42"/>
      <c r="F304" s="42"/>
    </row>
    <row r="305" spans="5:6" ht="15.75" customHeight="1">
      <c r="E305" s="42"/>
      <c r="F305" s="42"/>
    </row>
    <row r="306" spans="5:6" ht="12.75">
      <c r="E306" s="42"/>
      <c r="F306" s="42"/>
    </row>
    <row r="307" spans="5:6" ht="12.75">
      <c r="E307" s="42"/>
      <c r="F307" s="42"/>
    </row>
    <row r="308" spans="1:6" s="23" customFormat="1" ht="12.75">
      <c r="A308" s="97"/>
      <c r="B308" s="110"/>
      <c r="C308" s="92"/>
      <c r="D308" s="92"/>
      <c r="E308" s="42"/>
      <c r="F308" s="42"/>
    </row>
    <row r="309" spans="1:6" s="23" customFormat="1" ht="12.75">
      <c r="A309" s="97"/>
      <c r="B309" s="110"/>
      <c r="C309" s="92"/>
      <c r="D309" s="92"/>
      <c r="E309" s="42"/>
      <c r="F309" s="42"/>
    </row>
    <row r="310" spans="1:6" s="23" customFormat="1" ht="12.75">
      <c r="A310" s="97"/>
      <c r="B310" s="85"/>
      <c r="C310" s="92"/>
      <c r="D310" s="92"/>
      <c r="E310" s="42"/>
      <c r="F310" s="42"/>
    </row>
    <row r="311" spans="1:6" s="23" customFormat="1" ht="12.75">
      <c r="A311" s="97"/>
      <c r="B311" s="85"/>
      <c r="C311" s="92"/>
      <c r="D311" s="92"/>
      <c r="E311" s="42"/>
      <c r="F311" s="42"/>
    </row>
    <row r="312" spans="5:6" ht="12.75">
      <c r="E312" s="42"/>
      <c r="F312" s="42"/>
    </row>
    <row r="313" spans="1:6" s="23" customFormat="1" ht="12.75">
      <c r="A313" s="97"/>
      <c r="B313" s="110"/>
      <c r="C313" s="92"/>
      <c r="D313" s="92"/>
      <c r="E313" s="42"/>
      <c r="F313" s="42"/>
    </row>
    <row r="314" spans="1:6" s="23" customFormat="1" ht="12.75">
      <c r="A314" s="97"/>
      <c r="B314" s="110"/>
      <c r="C314" s="92"/>
      <c r="D314" s="92"/>
      <c r="E314" s="42"/>
      <c r="F314" s="42"/>
    </row>
    <row r="315" spans="1:6" s="23" customFormat="1" ht="12.75">
      <c r="A315" s="97"/>
      <c r="B315" s="85"/>
      <c r="C315" s="92"/>
      <c r="D315" s="92"/>
      <c r="E315" s="42"/>
      <c r="F315" s="42"/>
    </row>
    <row r="316" spans="1:6" s="23" customFormat="1" ht="12.75">
      <c r="A316" s="97"/>
      <c r="B316" s="85"/>
      <c r="C316" s="92"/>
      <c r="D316" s="92"/>
      <c r="E316" s="42"/>
      <c r="F316" s="42"/>
    </row>
    <row r="317" spans="2:6" ht="12.75">
      <c r="B317" s="110"/>
      <c r="E317" s="42"/>
      <c r="F317" s="42"/>
    </row>
    <row r="318" spans="2:6" ht="12.75">
      <c r="B318" s="110"/>
      <c r="E318" s="42"/>
      <c r="F318" s="42"/>
    </row>
    <row r="319" spans="2:6" ht="12.75">
      <c r="B319" s="110"/>
      <c r="E319" s="42"/>
      <c r="F319" s="42"/>
    </row>
    <row r="320" spans="2:6" ht="12.75">
      <c r="B320" s="110"/>
      <c r="E320" s="42"/>
      <c r="F320" s="42"/>
    </row>
    <row r="321" spans="2:6" ht="12.75">
      <c r="B321" s="110"/>
      <c r="E321" s="42"/>
      <c r="F321" s="42"/>
    </row>
    <row r="322" spans="2:6" ht="12.75">
      <c r="B322" s="110"/>
      <c r="E322" s="42"/>
      <c r="F322" s="42"/>
    </row>
    <row r="323" spans="2:6" ht="12.75">
      <c r="B323" s="110"/>
      <c r="E323" s="42"/>
      <c r="F323" s="42"/>
    </row>
    <row r="324" spans="2:6" ht="12.75">
      <c r="B324" s="110"/>
      <c r="E324" s="42"/>
      <c r="F324" s="42"/>
    </row>
    <row r="325" spans="2:6" ht="12.75">
      <c r="B325" s="110"/>
      <c r="E325" s="42"/>
      <c r="F325" s="42"/>
    </row>
    <row r="326" spans="2:6" ht="12.75">
      <c r="B326" s="110"/>
      <c r="E326" s="42"/>
      <c r="F326" s="42"/>
    </row>
    <row r="327" spans="2:6" ht="12.75">
      <c r="B327" s="110"/>
      <c r="E327" s="42"/>
      <c r="F327" s="42"/>
    </row>
    <row r="328" spans="2:6" ht="12.75">
      <c r="B328" s="110"/>
      <c r="E328" s="42"/>
      <c r="F328" s="42"/>
    </row>
    <row r="329" spans="2:6" ht="12.75">
      <c r="B329" s="110"/>
      <c r="E329" s="42"/>
      <c r="F329" s="42"/>
    </row>
    <row r="330" spans="2:6" ht="12.75">
      <c r="B330" s="110"/>
      <c r="E330" s="42"/>
      <c r="F330" s="42"/>
    </row>
    <row r="331" spans="2:6" ht="12.75">
      <c r="B331" s="110"/>
      <c r="E331" s="42"/>
      <c r="F331" s="42"/>
    </row>
    <row r="332" spans="2:6" ht="12.75">
      <c r="B332" s="110"/>
      <c r="E332" s="42"/>
      <c r="F332" s="42"/>
    </row>
    <row r="333" spans="2:6" ht="12.75">
      <c r="B333" s="110"/>
      <c r="E333" s="42"/>
      <c r="F333" s="42"/>
    </row>
    <row r="334" spans="2:6" ht="12.75">
      <c r="B334" s="110"/>
      <c r="E334" s="42"/>
      <c r="F334" s="42"/>
    </row>
    <row r="335" spans="2:6" ht="12.75">
      <c r="B335" s="110"/>
      <c r="E335" s="42"/>
      <c r="F335" s="42"/>
    </row>
    <row r="336" spans="2:6" ht="12.75">
      <c r="B336" s="110"/>
      <c r="E336" s="42"/>
      <c r="F336" s="42"/>
    </row>
    <row r="337" spans="2:6" ht="12.75">
      <c r="B337" s="110"/>
      <c r="E337" s="42"/>
      <c r="F337" s="42"/>
    </row>
    <row r="338" spans="2:6" ht="12.75">
      <c r="B338" s="110"/>
      <c r="E338" s="42"/>
      <c r="F338" s="42"/>
    </row>
    <row r="339" spans="2:6" ht="12.75">
      <c r="B339" s="110"/>
      <c r="E339" s="42"/>
      <c r="F339" s="42"/>
    </row>
    <row r="340" spans="2:6" ht="12.75">
      <c r="B340" s="110"/>
      <c r="E340" s="42"/>
      <c r="F340" s="42"/>
    </row>
    <row r="341" spans="2:6" ht="12.75">
      <c r="B341" s="110"/>
      <c r="E341" s="42"/>
      <c r="F341" s="42"/>
    </row>
    <row r="342" spans="2:6" ht="12.75">
      <c r="B342" s="110"/>
      <c r="E342" s="42"/>
      <c r="F342" s="42"/>
    </row>
    <row r="343" spans="2:6" ht="12.75">
      <c r="B343" s="110"/>
      <c r="E343" s="42"/>
      <c r="F343" s="42"/>
    </row>
    <row r="344" spans="2:6" ht="12.75">
      <c r="B344" s="110"/>
      <c r="E344" s="42"/>
      <c r="F344" s="42"/>
    </row>
    <row r="345" spans="2:6" ht="12.75">
      <c r="B345" s="110"/>
      <c r="E345" s="42"/>
      <c r="F345" s="42"/>
    </row>
    <row r="346" spans="2:6" ht="12.75">
      <c r="B346" s="110"/>
      <c r="E346" s="42"/>
      <c r="F346" s="42"/>
    </row>
    <row r="347" spans="2:6" ht="12.75">
      <c r="B347" s="110"/>
      <c r="E347" s="42"/>
      <c r="F347" s="42"/>
    </row>
    <row r="348" spans="2:6" ht="12.75">
      <c r="B348" s="110"/>
      <c r="E348" s="42"/>
      <c r="F348" s="42"/>
    </row>
    <row r="349" spans="2:6" ht="12.75">
      <c r="B349" s="110"/>
      <c r="E349" s="42"/>
      <c r="F349" s="42"/>
    </row>
    <row r="350" spans="2:6" ht="12.75">
      <c r="B350" s="110"/>
      <c r="E350" s="42"/>
      <c r="F350" s="42"/>
    </row>
    <row r="351" spans="2:6" ht="12.75">
      <c r="B351" s="110"/>
      <c r="E351" s="42"/>
      <c r="F351" s="42"/>
    </row>
    <row r="352" spans="2:6" ht="12.75">
      <c r="B352" s="110"/>
      <c r="E352" s="42"/>
      <c r="F352" s="42"/>
    </row>
    <row r="353" spans="2:6" ht="12.75">
      <c r="B353" s="110"/>
      <c r="E353" s="42"/>
      <c r="F353" s="42"/>
    </row>
    <row r="354" spans="2:6" ht="12.75">
      <c r="B354" s="110"/>
      <c r="E354" s="42"/>
      <c r="F354" s="42"/>
    </row>
    <row r="355" spans="2:6" ht="12.75">
      <c r="B355" s="110"/>
      <c r="E355" s="42"/>
      <c r="F355" s="42"/>
    </row>
    <row r="356" spans="2:6" ht="12.75">
      <c r="B356" s="110"/>
      <c r="E356" s="42"/>
      <c r="F356" s="42"/>
    </row>
    <row r="357" spans="2:6" ht="12.75">
      <c r="B357" s="110"/>
      <c r="E357" s="42"/>
      <c r="F357" s="42"/>
    </row>
    <row r="358" ht="12.75">
      <c r="B358" s="110"/>
    </row>
    <row r="359" ht="12.75">
      <c r="B359" s="110"/>
    </row>
    <row r="360" spans="2:6" ht="12.75">
      <c r="B360" s="110"/>
      <c r="E360" s="42"/>
      <c r="F360" s="42"/>
    </row>
    <row r="361" ht="12.75">
      <c r="B361" s="110"/>
    </row>
    <row r="362" spans="2:6" ht="12.75">
      <c r="B362" s="110"/>
      <c r="E362" s="42"/>
      <c r="F362" s="42"/>
    </row>
    <row r="363" spans="2:6" ht="12.75">
      <c r="B363" s="110"/>
      <c r="E363" s="42"/>
      <c r="F363" s="42"/>
    </row>
    <row r="364" spans="2:6" ht="12.75">
      <c r="B364" s="110"/>
      <c r="E364" s="42"/>
      <c r="F364" s="42"/>
    </row>
    <row r="365" spans="2:6" ht="12.75">
      <c r="B365" s="110"/>
      <c r="E365" s="42"/>
      <c r="F365" s="42"/>
    </row>
    <row r="366" ht="12.75">
      <c r="B366" s="110"/>
    </row>
    <row r="367" ht="12.75">
      <c r="B367" s="110"/>
    </row>
    <row r="368" spans="2:6" ht="12.75">
      <c r="B368" s="110"/>
      <c r="E368" s="42"/>
      <c r="F368" s="42"/>
    </row>
    <row r="369" spans="2:6" ht="12.75">
      <c r="B369" s="110"/>
      <c r="E369" s="42"/>
      <c r="F369" s="42"/>
    </row>
    <row r="370" spans="3:6" ht="12.75">
      <c r="C370" s="94"/>
      <c r="E370" s="42"/>
      <c r="F370" s="42"/>
    </row>
    <row r="371" spans="2:6" ht="12.75">
      <c r="B371" s="79"/>
      <c r="C371" s="94"/>
      <c r="E371" s="42"/>
      <c r="F371" s="42"/>
    </row>
    <row r="372" spans="2:6" ht="12.75">
      <c r="B372" s="79"/>
      <c r="E372" s="42"/>
      <c r="F372" s="42"/>
    </row>
    <row r="373" spans="2:6" ht="12.75">
      <c r="B373" s="79"/>
      <c r="C373" s="94"/>
      <c r="E373" s="42"/>
      <c r="F373" s="42"/>
    </row>
    <row r="374" spans="3:6" ht="12.75">
      <c r="C374" s="94"/>
      <c r="E374" s="42"/>
      <c r="F374" s="42"/>
    </row>
    <row r="375" spans="2:6" ht="12.75">
      <c r="B375" s="79"/>
      <c r="C375" s="94"/>
      <c r="E375" s="42"/>
      <c r="F375" s="42"/>
    </row>
    <row r="376" spans="2:6" ht="12.75">
      <c r="B376" s="79"/>
      <c r="E376" s="42"/>
      <c r="F376" s="42"/>
    </row>
    <row r="377" spans="2:6" ht="12.75">
      <c r="B377" s="87"/>
      <c r="C377" s="94"/>
      <c r="E377" s="42"/>
      <c r="F377" s="42"/>
    </row>
    <row r="378" spans="2:6" ht="12.75">
      <c r="B378" s="86"/>
      <c r="E378" s="42"/>
      <c r="F378" s="42"/>
    </row>
    <row r="379" spans="2:6" ht="12.75">
      <c r="B379" s="87"/>
      <c r="E379" s="42"/>
      <c r="F379" s="42"/>
    </row>
    <row r="380" spans="2:6" ht="12.75">
      <c r="B380" s="87"/>
      <c r="E380" s="42"/>
      <c r="F380" s="42"/>
    </row>
    <row r="381" spans="2:6" ht="12.75">
      <c r="B381" s="86"/>
      <c r="E381" s="42"/>
      <c r="F381" s="42"/>
    </row>
    <row r="382" spans="2:6" ht="12.75">
      <c r="B382" s="86"/>
      <c r="E382" s="42"/>
      <c r="F382" s="42"/>
    </row>
    <row r="383" spans="2:6" ht="12.75">
      <c r="B383" s="87"/>
      <c r="E383" s="42"/>
      <c r="F383" s="42"/>
    </row>
    <row r="384" spans="2:6" ht="12.75">
      <c r="B384" s="110"/>
      <c r="E384" s="42"/>
      <c r="F384" s="42"/>
    </row>
    <row r="385" spans="2:6" ht="12.75">
      <c r="B385" s="115"/>
      <c r="E385" s="42"/>
      <c r="F385" s="42"/>
    </row>
    <row r="386" spans="2:6" ht="12.75">
      <c r="B386" s="110"/>
      <c r="E386" s="42"/>
      <c r="F386" s="42"/>
    </row>
    <row r="387" spans="2:6" ht="12.75">
      <c r="B387" s="110"/>
      <c r="E387" s="42"/>
      <c r="F387" s="42"/>
    </row>
    <row r="388" spans="2:6" ht="12.75">
      <c r="B388" s="110"/>
      <c r="E388" s="42"/>
      <c r="F388" s="42"/>
    </row>
    <row r="389" spans="2:6" ht="12.75">
      <c r="B389" s="110"/>
      <c r="E389" s="42"/>
      <c r="F389" s="42"/>
    </row>
    <row r="390" spans="2:6" ht="12.75">
      <c r="B390" s="110"/>
      <c r="E390" s="42"/>
      <c r="F390" s="42"/>
    </row>
    <row r="391" spans="2:6" ht="12.75">
      <c r="B391" s="110"/>
      <c r="E391" s="42"/>
      <c r="F391" s="42"/>
    </row>
    <row r="392" spans="2:6" ht="12.75">
      <c r="B392" s="110"/>
      <c r="E392" s="42"/>
      <c r="F392" s="42"/>
    </row>
    <row r="393" spans="2:6" ht="12.75">
      <c r="B393" s="110"/>
      <c r="E393" s="42"/>
      <c r="F393" s="42"/>
    </row>
    <row r="394" spans="2:6" ht="12.75">
      <c r="B394" s="110"/>
      <c r="E394" s="42"/>
      <c r="F394" s="42"/>
    </row>
    <row r="395" spans="2:6" ht="12.75">
      <c r="B395" s="110"/>
      <c r="E395" s="42"/>
      <c r="F395" s="42"/>
    </row>
    <row r="396" spans="2:6" ht="12.75">
      <c r="B396" s="110"/>
      <c r="E396" s="42"/>
      <c r="F396" s="42"/>
    </row>
    <row r="397" spans="2:6" ht="12.75">
      <c r="B397" s="110"/>
      <c r="E397" s="42"/>
      <c r="F397" s="42"/>
    </row>
    <row r="398" spans="2:6" ht="12.75">
      <c r="B398" s="110"/>
      <c r="E398" s="42"/>
      <c r="F398" s="42"/>
    </row>
    <row r="399" spans="2:6" ht="12.75">
      <c r="B399" s="88"/>
      <c r="D399" s="93"/>
      <c r="E399" s="42"/>
      <c r="F399" s="42"/>
    </row>
    <row r="400" spans="1:8" ht="12.75">
      <c r="A400" s="98"/>
      <c r="B400" s="90"/>
      <c r="E400" s="42"/>
      <c r="F400" s="47"/>
      <c r="H400" s="41"/>
    </row>
    <row r="401" ht="12.75">
      <c r="H401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Boštjan Kravos</cp:lastModifiedBy>
  <cp:lastPrinted>2014-10-30T11:00:35Z</cp:lastPrinted>
  <dcterms:created xsi:type="dcterms:W3CDTF">2001-03-13T16:35:41Z</dcterms:created>
  <dcterms:modified xsi:type="dcterms:W3CDTF">2014-11-19T10:17:15Z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BC6A6D46">
    <vt:lpwstr/>
  </property>
  <property fmtid="{D5CDD505-2E9C-101B-9397-08002B2CF9AE}" pid="23" name="IVID103016E8">
    <vt:lpwstr/>
  </property>
  <property fmtid="{D5CDD505-2E9C-101B-9397-08002B2CF9AE}" pid="24" name="IVID2E6E13E5">
    <vt:lpwstr/>
  </property>
  <property fmtid="{D5CDD505-2E9C-101B-9397-08002B2CF9AE}" pid="25" name="IVID15EC1C80">
    <vt:lpwstr/>
  </property>
  <property fmtid="{D5CDD505-2E9C-101B-9397-08002B2CF9AE}" pid="26" name="IVID3550160A">
    <vt:lpwstr/>
  </property>
  <property fmtid="{D5CDD505-2E9C-101B-9397-08002B2CF9AE}" pid="27" name="IVID3B2C0FF2">
    <vt:lpwstr/>
  </property>
</Properties>
</file>