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287" activeTab="0"/>
  </bookViews>
  <sheets>
    <sheet name="Rekapitulacija" sheetId="1" r:id="rId1"/>
    <sheet name="GO dela in ZU" sheetId="2" r:id="rId2"/>
    <sheet name="S.I." sheetId="3" r:id="rId3"/>
    <sheet name="E.I." sheetId="4" r:id="rId4"/>
  </sheets>
  <externalReferences>
    <externalReference r:id="rId7"/>
  </externalReferences>
  <definedNames>
    <definedName name="DDV">'[1]OSNOVA'!$B$40</definedName>
    <definedName name="DEL">'[1]OSNOVA'!$B$30</definedName>
    <definedName name="DF">'[1]OSNOVA'!$B$38</definedName>
    <definedName name="FRD">'[1]OSNOVA'!$B$36</definedName>
    <definedName name="OZN">'[1]OSNOVA'!$B$32</definedName>
    <definedName name="_xlnm.Print_Area" localSheetId="1">'GO dela in ZU'!$A$1:$F$381</definedName>
  </definedNames>
  <calcPr fullCalcOnLoad="1"/>
</workbook>
</file>

<file path=xl/sharedStrings.xml><?xml version="1.0" encoding="utf-8"?>
<sst xmlns="http://schemas.openxmlformats.org/spreadsheetml/2006/main" count="1594" uniqueCount="858">
  <si>
    <t>1</t>
  </si>
  <si>
    <t>2</t>
  </si>
  <si>
    <t>3</t>
  </si>
  <si>
    <t>4</t>
  </si>
  <si>
    <t>5</t>
  </si>
  <si>
    <t>DDV 22 %</t>
  </si>
  <si>
    <t>6</t>
  </si>
  <si>
    <t>7</t>
  </si>
  <si>
    <t>1.1</t>
  </si>
  <si>
    <t>Kd</t>
  </si>
  <si>
    <t>1.2</t>
  </si>
  <si>
    <t>1.5</t>
  </si>
  <si>
    <t>2.1</t>
  </si>
  <si>
    <t>Vris objekta v kataster.</t>
  </si>
  <si>
    <t>2.2</t>
  </si>
  <si>
    <t>2.3</t>
  </si>
  <si>
    <t>2.4</t>
  </si>
  <si>
    <t>3.1</t>
  </si>
  <si>
    <t>3.2</t>
  </si>
  <si>
    <t>3.3</t>
  </si>
  <si>
    <t>3.4</t>
  </si>
  <si>
    <t>3.5</t>
  </si>
  <si>
    <t>3.6</t>
  </si>
  <si>
    <t>4.1</t>
  </si>
  <si>
    <t>4.2</t>
  </si>
  <si>
    <t>4.3</t>
  </si>
  <si>
    <t>4.4</t>
  </si>
  <si>
    <t>4.5</t>
  </si>
  <si>
    <t>4.6</t>
  </si>
  <si>
    <t>m2</t>
  </si>
  <si>
    <t>1.3</t>
  </si>
  <si>
    <t>1.4</t>
  </si>
  <si>
    <t>2.5</t>
  </si>
  <si>
    <t>2.6</t>
  </si>
  <si>
    <t>2.7</t>
  </si>
  <si>
    <t>2.8</t>
  </si>
  <si>
    <t>2.9</t>
  </si>
  <si>
    <t>Izravnava notranjih fino ometanih sten z 2x kitanjem.</t>
  </si>
  <si>
    <t>Izravnava notranjih mavčnih sten z 2x kitanjem.</t>
  </si>
  <si>
    <t>Izravnava notranjih mavčnih stropov z 2x kitanjem.</t>
  </si>
  <si>
    <t>Slikanje že izravnanih sten z Latex barvo.</t>
  </si>
  <si>
    <t>5.1</t>
  </si>
  <si>
    <t>5.1 A</t>
  </si>
  <si>
    <t>5.2</t>
  </si>
  <si>
    <t>5.3</t>
  </si>
  <si>
    <t>5.4</t>
  </si>
  <si>
    <t>5.5</t>
  </si>
  <si>
    <t>5.6</t>
  </si>
  <si>
    <t>V7 – Isto kot postavka 5.1 (vrata V1) samo z prezračevalno rešetko.</t>
  </si>
  <si>
    <t>5.7</t>
  </si>
  <si>
    <t>5.8</t>
  </si>
  <si>
    <t>5.9</t>
  </si>
  <si>
    <t>m1</t>
  </si>
  <si>
    <t>6.</t>
  </si>
  <si>
    <t>6.1</t>
  </si>
  <si>
    <t>6.2</t>
  </si>
  <si>
    <t>6.3</t>
  </si>
  <si>
    <t>6.4</t>
  </si>
  <si>
    <t>1,00</t>
  </si>
  <si>
    <t>Zakoličba obstoječih komunalnih naprav.</t>
  </si>
  <si>
    <t>Strojni izkop za podporne zidove in pasovne temelje podpornih zidov v terenu III.-IV. ktg. z deponiranjem izkopanega materiala v gradbiščno deponijo za kasnejši zasip.</t>
  </si>
  <si>
    <t>Dobava manjkajočega humusa.</t>
  </si>
  <si>
    <t>REKAPITULACIJA</t>
  </si>
  <si>
    <t>GRADBENA DELA</t>
  </si>
  <si>
    <t>OBRTNIŠKA DELA</t>
  </si>
  <si>
    <t>ZUNANJA UREDITEV</t>
  </si>
  <si>
    <t>SKUPAJ</t>
  </si>
  <si>
    <t>PRIPRAVLJALNA IN ZAKLJUČNA DELA</t>
  </si>
  <si>
    <t>ZIDARSKA DELA</t>
  </si>
  <si>
    <t>GRADBENA DELA SKUPAJ</t>
  </si>
  <si>
    <t>ALU IZDELKI</t>
  </si>
  <si>
    <t>MAVČNI STROPOVI IN STENE</t>
  </si>
  <si>
    <t>KERAMIČARSKA DELA</t>
  </si>
  <si>
    <t>SLIKOPLESKARSKA DELA</t>
  </si>
  <si>
    <t>MIZARSKA DELA</t>
  </si>
  <si>
    <t>TLAKARSKA DELA</t>
  </si>
  <si>
    <t>KLJUČAVNIČARSKA DELA</t>
  </si>
  <si>
    <t>OBRTNIŠKA DELA SKUPAJ</t>
  </si>
  <si>
    <t>kd</t>
  </si>
  <si>
    <t>RUŠITVENA DELA</t>
  </si>
  <si>
    <t>Ureditev in organizacija gradbišča (postavitev gradbiščne table, ograditev gradbišča, postavitev opozorilnih tabel, ureditev dostopov, gradbiščnih priključkov,...).</t>
  </si>
  <si>
    <t>PRIPRAVLJALNA IN ZAKLJUČNA DELA SKUPAJ</t>
  </si>
  <si>
    <t>RUŠITVENA DELA SKUPAJ</t>
  </si>
  <si>
    <t>m3</t>
  </si>
  <si>
    <t>Odstranitev kovinskega dimnika nameščenega ob fasadi objekta. Dimnik fi 40 cm, dolžine 11 m.</t>
  </si>
  <si>
    <t>m</t>
  </si>
  <si>
    <t>Opomba: postavke pri rušitvenih delih poleg rušenja oz. demontaže zajemajo tudi iznos, nakladanje na prevozno sredstvo, odvoz v stalno deponijo ter plačilo vseh taks, kar je potrebno zajeti v ceni postavke!</t>
  </si>
  <si>
    <t>Odstranitev strešne korčne kritine.</t>
  </si>
  <si>
    <t>Demontaža pocinkanih žlebov.</t>
  </si>
  <si>
    <t>Odstranitev mavčnih predelnih sten debeline 15 cm.</t>
  </si>
  <si>
    <t>Rušenje opečnih sten.</t>
  </si>
  <si>
    <t>Rušenje obstoječih tlakov debeline 6 cm ter toplotne izolacije.</t>
  </si>
  <si>
    <t>Razna nepredvidena rušitvena dela vpisana v gradbeni dnevnik in potrjena s strani nadzornega inženirja. KV delavec</t>
  </si>
  <si>
    <t>ur</t>
  </si>
  <si>
    <t>3.</t>
  </si>
  <si>
    <t>Opombe: Vsa dela se morajo izvajati v skladu z načrtom in tehničnim poročilom arhitekture in gradbenih konstrukcij ter standardi. V ceni upoštevati tudi vsa pripravljalna in zaključna dela, notranji in zunanji vertikalni ter horizontalni transport. Stene in zidovi morajo biti popolnoma ravni v horizontalni in vertikalni smeri. Upoštevati vse predpise in standarde za področje veznih sredstev in elementov.</t>
  </si>
  <si>
    <t>Dobava in naprava horizontalne hidroizolacije tlaka z enim slojem bitumenskega traku (npr. Izotekt T4) s polnim varjenjem s predhodnim hladnim bitumenskim premazom (npr. Ibitol).</t>
  </si>
  <si>
    <t>3.7</t>
  </si>
  <si>
    <t>3.8</t>
  </si>
  <si>
    <t>3.9</t>
  </si>
  <si>
    <t>3.10</t>
  </si>
  <si>
    <t>3.11</t>
  </si>
  <si>
    <t>3.12</t>
  </si>
  <si>
    <t>Dobava in naprava strojnega notranjega grobega in finega ometa z acm 1:2:6, s predhodnim obrizgom z rcm 1:2 na betonske zidove.</t>
  </si>
  <si>
    <t xml:space="preserve">Dobava in montaža odtočnih strešnih cevi fi 10 cm iz jeklene pocinkane barvane pločevine deb. 0,6 mm, vključno z objemkami. </t>
  </si>
  <si>
    <t>Prekrivne maske preko razvodov cevi centralne kurjave z mavčnimi zaporami, ojačitvami z vogalniki, bandažiranje in kitanje spoja na osnovno konstrucijo z akrilnim kitom dim. cca 20x10 cm.</t>
  </si>
  <si>
    <t xml:space="preserve">Isto kot postavka 3.12, samo 1,00 m, dimenzij 15,00 x 1,00 m. </t>
  </si>
  <si>
    <t>Opomba: Vse mavčne stene in stropove je izdelati po detajlih, tehničnih listih in navodilih ter specifikaciji proizvajalca.</t>
  </si>
  <si>
    <t>2.</t>
  </si>
  <si>
    <t xml:space="preserve">Dobava in montaža visečega stropa iz  navadnih mavčnokartonskih plošč deb. 2x1,25 cm vključno s kovinsko podkonstrukcijo. Strop se pritrdi na AB ploščo in je spuščen do 40 cm. Stiki so kitani in bandažirani. V ceni je zajeti tudi vse potrebne izreze in ojačitve za stropna svetila in instalacije. </t>
  </si>
  <si>
    <t>Dobava in montaža visečega stropa iz  vlagoodpornih mavčnokartonskih plošč deb. 2x1,25 cm, vključno s Knauf kovinsko podkonstrukcijo. Strop se pritrdi na AB ploščo in je spuščen do 40 cm. Stiki so kitani in bandažirani. V ceni je zajeti tudi vse potrebne izreze in ojačitve za stropna svetila in instalacije (sanitarije).</t>
  </si>
  <si>
    <t xml:space="preserve">Dobava in montaža nenosilnih in neprestavljivih pregradnih sten (d=90 mm) z enojno kovinsko podkonstrukcijo (CW 50 mm) in enostransko dvojno oblogo iz "FIREBOARD" plošč Fb 20 mm, debelina izolacijskega sloja iz mineralne volne min. 4 cm. Stiki med ploščami so tesnjeni s silikonskim kitom in bandažirani. Na stikih s steno, stropom in tlemi je treba uporabiti tesnilni trak.  Kvaliteta kitanja spojev Q4. Stopnja požarne upornosti F 90. Sistem Knauf K 251. </t>
  </si>
  <si>
    <t>Dobava in polaganje toplotne izolacije med visečim stropom in ploščo v debelini 15 cm – mineralna volna enostransko kaširana na Alu folijo, parno zaporo in tesnjenje stikov.</t>
  </si>
  <si>
    <t>Dobava in montaža revizijskih odprtin v ravnini stropa s pokrovom dim. 40/40 cm.</t>
  </si>
  <si>
    <t>Isto kot postavka 2.7 samo dim. 60/60 cm.</t>
  </si>
  <si>
    <t>Isto kot postavka 2.7 samo dim. 80/60 cm.</t>
  </si>
  <si>
    <t>MAVČNI STROPOVI IN STENE SKUPAJ</t>
  </si>
  <si>
    <t>Dobava in obloga notranjega tlaka v sanitarijah s talnimi granitogres ploščicami z nedrsečo površino I. kvalitete na vodotesno lepilo, s fugiranjem z vodotesno fugirno maso vključno z obzidno zaokrožnico iz enakega granitogresa. Obračuna se horizontalna projekcija prostora (večbarvno).</t>
  </si>
  <si>
    <t>KERAMIČARSKA DELA SKUPAJ</t>
  </si>
  <si>
    <t>Dobava in obloga fino ometanih in mavčnokartonskih sten v sanitarijah s stenskimi sanitarnimi keramičnimi ploščicami I. kvalitete na vodotesno lepilo, s fugiranjem z vodotesno fugirno maso vključno s PVC zaključnimi in vogalnimi letvicami (večbarvno).</t>
  </si>
  <si>
    <t>Dobava in obloga notranjega tlaka v ostalih prostorih s talnimi granitogres ploščicami večjega formata (20/60,30/60) z nedrsečo površino I. kvalitete na lepilo, s fugiranjem s fugirno maso vključno z obzidno zaokrožnico iz enakega granitogresa in potrebnimi talnimi dilatacijami. Obračuna se horizontalna projekcija prostora (večbarvno).</t>
  </si>
  <si>
    <t>4.</t>
  </si>
  <si>
    <t>Opomba: Barve po izboru projektanta arhitekture.</t>
  </si>
  <si>
    <t>3x slikanje že izravnanih notranjih sten in stropov z bio barvo (večbarvno).</t>
  </si>
  <si>
    <t>Opombe: Vsi mizarski izdelki se izdelajo po shemi vrat in oken, so finalizirani, suhomontažni, se dobavijo na objekt in mizarsko montirajo. Vratna krila so opremljena s kljuko in ključavnico. Barva izdelkov po izboru arhitekta. Vse mere je potrebno vzeti na licu mesta. Vsa vrata se odpirajo in zapirajo z enotnim sistemskim ključem.</t>
  </si>
  <si>
    <t>MIZARSKA DELA SKUPAJ</t>
  </si>
  <si>
    <t>Talno vodilo in utor v tlaku za avtomatska vrata z finalno obdelavo končnih tlakov.</t>
  </si>
  <si>
    <t>TLAKARSKA DELA SKUPAJ</t>
  </si>
  <si>
    <t>7.1</t>
  </si>
  <si>
    <t>KLJUČAVNIČARSKA DELA SKUPAJ</t>
  </si>
  <si>
    <t>Opomba: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</si>
  <si>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1.</t>
  </si>
  <si>
    <t>5.</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</si>
  <si>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</si>
  <si>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</si>
  <si>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</si>
  <si>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</si>
  <si>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</si>
  <si>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</si>
  <si>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</si>
  <si>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</si>
  <si>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</si>
  <si>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</si>
  <si>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</si>
  <si>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</si>
  <si>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</si>
  <si>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</si>
  <si>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</si>
  <si>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</si>
  <si>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</si>
  <si>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</si>
  <si>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</si>
  <si>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</si>
  <si>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</si>
  <si>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</si>
  <si>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</si>
  <si>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</si>
  <si>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</si>
  <si>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</si>
  <si>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</si>
  <si>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</si>
  <si>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</si>
  <si>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</si>
  <si>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</si>
  <si>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</si>
  <si>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</si>
  <si>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41.</t>
  </si>
  <si>
    <t>40.</t>
  </si>
  <si>
    <t>42.</t>
  </si>
  <si>
    <t>43.</t>
  </si>
  <si>
    <t>44.</t>
  </si>
  <si>
    <t>45.</t>
  </si>
  <si>
    <t>46.</t>
  </si>
  <si>
    <t>47.</t>
  </si>
  <si>
    <t>48.</t>
  </si>
  <si>
    <t>49.</t>
  </si>
  <si>
    <t>50.</t>
  </si>
  <si>
    <t>51.</t>
  </si>
  <si>
    <t>52.</t>
  </si>
  <si>
    <t>53.</t>
  </si>
  <si>
    <t>54.</t>
  </si>
  <si>
    <t>55.</t>
  </si>
  <si>
    <t>56.</t>
  </si>
  <si>
    <t>57.</t>
  </si>
  <si>
    <t>58.</t>
  </si>
  <si>
    <t>59.</t>
  </si>
  <si>
    <t>60.</t>
  </si>
  <si>
    <t>ZUNANJA UREDITEV SKUPAJ</t>
  </si>
  <si>
    <t>Izvedba hidroizolacije na nadstrešnici, polaganje filca 2x in izvedba granulata (sistem zelene ravne strehe skupaj z zasaditvijo).</t>
  </si>
  <si>
    <t>Odstranitev obstoječih betonskih robnikov 15/25 cm, z nakladanjem in odvozom ruševin v stalno deponijo vključno s plačilom vseh komunalnih pristojbin in taks.</t>
  </si>
  <si>
    <t>Rušenje vodnjaka v obliki skale.</t>
  </si>
  <si>
    <t>Strojni široki površinski odkop za zelenico v terenu III.-IV. ktg. z nakladanjem in odvozom izkopanega materiala v stalno deponijo vključno s plačilom vseh komunalnih pristojbin in taks.</t>
  </si>
  <si>
    <t>kg</t>
  </si>
  <si>
    <t xml:space="preserve">Enako kot post. 10, le odkop za tlakovane površine. </t>
  </si>
  <si>
    <t>Planiranje dna temeljev podpornih zidov z utrjevanjem.</t>
  </si>
  <si>
    <t>Zasip za AB temelji podpornih zidov in AB podpornimi zidovi z materialom od izkopa v slojih primerne debeline s planiranjem in utrjevanjem.</t>
  </si>
  <si>
    <t xml:space="preserve">Dobava in vgrajevanje tampona frakcije 0/32 mm v sloju deb. 20-30 cm, z izravnavo površine in utrjevanjem na modul stisljivosti Ev2 =min. 80 MM/m2. </t>
  </si>
  <si>
    <t xml:space="preserve">Dobava in betoniranje AB temeljev podpornih zidov z betonom C 25/30. </t>
  </si>
  <si>
    <t>Dobava in betoniranje AB podpornih zidov debeline 20 cm z betonom C 25/30.</t>
  </si>
  <si>
    <t>Dobava in montaža rebraste armature S500 do fi 12 mm.</t>
  </si>
  <si>
    <t>Dobava in montaža rebraste armature S500 nad fi 12 mm.</t>
  </si>
  <si>
    <t>Dobava in montaža armaturnih mrež S500.</t>
  </si>
  <si>
    <t>Doplačitev za metličenje zgornje površine AB talne plošče (ekološki otok).</t>
  </si>
  <si>
    <t>Naprava, montaža in demontaža opaža za AB pasovne temelje podpornih zidov.</t>
  </si>
  <si>
    <t>Naprava, montaža in demontaža opaža za robove AB talne plošče višine do 20 cm (ekološki otok) in atike nadstrešnice.</t>
  </si>
  <si>
    <t>Izdelava obrabnozaporne plasti bitumenskega betona AC 8 Surf B70/100 A4 v debelini 3.0 cm.</t>
  </si>
  <si>
    <t>Izdelava tlaka iz pranih betonskih plošč debeline 4.0 cm na podložni plasti iz cementnega betona C12/15 debeline 12.0 cm (z obstoječimi pranimi ploščami).</t>
  </si>
  <si>
    <t>Strojni in delno ročni izkop jarkov in jam za kanalizacijo v terenu III.-IV. ktg. z zasipom po položenih ceveh z materialom od izkopa v plasteh z utrjevanjem in odvozom odvečnega izkopanega materiala v stalno deponijo vključno s plačilom vseh komunalnih pristojbin in taks.</t>
  </si>
  <si>
    <t>Planiranje dna jarka in jam kanalizacije s točnostjo +- 3 cm z utrjevanjem.</t>
  </si>
  <si>
    <t>Dobava in polaganje PVC cevi DN 200, s polnim obbetoniranjem z betonom C 16/20 v deb. 10 cm.</t>
  </si>
  <si>
    <t>REKAPITULACIJA - OCENA VREDNOSTI INVESTICIJE</t>
  </si>
  <si>
    <t>ELEKTROINSTALACIJE</t>
  </si>
  <si>
    <t>STROJNE INSTALACIJE</t>
  </si>
  <si>
    <t>Rušenje obstoječega betonskega zidu debeline 20 cm in višine cca. 2 m ter temelja zidu z nakladanjem in odvozom ruševin v stalno deponijo vključno s plačilom vseh komunalnih pristojbin in taks.</t>
  </si>
  <si>
    <t>Rušenje betonskih stebričkov fi 30 cm, višine 1.4 m, z nakladanjem in odvozom ruševin v stalno deponijo vključno s plačilom vseh komunalnih pristojbin in taks.</t>
  </si>
  <si>
    <t>Pazljiva odstranitev obstoječih pranih plošč, predvidenih za kasnejšo uporabo, z očiščenjem in deponiranjem na gradbiščni deponiji.</t>
  </si>
  <si>
    <t>Dobava in polaganje geotekstila 300 g/m2 na že prej planiran zemeljski planum z min. preklopom širine 30 cm (pod pranimi ploščami).</t>
  </si>
  <si>
    <t>Dobava in zasaditev avtohtonega okrasnega grmičevja (potrdi projektant), komplet z izkopom sadilne jame in zasipom s kvalitetnim humusom.</t>
  </si>
  <si>
    <t>Dobava in betoniranje podložnega betona deb. 5 cm z betonom C 12/15 pod AB temelji podpornih zidov in AB talno ploščo ekološkega otoka ter nadstrešnice.</t>
  </si>
  <si>
    <t>Dobava in betoniranje AB talne plošče deb. 18 cm z betonom C 25/30 (ekološki otok) in strešne plošče (nadstrešnica).</t>
  </si>
  <si>
    <t xml:space="preserve">Dobava in montaža zunanje parkovne klopi za sedenje iz spodnjega kovinskega dela in sedišča iz lesenih letev, brez naslonjala (npr. tip Wave proizv. Petrič d.o.o.). Komplet z izvedbo betonskih temeljev za postavitev klopi. </t>
  </si>
  <si>
    <t>Dobava in montaža lesene obloge - tikovina na zunanje stopnišče.</t>
  </si>
  <si>
    <t>Izdelava tankoslojnih talnih označbe na asfaltu, z enokomponentno belo barvo, širina črt 20-50 cm (prehod za pešce, stop črta, prečne in ostale označbe).</t>
  </si>
  <si>
    <t>Izdelava tankoslojne talne označbe na asfaltu ali na betonskih travnih ploščah, z enokomponentno belo barvo, širina črte 10 -12 cm (parkirna mesta).</t>
  </si>
  <si>
    <t xml:space="preserve">Dobava in polaganje dvignjenih betonskih robnikov prereza 15x25 cm iz betona C 30/37, komplet s potrebnimi zemeljskimi deli, betonskim temeljem, obbetoniranjem in fugiranjem. Robniki v premi in krivini. </t>
  </si>
  <si>
    <t>Dobava in polaganje PVC drenažnih cevi fi 100 mm z napravo betonskega ležišča do polovice cevi in nasutja s drenažnim materialom (poraba 0,20 m3/m1) ter zaščita nasutja s filcem (poraba 2,00 m2/m1).</t>
  </si>
  <si>
    <t>Dobava in vgraditev PVC cevi fi 75 mm, dolžine 200 mm, skozi trup podpornega zidu za izvedbo barbakan.</t>
  </si>
  <si>
    <t>Dobava in kitanje dilatacij AB podpornih zidov z dvokomponentnim trajno elastičnim kitom.</t>
  </si>
  <si>
    <t>Dobava in lepljenje stiropora deb. 1 cm na AB podporni zid, za izvedbo diletacije.</t>
  </si>
  <si>
    <t>Naprava, montaža in demontaža opaža za AB podporne zidove, drogove zastav, klopc in ostalih elementov vrtne opreme. S posnetimi robovi, vidni beton SB4.</t>
  </si>
  <si>
    <t>Humuziranje zelenice v sloju deb. 20 cm s humusom iz gradbiščne deponije, vključno s prečiščenjem in revitalizacijo humusa.</t>
  </si>
  <si>
    <t>Frezanje in planiranje zelenice ter zasaditev s travnatim semenom z vzdrževanjem do pozelenitve.</t>
  </si>
  <si>
    <t>Fino planiranje tampona s točnostjo +- 1 cm ter uvaljanje.</t>
  </si>
  <si>
    <t>Planiranje zemeljskega planuma s točnostjo +- 3 cm z utrditvijo pod tlakovanimi in povoznimi površinami.</t>
  </si>
  <si>
    <t>kpl</t>
  </si>
  <si>
    <t>Izdelava elaborata ureditve prometa v času gradnje zunanje ureditve, pridobitev potrebnih soglasij in dovoljenj. Postavitev in odstranitev prometne signalizacije za potrebe urejanja oz. preusmeritve  prometa v času gradnje.</t>
  </si>
  <si>
    <t>Zakoličba trase kanalizacije, zavarovanje zakoličbe ter postavitev gradbenih profilov. Obračuna se 1x celotna dolžina trase.</t>
  </si>
  <si>
    <t xml:space="preserve">Dobava in naprava revizijskega jaška iz betonske cevi fi 60 cm, globine do 1,0 m, z napravo betonskega dna in priključkov, z LTŽ pokrovom 600x600 mm nosilnosti D400, vključno z izdelavo AB okvirja. </t>
  </si>
  <si>
    <t>Dobava in montaža prometnega znaka 2441 (parkirno mesto za invalide), komplet s stebričem iz vroče cinkane jeklene cevi fi 64 mm dolžine 3,0 m ter izdelavo betonskega točkovnega temelja.</t>
  </si>
  <si>
    <t>Dobava in montaža prometnega znaka 2201 (prepovedan promet v eno smer), komplet s stebričem iz vroče cinkane jeklene cevi fi 64 mm dožine 3,0 m ter izdelavo betonskega točkovnega temelja.</t>
  </si>
  <si>
    <t>Dobava in montaža prometnega znaka 2407 (enosmerna cesta), komplet s stebričem iz vroče cinkane jeklene cevi fi 64 mm dolžine 3,0 m ter izdelavo betonskega točkovnega temelja.</t>
  </si>
  <si>
    <t>Dobava materiala in izvedba gabionske stene (ekološki otok) iz vroče cinkanih stebrov, AlZn paličnih mrež (žica debeline 5.5mm) in distančnikov, ki povezujejo mreže med seboj. Polnilo ograje je oglat, svetlo siv kamniti material 70-150 mm. Dimenzije mrežnih odprtin: 50x194 mm. Širina zidu 20 cm, višina 1.57 m. Gabionsko steno se postavi na že izveden AB temelj. Pritrditev vročecinkanih stebrov z dvemi vroče cinkanimi sidri HSA-F M16x140 mm oz. po navodilih proizvajalca. Vključno z vsem pritrditvenim materialom (vijaki, pritrdilno ploščo, mrežnimi distančniki,...) in vsemi ostalimi pomožnimi deli.</t>
  </si>
  <si>
    <t>Dobava in montaža tipske panelne mrežne ograje h = 1.3 m (ekološki otok).</t>
  </si>
  <si>
    <t>Dobava in montaža komplet enokapne nadstrešnice za službena vozila in kolesa tlorisne velikosti 9.8 x 5.3 m, višine 2.6 - 2.9 m, sestoječa iz finalizirane kovinske konstrukcije in pokrita s strešnotrapezno pločevinasto kritino. Izvedba po detajlnem načrtu projektanta arhitekture.</t>
  </si>
  <si>
    <t>Izdelava nosilne plasti bituminizirane zmesi AC 22 base B50/70 A4 v debelini 6 cm po TSC 06.300/06.410:2009.</t>
  </si>
  <si>
    <t>Rušenje betonskega stopnišča, debeline cca. 15 cm.</t>
  </si>
  <si>
    <t>kos</t>
  </si>
  <si>
    <t>Razna nepredvidena režijska dela vpisana v gradbeni dnevnik in potrjena s strani nadzornega inženirja.</t>
  </si>
  <si>
    <t>61.</t>
  </si>
  <si>
    <t>KV delavec</t>
  </si>
  <si>
    <t>rovokopač</t>
  </si>
  <si>
    <t>Izdelava in montaža zaščitne maske zunanje enote toplotne črpalke na fasadi objekta. Maska izdelana iz FeZn prašno barvanih profilov in sicer sestavljena iz osnovne konstrukcije in dvokrilnih vrat s ključavnico in ustreznimi zapirali za obe krili, polnilo iz ekspandirane pločevine za fasadne obloge, dim. 3,0 x 1,0 x 2,7 m.</t>
  </si>
  <si>
    <t>Dobava in vgradnja ALU razmejitvenih profilov na stiku različnih talnih oblog.</t>
  </si>
  <si>
    <t xml:space="preserve">Izvedba parne zapore za zapiranje vlage v estrihu, kolikor estrih ne bo primerno suh za vgradnjo talne obloge. </t>
  </si>
  <si>
    <t>Sanacija delovnih spojev v estrihu (šivanje estriha): poglobitev delovnih spojev v estrihu, prečno zarezovanje spojev, vstavljanje kovinskih moznikov (za povezovanje estriha) ter zapolnitev spojev z epoksi smolo.</t>
  </si>
  <si>
    <t>Dobava enomer talne obloge (kot npr. ZERO), sestavljena iz 60% naravnih mineralov in 40% termo plastičnih polimerov, v rolah širine 145 cm, deb. 2 mm. Talna obloga mora ustrezati naslednjim zahtevam: primerna za visoko obremenjene prostore, odpornost proti obrabi po EN 660-2 grupa T (najvišja), netoksična, brez vsebnosti PVC-ja, plastifikatorjev, halogenov, nitrozaminov, vinil klorida, phtalatov, obrabni sloj impregniran z ionomerom, obrabni sloj impregniran z ionomerom, odlična odpornost na praske, kemikalije in kisline, enostavna za vzdrževanje in odporna na cigaretne ogorke po EN 1399, ognjeodpornost po EN 13501-1 Cfl-s1, protizdrstnost po EN 13893, elektrostatičnost EN 1815 - antistatičen, antibaktericidna in antifungicidna (ne omogoča razvoj bakterij), odporna na koleščke stolov po EN 425 in točkovna odpornost na odtis po EN433 (po 2,5h) manjša od 0,05 mm, dimenzijska stabilnost po EN 434 (manjša od 0,2 %), primerna za talno gretje, certifikati Blue Angel – Modri Angel, ki dokazuje, da talna obloga ne vsebuje škodljive in strupene snovi, ne škoduje okolju (možno uničenje s sežigom), je 100 % razgradljiva. Montaža talne obloge, ki zajema 1 x nanos izravnalne mase do 3mm, 100% lepljenje, opasovanje v prostor, vroče varjenje spojev polaganje na podložno zaokrožnico s protiprašnim robom višine 10 cm.</t>
  </si>
  <si>
    <t xml:space="preserve">V10- Dvokrilna drsna avtomatska vrata (zastekljena):
• vstavljena v steno,
• GEZE Ecdrive (zaprt pogonski mehanizem, omrežni del 230V AC odporen na kratek stik, integrirano glavo stikalo, malo obrabni, visoko zmogljivi enosmerni motor, samodejno krmiljenje s samozaznavo  napak, avtomatska prilagoditev časa odprtja vrat odvisno od frekvence prehodov - s tem je omogočeno optimalno prehodno udobje, zmanjšano odpiranje za zimsko delovanje, nastavljiva hitrost odpiranja in zapiranja, avtomatsko reverzno delovanje pri zapiranju, statična omejitev sile manjša od 150N, z akumulatorjem za delovanje ob izpadu napajanja, prikaz statičnih podatkov in sporočil na programskem stikalu s prikazovalnikom, dimenzije pogona – (višina x globina): 120(150) x 175 mm. Programsko stikalo kjer lahko izberemo naslednje načine delovanja Avtomatsko (Poletje/Zima), Stalno odprto, Konec delavnika, Noč (zaklepanje kot opcija). 
</t>
  </si>
  <si>
    <t>V9 – Notranja drsna vrata v steno: kovinski podboj, vratno krilo je panelka obdelana z laminat Max Funder, vrata opremljena z nasadili, kromiranimi kljukami in ključavnico, enotni sistemski ključ. Vrata svetle vel. 80/210 cm.</t>
  </si>
  <si>
    <t>V6 - Notranja dvokrilna drsna vrata: kovinski podboj, vratno krilo je panelka obdelana z laminat Max Funder, vrata opremljena z nasadili, kromiranimi kljukami in ključavnico, enotni sistemski ključ. Vrata svetle vel. 120/210 cm.</t>
  </si>
  <si>
    <t>V5 – Notranja drsna vrata v steno: kovinski podboj, vratno krilo je panelka obdelana z laminat Max Funder, vrata opremljena z nasadili, kromiranimi kljukami in ključavnico, enotni sistemski ključ. Vrata svetle vel. 100/210 cm.</t>
  </si>
  <si>
    <t>V4 - Notranja drsna vrata: kovinski podboj, vratno krilo je panelka obdelana z laminat Max Funder, vrata opremljena z nasadili, kromiranimi kljukami in ključavnico, enotni sistemski ključ. Vrata svetle vel. 100/210 cm.</t>
  </si>
  <si>
    <t>V3 - Notranja enokrilna vrata: kovinski podboj, vratno krilo je panelka obdelana z laminat Max Funder, vrata opremljena z nasadili, kromiranimi kljukami in ključavnico. Vrata svetle vel. 80/210 cm. Odpiranje enako kot v postavki 5.1.</t>
  </si>
  <si>
    <t>V2 - Notranja enokrilna vrata: kovinski podboj, vratno krilo je panelka obdelana z laminat Max Funder, vrata opremljena z nasadili, kromiranimi kljukami in ključavnico, rešetka, enotni sistemski ključ. Vrata svetle vel. 70/210 cm.</t>
  </si>
  <si>
    <t>V1 - Notranja enokrilna vrata: kovinski podboj, vratno krilo je panelka obdelana z laminat Max Funder, vrata opremljena z nasadili, kromiranimi kljukami in ključavnico. Vrata svetle vel. 100/210 cm. Zapiranje metuljček, možnost zunanje intervencije.</t>
  </si>
  <si>
    <t>SLIKOPLESKARSKA IN FASADERSKA DELA</t>
  </si>
  <si>
    <t>SLIKOPLESKARSKA IN FASADERSKA DELA SKUPAJ</t>
  </si>
  <si>
    <t xml:space="preserve">Dobava in montaža nenosilnih in neprestavljivih pregradnih sten (d=125 mm) z enojno kovinsko podkonstrukcijo (CW 75 mm) in obojestransko dvojno oblogo iz mavčnokartonskih plošč A 12,5 mm, debelina izolacijskega sloja iz mineralne volne min. 7 cm. Stiki med ploščami so tesnjeni s silikonskim kitom in bandažirani. Na stikih s steno, stropom in tlemi je treba uporabiti tesnilni trak. Kvaliteta kitanja spojev Q4. Sistem Knauf W 112. </t>
  </si>
  <si>
    <t>Enako kot post. 2.3, le stena iz vlagoodpornih mavčnokartonskih plošč (sanitarije).</t>
  </si>
  <si>
    <t>ZIDARSKA DELA SKUPAJ</t>
  </si>
  <si>
    <t>STAVBNO POHIŠTVO SKUPAJ</t>
  </si>
  <si>
    <t>STAVBNO POHIŠTVO</t>
  </si>
  <si>
    <r>
      <t>Alu-1:</t>
    </r>
    <r>
      <rPr>
        <sz val="10"/>
        <rFont val="Arial Narrow"/>
        <family val="2"/>
      </rPr>
      <t xml:space="preserve"> notranja Alu stena dim. 322/204 cm, svetlobe so po višini z horizontalnimi profili deljena na tri polja, po vertikali na štiri, steklo termopan U= 1.1w/N, K, fiksno varnostno steklo s certifikatom, steklo mat oziroma jedkano.</t>
    </r>
  </si>
  <si>
    <r>
      <t xml:space="preserve">Alu-2: </t>
    </r>
    <r>
      <rPr>
        <sz val="10"/>
        <rFont val="Arial Narrow"/>
        <family val="2"/>
      </rPr>
      <t xml:space="preserve">notranja Alu stena dim. 201/204 cm, svetlobe so po višini z horizontalnimi profili deljena na štiri polja, steklo Termopan U=1.1 W/N, K, fiksno </t>
    </r>
    <r>
      <rPr>
        <sz val="10"/>
        <color indexed="8"/>
        <rFont val="Arial Narrow"/>
        <family val="2"/>
      </rPr>
      <t>varnostno steklo s certifikatom, steklo mat oziroma jedkano.</t>
    </r>
  </si>
  <si>
    <r>
      <t>Alu-3:</t>
    </r>
    <r>
      <rPr>
        <sz val="10"/>
        <rFont val="Arial Narrow"/>
        <family val="2"/>
      </rPr>
      <t xml:space="preserve"> notranja Alu stena dim. 210/204 cm, svetlobe so po višini z horizontalnimi profili deljena na štiri polja, po vertikali na dve, steklo termopan U=1.1 W/N, K, fiksno </t>
    </r>
    <r>
      <rPr>
        <sz val="10"/>
        <color indexed="8"/>
        <rFont val="Arial Narrow"/>
        <family val="2"/>
      </rPr>
      <t>varnostno steklo s certifikatom, steklo mat oziroma jedkano.</t>
    </r>
  </si>
  <si>
    <r>
      <t xml:space="preserve">Alu-4: </t>
    </r>
    <r>
      <rPr>
        <sz val="10"/>
        <rFont val="Arial Narrow"/>
        <family val="2"/>
      </rPr>
      <t xml:space="preserve">notranja Alu stena dim. 588/204 cm, svetlobe so po višini z horizontalnimi profili deljena na štiri polja, po vertikali na šest polj, dvoje drsnih vrat dim. 100/200 cm, odpiranje, steklo U=1.1 K, </t>
    </r>
    <r>
      <rPr>
        <sz val="10"/>
        <color indexed="8"/>
        <rFont val="Arial Narrow"/>
        <family val="2"/>
      </rPr>
      <t>varnostno steklo s certifikatom, steklo mat oziroma jedkano, drsna vrata dim. 100/200, varnostno steklo s certifikatom, steklo mat oziroma jedkano (2 kom).</t>
    </r>
  </si>
  <si>
    <r>
      <t>Alu-5:</t>
    </r>
    <r>
      <rPr>
        <sz val="10"/>
        <rFont val="Arial Narrow"/>
        <family val="2"/>
      </rPr>
      <t xml:space="preserve"> notranja Alu stena dim. 747/204 cm, svetlobe so povišini z horizontalnimi profili deljena na štiri polja, po vertikali na sedem polj, drsna vrata dim. 100/200 cm, odpiranje, steklo termopan U=1.1 K, </t>
    </r>
    <r>
      <rPr>
        <sz val="10"/>
        <color indexed="8"/>
        <rFont val="Arial Narrow"/>
        <family val="2"/>
      </rPr>
      <t>varnostno steklo s certifikatom, steklo mat oziroma jedkano, drsna vrata dim. 100/200 cm, varnostno steklo s certifikatom, steklo mat oziroma jedkano.</t>
    </r>
  </si>
  <si>
    <r>
      <t xml:space="preserve">Alu-8: </t>
    </r>
    <r>
      <rPr>
        <sz val="10"/>
        <rFont val="Arial Narrow"/>
        <family val="2"/>
      </rPr>
      <t xml:space="preserve">notranja Alu stena dim. 350/204 cm, svetlobe so po višini z horizontalnimi profili deljena na štiri polja, po vertikali na tri polja, drsna vrata dim.100/200 cm, odpiranje fiksno, steklo termopan U=1.1 K, </t>
    </r>
    <r>
      <rPr>
        <sz val="10"/>
        <color indexed="8"/>
        <rFont val="Arial Narrow"/>
        <family val="2"/>
      </rPr>
      <t>drsna vrata dim. 100/200 cm, varnostno steklo s certifikatom, steklo mat oziroma jedkano.</t>
    </r>
  </si>
  <si>
    <t>1.6</t>
  </si>
  <si>
    <t>1.7</t>
  </si>
  <si>
    <t>1.8</t>
  </si>
  <si>
    <t>1.9</t>
  </si>
  <si>
    <t>Opombe: Vse mere je potrebno obvezno kontrolirati na licu mesta. Izvajalec mora z glavnim izvajalcem ob izvedbi zidarskih del uskaditi izvedbo za primerno vgradnjo. Stavbno pohištvo in pripadajoča oprema (kljuke, ključavnice, odbojniki,...) se izdeluje po potrjenih shemah iz projekta usklajenih z izmerami na objektu oziroma skladno z dogovorjenimi detajli vgradnje. Izvajalec prehodno izdela delavniške risbe, ki jih potrdi projektant arhitekture. Vsi izdelki morajo zadostiti zahtevam, ki izhajajo iz študije požarne varnosti. Barve profilov, zaključne obloge, tipe kljuk ter ključavnico potrdi odgovorni projektant arhitekture.</t>
  </si>
  <si>
    <t>1.10</t>
  </si>
  <si>
    <r>
      <t xml:space="preserve">O1: </t>
    </r>
    <r>
      <rPr>
        <sz val="10"/>
        <rFont val="Arial Narrow"/>
        <family val="2"/>
      </rPr>
      <t>Dobava in montaža</t>
    </r>
    <r>
      <rPr>
        <b/>
        <sz val="10"/>
        <rFont val="Arial Narrow"/>
        <family val="2"/>
      </rPr>
      <t xml:space="preserve"> </t>
    </r>
    <r>
      <rPr>
        <sz val="10"/>
        <rFont val="Arial Narrow"/>
        <family val="2"/>
      </rPr>
      <t>zunanjega alu enokrilnega okna dim. 77/135 cm, steklo termopan U=1.1 W/m2K, odpiranje po vertikalni in horizontalni osi, komplet z zunanjo alu odkapno polico, notranjo PVC polico ter notranjimi žaluzijami. Izvedba po shemi iz PZI.</t>
    </r>
  </si>
  <si>
    <t>1.11</t>
  </si>
  <si>
    <r>
      <t xml:space="preserve">O3: </t>
    </r>
    <r>
      <rPr>
        <sz val="10"/>
        <rFont val="Arial Narrow"/>
        <family val="2"/>
      </rPr>
      <t>Dobava in montaža zunanjega alu enokrilnega okna dim. 123/166 cm, steklo termopan U=1.1 W/m2K, odpiranje po vertikalni in horizontalni osi, komplet z zunanjo alu odkapno polico, notranjo PVC polico ter notranjimi žaluzijami. Izvedba po shemi iz PZI.</t>
    </r>
  </si>
  <si>
    <t>1.12</t>
  </si>
  <si>
    <t>1.13</t>
  </si>
  <si>
    <t>1.14</t>
  </si>
  <si>
    <r>
      <rPr>
        <b/>
        <sz val="10"/>
        <rFont val="Arial Narrow"/>
        <family val="2"/>
      </rPr>
      <t>O6</t>
    </r>
    <r>
      <rPr>
        <sz val="10"/>
        <rFont val="Arial Narrow"/>
        <family val="2"/>
      </rPr>
      <t>: Dobava in montaža zunanjega alu enokrilnega okna dim. 106/166 cm, steklo termopan U=1.1 W/m2K, odpiranje po vertikalni in horizontalni osi, komplet z zunanjo alu odkapno polico, notranjo PVC polico ter notranjimi žaluzijami. Izvedba po shemi iz PZI.</t>
    </r>
  </si>
  <si>
    <t>1.15</t>
  </si>
  <si>
    <r>
      <rPr>
        <b/>
        <sz val="10"/>
        <rFont val="Arial Narrow"/>
        <family val="2"/>
      </rPr>
      <t>O11</t>
    </r>
    <r>
      <rPr>
        <sz val="10"/>
        <rFont val="Arial Narrow"/>
        <family val="2"/>
      </rPr>
      <t>: Dobava in montaža zunanjega alu enokrilnega okna dim. 108/166 cm, steklo termopan U=1.1 W/m2K, odpiranje po vertikalni in horizontalni osi, komplet z zunanjo alu odkapno polico, notranjo PVC polico ter notranjimi žaluzijami. Izvedba po shemi iz PZI.</t>
    </r>
  </si>
  <si>
    <t>1.16</t>
  </si>
  <si>
    <t>1.17</t>
  </si>
  <si>
    <t>1.18</t>
  </si>
  <si>
    <t>1.19</t>
  </si>
  <si>
    <t>1.20</t>
  </si>
  <si>
    <t>1.21</t>
  </si>
  <si>
    <t>1.22</t>
  </si>
  <si>
    <r>
      <rPr>
        <b/>
        <sz val="10"/>
        <rFont val="Arial Narrow"/>
        <family val="2"/>
      </rPr>
      <t>Vv1</t>
    </r>
    <r>
      <rPr>
        <sz val="10"/>
        <rFont val="Arial Narrow"/>
        <family val="2"/>
      </rPr>
      <t>: Dobava in montaža alu vhodnih vrat v toplotno postajo dim. 90/205 cm, opremljena s samozapiralom. Izvedba po shemi iz PZI.</t>
    </r>
  </si>
  <si>
    <r>
      <t xml:space="preserve">Vv2: </t>
    </r>
    <r>
      <rPr>
        <sz val="10"/>
        <rFont val="Arial Narrow"/>
        <family val="2"/>
      </rPr>
      <t>Dobava in montaža dvokrilnih drsnih avtomatskih vrat dim. 110/220 cm, steklo termopan U=0.6 W/m2K. Izvedba po shemi iz PZI.</t>
    </r>
  </si>
  <si>
    <r>
      <t xml:space="preserve">V8: </t>
    </r>
    <r>
      <rPr>
        <sz val="10"/>
        <rFont val="Arial Narrow"/>
        <family val="2"/>
      </rPr>
      <t>Dobava in montaža zunanjih enokrilnih alu vrata dim. 100/210cm, kovinski podboj. Izvedba po shemi iz PZI.</t>
    </r>
  </si>
  <si>
    <t>2.10</t>
  </si>
  <si>
    <t>2.11</t>
  </si>
  <si>
    <t>Dobava in polaganje opečnih strešnikov kot npr. proizv. Tondach Carmen z ustreznim pritrjevanjem po navodilih proizvajalca. Komplet z vsemi pomožnimi deli in prenosi.</t>
  </si>
  <si>
    <t>Dobava in vgradnja cevastega svetlobnika premera 350 mm v strešno konstrukcijo, komplet z vsem pritrdilnim in tesnilnim materialom in priključki (npr. proizv. Solatube 290 DS).</t>
  </si>
  <si>
    <t>Zidarsko čiščenje objekta ves čas izvajanja del.</t>
  </si>
  <si>
    <t>Dobava in naprava plavajočega mikroarmiranega cementnega estriha debeline 7cm, s toplotno izolacijo ekstrudiran polistiren deb. 5 cm, pokrita s PVC folijo ter z obzidno diletacijo deb. 0,5 cm.</t>
  </si>
  <si>
    <t>Dobava in pozidava vratnih odprtin z modularno opeko.</t>
  </si>
  <si>
    <t>Razna nepredvidena rešijska zidarska dela vpisana v gradbeni dnevnik in potrjena s strani nadzornega inženirja. KV delavec</t>
  </si>
  <si>
    <t>Odstranitev stenske keramike v sanitarijah.</t>
  </si>
  <si>
    <t>Odstranitev obstoječega stavbnega pohištva (27 kd oken in 6 kd vrat).</t>
  </si>
  <si>
    <t>Odstranitev obstoječih mavčnokartonskih stropov vključno s toplotno izolacijo.</t>
  </si>
  <si>
    <t xml:space="preserve">Splošna opomba: pri izvedbi predmetnih del je potrebno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(gradbiščni kontejnerji, sanitarije, gradbiščna deponija, platoji, ureditve dostopov, zaščitna ograja po obodu gradbišča, gradbiščne table, ureditev elektro in vodovodnega priključka,...). </t>
  </si>
  <si>
    <t>Postavitev gradbenih profilov za izvedbo zunanje ureditve.</t>
  </si>
  <si>
    <t>Dobava in polaganje opaža d=2,5 cm, vzdolžnih in prečnih letev na strehi ter sekundardne vodotesne in paropropustne kritine (folije kot npr. prozv. Tyvek).</t>
  </si>
  <si>
    <r>
      <t xml:space="preserve">O9: </t>
    </r>
    <r>
      <rPr>
        <sz val="10"/>
        <color indexed="8"/>
        <rFont val="Arial Narrow"/>
        <family val="2"/>
      </rPr>
      <t>Dobava in montaža zunanjega alu enokrilnega okna dim. 77/166 cm, steklo termopan U=1.1 W/m2K, odpiranje po vertikalni in horizontalni osi, komplet z zunanjo alu odkapno polico, notranjo PVC polico ter notranjimi žaluzijami. Izvedba po shemi iz PZI.</t>
    </r>
  </si>
  <si>
    <t>VODOVOD</t>
  </si>
  <si>
    <t xml:space="preserve">1. 0. </t>
  </si>
  <si>
    <t xml:space="preserve">Zamenjava obstoječega vodomera DN 20 z vodomerom DN 25 in kompletna armatura v kleti objekta. Všteta je dobava in montaža novih delov ter odstranitev obstoječega. </t>
  </si>
  <si>
    <t>Zarisovanje napeljave vodovoda po stenah in tlaku, izdelava utorov in prebojev za instalacije vodovoda.</t>
  </si>
  <si>
    <t>1.1.</t>
  </si>
  <si>
    <t>Prehod vodovodne cevi DN 32 skozi betonsko ploščo v zaščitni cevi DN 75, komplet s požarno zatesnitvijo.</t>
  </si>
  <si>
    <t>2.1.</t>
  </si>
  <si>
    <t>Cevovodi iz srednjetežkih vroče pocinkanih navojnih cevi DIN 2440, za vodo, DN 15, spajanje z navoji, vključno navojni fitingi po DIN 2950. Vklj. dodatna korozijska zaščita z 2x bitumenskim trakom.</t>
  </si>
  <si>
    <t>2.2.</t>
  </si>
  <si>
    <t>Enako, razen DN 20.</t>
  </si>
  <si>
    <t>2.3.</t>
  </si>
  <si>
    <t>Enako, razen DN 25.</t>
  </si>
  <si>
    <t>2.4.</t>
  </si>
  <si>
    <t>Enako, razen DN 32.</t>
  </si>
  <si>
    <t>2.5.</t>
  </si>
  <si>
    <t>Cevovodi iz srednjetežkih vroče pocinkanih navojnih cevi DIN 2440, za vodo, DN 15, spajanje z navoji, vključno navojni fitingi po DIN 2950. Vklj. zaščita za podometno vgradnjo.</t>
  </si>
  <si>
    <t>2.6.</t>
  </si>
  <si>
    <t>3.1.</t>
  </si>
  <si>
    <t>Cevovodi iz srednjetežkih vroče pocinkanih navojnih cevi DIN 2440, za vodo, DN 15, spajanje z navoji, vključno navojni fitingi po DIN 2950. Vklj. toplotna zaščita za CEVI v tlaku.</t>
  </si>
  <si>
    <t>4.1.</t>
  </si>
  <si>
    <t>Cevovodi iz PE cevi za pitno vodo zunanjega premera 20 mm, z vsemi fitingi kolen, odcepov in navojnimi priključki za priključitev porabnikov vode, komplet z zaščito iz žlebakov ustreznega premera.</t>
  </si>
  <si>
    <t>4.2.</t>
  </si>
  <si>
    <t>Enako, razen premera 25 mm.</t>
  </si>
  <si>
    <t>5.1.</t>
  </si>
  <si>
    <t>Krogelna pipa, z navojnim priključkom, PN 16, ohišje iz prešane medenine, z ročico, DN 15.</t>
  </si>
  <si>
    <t>5.2.</t>
  </si>
  <si>
    <t>5.3.</t>
  </si>
  <si>
    <t>5.4.</t>
  </si>
  <si>
    <t>5.5.</t>
  </si>
  <si>
    <t>Podometni ventil, z navojnim priključkom DN 15, iz medenine, s pokromanim ročajem in rozeto.</t>
  </si>
  <si>
    <t>6.0.</t>
  </si>
  <si>
    <t>Tlačni bojler za toplo sanitarno vodo za  spodnjo montažo, prostornine 5 l in električnim grelcem toplotne moči 2 kW ter priključno napetostjo 230 V, komplet z varnostno nepovratno loputo in gibljivimi priključki.</t>
  </si>
  <si>
    <t>6.1.</t>
  </si>
  <si>
    <t>Tlačni bojler za toplo sanitarno vodo za  spodnjo montažo, prostornine 10 l in električnim grelcem toplotne moči 2 kW ter priključno napetostjo 230 V, komplet z varnostno nepovratno loputo in gibljivimi priključki.</t>
  </si>
  <si>
    <t>6.2.</t>
  </si>
  <si>
    <t>Tlačni bojler za toplo sanitarno vodo za vertikalno montažo, prostornine 30 l in električnim grelcem toplotne moči 2 kW ter priključno napetostjo 230 V, komplet z varnostno nepovratno loputo in gibljivimi priključki.</t>
  </si>
  <si>
    <t>6.3.</t>
  </si>
  <si>
    <t>Nastavitev delovanja tlačnih bojlerjev.</t>
  </si>
  <si>
    <t>6.4.</t>
  </si>
  <si>
    <t>Izpustni ventili DN 15 z nastavkom za fleksibilno cev premera 20 mm.</t>
  </si>
  <si>
    <t>7.0.</t>
  </si>
  <si>
    <t>Podometna omarica za zaporni ventil velikosti 25x25x10 cm z vratci na tečajih in zapiralom.</t>
  </si>
  <si>
    <t>8. 0.</t>
  </si>
  <si>
    <t>ODTOČNA KANALIZACIJA</t>
  </si>
  <si>
    <t>8.1.</t>
  </si>
  <si>
    <t>Cevovodi za odpadno vodo iz trdega PVC, z natičnimi obojkami DIN 19531, DN  32, tesnjeno s tesnilnim obročkom, polaganje v poslopjih.</t>
  </si>
  <si>
    <t>8.2.</t>
  </si>
  <si>
    <t>Enako, razen DN  50.</t>
  </si>
  <si>
    <t>8. 3.</t>
  </si>
  <si>
    <t>Enako, razen DN  75.</t>
  </si>
  <si>
    <t>8. 4.</t>
  </si>
  <si>
    <t>Enako, razen DN 100.</t>
  </si>
  <si>
    <t>8. 5.</t>
  </si>
  <si>
    <t>Spojnik za odtočne cevi iz trdega PVC DIN 19531, -kot koleno, 87°, DN 100.</t>
  </si>
  <si>
    <t>8. 6.</t>
  </si>
  <si>
    <t>Enako, razen 45°, DN 100.</t>
  </si>
  <si>
    <t>8. 7.</t>
  </si>
  <si>
    <t>Spojnik za odtočne cevi iz trdega PVC DIN 19531, -kot koleno, 87°, DN 50.</t>
  </si>
  <si>
    <t>8. 8.</t>
  </si>
  <si>
    <t>Enako, razen 45°, DN 50.</t>
  </si>
  <si>
    <t>8.9.</t>
  </si>
  <si>
    <t>Enako, razen 87°, DN 32.</t>
  </si>
  <si>
    <t>8.10.</t>
  </si>
  <si>
    <t>Enako, razen 45°, DN 32.</t>
  </si>
  <si>
    <t>8.11.</t>
  </si>
  <si>
    <t>Spojnik za odtočne cevi iz trdega PVC DIN 19531, -kot enojni odcep, 45°, DN 50x50.</t>
  </si>
  <si>
    <t>8.12.</t>
  </si>
  <si>
    <t>Enako, razen 87°,DN 100x50.</t>
  </si>
  <si>
    <t>8.13.</t>
  </si>
  <si>
    <t>Spojnik za odtočne cevi iz trdega PVC DIN 19531, -kot enojni odcep, DN 100x100.</t>
  </si>
  <si>
    <t>8.14.</t>
  </si>
  <si>
    <t>Zaščitna rešetka premera 100 mm iz nerjavečega materiala.</t>
  </si>
  <si>
    <t>9.0.</t>
  </si>
  <si>
    <t>Vakumsko varovalo za odzračevanje odtočne kanalizacije DN 75.</t>
  </si>
  <si>
    <t>10. 0.</t>
  </si>
  <si>
    <t>Talni odtok iz plastike, s sifonom, iztok 3°, priključek DN 50, rešetka iz nerjavnega jekla. Nazivne mere okvirja rešetke 100x100 mm.</t>
  </si>
  <si>
    <t>10.1.</t>
  </si>
  <si>
    <t>Sifon za pralni stroj, za podometno montažo, iz plastike, odporne na vročo vodo, s priključnim kolenom.</t>
  </si>
  <si>
    <t>11.0.</t>
  </si>
  <si>
    <t>Komplet umivalnik, sestavljen iz:</t>
  </si>
  <si>
    <t>11.1.</t>
  </si>
  <si>
    <t>Umivalnik iz sanitarne keramike, proizv. ………. tip ………, širina umivalnika 580x420, barvni odtenek bel. Pritrditev z vijaki.</t>
  </si>
  <si>
    <t>11.2.</t>
  </si>
  <si>
    <t>Enoročna stoječa armatura za umivalnik, proizv……tip ……s pokromano površino. Z odtočnim ventilom s čepom na vzvod. Vključno s kotnimi ventili in sifonom.</t>
  </si>
  <si>
    <t>12.0.</t>
  </si>
  <si>
    <t>Komplet WC sestavljen iz: opremo predhodno potrdi investitor</t>
  </si>
  <si>
    <t>12.1.</t>
  </si>
  <si>
    <t>Straniščna školjka iz sanitarne keramike, viseča z nosilno konstrukcijo in podometnim kotličkom, odtok zadaj, proizv.             …………Tip……, vključno s sedežno desko s pokrovom, školjka v beli barvi. Pritrditev z vijaki.</t>
  </si>
  <si>
    <t>13. 1.</t>
  </si>
  <si>
    <t>Izpustni ventil za pritrditev fleksibine cevi premera 20 mm.</t>
  </si>
  <si>
    <t>14. 0.</t>
  </si>
  <si>
    <t>Komplet oprema enojnega pomivalnega korita, sestavljena iz:</t>
  </si>
  <si>
    <t>14. 1.</t>
  </si>
  <si>
    <t>Odtočna garnitura za enojno pomivalno korito, iz plastike, odporne na vročo vodo, s sifonom, s priključnim kolenom.</t>
  </si>
  <si>
    <t>15. 0.</t>
  </si>
  <si>
    <t>Komplet prha z oblogo sestavljena iz:</t>
  </si>
  <si>
    <t>15. 1.</t>
  </si>
  <si>
    <t>Kad za tuširanje, iz akrilnega stekla (PMMA), s predfabricirano stransko oblogo, proizv. ……… tip …………, dimenzije 90x90 cm, barvni odtenek bel. Vključno z odtočno garnituro.</t>
  </si>
  <si>
    <t>15. 2.</t>
  </si>
  <si>
    <t>Enoročna armatura za prho, DN 15, proizv. ………tip ……, s pokromano površino. Z ročno prho in gibko cevjo iz kovine, pokromano, s pomično konzolo za prho.</t>
  </si>
  <si>
    <t>16.0.</t>
  </si>
  <si>
    <t xml:space="preserve">WC INVALIDI                                           Naročilo potrdi investitor    </t>
  </si>
  <si>
    <t xml:space="preserve">Umivalnik za invalide, iz sanitarne keramike, proizv. DOLOMITE tip ATLANTIS, vključno z odtočnim ventilom in sifonom za nadometno vgradnjo, širina umivalnika 67 cm, barvni odtenek bel. Pritrditev s konzolo z ročnim pomikom. </t>
  </si>
  <si>
    <t>16. 2.</t>
  </si>
  <si>
    <t>Enoročna stoječa armatura za umivalnik, proizv. ……… tip………, s pokromano površino. Vključno s kotnimi ventili.</t>
  </si>
  <si>
    <t>16. 3.</t>
  </si>
  <si>
    <t>Straniščna školjka s prigrajenim splakovalnikom, iz sanitarne keramike, stoječa na tleh, odtok v tla, proizv. DOLOMITE tip ATLANTIS, tip..., vključno s sedežno desko za invalide, barvni odtenek bel. Pritrditev z vijaki.</t>
  </si>
  <si>
    <t>16. 4.</t>
  </si>
  <si>
    <t>Oprijemalo za invalide, za montažo ob umivalniku, proizv./tip DOLOMITE ATLANTIS S1, cev in stenski nosilec iz nerjavnega jekla, s poliamidno prevleko, pritrditev v steno in tla, fiksno.</t>
  </si>
  <si>
    <t>16. 5.</t>
  </si>
  <si>
    <t>Oprijemalo za invalide, za montažo ob WC školjki, proizv./tip DOLOMITE ATLANTIS S1, cev in stenski nosilec iz nerjavnega jekla, s poliamidno prevleko, pritrditev v steno, fiksno, z možnostjo preklopa, dolžina.</t>
  </si>
  <si>
    <t>16. 6.</t>
  </si>
  <si>
    <t xml:space="preserve">Ogledalo iz stekla, proizv./tip DOLOMITE ALANTIS, kvadratno, 650x650 mm, s konzolo za nagibanje ogledala, z okvirjem iz kovine. </t>
  </si>
  <si>
    <t>17.1.</t>
  </si>
  <si>
    <t>Notranji nadometni hidrant s priključnim ventilom DN 25 ter gibljivo cevjo DN 25 na kolutu s cevjo, dolžine 30 m, komplet z označbami in pritrjen na steno. Primeren E740/25/25/30 s kapaciteto 16 l/min minimalno 2,5 bar.</t>
  </si>
  <si>
    <t>17.2.</t>
  </si>
  <si>
    <t>Preizkus notranjih hidrantov s strani pooblaščene organizacije komplet z izdelavo poročila in zapisnika meritev.</t>
  </si>
  <si>
    <t>18.0.</t>
  </si>
  <si>
    <t>Prenosni gasilni aparat, za večkratno polnjenje, gasilno sredstvo ABC-prah, vsebine  6 kg. S stenskim držalom.</t>
  </si>
  <si>
    <t>18.1.</t>
  </si>
  <si>
    <t>Prenosni gasilni aparat, gasilno sredstvo plin CO2, vsebine 5 kg. S stenskim držalom.</t>
  </si>
  <si>
    <t>19.0.</t>
  </si>
  <si>
    <t>OPREMA SANITARNIH PROSTOROV</t>
  </si>
  <si>
    <t>19.1.</t>
  </si>
  <si>
    <t>Ogledalo iz stekla, pravokotno,  600x400 mm, z brušenimi robovi. Pritrditev s pokromanimi sponkami.</t>
  </si>
  <si>
    <t>19.2.</t>
  </si>
  <si>
    <t>19.3.</t>
  </si>
  <si>
    <t>19.4.</t>
  </si>
  <si>
    <t>20.0</t>
  </si>
  <si>
    <t>Tlačni preizkus tesnjenja cevovoda z vodo, preizkusni tlak je 1,3 kratni delovni tlak, vključno s potrebnimi čepi ter njihovo odstranitvijo po tlačnem preizkusu.</t>
  </si>
  <si>
    <t>21.0.</t>
  </si>
  <si>
    <t>Dezinfekcija in spiranje cevovodov za vodo, z vodo, dezinfekcijsko sredstvo klor, izdelava zapisnika o ustreznosti pitne vode.</t>
  </si>
  <si>
    <t>22.0.</t>
  </si>
  <si>
    <t>Gradbena pomoč instalaterjem.</t>
  </si>
  <si>
    <t>%</t>
  </si>
  <si>
    <t>23.0.</t>
  </si>
  <si>
    <t>24.0.</t>
  </si>
  <si>
    <t>Splošni, manipulativni, zavarovalni in transportni stroški.</t>
  </si>
  <si>
    <t>Pripravljalna in zaključna dela za vse opisane storitve....</t>
  </si>
  <si>
    <t>SKUPAJ VODOVOD</t>
  </si>
  <si>
    <t>OGREVANJE</t>
  </si>
  <si>
    <r>
      <t>Inverterska toplotna črpalka ZRAK - VODA z vgrajenim sanitarnim bojlerjem volumna 185l, raztezno posodo za ogrevanje, filtrom za mehanske delce z dvema krogljičnima ventiloma in stikalom pretoka Vortex. Zmogljivost ogrevanja pri A7/W35 16,0kW (COP 4,28), pri A2/W35 13,00kW (COP 3,28). Črpalka je primerna za ogrevanje in hlajenje prostorov ter pripravo sanitarne vode. Območje delovanja od -20°C do +35°C. Izhodna temperatura vode v načinu ogrevanja 25 - 55°C, v načinu hlajenja 5 - 20°C. Trofazno napajanje. Opcijsko je mogoče daljinsko upravljanje in nadzor (wi-fi, knx, zig bee, mod bus…).</t>
    </r>
    <r>
      <rPr>
        <sz val="10"/>
        <color indexed="8"/>
        <rFont val="Arial"/>
        <family val="2"/>
      </rPr>
      <t xml:space="preserve">
Razdalja med notranjo in zunanjo enoto je 50 m. Komplet zajema:</t>
    </r>
  </si>
  <si>
    <t>NOTRANJA ENOTA WH-SQC16H9E8:
- vremensko vodena regulacija katera podpira en ogrevalnik krog, bojler, bivalent in elektromotorni pogon. Dodatna oprema razširitveni modul CZ-NS4P kateri omogoča reguliranje dveh mešalnih krogov in dodatnega elektromotornega pogona.
- vgrajena visokoučinkovita frekvenčna obtočna črpalka Panasonic razreda A
- priključek cevi za vodo: R 1 1/4
- električni grelec: 3kW
- raven zvočnega tlaka ogrevanje/hlajenje dB(A): 28/28
ZUNANJA ENOTA WH-UQ16HE8
- napolnjena s hladilnim sredstvom do 10m R410A 
- maksimalen razpon dolžine cevi / višinska razlika v m: 3 - 15 / 5  
- premer cevi: 1/4 (6,35) / 1/2 (12,7)
- mere/neto teža v mm/kg VxŠxG: 622 x 824 x 298 / 29
- raven zvočnega tlaka ogrevanje/hlajenje dB(A): 49/48 komplet z T-CAP WQC SUPER QUIET</t>
  </si>
  <si>
    <t>1.2.</t>
  </si>
  <si>
    <t>Zagon sistema naprav s strani pooblaščenega serviserja z izdelavo zapisnika.</t>
  </si>
  <si>
    <t>1.3.</t>
  </si>
  <si>
    <t>Ekspanzijska posoda koristnega volumna 15 l in primerna za tlak 3 bar. Primerna VARFLEX M 30-S.</t>
  </si>
  <si>
    <t>1.4.</t>
  </si>
  <si>
    <t>Zalogovnik grelne vode volumna 200 l, komplet s priključki 4xDN 50 ter 2 xtulke za tipala.</t>
  </si>
  <si>
    <t>1.5.</t>
  </si>
  <si>
    <t>Obtočna črpalka MAGMA 1  25-60 za pretok 4,41 m3/h, tlak 35 kPa, električna moč 89 W, električna napetost 230 V.</t>
  </si>
  <si>
    <t>¸kos</t>
  </si>
  <si>
    <t>1.6.</t>
  </si>
  <si>
    <t>Obtočna črpalka ALPHA2 25-80 130 za pretok 2,63 m3/h, tlak 30 kPa, električna moč 49 W, električna napetost 230 V.</t>
  </si>
  <si>
    <t>1.7.</t>
  </si>
  <si>
    <t>Motorni prehodni ventil DN 50.</t>
  </si>
  <si>
    <t>1.8.</t>
  </si>
  <si>
    <t>Motorni prehodni ventil DN 32.</t>
  </si>
  <si>
    <t>Krogelna navojna pipa DN 20, NP 4 komplet s holenderskim nastavkom.</t>
  </si>
  <si>
    <t>Krogelna navojna pipa DN 25, NP 4.</t>
  </si>
  <si>
    <t>Krogelna navojna pipa DN 32, NP 4.</t>
  </si>
  <si>
    <t>Krogelna navojna pipa DN 40, NP 4.</t>
  </si>
  <si>
    <t>Krogelna navojna pipa DN 50, NP 4.</t>
  </si>
  <si>
    <t>Lovilec nesnage DN 32 NP 4.</t>
  </si>
  <si>
    <t>3.2.</t>
  </si>
  <si>
    <t>Regulacijski ventil DN 25.</t>
  </si>
  <si>
    <t>3.3.</t>
  </si>
  <si>
    <t>Regulacijski ventil DN 32.</t>
  </si>
  <si>
    <t>3.4.</t>
  </si>
  <si>
    <t>Nepovratna loputa DN 32 NP 4.</t>
  </si>
  <si>
    <t>3.5.</t>
  </si>
  <si>
    <t>Krogelna pipa za praznjenje, z zaporno kapo na verižici, vključno z vijačnim spojem za gibko cev, okrov iz medi, PN 10, vključno z varilno obojko, DN 15.</t>
  </si>
  <si>
    <t>3.6.</t>
  </si>
  <si>
    <t>Odzračevalna posoda iz jeklene cevi iz celega, DIN 2448, zun. premer  88,9 mm, vključno z odzračevalno cevjo in ventilom DN 10, volumen posode je 1 l.</t>
  </si>
  <si>
    <t>3.7.</t>
  </si>
  <si>
    <t>Predtočni ali povratni razdelilec iz jeklene brezšivne cevi DN 80, zaključena z bombiranim pokrovčkom in naslednimi navojnimi priključki:                      2xDN32, 2xDN15.</t>
  </si>
  <si>
    <t>Termometer od 0-100°C.</t>
  </si>
  <si>
    <t>Manometer od 0 do 6 bar.</t>
  </si>
  <si>
    <t>5.0.</t>
  </si>
  <si>
    <t>CEVOVODI ZA OGREVANJE</t>
  </si>
  <si>
    <t>...</t>
  </si>
  <si>
    <t>Cevovodi vključno s fazoni in cevnimi pritrdili, iz srednje težkih navojnih cevi DIN 2440, varjenih črnih, DN 10, spajanje z varjenjem.</t>
  </si>
  <si>
    <t>Enako, razen DN 15.</t>
  </si>
  <si>
    <t>5.6.</t>
  </si>
  <si>
    <t>Enako, razen DN 40.</t>
  </si>
  <si>
    <t>5.7.</t>
  </si>
  <si>
    <t>Enako, razen DN 50.</t>
  </si>
  <si>
    <t>Cevovodi iz večplastnih cevi iz PE in aluminija v zaščitni rebrasti cevi, v kolutu, premera 16 mm, spajanje s stisljivimi fitingi, vključno s spojnimi elementi.</t>
  </si>
  <si>
    <t>Cevovodi iz večplastnih cevi iz PE in aluminija v zaščitni rebrasti cevi, v kolutu, premera 20 mm, spajanje s stisljivimi fitingi, vključno s spojnimi elementi.</t>
  </si>
  <si>
    <t>5.8.</t>
  </si>
  <si>
    <t>Cevovodi za odpadno vodo iz trdega PVC, z natičnimi obojkami DIN 19531, DN 32, tesnjeno s tesnilnim obročkom, polaganje v poslopjih. Vključno s fazonskimi kosi. Vključno pritrditev cevi.</t>
  </si>
  <si>
    <t>CEVOVODI ZA HLAJENJE</t>
  </si>
  <si>
    <t>Cevovodi vključno s fazoni in cevnimi pritrdili, iz srednje težkih navojnih cevi DIN 2440, varjenih črnih, DN 20, spajanje z varjenjem.</t>
  </si>
  <si>
    <t>6.5.</t>
  </si>
  <si>
    <t>IZOLACIJA</t>
  </si>
  <si>
    <t>7.1.</t>
  </si>
  <si>
    <t>Toplotna parozaporna izolacija cevovodov izvedena iz gibkih cevi iz sintetičnega kavčuka, območje uporabe 0 do 105°C, koefic. parozapornosti min. 3000, debeline 19 mm, za cev DN 20.</t>
  </si>
  <si>
    <t>7.2.</t>
  </si>
  <si>
    <t>Enako, samo za DN 25.</t>
  </si>
  <si>
    <t>7.3.</t>
  </si>
  <si>
    <t>Enako, samo za DN 32.</t>
  </si>
  <si>
    <t>7.5.</t>
  </si>
  <si>
    <t>Enako, samo za DN 40.</t>
  </si>
  <si>
    <t>7.6.</t>
  </si>
  <si>
    <t>Enako, samo za  DN 50.</t>
  </si>
  <si>
    <t>7.8.</t>
  </si>
  <si>
    <t>Toplotna izolacija cevovodov izvedena iz gibkih cevi iz sintetičnega kavčuka, območje uporabe 0 do 105°C, ustrezne debeline, za cev DN 20.</t>
  </si>
  <si>
    <t>7.9.</t>
  </si>
  <si>
    <t>Enako, samo za DN 25 in debeline 19 mm.</t>
  </si>
  <si>
    <t>7.10.</t>
  </si>
  <si>
    <t>Enako, samo za DN 32 debeline 19 mm.</t>
  </si>
  <si>
    <t>7.11.</t>
  </si>
  <si>
    <t>Enako, samo za DN 40 debeline 19 mm.</t>
  </si>
  <si>
    <t>7.12.</t>
  </si>
  <si>
    <t>Enako, samo za DN 50.</t>
  </si>
  <si>
    <t>8.0.</t>
  </si>
  <si>
    <t>ALUMINJASTI  RADIATORJI z vgrajenim termostatskim ventilom s spodnjim priključkom</t>
  </si>
  <si>
    <t>Aluminjasti radiator, toplotna moč preizkušena po EN 442, končno lakiran, barva RAL 9010, s priključkom spodaj, sredinski in vgrajenim termostatskim ventilom, vključno z nosilci za pritrditev. Višina radiatorja 650 mm, število členov 3. Primeren MV650.</t>
  </si>
  <si>
    <t>Enako, razen število členov 4.</t>
  </si>
  <si>
    <t>8.3.</t>
  </si>
  <si>
    <t>Enako, razen število členov 8.</t>
  </si>
  <si>
    <t>8.4.</t>
  </si>
  <si>
    <t>Enako, razen število členov 9.</t>
  </si>
  <si>
    <t>8.5.</t>
  </si>
  <si>
    <t>Enako, razen število členov 10.</t>
  </si>
  <si>
    <t>8.6.</t>
  </si>
  <si>
    <t>Enako, razen število členov 12.</t>
  </si>
  <si>
    <t>8.7.</t>
  </si>
  <si>
    <t>Enako, razen število členov 15.</t>
  </si>
  <si>
    <t>8.8.</t>
  </si>
  <si>
    <t>Aluminjasti radiator, toplotna moč preizkušena po EN 442, končno lakiran, barva RAL 9010, s priključkom spodaj, sredinski in vgrajenim termostatskim ventilom, vključno z nosilci za pritrditev. Višina radiatorja 900 mm, število členov 3. Primeren MV900.</t>
  </si>
  <si>
    <t>Enako, razen število členov 5.</t>
  </si>
  <si>
    <t>Enako, razen število členov 6.</t>
  </si>
  <si>
    <t>Termostatska glava z vgrajenim tipalom, proizv./tip THERA 3, s plinskim polnjenjem, zaščita pred odtujitvijo z varnostnim obročem, vgrajena na grelo z integriranim ventilom.</t>
  </si>
  <si>
    <t>8.15.</t>
  </si>
  <si>
    <t>Priključek za grelo z vgrajenim ventilom, proizv. kot dvojni ventil, osni razmik 50 mm, kotne oblike, iz medi, s priključkom za polnjenje in praznenje, navojni priključek DN 15.</t>
  </si>
  <si>
    <t>8.16.</t>
  </si>
  <si>
    <t>Odzračevalnik za grelo, za vodo do maks. 110°C, kot odzračevalni čep, iz medi, R 1/2.</t>
  </si>
  <si>
    <t>8.17.</t>
  </si>
  <si>
    <t>Zaporni čep za grelo, DN 15.</t>
  </si>
  <si>
    <t>Predtočni in povratni razdelilec za ogrevanje za  osem grelnih krogov, komplet z ventili DN 20 in nastavljaniki diferenčnega tlaka ter omarico.</t>
  </si>
  <si>
    <t>10.0.</t>
  </si>
  <si>
    <t>VENTILATORSKI KONVEKTORJI</t>
  </si>
  <si>
    <t>Ventilatorski konvektor za ogrevanje in hlajenje za vgradnjo na steno, toplotne moči 1800 W (srednja hitrost pri tem režimu 50/40°C) in hladilna moč 1440 W (srednja hitrost pri tem režimu 7/12°C), komplet s koritom za kondenz, tropotnim ventilom in priključek za žični termostat. Primeren FCW 213 V - ARMEC.</t>
  </si>
  <si>
    <t>10.2.</t>
  </si>
  <si>
    <t>Ventilatorski konvektor za ogrevanje in hlajenje za vgradnjo na steno toplotne moči 2600 W (srednja hitrost pri tem režimu 50/40°C) in hladilna moč 2080 W (srednja hitrost pri tem režimu 7/12°C), komplet s koritom za kondenz, tropotnim ventilom  in priključek za žični termostat. Primeren FCW 313 V- ARMEC.</t>
  </si>
  <si>
    <t>10.3.</t>
  </si>
  <si>
    <t>Ventilatorski konvektor za ogrevanje in hlajenje za vgradnjo na steno toplotne moči 1760 W (srednja hitrost pri tem režimu 50/40°C) in hladilna moč 1470 W (srednja hitrost pri tem režimu 7/12°C), komplet s koritom za kondenz, tropotnim ventilom in priključek za žični termostat. Primeren FCL 32 V - ARMEC.</t>
  </si>
  <si>
    <t>10.4.</t>
  </si>
  <si>
    <t>Ventili za uravnoteženje pretokov 117 l/h pri hlajenju AB-QM 10 in električni pogon za ON/OFF ob izpadu napetosti zapre ventil TAWZ NC 230 V.</t>
  </si>
  <si>
    <t>10.5.</t>
  </si>
  <si>
    <t>Ventili za uravnoteženje pretokov 120 l/h pri hlajenju AB-QM 10 LF.</t>
  </si>
  <si>
    <t>10.6.</t>
  </si>
  <si>
    <t>Regulator za krmiljenje ventilatorskega konvektorja ogrevanje in hlajenje ter izbira hitrosti vrtenja ventilatorja ter sobni ermostat (žični panel) PXAE- ARMEC.</t>
  </si>
  <si>
    <t>11. 0.</t>
  </si>
  <si>
    <t>Cevovodi za odpadno vodo iz trdega PVC, z natičnimi obojkami DIN 19531, DN 32, tesnjeno s tesnilnim obročkom, polaganje v poslopjih.</t>
  </si>
  <si>
    <t>Spojnik za odtočne cevi iz trdega PVC DIN 19531, -kot koleno, 87°, DN 32.</t>
  </si>
  <si>
    <t>11.3.</t>
  </si>
  <si>
    <t>Konstrukcija iz profilnega jekla za podpore in obešala, vključno s pritrdilnim materialom, z osnovnim premazom.</t>
  </si>
  <si>
    <t>13.0.</t>
  </si>
  <si>
    <t>Naprava za pohlajevanje prostora SERVER z zunanjo in notranjo enoto toplotne moči 3,2 kW in hladilne moči 2,5 kW. Razdalja med enotama do 18 m. Primerna zunanja enota CU-E9HKEA in notranja enota CS-E9HKEA.</t>
  </si>
  <si>
    <t xml:space="preserve">kos </t>
  </si>
  <si>
    <t>14.0.</t>
  </si>
  <si>
    <t>Pleskanje cevovodov, konzol, dvakrat z osnovnim premazom po predhodnem čiščenju.</t>
  </si>
  <si>
    <t>14.1.</t>
  </si>
  <si>
    <t>Pleskanje cevovodov, konzol, dvakrat z lakom odpornim proti visoki temperaturi.</t>
  </si>
  <si>
    <t>14.2.</t>
  </si>
  <si>
    <t>Cevna prekrivna rozeta, iz plastike, dvodelna, za dve cevi.</t>
  </si>
  <si>
    <t>14.3.</t>
  </si>
  <si>
    <t>Cevna prekrivna rozeta, iz medenine, pokromana, dvodelna, za cev DN 20.</t>
  </si>
  <si>
    <t>15.0.</t>
  </si>
  <si>
    <t>Tlačni preizkus tesnjenja notranjega cevovoda z vodo, preizkusni tlak = 1,3 kratni delovni tlak, vključno s potrebnimi čepi ter njihovo odstranitvijo po tlačnem preizkusu.</t>
  </si>
  <si>
    <t>Shema vezav z navodili za obratovanje, na papirju, zaščitena s steklom, vložena v okvir in pritrjena na steno.</t>
  </si>
  <si>
    <t>17.0.</t>
  </si>
  <si>
    <t>Izvedba preizkusa ogrevanja ter izdelava zapisnika z nastavitvijo sistema z uravnoteženjem.</t>
  </si>
  <si>
    <t>Izvedba preizkusa hlajenja ter izdelava zapisnika z nastavitvijo sistema z uravnoteženjem.</t>
  </si>
  <si>
    <t>Usposabljanje osebja uporabnika.</t>
  </si>
  <si>
    <t>17.3.</t>
  </si>
  <si>
    <t>17.4.</t>
  </si>
  <si>
    <t>Izdelava gradbenih prebojev v obstoječe stene debeline do 30 cm in premera do 10 cm.</t>
  </si>
  <si>
    <t>Pripravljalna in zaključna dela za vse opisane storitve.</t>
  </si>
  <si>
    <t>SKUPAJ OGREVANJE</t>
  </si>
  <si>
    <t>PREZRAČEVANJE</t>
  </si>
  <si>
    <t>1. 0.</t>
  </si>
  <si>
    <t>Centralna prezračevalna naprava s ploščnim protitočnim entalpijskim izmenjevalcem toplote odpadnega zraka, pokončna izvedba, EC motorji, 2 G4 predfiltra, dodatni F7 filter, avtomatski motorni by-pass, komplet za odtok kondenzata in kompletna easyControls regulacija za brezžično upravljanje z napravo preko oblaka, vključno s tesnilnim, pritrdilnim ter vsem pripadajočim materialom in montažo. Vključno z električnim predgrelcem toplotne moči 1 kW. Napravo se dobavi z navodili za vzdrževanje in upravljanje. Ustreza proizvod proizvajalca HELIOS Tip: KWL EC 500 W ET R.</t>
  </si>
  <si>
    <t>Stenski nastavljalnik za ročno in avtomatsko upravljanje s prezračevalnimi napravami KWL, kompatibilen z easyControls regulacijo, z grafičnim zaslonom in možnostjo regulacij vseh funkcij prezračevalne naprave (ventilatorji, predgrelec, by-pass, tedenski programi, opozorilnik za filtre, ...). Namenjen za podometno montažo v fi 60 dozo. Napravo se dobavi z navodili za vzdrževanje in upravljanje.      Ustreza proizvod proizvajalca HELIOS Tip: KWL BEC.</t>
  </si>
  <si>
    <t>IP spojni kos s tesnili za priklop na prezračevalnio napravo KWL EC 300 z vsem tesnilnim, pritrdilnim in povezovalnim materialom. Ustreza proizvod proizvajalca HELIOS Tip: RVBD 160 K.</t>
  </si>
  <si>
    <t>2.0.</t>
  </si>
  <si>
    <t>Cevni dušilec fi 180 mm L = 1 m, s polnilom iz dušilne pene z vsem tesnilnim, pritrdilnim in povezovalnim materialom. Ustreza proizvod proizvajalca AGREGAT Tip: DD 180, Cevni dušilec L = 1 m.</t>
  </si>
  <si>
    <t>3.0.</t>
  </si>
  <si>
    <t>Sesalna rešetka za zunanji zrak DN 200.
Vremenska zaščita s priključnico in
zaščitno rešetko pred insekti.</t>
  </si>
  <si>
    <t>4.0.</t>
  </si>
  <si>
    <t>Zaščitna  rešetka za izpuh odpadnega  zraka DN 200. Vremenska zaščita s priključnico in
zaščitno rešetko pred insekti.</t>
  </si>
  <si>
    <t>Zaščitna  rešetka za izpuh odpadnega  zraka DN 100. Vremenska zaščita s priključnico in
zaščitno rešetko pred insekti.</t>
  </si>
  <si>
    <t>Sesalni prezračevalni ventil PV-1/100.</t>
  </si>
  <si>
    <t>Vpihovalni prezračevalni ventil PV-2/100.</t>
  </si>
  <si>
    <t>Sesalna rešetka AR-1/F velikosti 325x125.</t>
  </si>
  <si>
    <t>Vpihovalna rešetka AR-1/G velikosti 325x125.</t>
  </si>
  <si>
    <t>Vpihovalni difuzor s komoro za količino 150 m3/h in regulacijo količine. Primeren OD 1 velikost 1.</t>
  </si>
  <si>
    <t>Gibljiva zračna cev  premera 100 mm.</t>
  </si>
  <si>
    <t>Okrogli zračni kanali iz spiralno robljenih cevi, izdelani iz pocinkane pločevine, komplet z oblikovnimi kosi, pritrdilnim, spojnim in tesnilnim materialom, premer 315 mm.</t>
  </si>
  <si>
    <t>Enako, razen premer 250 mm.</t>
  </si>
  <si>
    <t>Enako, razen premer 200 mm.</t>
  </si>
  <si>
    <t>Enako, razen premer 160 mm.</t>
  </si>
  <si>
    <t>Enako, razen premer 100 mm.</t>
  </si>
  <si>
    <t>Parozaporna izolacija iz sintetičnega kavčuka za ventilacijske kanale dovodnega in izpušnega kanala premera 250 mm.</t>
  </si>
  <si>
    <t>Nastavitev količin zraka na dovodnih in odvodnih elementih komplet s poročilom o doseženih projektnih količinah.</t>
  </si>
  <si>
    <t>Prezračevalna rešetka za vgradnjo v vrata v velikosti 425x225 mm.</t>
  </si>
  <si>
    <t>Prezračevalna rešetka za vgradnjo v vrata v velikosti 325x125 mm.</t>
  </si>
  <si>
    <t>Ventilator za odvod zraka komplet z regulatorjem za nastavitev hitrosti vrtenja kapacitete 60 m3/h tlačno razliko 80 Pa. električna moč 90 W, električna napetost 230 V. Primeren VORT MICRO MHC.</t>
  </si>
  <si>
    <t>Pleskanje cevovodov, konzol , 2x z lakom odpornim proti visoki temperaturi.</t>
  </si>
  <si>
    <t>13.1.</t>
  </si>
  <si>
    <t>13.2.</t>
  </si>
  <si>
    <t>13.3.</t>
  </si>
  <si>
    <t>Izvedba preizkusa prezračevanja hlajenja ter izdelava zapisnika z nastavitvijo sistema z uravnoteženjem.</t>
  </si>
  <si>
    <t>Izdelava gradbenih prebojev v obstoječe stene debeline do 30 cm.</t>
  </si>
  <si>
    <t>Pripravljalna dela, zarisovanje, poskusno obratovanje in zaključna dela.</t>
  </si>
  <si>
    <t>SKUPAJ PREZRAČEVANJE</t>
  </si>
  <si>
    <t>EUR</t>
  </si>
  <si>
    <t>h</t>
  </si>
  <si>
    <t xml:space="preserve">1.1. </t>
  </si>
  <si>
    <t>Demontaža obstoječe vodovodne napeljave in odtočne kanalizacije.</t>
  </si>
  <si>
    <t>Strokovna demontaža obstoječih podometnih kotilčkov za WC školjko ter skladiščenje.</t>
  </si>
  <si>
    <t>Strokovna demontaža obstoječe kadi za tuš ter skladiščenje.</t>
  </si>
  <si>
    <t xml:space="preserve">Zapiranje vodovodnega sistema, odstranitev obstoječega notranjega hidranta ter zatesnitev priključka hidranta DN 50. Zatesnitev na odcepu slepega voda. </t>
  </si>
  <si>
    <t>Demontaža cevovodov centralne kurjave iz večslojne plastike.</t>
  </si>
  <si>
    <t>Demontaža in skladiščenje ventilacijskih cevovodov iz pocinkane pločevine premera 100 in 125 mm.</t>
  </si>
  <si>
    <t>Držalo za razkužilni gel za roke, pritrditev z skritimi vijaki. Tip držala po potrditvi uporabnika.</t>
  </si>
  <si>
    <t>Podajalnik za papirnate brisače. Tip podajalnika potrditvi uporabnika.</t>
  </si>
  <si>
    <t>Podajalnik za toaletni papir, iz plastike, za montažo na steno. Tip podajalnika po potrditvi uporabnika.</t>
  </si>
  <si>
    <t>SKUPAJ:</t>
  </si>
  <si>
    <t>Splošne opombe:</t>
  </si>
  <si>
    <t>Popis tvori celoto skupaj z grafičnim in teksualnim delom načrta, zato ga je potrebno brati skupaj s celotnim načrtom (grafike, tehnična poročila).</t>
  </si>
  <si>
    <t>V posameznih postavkah je zajeto: dobava materiala, vgradnja materiala in gradbena pomoč inštalaterjem ter vrtanje do fi 50mm 1m v globino, razen kjer je eksplicitno drugače navedeno.</t>
  </si>
  <si>
    <t>Tam, kjer je v popisu opreme določen kos opisan kot določen tip ali blagovna znamka, se to razume v smislu lažjega opisa: ali enakovredno.</t>
  </si>
  <si>
    <t>Ponudnik je dolžan o vsaki ugotovljeni neskladnosti med popisom in tehničnim poročilom in/ali grafičnimi prikazi obvestiti projektanta in investitorja ter zahtevati pojasnilo pred oddajo ponudbe.</t>
  </si>
  <si>
    <t>Kabel 1x NAYY-J 4x70 +2,5 mm2 uvlečen v kabelsko kanalizacijo (NYY 4X16 mm2).</t>
  </si>
  <si>
    <r>
      <t>Izdelava samoskrčnih kabelskih končnikov za kabel iz PVC mase (4 x 70 mm</t>
    </r>
    <r>
      <rPr>
        <vertAlign val="superscript"/>
        <sz val="9"/>
        <rFont val="Arial CE"/>
        <family val="0"/>
      </rPr>
      <t>2</t>
    </r>
    <r>
      <rPr>
        <sz val="9"/>
        <rFont val="Arial CE"/>
        <family val="0"/>
      </rPr>
      <t>), montaža kabelskih čevljev Al-Cu, priklop kabla v R.K.O in PMO.</t>
    </r>
  </si>
  <si>
    <t>3-polni varovalčni ločilniki z  varovalkami NV 3x63A,</t>
  </si>
  <si>
    <t>3-polni varovalčni ločilniki z  varovalkami NV 3x100A,</t>
  </si>
  <si>
    <t xml:space="preserve">3-polni napetostni odvodniki za TN sistem napajanja, Razred I </t>
  </si>
  <si>
    <t>NN PRIKLJUČEK</t>
  </si>
  <si>
    <t>RAZSVETLJAVA</t>
  </si>
  <si>
    <t>VODOVNI MATERIAL</t>
  </si>
  <si>
    <t>RAZDELILNIKI</t>
  </si>
  <si>
    <t>TELEKOMUNIKACIJE</t>
  </si>
  <si>
    <t>REGISTRACIJA DELOVNEGA ČASA</t>
  </si>
  <si>
    <t>PRESTAVITEV JR IN ZAŠČITA EE VODOV</t>
  </si>
  <si>
    <t>OSTALO</t>
  </si>
  <si>
    <t>E1.</t>
  </si>
  <si>
    <t>- direktni trifazni univerzalni števec delovne energije ZMXI320CPU1L1D3 3x230/400V, 5-85A, proizvajalec: Landis+Gyr, Šifra tipa: 1639 (SODO)</t>
  </si>
  <si>
    <t>ali enakovredno:  S1_NITOR R DPR 1330 lm 14W 840 FO IP44 whitewhite, INTRA</t>
  </si>
  <si>
    <t>ali enakovredno: S1E_,NITOR R DPR 1330 lm 14W 840 FO+EM modul IP44 whitewhite, INTRA</t>
  </si>
  <si>
    <r>
      <rPr>
        <b/>
        <sz val="9"/>
        <rFont val="Arial"/>
        <family val="2"/>
      </rPr>
      <t>S2</t>
    </r>
    <r>
      <rPr>
        <sz val="9"/>
        <rFont val="Arial"/>
        <family val="2"/>
      </rPr>
      <t xml:space="preserve"> - Vgradna svetilka moči 21 W led, output svetilke 1800 lm, barva svetlobe 4000K, IP44,  PCB LED moduli visoke svetilnosti, mid-power SMD LED, CRI &gt; 80, barvno odstopanje MacAdam ≤ 3, 50.000h L80 B10. 
 Hladilni sistem: pasivno hlajenje iz tlačno litega aluminija. mikro-prizmatična PMMA optika (DPR). Ohišje: polikarbonat, ojačan s steklenimi vlakni, test z žarilno nitko pri 850°C. Predstikalna naprava: priložen visoko učinkoviti LED konverter s konstantnim tokom (FO)</t>
    </r>
  </si>
  <si>
    <t>ali enakovredno:  S2_NITOR R DPR 1800 lm 21W 840 FO IP44 whitewhite, INTRA</t>
  </si>
  <si>
    <r>
      <rPr>
        <b/>
        <sz val="9"/>
        <rFont val="Arial CE"/>
        <family val="0"/>
      </rPr>
      <t>S2E</t>
    </r>
    <r>
      <rPr>
        <sz val="9"/>
        <rFont val="Arial CE"/>
        <family val="2"/>
      </rPr>
      <t xml:space="preserve"> - Vgradna svetilka moči 21 W led, output svetilke 1800 lm, barva svetlobe 4000K, IP44,  PCB LED moduli visoke svetilnosti, mid-power SMD LED, CRI &gt; 80, barvno odstopanje MacAdam ≤ 3, 50.000h L80 B10. Hladilni sistem: pasivno hlajenje iz tlačno litega aluminija. mikro-prizmatična PMMA optika (DPR). Ohišje: polikarbonat, ojačan s steklenimi vlakni, test z žarilno nitko pri 850°C. Predstikalna naprava: priložen visoko učinkoviti LED konverter s konstantnim tokom (FO); isto kot S2, le z dodatkom enournega varnostenga modula.</t>
    </r>
  </si>
  <si>
    <t>ali enakovredno: INTRA, S2E_ NITOR R DPR 1800 lm 21W 840 FO+ EM modul IP44 whitewhite, INTRA</t>
  </si>
  <si>
    <t xml:space="preserve">ali enakovredno: INTRA, S3_ Minus C 1480lm 16W 840 L575mm FO IP40 white </t>
  </si>
  <si>
    <r>
      <rPr>
        <b/>
        <sz val="9"/>
        <rFont val="Arial CE"/>
        <family val="0"/>
      </rPr>
      <t>S4</t>
    </r>
    <r>
      <rPr>
        <sz val="9"/>
        <rFont val="Arial CE"/>
        <family val="2"/>
      </rPr>
      <t xml:space="preserve"> - Nadgradna svetilka led moči 25W in 2380 lm izkoristka svetlobnega, z regulacijsko DALI dušilko, barva svetlobe 4000K, Svetlobni vir: PCB LED moduli visoke svetilnosti, mid-power SMD LED, CRI &gt; 80, barvno odstopanje MacAdam ≤ 3, 50.000h L80 B10. Optika: satiniran opalni PMMA difuzor (SOP). Ohišje: aluminij, prašno barvan. IP zaščita: 43.</t>
    </r>
  </si>
  <si>
    <t>ali enakovredno: S4 - 18272112401 Lona C 400 SOP 2380lm 25W 840 DALI IP43 white</t>
  </si>
  <si>
    <r>
      <rPr>
        <b/>
        <sz val="9"/>
        <rFont val="Arial CE"/>
        <family val="0"/>
      </rPr>
      <t>S5</t>
    </r>
    <r>
      <rPr>
        <sz val="9"/>
        <rFont val="Arial CE"/>
        <family val="2"/>
      </rPr>
      <t xml:space="preserve"> - Nadgradna svetilka led moči 25W in 2380 lm izkoristka svetlobnega, z FO predstikalno napravo, barva svetlobe 4000K, Svetlobni vir: PCB LED moduli visoke svetilnosti, mid-power SMD LED, CRI &gt; 80, barvno odstopanje MacAdam ≤ 3, 50.000h L80 B10. Optika: satiniran opalni PMMA difuzor (SOP). Ohišje: aluminij, prašno barvan. IP zaščita: 43</t>
    </r>
  </si>
  <si>
    <t>ali enakovredno: S5 18272412401 Lona C 400 SOP 2380lm 25W 840 FO IP43 white, INTRA</t>
  </si>
  <si>
    <t>ali enakovredno: S6 _11196400401 106 OP 3260 lm 37W 840 FO 597x597mm IP43</t>
  </si>
  <si>
    <t>ali enakovredno: S7 _11196100401 106 OP 3260 lm 37W 840 DALI 597x597mm IP43, INTRA</t>
  </si>
  <si>
    <r>
      <rPr>
        <b/>
        <sz val="9"/>
        <rFont val="Arial CE"/>
        <family val="0"/>
      </rPr>
      <t>S8</t>
    </r>
    <r>
      <rPr>
        <sz val="9"/>
        <rFont val="Arial CE"/>
        <family val="2"/>
      </rPr>
      <t xml:space="preserve"> - Nadgradna svetilka iz polikarbonata IP66, moči 36W, 4290 Lm svetlobega toka, 4000k Led</t>
    </r>
  </si>
  <si>
    <t>ali enakovredno: S8 _15711414000 700_4290_lm_36W_840_FO_1277mm_IP66, INTRA</t>
  </si>
  <si>
    <t>E2.</t>
  </si>
  <si>
    <t>E2. RAZSVETLJAVA - SKUPAJ</t>
  </si>
  <si>
    <t>Meritve osvetlitve.</t>
  </si>
  <si>
    <t>Zagon sistema krmiljenja svetil.</t>
  </si>
  <si>
    <t>Naprava za prižiganje razsvetljave - DALI - signalni reapeter za LMC, ali enakovredno: DALI REP LI / Signal repeaters for LMS, Osram.</t>
  </si>
  <si>
    <r>
      <rPr>
        <b/>
        <sz val="9"/>
        <rFont val="Arial CE"/>
        <family val="0"/>
      </rPr>
      <t>S7</t>
    </r>
    <r>
      <rPr>
        <sz val="9"/>
        <rFont val="Arial CE"/>
        <family val="2"/>
      </rPr>
      <t xml:space="preserve"> - Vgradna svetilka za armstrong strop 597x597, led moči 37W in 3260Lm svetlobnega izkoristka, IP43, barva svetlobe 4000K, Svetlobni vir: PCB LED moduli visoke svetilnosti, mid-power SMD LED, CRI &gt; 80, barvno odstopanje MacAdam ≤ 3, 50.000h L80 B10. Optika: opalni PMMA difuzor (OP),Ohišje: jeklena pločevina, prašno barvana. 
Napajalnik: integriran visoko učinkoviti LED konverter s regulacijskim tokom DALI.</t>
    </r>
  </si>
  <si>
    <r>
      <rPr>
        <b/>
        <sz val="9"/>
        <rFont val="Arial CE"/>
        <family val="0"/>
      </rPr>
      <t>S6</t>
    </r>
    <r>
      <rPr>
        <sz val="9"/>
        <rFont val="Arial CE"/>
        <family val="2"/>
      </rPr>
      <t xml:space="preserve"> - Vgradna svetilka za armstrong strop 597x597, led moči 37W in 3260Lm svetlobnega izkoristka, IP43, barva svetlobe 4000K, Svetlobni vir: PCB LED moduli visoke svetilnosti, mid-power SMD LED, CRI &gt; 80, barvno odstopanje MacAdam ≤ 3, 50.000h L80 B10. Optika: opalni PMMA difuzor (OP),Ohišje: jeklena pločevina, prašno barvana. 
Napajalnik: integriran visoko učinkoviti LED konverter s konstantnim tokom (FO) </t>
    </r>
  </si>
  <si>
    <r>
      <rPr>
        <b/>
        <sz val="9"/>
        <rFont val="Arial CE"/>
        <family val="0"/>
      </rPr>
      <t>S3</t>
    </r>
    <r>
      <rPr>
        <sz val="9"/>
        <rFont val="Arial CE"/>
        <family val="2"/>
      </rPr>
      <t xml:space="preserve"> - Nadgradna svetilka dolžine 575mm, moči 16W in 1480 lm outputa svetlobe. Svetlobni vir: PCB LED moduli visoke svetilnosti, mid-power SMD LED, CRI &gt; 80, barvno odstopanje MacAdam ≤ 3, 50.000h L80 B10. Optika: satiniran opalni polikarbonatni difuzor (SOP). Ohišje: profil iz ekstrudiranega aluminija, prašno barvan. Predstikalna naprava: integriran visoko učinkoviti LED konverter s konstantnim tokom (FO). Bele barve suhoprašnato barvan.</t>
    </r>
  </si>
  <si>
    <t>Kabel NYM-J, položen na kabelske police in kanale, v PN in instalacijske cevi.</t>
  </si>
  <si>
    <t>- 2x1,5 mm2</t>
  </si>
  <si>
    <t>- 3x1,5 mm2</t>
  </si>
  <si>
    <t>- 5x1,5 mm2</t>
  </si>
  <si>
    <t>- 7x1,5 mm2</t>
  </si>
  <si>
    <t>- 3x2,5 mm2</t>
  </si>
  <si>
    <t>Kabel NYY-J, položen na kabelske police in kanale, v PN in instalacijske cevi.</t>
  </si>
  <si>
    <t>- 4x16 mm2</t>
  </si>
  <si>
    <t>- 5x6 mm2</t>
  </si>
  <si>
    <t xml:space="preserve">- 35 mm2 </t>
  </si>
  <si>
    <t xml:space="preserve">- 16 mm2 </t>
  </si>
  <si>
    <t xml:space="preserve">- 10 mm2 </t>
  </si>
  <si>
    <t xml:space="preserve">- 6 mm2 </t>
  </si>
  <si>
    <t>- 4 mm2</t>
  </si>
  <si>
    <t>- 200 mm</t>
  </si>
  <si>
    <t>- 100 mm</t>
  </si>
  <si>
    <t>- 50 mm</t>
  </si>
  <si>
    <r>
      <t>-</t>
    </r>
    <r>
      <rPr>
        <sz val="9"/>
        <rFont val="Symbol"/>
        <family val="1"/>
      </rPr>
      <t xml:space="preserve"> </t>
    </r>
    <r>
      <rPr>
        <sz val="9"/>
        <rFont val="Arial CE"/>
        <family val="0"/>
      </rPr>
      <t xml:space="preserve"> 16 mm</t>
    </r>
  </si>
  <si>
    <r>
      <t>-</t>
    </r>
    <r>
      <rPr>
        <sz val="9"/>
        <rFont val="Symbol"/>
        <family val="1"/>
      </rPr>
      <t xml:space="preserve"> </t>
    </r>
    <r>
      <rPr>
        <sz val="9"/>
        <rFont val="Arial CE"/>
        <family val="0"/>
      </rPr>
      <t xml:space="preserve"> 23 mm</t>
    </r>
  </si>
  <si>
    <r>
      <t>-</t>
    </r>
    <r>
      <rPr>
        <sz val="9"/>
        <rFont val="Symbol"/>
        <family val="1"/>
      </rPr>
      <t xml:space="preserve"> </t>
    </r>
    <r>
      <rPr>
        <sz val="9"/>
        <rFont val="Arial CE"/>
        <family val="0"/>
      </rPr>
      <t xml:space="preserve"> 26 mm</t>
    </r>
  </si>
  <si>
    <r>
      <t>-</t>
    </r>
    <r>
      <rPr>
        <sz val="9"/>
        <rFont val="Symbol"/>
        <family val="1"/>
      </rPr>
      <t xml:space="preserve"> </t>
    </r>
    <r>
      <rPr>
        <sz val="9"/>
        <rFont val="Arial CE"/>
        <family val="0"/>
      </rPr>
      <t xml:space="preserve"> 40 mm</t>
    </r>
  </si>
  <si>
    <t>Pregibna plastificirana cev, položena n/o, z  komplet z razvodnimi dozami, uvodnicam in pritrdilnim materialom.</t>
  </si>
  <si>
    <r>
      <t xml:space="preserve">- </t>
    </r>
    <r>
      <rPr>
        <sz val="9"/>
        <rFont val="Symbol"/>
        <family val="1"/>
      </rPr>
      <t></t>
    </r>
    <r>
      <rPr>
        <sz val="9"/>
        <rFont val="Arial"/>
        <family val="2"/>
      </rPr>
      <t xml:space="preserve"> 16 mm</t>
    </r>
  </si>
  <si>
    <r>
      <t xml:space="preserve">- </t>
    </r>
    <r>
      <rPr>
        <sz val="9"/>
        <rFont val="Symbol"/>
        <family val="1"/>
      </rPr>
      <t></t>
    </r>
    <r>
      <rPr>
        <sz val="9"/>
        <rFont val="Arial"/>
        <family val="2"/>
      </rPr>
      <t xml:space="preserve"> 26 mm</t>
    </r>
  </si>
  <si>
    <r>
      <t xml:space="preserve">- </t>
    </r>
    <r>
      <rPr>
        <sz val="9"/>
        <rFont val="Symbol"/>
        <family val="1"/>
      </rPr>
      <t></t>
    </r>
    <r>
      <rPr>
        <sz val="9"/>
        <rFont val="Arial"/>
        <family val="2"/>
      </rPr>
      <t xml:space="preserve"> 28 mm</t>
    </r>
  </si>
  <si>
    <t>Stikalna kombinacija, p/o, s skupno dozo in plastičnim okrasnim okvirjem</t>
  </si>
  <si>
    <t>- navadno, 16A</t>
  </si>
  <si>
    <t>- izmenično, 16A</t>
  </si>
  <si>
    <t>- tipka, 16A</t>
  </si>
  <si>
    <t>Vtičnica VGA, komplet s pritrdilnim materialom, dozo in okvirjem</t>
  </si>
  <si>
    <t>- podometna</t>
  </si>
  <si>
    <t>Vtičnica HDMI, komplet s pritrdilnim materialom, dozo in okvirjem</t>
  </si>
  <si>
    <r>
      <t>IR senzor gibanja 90</t>
    </r>
    <r>
      <rPr>
        <sz val="9"/>
        <rFont val="Symbol"/>
        <family val="1"/>
      </rPr>
      <t>°</t>
    </r>
  </si>
  <si>
    <r>
      <t>IR senzor gibanja 360</t>
    </r>
    <r>
      <rPr>
        <sz val="9"/>
        <rFont val="Symbol"/>
        <family val="1"/>
      </rPr>
      <t>°</t>
    </r>
  </si>
  <si>
    <t>Vtičnica p/o 230V, 16A z zaščitnim kontaktom, z dozo, z nalepko z oznako stikalnega bloka in tokokroga iz katerega se napaja.</t>
  </si>
  <si>
    <t xml:space="preserve">- 1x vtičnica </t>
  </si>
  <si>
    <t xml:space="preserve">- 2x vtičnica </t>
  </si>
  <si>
    <t xml:space="preserve">- 4x vtičnica </t>
  </si>
  <si>
    <t xml:space="preserve">- 6x vtičnica </t>
  </si>
  <si>
    <t>Vtičnica n/o 230V, 16A z zaščitnim kontaktom, z dozo, z nalepko z oznako razdelilnega bloka in tokokroga iz katerega se napaja.</t>
  </si>
  <si>
    <t>- 2x vtičnica (TP PROSTOR)</t>
  </si>
  <si>
    <t>E3.</t>
  </si>
  <si>
    <t>Vodnik H07V-K za izenačevanje potenciala in povezavo kovinskih mas, komplet z objemkami in pritrdilnim materialom.</t>
  </si>
  <si>
    <t>Montaža ter priklop projektorjev, komplet s nosilnim in pritrdilnim materialom.</t>
  </si>
  <si>
    <t>Tesnenje kabelskih prehodov skozi zidove z ognjeodporno maso. Požarno tesnjenje prehodov inštalacij skozi meje požarnih sektorjev z uporabo (prehod v toplotno postajo) požarnega polnila, intumescenčnega požarnega premaza.</t>
  </si>
  <si>
    <t>Avtomatska komenzacijska naprava moči 14kvar - predvideno. Velikost naprave se določi po opravljenih meritvah.</t>
  </si>
  <si>
    <t xml:space="preserve">Meritve višje harmonikov in določitev ustrezne avtomatske komenzacijske naprave. </t>
  </si>
  <si>
    <t>Priklop toplotne črpalke in zunanje enote. Toplotna črpalka z regulacijo so del naprave in so v popisu strojnih instalacij.</t>
  </si>
  <si>
    <t>Priklop krmilne omare ogrevanja in hlajenja ter črpalk ogrevanja in hlajenja. Črpalke in krmilnik za ogrevanje in hlajenje so del naprave in so v popisu strojnih instalacij.</t>
  </si>
  <si>
    <t>Priklop konvektorjev in komandnega tabloja (Ž.N.). Avtomatika z regulacijo oz. nastavitvijo hitrosti ter časovnik so del naprave in so v popisu strojnih instalacij.</t>
  </si>
  <si>
    <t>Priklop ventilatorjev, ki se vklopijo ob vklopu razsvetljave. Avtomatika z regulacijo oz. nastavitvijo hitrosti ter časovnik so del naprave in so v popisu strojnih instalacij.</t>
  </si>
  <si>
    <t>Priklop rekuperatorja in komandnega tabloja (K.V). Avtomatika z regulacijo oz. nastavitvijo hitrosti ter časovnik so del naprave in so v popisu strojnih instalacij.</t>
  </si>
  <si>
    <t xml:space="preserve">Priklop bojlerja na vir napajanja. </t>
  </si>
  <si>
    <t>Fiksni priključek, n/o oz. p/o z dozo, z nalepko z oznako razdelilnika in tokokroga iz katerega se napaja.</t>
  </si>
  <si>
    <t>Talna podometna omarica za montažo pod mizo v sprejemnici, z opremo: 6x 230V 16A vtičnica, 2x dvojna RJ45 vtičnica cat.6e. Skupaj z montažo, označitvijo elementov (pripadnost tokokrogom), ključavnico.</t>
  </si>
  <si>
    <t>Kabel LiYCY 2x0,8.</t>
  </si>
  <si>
    <t>Plastična, gibljiva, samougasna instalacijska cev, položena p/o v predelne stene, komplet z razvodnimi dozami in pritrdilnim materialom.</t>
  </si>
  <si>
    <t>Rdeča gobasta tipka za izklop napajanja glavnega razdelilnika, samozaskočne izvedbe.</t>
  </si>
  <si>
    <t>VGA kabel za povezavo med računalniki in projektorji, komplet s konektorji (10m).</t>
  </si>
  <si>
    <t>HDMI kabel za povezavo med računalniki in projektorji, komplet s konektorji in ojačevalcem (10m).</t>
  </si>
  <si>
    <r>
      <t>Ozemljitev glavne razdeline omare objekta in G.I.P. z</t>
    </r>
    <r>
      <rPr>
        <sz val="9"/>
        <rFont val="Arial"/>
        <family val="2"/>
      </rPr>
      <t xml:space="preserve"> povezava na glavno ozemljilo.</t>
    </r>
  </si>
  <si>
    <t>Ozemljitev kovinskih vrat, oken in ostalih večjih kovinskih mas v kleti s H07VV 16 mm2, komplet s pritrdilnim materialom.</t>
  </si>
  <si>
    <t>Menjalno tipkalo z vrvico - priklop na SOS modul v sanitarijah za invalide, komplet z dozo in pritrdilnim materialom in prikazovalnikom na hodniku.</t>
  </si>
  <si>
    <t>E3. VODOVNI MATERIAL - SKUPAJ</t>
  </si>
  <si>
    <t xml:space="preserve">- glavno stikalo za montažo na DIN letev 80A, 3p, skupaj z modulom za dalinski izklop/krmiljenje </t>
  </si>
  <si>
    <t xml:space="preserve"> - instalacijski odklopnik, 400V, Icu &gt; 10 kA, tropolni, karakteristike C/50A</t>
  </si>
  <si>
    <t xml:space="preserve"> - instalacijski odklopnik, 230V, Icu &gt; 10 kA, enopolni, karakteristike C/20A</t>
  </si>
  <si>
    <t xml:space="preserve"> - instalacijski odklopnik, 230V, Icu &gt; 10 kA, enopolni, karakteristike C/16A</t>
  </si>
  <si>
    <t xml:space="preserve"> - instalacijski odklopnik, 230V, Icu &gt; 10 kA, enopolni, karakteristike B/10A</t>
  </si>
  <si>
    <t xml:space="preserve"> - instalacijski odklopnik, 230V, Icu &gt; 10 kA, enopolni, karakteristike B/6A</t>
  </si>
  <si>
    <t>- zaščitno stikalo na diferenčni tok EFI-4 (63/300mA), štiripolno</t>
  </si>
  <si>
    <t>- stikalo za montažo na DIN letev, 16A, kontaktni sklop (1-0)</t>
  </si>
  <si>
    <t>- prenapetostni zaščitni odvodnik 15 kA, razred C, tripolni, s prikazom stanja, komplet z ozemljitveno šino (protec)</t>
  </si>
  <si>
    <t>- ožičenje dograjenega dela razdelilnika s kanali za ožičenje, prekrivnimi ploščami, montažnimi letvami, vrstnimi sponkami, sistemom bakrenih zbiralk, komplet s priključki, napisnimi ploščicami opreme razdelilnika in kablov, uvodnicami, pritrdilnim in ostalim drobnim materialom, izdelavo krmilnih in enopolnih načrtov, predajo dokumentacije, meritev in certifikatov za ta razdelilnik</t>
  </si>
  <si>
    <t>- glavno stikalo za montažo na DIN letev 63A, 3f</t>
  </si>
  <si>
    <t xml:space="preserve"> - instalacijski odklopnik, 400V, Icu &gt; 10 kA, tropolni, karakteristike C/32A</t>
  </si>
  <si>
    <t xml:space="preserve"> - instalacijski odklopnik, 230V, Icu &gt; 10 kA, enopolni, karakteristike C/10A</t>
  </si>
  <si>
    <t xml:space="preserve"> - instalacijski odklopnik, 230V, Icu &gt; 10 kA, tropolni, karakteristike B/10A</t>
  </si>
  <si>
    <t>- kontaktor za daljinski izklop napajanja, 230V, 1xNO, 1000W, krmilna napetost 230V.</t>
  </si>
  <si>
    <t>E4.</t>
  </si>
  <si>
    <t>- modularni bistabilni rele, 1,0kW, 230V, 16A, 230V</t>
  </si>
  <si>
    <t>E5.</t>
  </si>
  <si>
    <t>E5. TELEKOMUNIKACIJE - SKUPAJ:</t>
  </si>
  <si>
    <t>Komunikacijska omarica v sestavi:
- kovinska stenska n/o omarica standardne širine 19", višine 6HE s ključavnico,
- razvod napajanja na 6 mest,
- patch panel Cat6 UTP 24p,
- switch gigabitni 24p,
- 24x patch kabel UTP Cat6 0,5m,
- organizator kablov,
- oznake in napisne tablice,</t>
  </si>
  <si>
    <t xml:space="preserve">Bullet IP 1080p KAMERA, 1/2.7 2Mpx CMOS Sensor, 1920(h)x1080(v) piksel, D&amp;N, frame rate snemanja 2Mpx (1 ~ 25/30fps), objektiv 2,7-12mm, 3D DNR, motion detection, smart IR, IR LED doseg 60m, 1x RJ-45, HTTP;HTTPs;TCP;ARP;RTSP;RTP;UDP;SMTP;FTP; DHCP;DNS;DDNS;PPPOE; IPv4/v6;QoS;UPnP;NTP; Bonjour;802.1x;Multicast;ICMP;IGMP; ONVIF, PSIA, CGI, zidna ali stropna montaža, IP67, napajanje 12Vcc ali PoE, poraba &lt; 12,95W, kompatibilna z dozo PFA135.
</t>
  </si>
  <si>
    <t>E6.</t>
  </si>
  <si>
    <t>Programiranje registratorja in šolanje uporabnika.</t>
  </si>
  <si>
    <t>REGISTRACIJA DELOVNEGA ČASA (RDČ)</t>
  </si>
  <si>
    <t>E6. REGISTRACIJA DELOVNEGA ČASA - SKUPAJ:</t>
  </si>
  <si>
    <t>E7.</t>
  </si>
  <si>
    <t>PRESTAVITEV JR IN ZAŠČITA EE VODOV - SKUPAJ:</t>
  </si>
  <si>
    <t xml:space="preserve">Izdelava spojke med obstoječim kablom JR in predvidenim kablom JR (NAYY-J 4x16+2,5mm2), skupaj z zaščito spoja. </t>
  </si>
  <si>
    <t xml:space="preserve">Izdelava samoskrčnih kabelskih končnikov za kabel iz PVC mase (4x16 mm2), montaža kabelskih čevljev, priklop kabla v svetilki. </t>
  </si>
  <si>
    <t>Dobava in polaganje PVC opozorilnega traku "POZOR ELEKTRIKA".</t>
  </si>
  <si>
    <t xml:space="preserve">Izdelava AB temelja za kandelaber JR, dim. 0,8x0,8x1,0 m, komplet z betonom C 25/30, armaturo, vsemi tesarskimi in zemeljskimi deli ter pritrdilnimi elementi za postavitev kandelabra (h=5m) in izdelavavo uvodov. </t>
  </si>
  <si>
    <t>Dobava pocinkanega valjanca FeZn 25x4mm, vključno s križnimi sponkami inox izvedbe, priključitvami na ozemljilne sisteme in protikorozijsko zaščito z bitumensko maso.</t>
  </si>
  <si>
    <t>Dobava in polaganje rebraste cevi za kabelsko kanalizacijo fi 110 mm, skupaj z original čepi, vodotesnimi spoji, distančniki, koleni.</t>
  </si>
  <si>
    <r>
      <t xml:space="preserve">Dobava in polaganje rebraste cevi za kabelsko kanalizacijo fi 63 </t>
    </r>
    <r>
      <rPr>
        <sz val="9"/>
        <rFont val="Arial"/>
        <family val="2"/>
      </rPr>
      <t>mm, skupaj z original čepi, vodotesnimi spoji, distančniki, koleni.</t>
    </r>
  </si>
  <si>
    <t>Dobava in polaganje rebraste cevi za kabelsko kanalizacijo fi 160 mm, skupaj z original čepi, vodotesnimi spoji, distančniki, koleni.</t>
  </si>
  <si>
    <t>Izdelava AB kabelskih jaškov dim. 1,5x1,5x1,5 m, z dvojnim LTŽ pokrovom 60x60cm nosilnosti 400kN in napisom ELEKTRIKA.</t>
  </si>
  <si>
    <t>E8.</t>
  </si>
  <si>
    <t>Posredovanje informacij oziroma vnos sprememb glede na PZI projekt (dopolnitve vezalnih shem, popravki tlorisov,…) projektantu za potrebe izdelave PID.</t>
  </si>
  <si>
    <t>Pregled APZ za varnostno razsvetljavo ter pridobitev potrdila.</t>
  </si>
  <si>
    <t>Nadzor predstavnika upravljalca električnih vodov.</t>
  </si>
  <si>
    <t>Nadzor predstavnika upravljalca TK vodov.</t>
  </si>
  <si>
    <t>Demontaža obstoječih električnih instalacij in električne opreme, komplet z odvozom materiala na mesto razgradnje oz. trajno deponijo, plačilom vseh taks ter  pridobitvijo ustreznih papirjev.</t>
  </si>
  <si>
    <t>Izdelava dokumentacije (meritve, izjave o lastnostih,…) vgrajene opreme s strani izvajalca električnih instalacij in električne opreme, skupaj z navodili za obratovanje in vzdrževanje.</t>
  </si>
  <si>
    <t xml:space="preserve">Dobava in montaža tipske svetilke JR na drog JR, komplet s sijalko 1×70 W (kot npr. tip 1669 MINI BRERA 70W proizv. DISANO ali enakovredno). </t>
  </si>
  <si>
    <r>
      <t>Dobava in uvlačenje kabla NAYY-J 4x16+2,5 mm</t>
    </r>
    <r>
      <rPr>
        <vertAlign val="superscript"/>
        <sz val="10"/>
        <rFont val="Arial CE"/>
        <family val="2"/>
      </rPr>
      <t>2</t>
    </r>
    <r>
      <rPr>
        <sz val="10"/>
        <rFont val="Arial CE"/>
        <family val="2"/>
      </rPr>
      <t xml:space="preserve"> v kabelsko kanalizacijo.</t>
    </r>
  </si>
  <si>
    <t>Dobava in montaža ravnega droga JR h=5m od tal za montažo direktno v Ab temelj, prilagojen za direktno montažo svetilke (fi 60 mm), vročecinkane izvedbe, vijaki inox, s priključno ploščo in kompletnim ožičenjem (NYY-J 4x2,5 mm2). Drog JR mora ustrezati I. vetrovni coni.</t>
  </si>
  <si>
    <t>Strojni in deloma ročni izkop kanala za kabelsko kanalizacijo v terenu III.-IV. ktg., dim.(šxv) 0,3x0,9 m, izdelava podlage iz suhega betona C12/15 v deb. 10 cm, polaganje rebraste cevi kabelske kanalizacije fi 63 mm (vključno z distančniki, čepi, tesnili, koleni, ...), obbetoniranje z betonom C12/15, polaganje pocinkanega valjanca FeZn 25x4mm, zasip s tamponom  ter nabijanje v slojih deb. 20 cm , polaganje PVC opozorilnega traku, nakladanje in odvoz odvečnega materiala od izkopa v trajno deponijo vključno s plačilom vseh taks.</t>
  </si>
  <si>
    <t>Strojni in deloma ročni izkop kanala za kabelsko kanalizacijo v terenu  III.-IV. ktg. dim.(šxv) 0,1x1,0 m, izdelava podlage iz suhega betona C12/15 v deb. 10 cm, polaganje rebraste cevi kabelske kanalizacije 1xfi160mm+3xfi110mm (vključno z distančniki, čepi, tesnili, koleni, ...), obbetoniranje z betonom C12/15, polaganje pocinkanega valjanca FeZn 25x4mm, zasip s tamponom ter nabijanje v slojih deb. 20 cm, polaganje PVC opozorilnega traku, nakladanje in odvoz odvečnega materiala v stalno deponijo vključno s plačilom vseh taks.</t>
  </si>
  <si>
    <t>Dobava kartice z dvojno frekvenco za registracijo delovnega časa.</t>
  </si>
  <si>
    <t xml:space="preserve">Terminal registracije delovnega časa z možnostjo nastavitve parametrov delovanja (službeni izhod, malica,...), 100 spominskih mest, do 50 uporabnikov in 3 upravitelji, komplet z programsko opremo za upravljanje s sistemom.        </t>
  </si>
  <si>
    <t>Opomba: V posameznih postavkah je zajeta dobava, prevoz, zarisovanje, montaža in preizkus.</t>
  </si>
  <si>
    <t>Drobni vezni in pritrdilni material (5%).</t>
  </si>
  <si>
    <t>Meritve in pregledi signalno komunikacijke instalacije in opreme celotnega (prevezanega in novega) univerzalnega ožičenja (kabli, tudi položene rezerve, vtičnice, …)  z izdajo potrdila o brezhibnem delovanju, prikaz pridobljenih podatkov.</t>
  </si>
  <si>
    <t>Kabel UTP Cat.6, komplet s polaganjem in puščanjem potrebnih rezerv navedenih v tlorisih in tehničnem poročilu ter zaključevanje na vtičnicah, panelih.</t>
  </si>
  <si>
    <t>- ustrezen priključni optični panel ter optično stikalo s SFP porti - 1x;</t>
  </si>
  <si>
    <t>- strop omare z 4x ventilator krmiljeni s termostatom;</t>
  </si>
  <si>
    <t>- pripravljen sistem ozemljitve vseh elementov v omari,</t>
  </si>
  <si>
    <t>- kabelske objemke,</t>
  </si>
  <si>
    <t>- sestava omare in ureditev ožičenja,</t>
  </si>
  <si>
    <t>- zaključevanje kablov s popisom - patch panel/ vtičnica, zaključevanje analognih linij, zaključevanje optičnih linij, meritve in izdelava merilnih rezultatov, namestitev ustreznega števila organizatorjev.</t>
  </si>
  <si>
    <t>Vtičnica dvojna RJ45 - UTP Cat.6, p/o z dozo in protiprašnim pokrovčkom.</t>
  </si>
  <si>
    <t>Vtičnica enojna RJ45 - UTP Cat.6, n/o z dozo in protiprašnim pokrovčkom (IP kamera).</t>
  </si>
  <si>
    <r>
      <t xml:space="preserve">Razdelilnik </t>
    </r>
    <r>
      <rPr>
        <b/>
        <sz val="9"/>
        <rFont val="Arial CE"/>
        <family val="0"/>
      </rPr>
      <t>R.B. FIZIOTERAPIJA 2</t>
    </r>
    <r>
      <rPr>
        <sz val="9"/>
        <rFont val="Arial CE"/>
        <family val="2"/>
      </rPr>
      <t xml:space="preserve">  - vgradna plastična omara z plastičnimi vrati, zaščite IP 40, z enojnimi vrati v barvi po izboru arhitekta in ustrezna za montažo 60 modulov, s sledečimi elementi:</t>
    </r>
  </si>
  <si>
    <r>
      <t xml:space="preserve">Razdelilnik </t>
    </r>
    <r>
      <rPr>
        <b/>
        <sz val="9"/>
        <rFont val="Arial CE"/>
        <family val="0"/>
      </rPr>
      <t>R.B. FIZIOTERAPIJA 1</t>
    </r>
    <r>
      <rPr>
        <sz val="9"/>
        <rFont val="Arial CE"/>
        <family val="2"/>
      </rPr>
      <t xml:space="preserve"> - vgradna plastična omara z plastičnimi vrati, zaščite IP 40, z enojnimi vrati v barvi po izboru arhitekta in ustrezna za montažo 60 modulov, s sledečimi elementi:</t>
    </r>
  </si>
  <si>
    <t>Zaprte pocinkane kabelske police za razvod kablov (tudi podatkovnih instalacij), višine 5 cm skupaj s konzolami, veznimi in končnimi elementi, ozemljitvijo ter pritrdilnim materialom.</t>
  </si>
  <si>
    <t>Meritve NN električne instalacije z izdajo potrdila.</t>
  </si>
  <si>
    <t>V obstoječo omarico za merjenje električne energije V-PMO se dobavi in namesti naslednja oprema:</t>
  </si>
  <si>
    <t xml:space="preserve"> - ZB/60 sistem 60, ploščati baker 30x5 mm z neposnetim robom, ki se lahko uporablja do nazivnih tokov 379 A za potrebe priključnih in razdelilnih omar. Na zbiralnice so lahko priključeni kabli vključno do preseka 150 mm2, skupaj z mehansko zaščito pred neposrednim dotikom. Nosilec zbiralke (N/ZB 3x Cu 30x5) iz umetne mase brez dodatkov silikona in halogenov, ki je temperaturno obstojen do 120 C ter odporen na plazilne tokove.</t>
  </si>
  <si>
    <t>- PEN zbiralka, pritrditveni material</t>
  </si>
  <si>
    <t>- drobni vezni in pritrdilni material, priključne sponke in ves potreben pomožni material.</t>
  </si>
  <si>
    <t>Tropolni podstavek NV talilnih vložkov, kot npr. PK 1/3  (Eti) z NV varovalkami 100A gL .</t>
  </si>
  <si>
    <r>
      <rPr>
        <b/>
        <sz val="9"/>
        <rFont val="Arial CE"/>
        <family val="0"/>
      </rPr>
      <t>S1E</t>
    </r>
    <r>
      <rPr>
        <sz val="9"/>
        <rFont val="Arial CE"/>
        <family val="0"/>
      </rPr>
      <t xml:space="preserve"> - Vgradna svetilka moči 14 W led, output svetilke 1330 lm, barva svetlobe 4000K, IP44,  PCB LED moduli visoke svetilnosti, mid-power SMD LED, CRI &gt; 80, barvno odstopanje MacAdam ≤ 3, 50.000h L80 B10. 
Hladilni sistem: pasivno hlajenje iz tlačno litega aluminija. Mikro-prizmatična PMMA optika (DPR). Ohišje: polikarbonat, ojačan s steklenimi vlakni, test z žarilno nitko pri 850°C. Predstikalna naprava: priložen visoko učinkoviti LED konverter s konstantnim tokom (FO); isto kot S1, le z dodatkom enournega varnostenga modula.</t>
    </r>
  </si>
  <si>
    <r>
      <rPr>
        <b/>
        <sz val="9"/>
        <rFont val="Arial CE"/>
        <family val="0"/>
      </rPr>
      <t>S1</t>
    </r>
    <r>
      <rPr>
        <sz val="9"/>
        <rFont val="Arial CE"/>
        <family val="0"/>
      </rPr>
      <t xml:space="preserve"> - Vgradna svetilka moči 14 W led, output svetilke 1330 lm, barva svetlobe 4000K, IP44,  PCB LED moduli visoke svetilnosti, mid-power SMD LED, CRI &gt; 80, barvno odstopanje MacAdam ≤ 3, 50.000h L80 B10.  Hladilni sistem: pasivno hlajenje iz tlačno litega aluminija. Mikro-prizmatična PMMA optika (DPR). Ohišje: polikarbonat, ojačan s steklenimi vlakni, test z žarilno nitko pri 850°C. Predstikalna naprava: priložen visoko učinkoviti LED konverter s konstantnim tokom (FO)</t>
    </r>
  </si>
  <si>
    <t>Drobni vezni in pritrdilni material (3%).</t>
  </si>
  <si>
    <t>Dobava in vgradnja poklopnih cestnih količkov.</t>
  </si>
  <si>
    <t>NEPREDVIDENA DELA - 10% (obračun po dejanskih stroških)</t>
  </si>
  <si>
    <t xml:space="preserve">Dobava in montaža mrežaste ograje h = 1.0 m, ogrodje pravokotni profil 40x40 mm deb. 2 mm z vertikalnimi okroglimi palicami fi 10 mm na razmaku max. 10 cm, nosilni stebrički na razmaku cca 2.0 m. Sidranje na AB podporni zid. Konstrukcija vročecinkana protiprašno barvana z barvo sivo antracid RAL 7016. </t>
  </si>
  <si>
    <t>Izvedba novega stopnišča po projektu (beton 3,5 m3, opaž 9 m2, armatura 80 kg), dim. 2,00 x 3,18 m.</t>
  </si>
  <si>
    <t xml:space="preserve">Dobava in zasaditev dreves višine od 1,8 do 2,0 m z gojeno koreninsko gredo (Crataegus laevigata – navadni glog (3 kom), Acer platanoides »Globosum« - okroglasti ostrolistni javor (1 kom), Prunus cerasifera – rdečelistna sliva (1 kom), Tillia condata – lipovec (7 kom)). Komplet z izkopom sadilne jame, založnim gnojilom, zasipom z ustrezno zemljo, zalivanjem ter dvoletnim investicijskim vzdrževanjem. </t>
  </si>
  <si>
    <t>Izdelava stabilizacije predvidenih drevesnih sadik z impregniranimi opornimi koli. Na vsaki sadiki se uporabijo trije oporni koli. V ceno je potrebno zajeti dobavo in postavitev opornih kolov ob sadikah ter pritrjevalni trak.</t>
  </si>
  <si>
    <r>
      <t>O5:</t>
    </r>
    <r>
      <rPr>
        <sz val="10"/>
        <rFont val="Arial Narrow"/>
        <family val="2"/>
      </rPr>
      <t xml:space="preserve"> Dobava in montaža zunanjega alu trodelnega okna dim. 328/85 cm (1x okno širine 104 cm in 2x fiksni del širine 113 cm), steklo termopan U=1.1 W/m2K, odpiranje po vertikalni in horizontalni osi, komplet z zunanjo alu odkapno polico, notranjo PVC polico in notranjimi žaluzijami. Izvedba po shemi iz PZI.</t>
    </r>
  </si>
  <si>
    <r>
      <t xml:space="preserve">O8: </t>
    </r>
    <r>
      <rPr>
        <sz val="10"/>
        <rFont val="Arial Narrow"/>
        <family val="2"/>
      </rPr>
      <t>Dobava in montaža zunanjega</t>
    </r>
    <r>
      <rPr>
        <b/>
        <sz val="10"/>
        <rFont val="Arial Narrow"/>
        <family val="2"/>
      </rPr>
      <t xml:space="preserve"> </t>
    </r>
    <r>
      <rPr>
        <sz val="10"/>
        <rFont val="Arial Narrow"/>
        <family val="2"/>
      </rPr>
      <t>štiridelnega alu okna dim. 418/260 cm (1x okno širine 100 cm, fiksni del 1x 208 cm 1x 108 cm), steklo termopan U=1.1 W/m2K, odpiranje po vertikalni in horizontalni osi, komplet z zunanjo alu odkapno polico, notranjo PVC polico ter notranjimi žaluzijami. Izvedba po shemi iz PZI.</t>
    </r>
  </si>
  <si>
    <t>Izdelava PID in navodil za obratovanje za vse stroke.</t>
  </si>
  <si>
    <t>Finalno čiščenje vseh površin po končanih delih (čiščenje talnih oblog, keramike, stavbnega pohištva, vgrajene opreme in ostalih vgrajenih elementov).</t>
  </si>
  <si>
    <t>Dobava in montaža strešnih žlebov r.š. 33 cm iz jeklene pocinkane barvane pločevine deb. 0,6 mm vključno z nosilnimi kljukami.</t>
  </si>
  <si>
    <r>
      <rPr>
        <b/>
        <sz val="10"/>
        <rFont val="Arial Narrow"/>
        <family val="2"/>
      </rPr>
      <t>O2</t>
    </r>
    <r>
      <rPr>
        <sz val="10"/>
        <rFont val="Arial Narrow"/>
        <family val="2"/>
      </rPr>
      <t>: Dobava in montaža zunanjega alu enokrilnega okna dim. 60/85 cm, steklo termopan U=1.1 W/m2K, odpiranje po vertikalni in horizontalni osi, komplet z zunanjo alu odkapno polico in vertikalnimi alu špaletami, notranjo PVC polico ter notranjimi žaluzijami. Izvedba po shemi iz PZI.</t>
    </r>
  </si>
  <si>
    <r>
      <t xml:space="preserve">O4: </t>
    </r>
    <r>
      <rPr>
        <sz val="10"/>
        <color indexed="8"/>
        <rFont val="Arial Narrow"/>
        <family val="2"/>
      </rPr>
      <t>Dobava in montaža zunanjega alu dvodelnega okna dim. 240/166 cm (fiksni del širine 139 cm), steklo termopan U=1.1 W/m2K, odpiranje po vertikalni in horizontalni osi, komplet z zunanjo alu odkapno polico in vertikalnimi alu špaletami, notranjo PVC polico ter notranjimi žaluzijami. Izvedba po shemi iz PZI.</t>
    </r>
  </si>
  <si>
    <r>
      <rPr>
        <b/>
        <sz val="10"/>
        <rFont val="Arial Narrow"/>
        <family val="2"/>
      </rPr>
      <t>O7</t>
    </r>
    <r>
      <rPr>
        <sz val="10"/>
        <rFont val="Arial Narrow"/>
        <family val="2"/>
      </rPr>
      <t>: Dobava in montaža zunanjega alu dvodelnega okna dim. 201/166 cm (1x okno širine 83 cm in fiksni del širine 100 cm), steklo termopan U=1.1 W/m2K, odpiranje po vertikalni in horizontalni osi, komplet z zunanjo alu odkapno polico in vertikalnimi alu špaletami, notranjo PVC polico ter notranjimi žaluzijami. Izvedba po shemi iz PZI.</t>
    </r>
  </si>
  <si>
    <r>
      <t xml:space="preserve">O10: </t>
    </r>
    <r>
      <rPr>
        <sz val="10"/>
        <rFont val="Arial Narrow"/>
        <family val="2"/>
      </rPr>
      <t>Dobava in montaža zunanjega alu</t>
    </r>
    <r>
      <rPr>
        <b/>
        <sz val="10"/>
        <rFont val="Arial Narrow"/>
        <family val="2"/>
      </rPr>
      <t xml:space="preserve"> </t>
    </r>
    <r>
      <rPr>
        <sz val="10"/>
        <rFont val="Arial Narrow"/>
        <family val="2"/>
      </rPr>
      <t>enokrilnega okna dim. 158/166 cm,  steklo termopan U=1.1 W/m2K, odpiranje po vertikalni in horizontalni osi, komplet z zunanjo alu odkapno polico in vertikalnimi alu špaletami, notranjo PVC polico, ter notranjimi žaluzijami. Izvedba po shemi iz PZI.</t>
    </r>
  </si>
  <si>
    <r>
      <t xml:space="preserve">Alu-6: </t>
    </r>
    <r>
      <rPr>
        <sz val="10"/>
        <rFont val="Arial Narrow"/>
        <family val="2"/>
      </rPr>
      <t xml:space="preserve">notranja Alu stena dim. 89/204 cm, svetlobe so po višini z horizontalnimi profili deljena na štiri polja, steklo Termopan U= 1.1 K, </t>
    </r>
    <r>
      <rPr>
        <sz val="10"/>
        <color indexed="8"/>
        <rFont val="Arial Narrow"/>
        <family val="2"/>
      </rPr>
      <t>varnostno steklo s certifikatom, steklo mat oziroma jedkano.</t>
    </r>
  </si>
  <si>
    <r>
      <t>Alu-7:</t>
    </r>
    <r>
      <rPr>
        <sz val="10"/>
        <rFont val="Arial Narrow"/>
        <family val="2"/>
      </rPr>
      <t xml:space="preserve"> notranja Alu stena dim.199/204 cm, svetlobe so po višini z horizontalnimi profili deljena na štiri polja, po vertikali na dva polja, steklo termopan U=1.1 K, drsna vrata dim. 100/200 cm, </t>
    </r>
    <r>
      <rPr>
        <sz val="10"/>
        <color indexed="8"/>
        <rFont val="Arial Narrow"/>
        <family val="2"/>
      </rPr>
      <t>varnostno steklo s certifikatom, steklo mat oziroma jedkano.</t>
    </r>
  </si>
  <si>
    <t xml:space="preserve">SKUPAJ </t>
  </si>
  <si>
    <t>SKUPAJ Z DDV</t>
  </si>
  <si>
    <t>Rezanje obstoječega asfalta deb. 10 cm.</t>
  </si>
  <si>
    <t>Rušenje obstoječega asfalta deb. Do 10 cm, nakladanje na prevozno sredstvo in odvoz v stalno deponijo, vključno s plačilom vseh taks.</t>
  </si>
  <si>
    <t>Dobava in izdelava toplotnoizolirane fasade na obstoječo fasado v sestavi: toplotna izolacija EPSdeb. 10 cm, nanos armirne mase, armiranje z mrežico iz steklenih vlaken, izravnava z dodatnim nanosom lepila ter nanos zaključnega sloja. V ceni na enoto so zajeti vsi potrebni nosilni, ojačitveni, zaključni, diletacijski profili, pritrdilni material in obdelave okenskih in vratnih špalet s toplotno izolacijo in zaključnim slojem. Na vseh prekladah nad okni je potrebno izvesti odkapni profil. Barva fasade po izboru projektanta.</t>
  </si>
  <si>
    <t>Geodetska zakoličba zunanje ureditve in podpornih zidov.</t>
  </si>
  <si>
    <t>62.</t>
  </si>
  <si>
    <t>63.</t>
  </si>
  <si>
    <t>64.</t>
  </si>
  <si>
    <t>65.</t>
  </si>
  <si>
    <t>66.</t>
  </si>
  <si>
    <t>UREDITEV PROSTOROV ZA IZVAJANJE FIZIOTERAPIJE IN ZDRAVSTVENE VZGOJE V PRITLIČJU OBJEKTA BEVKOVA 13 V AJDOVŠČINI</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</si>
</sst>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mm/\ yyyy"/>
    <numFmt numFmtId="165" formatCode="#,###.00"/>
    <numFmt numFmtId="166" formatCode="#,##0.00_ ;\-#,##0.00\ "/>
    <numFmt numFmtId="167" formatCode="_-* #,##0.00\ _S_I_T_-;\-* #,##0.00\ _S_I_T_-;_-* &quot;-&quot;??\ _S_I_T_-;_-@_-"/>
    <numFmt numFmtId="168" formatCode="##,###,##0.000"/>
    <numFmt numFmtId="169" formatCode="#,##0.00\ _S_I_T"/>
    <numFmt numFmtId="170" formatCode="#,##0.00\ [$kn-41A]"/>
  </numFmts>
  <fonts count="74">
    <font>
      <sz val="10"/>
      <name val="Arial"/>
      <family val="2"/>
    </font>
    <font>
      <sz val="10"/>
      <name val="Arial Narrow"/>
      <family val="2"/>
    </font>
    <font>
      <b/>
      <sz val="10"/>
      <color indexed="8"/>
      <name val="Arial Narrow"/>
      <family val="2"/>
    </font>
    <font>
      <sz val="10"/>
      <color indexed="8"/>
      <name val="Arial Narrow"/>
      <family val="2"/>
    </font>
    <font>
      <b/>
      <sz val="10"/>
      <name val="Arial"/>
      <family val="2"/>
    </font>
    <font>
      <b/>
      <sz val="10"/>
      <name val="Arial Narrow"/>
      <family val="2"/>
    </font>
    <font>
      <i/>
      <u val="single"/>
      <sz val="10"/>
      <color indexed="8"/>
      <name val="Arial Narrow"/>
      <family val="2"/>
    </font>
    <font>
      <b/>
      <sz val="10"/>
      <name val="Arial CE"/>
      <family val="0"/>
    </font>
    <font>
      <sz val="10"/>
      <name val="Arial CE"/>
      <family val="0"/>
    </font>
    <font>
      <b/>
      <i/>
      <sz val="10"/>
      <name val="Arial CE"/>
      <family val="0"/>
    </font>
    <font>
      <i/>
      <u val="single"/>
      <sz val="10"/>
      <name val="Arial Narrow"/>
      <family val="2"/>
    </font>
    <font>
      <i/>
      <u val="single"/>
      <sz val="10"/>
      <name val="Arial"/>
      <family val="2"/>
    </font>
    <font>
      <b/>
      <u val="single"/>
      <sz val="10"/>
      <name val="Arial"/>
      <family val="2"/>
    </font>
    <font>
      <b/>
      <sz val="10"/>
      <color indexed="8"/>
      <name val="Arial"/>
      <family val="2"/>
    </font>
    <font>
      <sz val="10"/>
      <color indexed="8"/>
      <name val="Arial"/>
      <family val="2"/>
    </font>
    <font>
      <sz val="12"/>
      <name val="Arial"/>
      <family val="2"/>
    </font>
    <font>
      <sz val="9"/>
      <name val="Arial"/>
      <family val="2"/>
    </font>
    <font>
      <sz val="10"/>
      <color indexed="10"/>
      <name val="Arial"/>
      <family val="2"/>
    </font>
    <font>
      <b/>
      <sz val="14"/>
      <name val="Arial"/>
      <family val="2"/>
    </font>
    <font>
      <b/>
      <sz val="9"/>
      <name val="Arial"/>
      <family val="2"/>
    </font>
    <font>
      <i/>
      <sz val="10"/>
      <name val="Arial"/>
      <family val="2"/>
    </font>
    <font>
      <b/>
      <i/>
      <sz val="10"/>
      <name val="Arial"/>
      <family val="2"/>
    </font>
    <font>
      <b/>
      <i/>
      <sz val="12"/>
      <name val="Arial"/>
      <family val="2"/>
    </font>
    <font>
      <b/>
      <i/>
      <sz val="8"/>
      <name val="Arial"/>
      <family val="2"/>
    </font>
    <font>
      <i/>
      <sz val="8"/>
      <name val="Arial"/>
      <family val="2"/>
    </font>
    <font>
      <i/>
      <sz val="8"/>
      <name val="Arial CE"/>
      <family val="2"/>
    </font>
    <font>
      <sz val="9"/>
      <name val="Arial CE"/>
      <family val="0"/>
    </font>
    <font>
      <i/>
      <sz val="9"/>
      <name val="Arial"/>
      <family val="2"/>
    </font>
    <font>
      <b/>
      <i/>
      <sz val="9"/>
      <name val="Arial"/>
      <family val="2"/>
    </font>
    <font>
      <vertAlign val="superscript"/>
      <sz val="9"/>
      <name val="Arial CE"/>
      <family val="0"/>
    </font>
    <font>
      <b/>
      <sz val="9"/>
      <name val="Arial CE"/>
      <family val="0"/>
    </font>
    <font>
      <sz val="9"/>
      <name val="Symbol"/>
      <family val="1"/>
    </font>
    <font>
      <sz val="10"/>
      <name val="MS Sans Serif"/>
      <family val="2"/>
    </font>
    <font>
      <vertAlign val="superscript"/>
      <sz val="10"/>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CE"/>
      <family val="0"/>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FF0000"/>
      <name val="Arial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style="double"/>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medium"/>
      <top style="double"/>
      <bottom style="double"/>
    </border>
    <border>
      <left/>
      <right style="medium"/>
      <top style="double"/>
      <bottom style="double"/>
    </border>
    <border>
      <left/>
      <right style="medium"/>
      <top/>
      <bottom style="double"/>
    </border>
    <border>
      <left/>
      <right style="double"/>
      <top/>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0" borderId="0" applyNumberFormat="0" applyFill="0" applyBorder="0" applyAlignment="0" applyProtection="0"/>
    <xf numFmtId="0" fontId="58" fillId="21"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0" fontId="0" fillId="0" borderId="0">
      <alignment vertical="top"/>
      <protection/>
    </xf>
    <xf numFmtId="0" fontId="8" fillId="0" borderId="0">
      <alignment/>
      <protection/>
    </xf>
    <xf numFmtId="0" fontId="32" fillId="0" borderId="0">
      <alignment/>
      <protection/>
    </xf>
    <xf numFmtId="0" fontId="63" fillId="22" borderId="0" applyNumberFormat="0" applyBorder="0" applyAlignment="0" applyProtection="0"/>
    <xf numFmtId="0" fontId="64"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7" fillId="0" borderId="6" applyNumberFormat="0" applyFill="0" applyAlignment="0" applyProtection="0"/>
    <xf numFmtId="0" fontId="68" fillId="30" borderId="7" applyNumberFormat="0" applyAlignment="0" applyProtection="0"/>
    <xf numFmtId="0" fontId="69" fillId="21" borderId="8" applyNumberFormat="0" applyAlignment="0" applyProtection="0"/>
    <xf numFmtId="0" fontId="70"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71" fillId="32" borderId="8" applyNumberFormat="0" applyAlignment="0" applyProtection="0"/>
    <xf numFmtId="0" fontId="72" fillId="0" borderId="9" applyNumberFormat="0" applyFill="0" applyAlignment="0" applyProtection="0"/>
  </cellStyleXfs>
  <cellXfs count="424">
    <xf numFmtId="0" fontId="0" fillId="0" borderId="0" xfId="0" applyAlignment="1">
      <alignment/>
    </xf>
    <xf numFmtId="49" fontId="1" fillId="0" borderId="0" xfId="0" applyNumberFormat="1" applyFont="1" applyBorder="1" applyAlignment="1">
      <alignment horizontal="justify" wrapText="1"/>
    </xf>
    <xf numFmtId="0" fontId="0" fillId="0" borderId="0" xfId="0" applyFont="1" applyBorder="1" applyAlignment="1">
      <alignment horizontal="left"/>
    </xf>
    <xf numFmtId="0" fontId="3" fillId="0" borderId="0" xfId="0" applyFont="1" applyBorder="1" applyAlignment="1">
      <alignment horizontal="justify" vertical="top" wrapText="1"/>
    </xf>
    <xf numFmtId="0" fontId="2" fillId="0" borderId="0" xfId="0" applyFont="1" applyBorder="1" applyAlignment="1">
      <alignment horizontal="justify" vertical="top" wrapText="1"/>
    </xf>
    <xf numFmtId="0" fontId="2" fillId="0" borderId="0" xfId="0" applyFont="1" applyBorder="1" applyAlignment="1">
      <alignment horizontal="center" vertical="center" wrapText="1"/>
    </xf>
    <xf numFmtId="0" fontId="3" fillId="0" borderId="0" xfId="0" applyFont="1" applyFill="1" applyBorder="1" applyAlignment="1">
      <alignment horizontal="justify" vertical="top" wrapText="1"/>
    </xf>
    <xf numFmtId="49" fontId="1" fillId="0" borderId="0" xfId="0" applyNumberFormat="1" applyFont="1" applyBorder="1" applyAlignment="1">
      <alignment horizontal="right" vertical="top"/>
    </xf>
    <xf numFmtId="49" fontId="5" fillId="0" borderId="0" xfId="0" applyNumberFormat="1" applyFont="1" applyBorder="1" applyAlignment="1">
      <alignment horizontal="right" vertical="top"/>
    </xf>
    <xf numFmtId="4" fontId="3" fillId="0" borderId="0" xfId="0" applyNumberFormat="1" applyFont="1" applyBorder="1" applyAlignment="1">
      <alignment horizontal="center" vertical="top" wrapText="1"/>
    </xf>
    <xf numFmtId="4" fontId="2" fillId="0" borderId="0" xfId="0" applyNumberFormat="1" applyFont="1" applyBorder="1" applyAlignment="1">
      <alignment horizontal="center" vertical="top" wrapText="1"/>
    </xf>
    <xf numFmtId="4" fontId="1" fillId="0" borderId="0" xfId="0" applyNumberFormat="1" applyFont="1" applyBorder="1" applyAlignment="1">
      <alignment horizontal="center"/>
    </xf>
    <xf numFmtId="49" fontId="1" fillId="0" borderId="0" xfId="0" applyNumberFormat="1" applyFont="1" applyBorder="1" applyAlignment="1">
      <alignment horizontal="center"/>
    </xf>
    <xf numFmtId="4" fontId="1" fillId="0" borderId="0" xfId="0" applyNumberFormat="1" applyFont="1" applyBorder="1" applyAlignment="1">
      <alignment horizontal="right"/>
    </xf>
    <xf numFmtId="4" fontId="5" fillId="0" borderId="0" xfId="0" applyNumberFormat="1" applyFont="1" applyBorder="1" applyAlignment="1">
      <alignment horizontal="right"/>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center" wrapText="1"/>
    </xf>
    <xf numFmtId="4" fontId="1" fillId="0" borderId="0" xfId="0" applyNumberFormat="1" applyFont="1" applyBorder="1" applyAlignment="1">
      <alignment/>
    </xf>
    <xf numFmtId="4" fontId="5" fillId="0" borderId="0" xfId="0" applyNumberFormat="1" applyFont="1" applyBorder="1" applyAlignment="1">
      <alignment/>
    </xf>
    <xf numFmtId="49" fontId="1" fillId="0" borderId="10" xfId="0" applyNumberFormat="1" applyFont="1" applyBorder="1" applyAlignment="1">
      <alignment horizontal="right" vertical="top"/>
    </xf>
    <xf numFmtId="0" fontId="2" fillId="0" borderId="10" xfId="0" applyFont="1" applyBorder="1" applyAlignment="1">
      <alignment horizontal="justify" vertical="top" wrapText="1"/>
    </xf>
    <xf numFmtId="49" fontId="5" fillId="0" borderId="10" xfId="0" applyNumberFormat="1" applyFont="1" applyBorder="1" applyAlignment="1">
      <alignment horizontal="right" vertical="top"/>
    </xf>
    <xf numFmtId="0" fontId="2" fillId="0" borderId="10" xfId="0" applyFont="1" applyBorder="1" applyAlignment="1">
      <alignment horizontal="center" vertical="top" wrapText="1"/>
    </xf>
    <xf numFmtId="0" fontId="6" fillId="0" borderId="0" xfId="0" applyFont="1" applyFill="1" applyBorder="1" applyAlignment="1">
      <alignment horizontal="justify" vertical="top" wrapText="1"/>
    </xf>
    <xf numFmtId="0" fontId="3" fillId="0" borderId="10" xfId="0" applyFont="1" applyBorder="1" applyAlignment="1">
      <alignment horizontal="center" vertical="top" wrapText="1"/>
    </xf>
    <xf numFmtId="4" fontId="3" fillId="0" borderId="10" xfId="0" applyNumberFormat="1" applyFont="1" applyBorder="1" applyAlignment="1">
      <alignment horizontal="center" vertical="top" wrapText="1"/>
    </xf>
    <xf numFmtId="4" fontId="1" fillId="0" borderId="10" xfId="0" applyNumberFormat="1" applyFont="1" applyBorder="1" applyAlignment="1">
      <alignment horizontal="right"/>
    </xf>
    <xf numFmtId="4" fontId="5" fillId="0" borderId="10" xfId="0" applyNumberFormat="1" applyFont="1" applyBorder="1" applyAlignment="1">
      <alignment/>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left" vertical="top"/>
    </xf>
    <xf numFmtId="4" fontId="7" fillId="0" borderId="0" xfId="0" applyNumberFormat="1" applyFont="1" applyAlignment="1">
      <alignment/>
    </xf>
    <xf numFmtId="4" fontId="8" fillId="0" borderId="0" xfId="0" applyNumberFormat="1" applyFont="1" applyAlignment="1">
      <alignment/>
    </xf>
    <xf numFmtId="43" fontId="0" fillId="0" borderId="0" xfId="0" applyNumberFormat="1" applyFont="1" applyAlignment="1">
      <alignment vertical="center"/>
    </xf>
    <xf numFmtId="0" fontId="7" fillId="0" borderId="11" xfId="0" applyFont="1" applyBorder="1" applyAlignment="1">
      <alignment horizontal="right"/>
    </xf>
    <xf numFmtId="0" fontId="4" fillId="0" borderId="11" xfId="0" applyFont="1" applyBorder="1" applyAlignment="1">
      <alignment vertical="top"/>
    </xf>
    <xf numFmtId="4" fontId="8" fillId="0" borderId="11" xfId="0" applyNumberFormat="1" applyFont="1" applyBorder="1" applyAlignment="1">
      <alignment/>
    </xf>
    <xf numFmtId="43" fontId="0" fillId="0" borderId="11" xfId="0" applyNumberFormat="1" applyFont="1" applyBorder="1" applyAlignment="1">
      <alignment vertical="center"/>
    </xf>
    <xf numFmtId="0" fontId="7" fillId="0" borderId="0" xfId="0" applyFont="1" applyBorder="1" applyAlignment="1">
      <alignment horizontal="right"/>
    </xf>
    <xf numFmtId="0" fontId="4" fillId="0" borderId="0" xfId="0" applyFont="1" applyBorder="1" applyAlignment="1">
      <alignment vertical="top"/>
    </xf>
    <xf numFmtId="4" fontId="8" fillId="0" borderId="0" xfId="0" applyNumberFormat="1" applyFont="1" applyBorder="1" applyAlignment="1">
      <alignment/>
    </xf>
    <xf numFmtId="43" fontId="0" fillId="0" borderId="0" xfId="0" applyNumberFormat="1" applyFont="1" applyBorder="1" applyAlignment="1">
      <alignment vertical="center"/>
    </xf>
    <xf numFmtId="0" fontId="0" fillId="0" borderId="0" xfId="0" applyFont="1" applyAlignment="1">
      <alignment vertical="top"/>
    </xf>
    <xf numFmtId="0" fontId="8" fillId="0" borderId="0" xfId="0" applyFont="1" applyAlignment="1">
      <alignment horizontal="right"/>
    </xf>
    <xf numFmtId="4" fontId="4" fillId="0" borderId="0" xfId="0" applyNumberFormat="1" applyFont="1" applyAlignment="1">
      <alignment/>
    </xf>
    <xf numFmtId="0" fontId="0" fillId="0" borderId="11" xfId="0" applyFont="1" applyBorder="1" applyAlignment="1">
      <alignment vertical="top"/>
    </xf>
    <xf numFmtId="0" fontId="4" fillId="0" borderId="0" xfId="0" applyFont="1" applyAlignment="1">
      <alignment vertical="top"/>
    </xf>
    <xf numFmtId="0" fontId="9" fillId="0" borderId="0" xfId="0" applyFont="1" applyAlignment="1">
      <alignment horizontal="right"/>
    </xf>
    <xf numFmtId="0" fontId="4" fillId="0" borderId="0" xfId="0" applyFont="1" applyAlignment="1">
      <alignment horizontal="left" vertical="top"/>
    </xf>
    <xf numFmtId="43" fontId="4" fillId="0" borderId="0" xfId="0" applyNumberFormat="1" applyFont="1" applyAlignment="1">
      <alignment horizontal="right" vertical="center"/>
    </xf>
    <xf numFmtId="0" fontId="9" fillId="0" borderId="0" xfId="0" applyFont="1" applyAlignment="1">
      <alignment horizontal="left"/>
    </xf>
    <xf numFmtId="0" fontId="3" fillId="0" borderId="0" xfId="0" applyNumberFormat="1" applyFont="1" applyFill="1" applyBorder="1" applyAlignment="1">
      <alignment horizontal="justify" vertical="top" wrapText="1"/>
    </xf>
    <xf numFmtId="0" fontId="3" fillId="0" borderId="0" xfId="0" applyFont="1" applyFill="1" applyBorder="1" applyAlignment="1">
      <alignment horizontal="justify" vertical="top" wrapText="1"/>
    </xf>
    <xf numFmtId="49" fontId="1" fillId="0" borderId="0" xfId="0" applyNumberFormat="1" applyFont="1" applyFill="1" applyBorder="1" applyAlignment="1">
      <alignment horizontal="right" vertical="top"/>
    </xf>
    <xf numFmtId="49" fontId="1" fillId="0" borderId="0" xfId="0" applyNumberFormat="1" applyFont="1" applyBorder="1" applyAlignment="1">
      <alignment horizontal="center" vertical="top"/>
    </xf>
    <xf numFmtId="4" fontId="1" fillId="0" borderId="0" xfId="0" applyNumberFormat="1" applyFont="1" applyBorder="1" applyAlignment="1">
      <alignment horizontal="right" vertical="top"/>
    </xf>
    <xf numFmtId="0" fontId="1" fillId="0" borderId="0" xfId="0" applyFont="1" applyBorder="1" applyAlignment="1">
      <alignment vertical="top" wrapText="1"/>
    </xf>
    <xf numFmtId="49" fontId="1"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justify" vertical="top" wrapText="1"/>
    </xf>
    <xf numFmtId="4" fontId="1" fillId="0" borderId="0" xfId="0" applyNumberFormat="1" applyFont="1" applyBorder="1" applyAlignment="1">
      <alignment vertical="top"/>
    </xf>
    <xf numFmtId="0" fontId="6"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vertical="top"/>
    </xf>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1" fillId="0" borderId="0" xfId="0" applyNumberFormat="1" applyFont="1" applyFill="1" applyBorder="1" applyAlignment="1">
      <alignment horizontal="right" vertical="top"/>
    </xf>
    <xf numFmtId="4" fontId="1" fillId="0" borderId="0" xfId="0" applyNumberFormat="1" applyFont="1" applyFill="1" applyBorder="1" applyAlignment="1" applyProtection="1">
      <alignment horizontal="right" vertical="top"/>
      <protection locked="0"/>
    </xf>
    <xf numFmtId="49" fontId="1" fillId="0" borderId="0" xfId="0" applyNumberFormat="1" applyFont="1" applyFill="1" applyBorder="1" applyAlignment="1">
      <alignment horizontal="center" vertical="top"/>
    </xf>
    <xf numFmtId="4" fontId="1" fillId="0" borderId="0" xfId="0" applyNumberFormat="1" applyFont="1" applyFill="1" applyBorder="1" applyAlignment="1">
      <alignment horizontal="center" vertical="top"/>
    </xf>
    <xf numFmtId="4" fontId="2" fillId="0" borderId="10" xfId="0" applyNumberFormat="1" applyFont="1" applyBorder="1" applyAlignment="1">
      <alignment horizontal="center" vertical="top" wrapText="1"/>
    </xf>
    <xf numFmtId="4" fontId="2" fillId="0" borderId="10" xfId="0" applyNumberFormat="1" applyFont="1" applyBorder="1" applyAlignment="1">
      <alignment horizontal="right" vertical="top" wrapText="1"/>
    </xf>
    <xf numFmtId="4" fontId="5" fillId="0" borderId="10" xfId="0" applyNumberFormat="1" applyFont="1" applyBorder="1" applyAlignment="1">
      <alignment horizontal="right" vertical="top"/>
    </xf>
    <xf numFmtId="4" fontId="5" fillId="0" borderId="10" xfId="0" applyNumberFormat="1" applyFont="1" applyBorder="1" applyAlignment="1" applyProtection="1">
      <alignment vertical="top"/>
      <protection locked="0"/>
    </xf>
    <xf numFmtId="0" fontId="0" fillId="0" borderId="0" xfId="0" applyFont="1" applyAlignment="1">
      <alignment horizontal="right" vertical="top"/>
    </xf>
    <xf numFmtId="0" fontId="12" fillId="0" borderId="0" xfId="0" applyFont="1" applyAlignment="1">
      <alignment vertical="top" wrapText="1"/>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lignment/>
    </xf>
    <xf numFmtId="0" fontId="0" fillId="0" borderId="0" xfId="0" applyFont="1" applyAlignment="1">
      <alignment vertical="top" wrapText="1"/>
    </xf>
    <xf numFmtId="0" fontId="4" fillId="0" borderId="0" xfId="0" applyFont="1" applyAlignment="1">
      <alignment horizontal="right" vertical="top"/>
    </xf>
    <xf numFmtId="0" fontId="1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4" fontId="0" fillId="0" borderId="0" xfId="0" applyNumberFormat="1" applyFont="1" applyAlignment="1">
      <alignment horizontal="right"/>
    </xf>
    <xf numFmtId="43" fontId="0" fillId="0" borderId="0" xfId="62" applyNumberFormat="1" applyFont="1" applyAlignment="1">
      <alignment horizontal="right"/>
    </xf>
    <xf numFmtId="43" fontId="0" fillId="0" borderId="0" xfId="0" applyNumberFormat="1" applyFont="1" applyAlignment="1">
      <alignment horizontal="right"/>
    </xf>
    <xf numFmtId="16" fontId="0" fillId="0" borderId="0" xfId="0" applyNumberFormat="1" applyFont="1" applyAlignment="1">
      <alignment horizontal="right" vertical="top"/>
    </xf>
    <xf numFmtId="0" fontId="0" fillId="0" borderId="0" xfId="0" applyFont="1" applyAlignment="1">
      <alignment wrapText="1"/>
    </xf>
    <xf numFmtId="43" fontId="0" fillId="0" borderId="0" xfId="0" applyNumberFormat="1" applyFont="1" applyAlignment="1">
      <alignment/>
    </xf>
    <xf numFmtId="0" fontId="0" fillId="0" borderId="0" xfId="0" applyFont="1" applyAlignment="1">
      <alignment horizontal="left" vertical="top" wrapText="1"/>
    </xf>
    <xf numFmtId="4" fontId="0" fillId="0" borderId="0" xfId="62" applyNumberFormat="1" applyFont="1" applyAlignment="1">
      <alignment horizontal="right"/>
    </xf>
    <xf numFmtId="0" fontId="0" fillId="0" borderId="0" xfId="0" applyFont="1" applyFill="1" applyAlignment="1">
      <alignment horizontal="right" vertical="top"/>
    </xf>
    <xf numFmtId="0" fontId="4" fillId="0" borderId="12" xfId="0" applyFont="1" applyBorder="1" applyAlignment="1">
      <alignment horizontal="right" vertical="top"/>
    </xf>
    <xf numFmtId="0" fontId="4" fillId="0" borderId="12" xfId="0" applyFont="1" applyBorder="1" applyAlignment="1">
      <alignment vertical="top" wrapText="1"/>
    </xf>
    <xf numFmtId="0" fontId="4" fillId="0" borderId="12" xfId="0" applyFont="1" applyBorder="1" applyAlignment="1">
      <alignment horizontal="center"/>
    </xf>
    <xf numFmtId="4" fontId="4" fillId="0" borderId="12" xfId="0" applyNumberFormat="1" applyFont="1" applyBorder="1" applyAlignment="1">
      <alignment horizontal="right"/>
    </xf>
    <xf numFmtId="43" fontId="4" fillId="0" borderId="12" xfId="0" applyNumberFormat="1" applyFont="1" applyBorder="1" applyAlignment="1">
      <alignment horizontal="right"/>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0" xfId="0" applyFont="1" applyBorder="1" applyAlignment="1">
      <alignment horizontal="center"/>
    </xf>
    <xf numFmtId="4" fontId="0" fillId="0" borderId="0" xfId="0" applyNumberFormat="1" applyFont="1" applyBorder="1" applyAlignment="1">
      <alignment horizontal="right"/>
    </xf>
    <xf numFmtId="43" fontId="0" fillId="0" borderId="0" xfId="0" applyNumberFormat="1" applyFont="1" applyBorder="1" applyAlignment="1">
      <alignment horizontal="right"/>
    </xf>
    <xf numFmtId="0" fontId="4" fillId="0" borderId="0" xfId="0" applyFont="1" applyAlignment="1">
      <alignment vertical="top" wrapText="1"/>
    </xf>
    <xf numFmtId="4" fontId="4" fillId="0" borderId="0" xfId="0" applyNumberFormat="1" applyFont="1" applyAlignment="1">
      <alignment horizontal="right"/>
    </xf>
    <xf numFmtId="43" fontId="4" fillId="0" borderId="0" xfId="0" applyNumberFormat="1" applyFont="1" applyAlignment="1">
      <alignment horizontal="right"/>
    </xf>
    <xf numFmtId="0" fontId="0" fillId="0" borderId="0" xfId="0" applyFont="1" applyAlignment="1">
      <alignment horizontal="right" vertical="top" wrapText="1"/>
    </xf>
    <xf numFmtId="0" fontId="0" fillId="0" borderId="0" xfId="0" applyFont="1" applyBorder="1" applyAlignment="1">
      <alignment horizontal="left" vertical="top" wrapText="1"/>
    </xf>
    <xf numFmtId="1" fontId="0" fillId="0" borderId="0" xfId="0" applyNumberFormat="1" applyFont="1" applyAlignment="1">
      <alignment horizontal="right" vertical="top" wrapText="1"/>
    </xf>
    <xf numFmtId="49" fontId="0" fillId="0" borderId="0" xfId="0" applyNumberFormat="1" applyFont="1" applyAlignment="1">
      <alignment horizontal="right" vertical="top" wrapText="1"/>
    </xf>
    <xf numFmtId="16" fontId="0" fillId="0" borderId="0" xfId="0" applyNumberFormat="1" applyFont="1" applyAlignment="1">
      <alignment horizontal="right" vertical="top" wrapText="1"/>
    </xf>
    <xf numFmtId="43" fontId="0" fillId="0" borderId="0" xfId="62" applyNumberFormat="1" applyFont="1" applyAlignment="1">
      <alignment/>
    </xf>
    <xf numFmtId="0" fontId="0" fillId="0" borderId="12" xfId="0" applyFont="1" applyBorder="1" applyAlignment="1">
      <alignment horizontal="right" vertical="top"/>
    </xf>
    <xf numFmtId="0" fontId="0" fillId="0" borderId="0" xfId="0" applyNumberFormat="1" applyFont="1" applyAlignment="1">
      <alignment vertical="top" wrapText="1"/>
    </xf>
    <xf numFmtId="0" fontId="0" fillId="0" borderId="10" xfId="0" applyFont="1" applyBorder="1" applyAlignment="1">
      <alignment horizontal="right" vertical="top"/>
    </xf>
    <xf numFmtId="0" fontId="4" fillId="0" borderId="10" xfId="0" applyFont="1" applyBorder="1" applyAlignment="1">
      <alignment vertical="top" wrapText="1"/>
    </xf>
    <xf numFmtId="0" fontId="4" fillId="0" borderId="10" xfId="0" applyFont="1" applyBorder="1" applyAlignment="1">
      <alignment horizontal="center"/>
    </xf>
    <xf numFmtId="4" fontId="4" fillId="0" borderId="10" xfId="0" applyNumberFormat="1" applyFont="1" applyBorder="1" applyAlignment="1">
      <alignment horizontal="right"/>
    </xf>
    <xf numFmtId="43" fontId="4" fillId="0" borderId="10" xfId="0" applyNumberFormat="1" applyFont="1" applyBorder="1" applyAlignment="1">
      <alignment/>
    </xf>
    <xf numFmtId="0" fontId="0" fillId="0" borderId="0" xfId="0" applyFont="1" applyFill="1" applyBorder="1" applyAlignment="1">
      <alignment horizontal="right" vertical="top"/>
    </xf>
    <xf numFmtId="2" fontId="0" fillId="0" borderId="0" xfId="0" applyNumberFormat="1" applyFont="1" applyBorder="1" applyAlignment="1">
      <alignment horizontal="right"/>
    </xf>
    <xf numFmtId="0" fontId="0" fillId="0" borderId="13" xfId="0" applyFont="1" applyBorder="1" applyAlignment="1">
      <alignment horizontal="right"/>
    </xf>
    <xf numFmtId="0" fontId="0" fillId="0" borderId="14" xfId="0" applyFont="1" applyBorder="1" applyAlignment="1">
      <alignment wrapText="1"/>
    </xf>
    <xf numFmtId="0" fontId="0" fillId="0" borderId="14" xfId="0" applyFont="1" applyBorder="1" applyAlignment="1">
      <alignment horizontal="center"/>
    </xf>
    <xf numFmtId="2" fontId="0" fillId="0" borderId="14" xfId="0" applyNumberFormat="1" applyFont="1" applyBorder="1" applyAlignment="1">
      <alignment horizontal="right"/>
    </xf>
    <xf numFmtId="0" fontId="0" fillId="0" borderId="15" xfId="0" applyFont="1" applyBorder="1" applyAlignment="1">
      <alignment horizontal="right"/>
    </xf>
    <xf numFmtId="1" fontId="0" fillId="0" borderId="16" xfId="0" applyNumberFormat="1" applyFont="1" applyBorder="1" applyAlignment="1">
      <alignment horizontal="right" wrapText="1"/>
    </xf>
    <xf numFmtId="0" fontId="4" fillId="0" borderId="17" xfId="0" applyFont="1" applyBorder="1" applyAlignment="1">
      <alignment wrapText="1"/>
    </xf>
    <xf numFmtId="4" fontId="4" fillId="0" borderId="17" xfId="0" applyNumberFormat="1" applyFont="1" applyBorder="1" applyAlignment="1">
      <alignment horizontal="center" wrapText="1"/>
    </xf>
    <xf numFmtId="43" fontId="4" fillId="0" borderId="17" xfId="0" applyNumberFormat="1" applyFont="1" applyBorder="1" applyAlignment="1">
      <alignment horizontal="right"/>
    </xf>
    <xf numFmtId="0" fontId="4" fillId="0" borderId="18" xfId="0" applyFont="1" applyBorder="1" applyAlignment="1">
      <alignment horizontal="right" wrapText="1"/>
    </xf>
    <xf numFmtId="0" fontId="0" fillId="0" borderId="16" xfId="0" applyFont="1" applyBorder="1" applyAlignment="1">
      <alignment horizontal="right" wrapText="1"/>
    </xf>
    <xf numFmtId="0" fontId="0" fillId="0" borderId="19" xfId="0" applyFont="1" applyBorder="1" applyAlignment="1">
      <alignment horizontal="right" wrapText="1"/>
    </xf>
    <xf numFmtId="0" fontId="4" fillId="0" borderId="20" xfId="0" applyFont="1" applyBorder="1" applyAlignment="1">
      <alignment wrapText="1"/>
    </xf>
    <xf numFmtId="4" fontId="4" fillId="0" borderId="20" xfId="0" applyNumberFormat="1" applyFont="1" applyBorder="1" applyAlignment="1">
      <alignment horizontal="center" wrapText="1"/>
    </xf>
    <xf numFmtId="43" fontId="4" fillId="0" borderId="20" xfId="0" applyNumberFormat="1" applyFont="1" applyBorder="1" applyAlignment="1">
      <alignment horizontal="right"/>
    </xf>
    <xf numFmtId="0" fontId="4" fillId="0" borderId="21" xfId="0" applyFont="1" applyBorder="1" applyAlignment="1">
      <alignment horizontal="right" wrapText="1"/>
    </xf>
    <xf numFmtId="0" fontId="0" fillId="0" borderId="22" xfId="0" applyFont="1" applyBorder="1" applyAlignment="1">
      <alignment horizontal="right" wrapText="1"/>
    </xf>
    <xf numFmtId="0" fontId="4" fillId="0" borderId="23" xfId="0" applyFont="1" applyBorder="1" applyAlignment="1">
      <alignment wrapText="1"/>
    </xf>
    <xf numFmtId="4" fontId="4" fillId="0" borderId="24" xfId="0" applyNumberFormat="1" applyFont="1" applyBorder="1" applyAlignment="1">
      <alignment horizontal="center" wrapText="1"/>
    </xf>
    <xf numFmtId="0" fontId="4" fillId="0" borderId="25" xfId="0" applyFont="1" applyBorder="1" applyAlignment="1">
      <alignment horizontal="right" wrapText="1"/>
    </xf>
    <xf numFmtId="4" fontId="0" fillId="0" borderId="0" xfId="0" applyNumberFormat="1" applyFont="1" applyAlignment="1">
      <alignment wrapText="1"/>
    </xf>
    <xf numFmtId="0" fontId="16" fillId="0" borderId="0" xfId="0" applyFont="1" applyAlignment="1">
      <alignment vertical="top" wrapText="1"/>
    </xf>
    <xf numFmtId="4" fontId="0" fillId="0" borderId="0" xfId="0" applyNumberFormat="1" applyFont="1" applyAlignment="1">
      <alignment/>
    </xf>
    <xf numFmtId="2" fontId="0" fillId="0" borderId="0" xfId="0" applyNumberFormat="1" applyFont="1" applyAlignment="1">
      <alignment horizontal="center"/>
    </xf>
    <xf numFmtId="168" fontId="0" fillId="0" borderId="0" xfId="0" applyNumberFormat="1" applyFont="1" applyAlignment="1">
      <alignment horizontal="center"/>
    </xf>
    <xf numFmtId="0" fontId="0" fillId="0" borderId="0" xfId="0" applyNumberFormat="1" applyFont="1" applyAlignment="1">
      <alignment horizontal="center"/>
    </xf>
    <xf numFmtId="0" fontId="4" fillId="0" borderId="17" xfId="0" applyFont="1" applyBorder="1" applyAlignment="1">
      <alignment horizontal="center" wrapText="1"/>
    </xf>
    <xf numFmtId="0" fontId="4" fillId="0" borderId="20" xfId="0" applyFont="1" applyBorder="1" applyAlignment="1">
      <alignment horizontal="center" wrapText="1"/>
    </xf>
    <xf numFmtId="0" fontId="4" fillId="0" borderId="25" xfId="0" applyFont="1" applyBorder="1" applyAlignment="1">
      <alignment horizontal="center" wrapText="1"/>
    </xf>
    <xf numFmtId="0" fontId="0" fillId="0" borderId="0" xfId="0" applyFont="1" applyFill="1" applyAlignment="1">
      <alignment horizontal="center"/>
    </xf>
    <xf numFmtId="4" fontId="0" fillId="0" borderId="0" xfId="0" applyNumberFormat="1" applyFont="1" applyFill="1" applyAlignment="1">
      <alignment horizontal="right"/>
    </xf>
    <xf numFmtId="43" fontId="0" fillId="0" borderId="0" xfId="62" applyNumberFormat="1" applyFont="1" applyFill="1" applyAlignment="1">
      <alignment horizontal="right"/>
    </xf>
    <xf numFmtId="0" fontId="0" fillId="0" borderId="0" xfId="0" applyFont="1" applyFill="1" applyAlignment="1">
      <alignment vertical="top" wrapText="1"/>
    </xf>
    <xf numFmtId="0" fontId="18" fillId="0" borderId="0" xfId="0" applyFont="1" applyBorder="1" applyAlignment="1">
      <alignment horizontal="right" vertical="top"/>
    </xf>
    <xf numFmtId="0" fontId="18" fillId="0" borderId="0" xfId="0" applyFont="1" applyBorder="1" applyAlignment="1">
      <alignment horizontal="left" vertical="top"/>
    </xf>
    <xf numFmtId="0" fontId="18" fillId="0" borderId="0" xfId="0" applyFont="1" applyFill="1" applyBorder="1" applyAlignment="1">
      <alignment vertical="top"/>
    </xf>
    <xf numFmtId="0" fontId="18" fillId="0" borderId="0" xfId="0" applyFont="1" applyBorder="1" applyAlignment="1">
      <alignment vertical="top"/>
    </xf>
    <xf numFmtId="0" fontId="18" fillId="0" borderId="0" xfId="0" applyFont="1" applyBorder="1" applyAlignment="1">
      <alignment horizontal="center" vertical="top"/>
    </xf>
    <xf numFmtId="0" fontId="18" fillId="0" borderId="0" xfId="0" applyNumberFormat="1" applyFont="1" applyBorder="1" applyAlignment="1">
      <alignment vertical="top"/>
    </xf>
    <xf numFmtId="0" fontId="18" fillId="0" borderId="0" xfId="0" applyFont="1" applyAlignment="1">
      <alignment vertical="top"/>
    </xf>
    <xf numFmtId="0" fontId="4" fillId="0" borderId="0" xfId="0" applyFont="1" applyBorder="1" applyAlignment="1">
      <alignment horizontal="right" vertical="top"/>
    </xf>
    <xf numFmtId="0" fontId="4" fillId="0" borderId="0" xfId="0" applyFont="1" applyBorder="1" applyAlignment="1">
      <alignment horizontal="left" vertical="top"/>
    </xf>
    <xf numFmtId="0" fontId="4" fillId="0" borderId="0" xfId="0" applyFont="1" applyFill="1" applyBorder="1" applyAlignment="1">
      <alignment vertical="top"/>
    </xf>
    <xf numFmtId="0" fontId="4" fillId="0" borderId="0" xfId="0" applyFont="1" applyBorder="1" applyAlignment="1">
      <alignment horizontal="center" vertical="top"/>
    </xf>
    <xf numFmtId="0" fontId="4" fillId="0" borderId="0" xfId="0" applyNumberFormat="1" applyFont="1" applyBorder="1" applyAlignment="1">
      <alignment vertical="top"/>
    </xf>
    <xf numFmtId="0" fontId="20" fillId="0" borderId="0" xfId="0" applyNumberFormat="1" applyFont="1" applyBorder="1" applyAlignment="1">
      <alignment horizontal="right" vertical="center"/>
    </xf>
    <xf numFmtId="0" fontId="21" fillId="0" borderId="26" xfId="0" applyFont="1" applyBorder="1" applyAlignment="1">
      <alignment horizontal="left" vertical="top"/>
    </xf>
    <xf numFmtId="0" fontId="18" fillId="0" borderId="0" xfId="0" applyFont="1" applyFill="1" applyBorder="1" applyAlignment="1">
      <alignment vertical="top"/>
    </xf>
    <xf numFmtId="0" fontId="18" fillId="0" borderId="0" xfId="0" applyNumberFormat="1" applyFont="1" applyBorder="1" applyAlignment="1">
      <alignment vertical="top"/>
    </xf>
    <xf numFmtId="0" fontId="18" fillId="0" borderId="0" xfId="0" applyFont="1" applyAlignment="1">
      <alignment vertical="top"/>
    </xf>
    <xf numFmtId="1" fontId="21" fillId="0" borderId="0" xfId="0" applyNumberFormat="1" applyFont="1" applyBorder="1" applyAlignment="1">
      <alignment horizontal="right" vertical="top"/>
    </xf>
    <xf numFmtId="0" fontId="21" fillId="0" borderId="0" xfId="0" applyNumberFormat="1" applyFont="1" applyFill="1" applyBorder="1" applyAlignment="1">
      <alignment horizontal="left" vertical="top" wrapText="1"/>
    </xf>
    <xf numFmtId="0" fontId="21" fillId="0" borderId="0" xfId="0" applyFont="1" applyBorder="1" applyAlignment="1">
      <alignment vertical="top"/>
    </xf>
    <xf numFmtId="0" fontId="21" fillId="0" borderId="0" xfId="0" applyFont="1" applyFill="1" applyBorder="1" applyAlignment="1">
      <alignment horizontal="right" vertical="top"/>
    </xf>
    <xf numFmtId="4" fontId="21" fillId="0" borderId="0" xfId="0" applyNumberFormat="1" applyFont="1" applyBorder="1" applyAlignment="1">
      <alignment horizontal="center" vertical="top"/>
    </xf>
    <xf numFmtId="0" fontId="22" fillId="0" borderId="0" xfId="0" applyFont="1" applyBorder="1" applyAlignment="1">
      <alignment vertical="top"/>
    </xf>
    <xf numFmtId="0" fontId="22" fillId="0" borderId="0" xfId="0" applyFont="1" applyFill="1" applyBorder="1" applyAlignment="1">
      <alignment vertical="top"/>
    </xf>
    <xf numFmtId="0" fontId="21" fillId="0" borderId="0" xfId="0" applyNumberFormat="1" applyFont="1" applyBorder="1" applyAlignment="1">
      <alignment horizontal="right" vertical="top"/>
    </xf>
    <xf numFmtId="1" fontId="21" fillId="0" borderId="27" xfId="0" applyNumberFormat="1" applyFont="1" applyBorder="1" applyAlignment="1">
      <alignment horizontal="right" vertical="top"/>
    </xf>
    <xf numFmtId="0" fontId="21" fillId="0" borderId="27" xfId="0" applyNumberFormat="1" applyFont="1" applyFill="1" applyBorder="1" applyAlignment="1">
      <alignment horizontal="left" vertical="top" wrapText="1"/>
    </xf>
    <xf numFmtId="0" fontId="21" fillId="0" borderId="27" xfId="0" applyFont="1" applyBorder="1" applyAlignment="1">
      <alignment vertical="top"/>
    </xf>
    <xf numFmtId="0" fontId="21" fillId="0" borderId="27" xfId="0" applyFont="1" applyFill="1" applyBorder="1" applyAlignment="1">
      <alignment horizontal="right" vertical="top"/>
    </xf>
    <xf numFmtId="4" fontId="21" fillId="0" borderId="27" xfId="0" applyNumberFormat="1" applyFont="1" applyBorder="1" applyAlignment="1">
      <alignment horizontal="center" vertical="top"/>
    </xf>
    <xf numFmtId="49" fontId="21" fillId="0" borderId="28" xfId="0" applyNumberFormat="1" applyFont="1" applyBorder="1" applyAlignment="1">
      <alignment horizontal="right" vertical="top"/>
    </xf>
    <xf numFmtId="0" fontId="21" fillId="0" borderId="28" xfId="0" applyNumberFormat="1" applyFont="1" applyFill="1" applyBorder="1" applyAlignment="1">
      <alignment horizontal="left" vertical="top" wrapText="1"/>
    </xf>
    <xf numFmtId="0" fontId="21" fillId="0" borderId="28" xfId="0" applyFont="1" applyBorder="1" applyAlignment="1">
      <alignment vertical="top"/>
    </xf>
    <xf numFmtId="0" fontId="21" fillId="0" borderId="28" xfId="0" applyFont="1" applyFill="1" applyBorder="1" applyAlignment="1">
      <alignment horizontal="right" vertical="top"/>
    </xf>
    <xf numFmtId="4" fontId="21" fillId="0" borderId="28" xfId="0" applyNumberFormat="1" applyFont="1" applyBorder="1" applyAlignment="1">
      <alignment horizontal="center" vertical="top"/>
    </xf>
    <xf numFmtId="6" fontId="22" fillId="0" borderId="0" xfId="0" applyNumberFormat="1" applyFont="1" applyFill="1" applyBorder="1" applyAlignment="1">
      <alignment vertical="top"/>
    </xf>
    <xf numFmtId="49" fontId="21" fillId="0" borderId="0" xfId="0" applyNumberFormat="1" applyFont="1" applyAlignment="1">
      <alignment horizontal="right" vertical="top"/>
    </xf>
    <xf numFmtId="0" fontId="21" fillId="0" borderId="0" xfId="0" applyNumberFormat="1" applyFont="1" applyFill="1" applyAlignment="1">
      <alignment horizontal="left" vertical="top" wrapText="1"/>
    </xf>
    <xf numFmtId="0" fontId="23" fillId="0" borderId="0" xfId="0" applyNumberFormat="1" applyFont="1" applyBorder="1" applyAlignment="1">
      <alignment horizontal="right" vertical="top"/>
    </xf>
    <xf numFmtId="49" fontId="24" fillId="0" borderId="0" xfId="0" applyNumberFormat="1" applyFont="1" applyBorder="1" applyAlignment="1">
      <alignment vertical="top" wrapText="1"/>
    </xf>
    <xf numFmtId="0" fontId="23" fillId="0" borderId="0" xfId="0" applyFont="1" applyBorder="1" applyAlignment="1">
      <alignment vertical="top"/>
    </xf>
    <xf numFmtId="0" fontId="23" fillId="0" borderId="0" xfId="0" applyFont="1" applyFill="1" applyBorder="1" applyAlignment="1">
      <alignment horizontal="right" vertical="top"/>
    </xf>
    <xf numFmtId="4" fontId="23" fillId="0" borderId="0" xfId="0" applyNumberFormat="1" applyFont="1" applyBorder="1" applyAlignment="1">
      <alignment horizontal="center" vertical="top"/>
    </xf>
    <xf numFmtId="4" fontId="19" fillId="0" borderId="0" xfId="0" applyNumberFormat="1" applyFont="1" applyFill="1" applyBorder="1" applyAlignment="1">
      <alignment vertical="top"/>
    </xf>
    <xf numFmtId="0" fontId="19" fillId="0" borderId="0" xfId="0" applyFont="1" applyFill="1" applyBorder="1" applyAlignment="1">
      <alignment vertical="top"/>
    </xf>
    <xf numFmtId="0" fontId="24" fillId="0" borderId="0" xfId="0" applyFont="1" applyBorder="1" applyAlignment="1">
      <alignment horizontal="right" vertical="top"/>
    </xf>
    <xf numFmtId="0" fontId="16" fillId="0" borderId="0" xfId="0" applyFont="1" applyBorder="1" applyAlignment="1">
      <alignment horizontal="right" vertical="top"/>
    </xf>
    <xf numFmtId="49" fontId="16" fillId="0" borderId="0" xfId="0" applyNumberFormat="1" applyFont="1" applyBorder="1" applyAlignment="1">
      <alignment vertical="top" wrapText="1"/>
    </xf>
    <xf numFmtId="0" fontId="16" fillId="0" borderId="0" xfId="0" applyFont="1" applyBorder="1" applyAlignment="1">
      <alignment vertical="top"/>
    </xf>
    <xf numFmtId="0" fontId="16" fillId="0" borderId="0" xfId="0" applyFont="1" applyBorder="1" applyAlignment="1">
      <alignment horizontal="center" vertical="top"/>
    </xf>
    <xf numFmtId="0" fontId="16" fillId="0" borderId="0" xfId="0" applyNumberFormat="1" applyFont="1" applyBorder="1" applyAlignment="1">
      <alignment vertical="top"/>
    </xf>
    <xf numFmtId="0" fontId="16" fillId="0" borderId="0" xfId="0" applyFont="1" applyFill="1" applyBorder="1" applyAlignment="1">
      <alignment vertical="top"/>
    </xf>
    <xf numFmtId="0" fontId="19" fillId="0" borderId="0" xfId="0" applyFont="1" applyFill="1" applyBorder="1" applyAlignment="1">
      <alignment horizontal="right" vertical="top"/>
    </xf>
    <xf numFmtId="49" fontId="4" fillId="0" borderId="26" xfId="0" applyNumberFormat="1" applyFont="1" applyBorder="1" applyAlignment="1">
      <alignment horizontal="right" vertical="top"/>
    </xf>
    <xf numFmtId="0" fontId="4" fillId="0" borderId="26" xfId="0" applyFont="1" applyBorder="1" applyAlignment="1">
      <alignment vertical="top" wrapText="1"/>
    </xf>
    <xf numFmtId="0" fontId="0" fillId="0" borderId="26" xfId="0" applyFont="1" applyBorder="1" applyAlignment="1">
      <alignment vertical="top"/>
    </xf>
    <xf numFmtId="3" fontId="0" fillId="0" borderId="26" xfId="0" applyNumberFormat="1" applyFont="1" applyBorder="1" applyAlignment="1">
      <alignment horizontal="center" vertical="top"/>
    </xf>
    <xf numFmtId="0" fontId="0" fillId="0" borderId="26" xfId="0" applyNumberFormat="1" applyFont="1" applyBorder="1" applyAlignment="1">
      <alignment vertical="top"/>
    </xf>
    <xf numFmtId="0" fontId="0" fillId="0" borderId="26" xfId="0" applyNumberFormat="1" applyFont="1" applyBorder="1" applyAlignment="1">
      <alignment horizontal="center" vertical="top"/>
    </xf>
    <xf numFmtId="0" fontId="0" fillId="0" borderId="0" xfId="0" applyFont="1" applyBorder="1" applyAlignment="1">
      <alignment horizontal="right" vertical="top"/>
    </xf>
    <xf numFmtId="49" fontId="0" fillId="0" borderId="0" xfId="0" applyNumberFormat="1" applyFont="1" applyBorder="1" applyAlignment="1">
      <alignment horizontal="left" vertical="top" wrapText="1"/>
    </xf>
    <xf numFmtId="0" fontId="0" fillId="0" borderId="0" xfId="0" applyFont="1" applyBorder="1" applyAlignment="1">
      <alignment vertical="top"/>
    </xf>
    <xf numFmtId="3" fontId="0" fillId="0" borderId="0" xfId="0" applyNumberFormat="1" applyFont="1" applyBorder="1" applyAlignment="1">
      <alignment horizontal="center" vertical="top"/>
    </xf>
    <xf numFmtId="0" fontId="0" fillId="0" borderId="0" xfId="0" applyNumberFormat="1" applyFont="1" applyBorder="1" applyAlignment="1">
      <alignment vertical="top"/>
    </xf>
    <xf numFmtId="0" fontId="0" fillId="0" borderId="0" xfId="0" applyNumberFormat="1" applyFont="1" applyBorder="1" applyAlignment="1">
      <alignment horizontal="center" vertical="top"/>
    </xf>
    <xf numFmtId="0" fontId="16" fillId="0" borderId="0" xfId="0" applyFont="1" applyBorder="1" applyAlignment="1">
      <alignment horizontal="right" vertical="top"/>
    </xf>
    <xf numFmtId="49" fontId="26" fillId="0" borderId="0" xfId="0" applyNumberFormat="1" applyFont="1" applyFill="1" applyAlignment="1">
      <alignment vertical="top" wrapText="1"/>
    </xf>
    <xf numFmtId="1" fontId="27" fillId="0" borderId="0" xfId="0" applyNumberFormat="1" applyFont="1" applyBorder="1" applyAlignment="1">
      <alignment horizontal="center" vertical="top"/>
    </xf>
    <xf numFmtId="3" fontId="27" fillId="0" borderId="0" xfId="0" applyNumberFormat="1" applyFont="1" applyBorder="1" applyAlignment="1">
      <alignment horizontal="center" vertical="top"/>
    </xf>
    <xf numFmtId="4" fontId="27" fillId="0" borderId="0" xfId="0" applyNumberFormat="1" applyFont="1" applyFill="1" applyBorder="1" applyAlignment="1">
      <alignment horizontal="center" vertical="top"/>
    </xf>
    <xf numFmtId="0" fontId="27" fillId="0" borderId="0" xfId="0" applyFont="1" applyBorder="1" applyAlignment="1">
      <alignment horizontal="right" vertical="top"/>
    </xf>
    <xf numFmtId="49" fontId="28" fillId="0" borderId="0" xfId="0" applyNumberFormat="1" applyFont="1" applyBorder="1" applyAlignment="1">
      <alignment horizontal="left" vertical="top" wrapText="1"/>
    </xf>
    <xf numFmtId="0" fontId="27" fillId="0" borderId="0" xfId="0" applyFont="1" applyBorder="1" applyAlignment="1">
      <alignment vertical="top"/>
    </xf>
    <xf numFmtId="3" fontId="27" fillId="0" borderId="0" xfId="0" applyNumberFormat="1" applyFont="1" applyBorder="1" applyAlignment="1">
      <alignment vertical="top"/>
    </xf>
    <xf numFmtId="4" fontId="27" fillId="0" borderId="0" xfId="0" applyNumberFormat="1" applyFont="1" applyBorder="1" applyAlignment="1">
      <alignment vertical="top"/>
    </xf>
    <xf numFmtId="4" fontId="27" fillId="0" borderId="0" xfId="0" applyNumberFormat="1" applyFont="1" applyBorder="1" applyAlignment="1">
      <alignment horizontal="center" vertical="top"/>
    </xf>
    <xf numFmtId="1" fontId="28"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0" fontId="27" fillId="0" borderId="0" xfId="0" applyFont="1" applyBorder="1" applyAlignment="1">
      <alignment vertical="top"/>
    </xf>
    <xf numFmtId="0" fontId="27" fillId="0" borderId="0"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horizontal="left" vertical="top"/>
    </xf>
    <xf numFmtId="0" fontId="16" fillId="0" borderId="0" xfId="0" applyFont="1" applyBorder="1" applyAlignment="1">
      <alignment horizontal="center" vertical="top"/>
    </xf>
    <xf numFmtId="0" fontId="16" fillId="0" borderId="0" xfId="0" applyNumberFormat="1" applyFont="1" applyBorder="1" applyAlignment="1">
      <alignment vertical="top"/>
    </xf>
    <xf numFmtId="0" fontId="16" fillId="0" borderId="0" xfId="0" applyFont="1" applyFill="1" applyBorder="1" applyAlignment="1">
      <alignment vertical="top"/>
    </xf>
    <xf numFmtId="49" fontId="21" fillId="0" borderId="26" xfId="0" applyNumberFormat="1" applyFont="1" applyBorder="1" applyAlignment="1">
      <alignment horizontal="right" vertical="top"/>
    </xf>
    <xf numFmtId="0" fontId="21" fillId="0" borderId="26" xfId="0" applyFont="1" applyFill="1" applyBorder="1" applyAlignment="1">
      <alignment horizontal="right" vertical="top"/>
    </xf>
    <xf numFmtId="0" fontId="21" fillId="0" borderId="26" xfId="0" applyFont="1" applyBorder="1" applyAlignment="1">
      <alignment vertical="top"/>
    </xf>
    <xf numFmtId="4" fontId="21" fillId="0" borderId="26" xfId="0" applyNumberFormat="1" applyFont="1" applyBorder="1" applyAlignment="1">
      <alignment horizontal="center" vertical="top"/>
    </xf>
    <xf numFmtId="49" fontId="0" fillId="0" borderId="0" xfId="0" applyNumberFormat="1"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vertical="top"/>
    </xf>
    <xf numFmtId="0" fontId="18" fillId="0" borderId="0" xfId="0" applyNumberFormat="1" applyFont="1" applyFill="1" applyBorder="1" applyAlignment="1">
      <alignment vertical="top"/>
    </xf>
    <xf numFmtId="1" fontId="18" fillId="0" borderId="0" xfId="0" applyNumberFormat="1" applyFont="1" applyFill="1" applyBorder="1" applyAlignment="1">
      <alignment horizontal="center" vertical="top"/>
    </xf>
    <xf numFmtId="0" fontId="19" fillId="0" borderId="0" xfId="0" applyFont="1" applyFill="1" applyBorder="1" applyAlignment="1">
      <alignment vertical="top"/>
    </xf>
    <xf numFmtId="0" fontId="18" fillId="0" borderId="0" xfId="0" applyNumberFormat="1" applyFont="1" applyFill="1" applyBorder="1" applyAlignment="1">
      <alignment vertical="top"/>
    </xf>
    <xf numFmtId="1" fontId="18" fillId="0" borderId="0" xfId="0" applyNumberFormat="1" applyFont="1" applyFill="1" applyBorder="1" applyAlignment="1">
      <alignment horizontal="center" vertical="top"/>
    </xf>
    <xf numFmtId="4" fontId="22" fillId="0" borderId="0" xfId="0" applyNumberFormat="1" applyFont="1" applyFill="1" applyBorder="1" applyAlignment="1">
      <alignment vertical="top"/>
    </xf>
    <xf numFmtId="0" fontId="16" fillId="0" borderId="0" xfId="0" applyNumberFormat="1" applyFont="1" applyFill="1" applyBorder="1" applyAlignment="1">
      <alignment vertical="top"/>
    </xf>
    <xf numFmtId="49" fontId="16" fillId="0" borderId="0" xfId="0" applyNumberFormat="1" applyFont="1" applyFill="1" applyBorder="1" applyAlignment="1">
      <alignment vertical="top" wrapText="1"/>
    </xf>
    <xf numFmtId="0" fontId="16" fillId="0" borderId="0" xfId="0" applyFont="1" applyFill="1" applyBorder="1" applyAlignment="1">
      <alignment horizontal="center" vertical="top"/>
    </xf>
    <xf numFmtId="0" fontId="19" fillId="0" borderId="0" xfId="0" applyNumberFormat="1" applyFont="1" applyFill="1" applyBorder="1" applyAlignment="1">
      <alignment horizontal="center" vertical="top"/>
    </xf>
    <xf numFmtId="0" fontId="20" fillId="0" borderId="0" xfId="0" applyFont="1" applyFill="1" applyBorder="1" applyAlignment="1">
      <alignment vertical="top"/>
    </xf>
    <xf numFmtId="49" fontId="20" fillId="0" borderId="0" xfId="0" applyNumberFormat="1" applyFont="1" applyFill="1" applyBorder="1" applyAlignment="1">
      <alignment horizontal="left" vertical="top"/>
    </xf>
    <xf numFmtId="0" fontId="20" fillId="0" borderId="0" xfId="0" applyFont="1" applyFill="1" applyBorder="1" applyAlignment="1">
      <alignment horizontal="center" vertical="top"/>
    </xf>
    <xf numFmtId="0" fontId="20" fillId="0" borderId="0" xfId="0" applyNumberFormat="1" applyFont="1" applyFill="1" applyBorder="1" applyAlignment="1">
      <alignment vertical="top"/>
    </xf>
    <xf numFmtId="49" fontId="16" fillId="0" borderId="0" xfId="0" applyNumberFormat="1" applyFont="1" applyFill="1" applyBorder="1" applyAlignment="1">
      <alignment horizontal="left" vertical="top"/>
    </xf>
    <xf numFmtId="0" fontId="16" fillId="0" borderId="0" xfId="0" applyFont="1" applyFill="1" applyBorder="1" applyAlignment="1">
      <alignment horizontal="center" vertical="top"/>
    </xf>
    <xf numFmtId="0" fontId="16" fillId="0" borderId="0" xfId="0" applyNumberFormat="1" applyFont="1" applyFill="1" applyBorder="1" applyAlignment="1">
      <alignment vertical="top"/>
    </xf>
    <xf numFmtId="0" fontId="18" fillId="0" borderId="0" xfId="0" applyFont="1" applyBorder="1" applyAlignment="1">
      <alignment horizontal="left" vertical="top"/>
    </xf>
    <xf numFmtId="0" fontId="18" fillId="0" borderId="0" xfId="0" applyFont="1" applyBorder="1" applyAlignment="1">
      <alignment horizontal="right" vertical="top"/>
    </xf>
    <xf numFmtId="0" fontId="18" fillId="0" borderId="0" xfId="0" applyFont="1" applyBorder="1" applyAlignment="1">
      <alignment vertical="top"/>
    </xf>
    <xf numFmtId="0" fontId="18" fillId="0" borderId="0" xfId="0" applyFont="1" applyBorder="1" applyAlignment="1">
      <alignment horizontal="center" vertical="top"/>
    </xf>
    <xf numFmtId="0" fontId="16" fillId="0" borderId="0" xfId="0" applyNumberFormat="1" applyFont="1" applyBorder="1" applyAlignment="1">
      <alignment vertical="top" wrapText="1"/>
    </xf>
    <xf numFmtId="0" fontId="16" fillId="0" borderId="0" xfId="0" applyFont="1" applyBorder="1" applyAlignment="1">
      <alignment horizontal="left" vertical="top"/>
    </xf>
    <xf numFmtId="49" fontId="0" fillId="0" borderId="0" xfId="0" applyNumberFormat="1" applyFont="1" applyFill="1" applyBorder="1" applyAlignment="1">
      <alignment horizontal="left" vertical="top" wrapText="1"/>
    </xf>
    <xf numFmtId="2" fontId="26" fillId="0" borderId="0" xfId="0" applyNumberFormat="1" applyFont="1" applyFill="1" applyAlignment="1">
      <alignment vertical="top" wrapText="1"/>
    </xf>
    <xf numFmtId="170" fontId="16" fillId="0" borderId="0" xfId="41" applyFont="1" applyAlignment="1">
      <alignment vertical="top" wrapText="1"/>
      <protection/>
    </xf>
    <xf numFmtId="0" fontId="27" fillId="0" borderId="0" xfId="0" applyFont="1" applyBorder="1" applyAlignment="1">
      <alignment horizontal="left" vertical="top"/>
    </xf>
    <xf numFmtId="0" fontId="26" fillId="0" borderId="0" xfId="0" applyFont="1" applyAlignment="1">
      <alignment vertical="top" wrapText="1"/>
    </xf>
    <xf numFmtId="3" fontId="27" fillId="0" borderId="0" xfId="0" applyNumberFormat="1" applyFont="1" applyBorder="1" applyAlignment="1">
      <alignment vertical="top"/>
    </xf>
    <xf numFmtId="0" fontId="26" fillId="0" borderId="0" xfId="0" applyFont="1" applyAlignment="1">
      <alignment vertical="top" wrapText="1"/>
    </xf>
    <xf numFmtId="0" fontId="26" fillId="0" borderId="0" xfId="0" applyFont="1" applyAlignment="1">
      <alignment wrapText="1"/>
    </xf>
    <xf numFmtId="2" fontId="28" fillId="0" borderId="0" xfId="0" applyNumberFormat="1" applyFont="1" applyFill="1" applyBorder="1" applyAlignment="1">
      <alignment horizontal="left" vertical="top" wrapText="1"/>
    </xf>
    <xf numFmtId="49" fontId="21" fillId="0" borderId="26" xfId="0" applyNumberFormat="1" applyFont="1" applyBorder="1" applyAlignment="1">
      <alignment horizontal="left" vertical="top"/>
    </xf>
    <xf numFmtId="0" fontId="22" fillId="0" borderId="0" xfId="0" applyNumberFormat="1" applyFont="1" applyFill="1" applyBorder="1" applyAlignment="1">
      <alignment horizontal="left" vertical="top" wrapText="1"/>
    </xf>
    <xf numFmtId="0" fontId="22" fillId="0" borderId="0" xfId="0" applyFont="1" applyFill="1" applyBorder="1" applyAlignment="1">
      <alignment horizontal="right" vertical="top"/>
    </xf>
    <xf numFmtId="4" fontId="22" fillId="0" borderId="0" xfId="0" applyNumberFormat="1" applyFont="1" applyBorder="1" applyAlignment="1">
      <alignment horizontal="center" vertical="top"/>
    </xf>
    <xf numFmtId="0" fontId="0" fillId="0" borderId="0" xfId="0" applyNumberFormat="1" applyFont="1" applyFill="1" applyBorder="1" applyAlignment="1">
      <alignment vertical="top"/>
    </xf>
    <xf numFmtId="0" fontId="16" fillId="0" borderId="0" xfId="0" applyNumberFormat="1" applyFont="1" applyFill="1" applyBorder="1" applyAlignment="1">
      <alignment vertical="top" wrapText="1"/>
    </xf>
    <xf numFmtId="0" fontId="16" fillId="0" borderId="0" xfId="0" applyFont="1" applyFill="1" applyBorder="1" applyAlignment="1">
      <alignment horizontal="left" vertical="top"/>
    </xf>
    <xf numFmtId="0" fontId="0" fillId="0" borderId="26" xfId="0" applyFont="1" applyFill="1" applyBorder="1" applyAlignment="1">
      <alignment vertical="top"/>
    </xf>
    <xf numFmtId="3" fontId="0" fillId="0" borderId="26" xfId="0" applyNumberFormat="1" applyFont="1" applyFill="1" applyBorder="1" applyAlignment="1">
      <alignment horizontal="center" vertical="top"/>
    </xf>
    <xf numFmtId="0" fontId="0" fillId="0" borderId="26" xfId="0" applyNumberFormat="1" applyFont="1" applyFill="1" applyBorder="1" applyAlignment="1">
      <alignment vertical="top"/>
    </xf>
    <xf numFmtId="0" fontId="0" fillId="0" borderId="26" xfId="0" applyNumberFormat="1" applyFont="1" applyFill="1" applyBorder="1" applyAlignment="1">
      <alignment horizontal="center" vertical="top"/>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3" fontId="27" fillId="0" borderId="0" xfId="0" applyNumberFormat="1" applyFont="1" applyFill="1" applyBorder="1" applyAlignment="1">
      <alignment vertical="top"/>
    </xf>
    <xf numFmtId="4" fontId="27" fillId="0" borderId="0" xfId="0" applyNumberFormat="1" applyFont="1" applyFill="1" applyBorder="1" applyAlignment="1">
      <alignment vertical="top"/>
    </xf>
    <xf numFmtId="49" fontId="28" fillId="0" borderId="0" xfId="0" applyNumberFormat="1" applyFont="1" applyFill="1" applyBorder="1" applyAlignment="1">
      <alignment horizontal="left" vertical="top" wrapText="1"/>
    </xf>
    <xf numFmtId="0" fontId="16" fillId="0" borderId="0" xfId="0" applyFont="1" applyFill="1" applyAlignment="1">
      <alignment vertical="top" wrapText="1"/>
    </xf>
    <xf numFmtId="49" fontId="73" fillId="0" borderId="0" xfId="0" applyNumberFormat="1" applyFont="1" applyFill="1" applyAlignment="1">
      <alignment vertical="top" wrapText="1"/>
    </xf>
    <xf numFmtId="49" fontId="16" fillId="0" borderId="0" xfId="0" applyNumberFormat="1" applyFont="1" applyFill="1" applyAlignment="1">
      <alignment vertical="top" wrapText="1"/>
    </xf>
    <xf numFmtId="0" fontId="16" fillId="0" borderId="0" xfId="0" applyNumberFormat="1" applyFont="1" applyFill="1" applyAlignment="1">
      <alignment vertical="top" wrapText="1"/>
    </xf>
    <xf numFmtId="0" fontId="8" fillId="0" borderId="0" xfId="42" applyFont="1" applyFill="1" applyBorder="1" applyAlignment="1">
      <alignment horizontal="left" vertical="top" wrapText="1"/>
      <protection/>
    </xf>
    <xf numFmtId="0" fontId="16" fillId="0" borderId="0" xfId="0" applyNumberFormat="1" applyFont="1" applyFill="1" applyBorder="1" applyAlignment="1">
      <alignment horizontal="left" vertical="top" wrapText="1"/>
    </xf>
    <xf numFmtId="49" fontId="21" fillId="0" borderId="26" xfId="0" applyNumberFormat="1" applyFont="1" applyFill="1" applyBorder="1" applyAlignment="1">
      <alignment horizontal="left" vertical="top"/>
    </xf>
    <xf numFmtId="0" fontId="21" fillId="0" borderId="26" xfId="0" applyFont="1" applyFill="1" applyBorder="1" applyAlignment="1">
      <alignment vertical="top"/>
    </xf>
    <xf numFmtId="4" fontId="21" fillId="0" borderId="26" xfId="0" applyNumberFormat="1" applyFont="1" applyFill="1" applyBorder="1" applyAlignment="1">
      <alignment horizontal="center" vertical="top"/>
    </xf>
    <xf numFmtId="1" fontId="27" fillId="0" borderId="0" xfId="0" applyNumberFormat="1" applyFont="1" applyFill="1" applyBorder="1" applyAlignment="1">
      <alignment horizontal="center" vertical="top"/>
    </xf>
    <xf numFmtId="3" fontId="27" fillId="0" borderId="0" xfId="0" applyNumberFormat="1" applyFont="1" applyFill="1" applyBorder="1" applyAlignment="1">
      <alignment horizontal="center" vertical="top"/>
    </xf>
    <xf numFmtId="0" fontId="4" fillId="0" borderId="26" xfId="0" applyFont="1" applyBorder="1" applyAlignment="1">
      <alignment horizontal="right" vertical="top"/>
    </xf>
    <xf numFmtId="0" fontId="4" fillId="0" borderId="26" xfId="0" applyFont="1" applyBorder="1" applyAlignment="1">
      <alignment horizontal="left" vertical="top"/>
    </xf>
    <xf numFmtId="0" fontId="4" fillId="0" borderId="26" xfId="0" applyFont="1" applyBorder="1" applyAlignment="1">
      <alignment vertical="top"/>
    </xf>
    <xf numFmtId="0" fontId="4" fillId="0" borderId="26" xfId="0" applyFont="1" applyBorder="1" applyAlignment="1">
      <alignment horizontal="center" vertical="top"/>
    </xf>
    <xf numFmtId="0" fontId="4" fillId="0" borderId="26" xfId="0" applyNumberFormat="1" applyFont="1" applyBorder="1" applyAlignment="1">
      <alignment vertical="top"/>
    </xf>
    <xf numFmtId="0" fontId="4" fillId="0" borderId="26" xfId="0" applyFont="1" applyFill="1" applyBorder="1" applyAlignment="1">
      <alignment vertical="top"/>
    </xf>
    <xf numFmtId="0" fontId="4" fillId="0" borderId="26" xfId="0" applyNumberFormat="1" applyFont="1" applyFill="1" applyBorder="1" applyAlignment="1">
      <alignment vertical="top" wrapText="1"/>
    </xf>
    <xf numFmtId="0" fontId="19" fillId="0" borderId="26" xfId="0" applyNumberFormat="1" applyFont="1" applyFill="1" applyBorder="1" applyAlignment="1">
      <alignment vertical="top"/>
    </xf>
    <xf numFmtId="0" fontId="0" fillId="0" borderId="0" xfId="0" applyFont="1" applyFill="1" applyBorder="1" applyAlignment="1">
      <alignment horizontal="left" vertical="top"/>
    </xf>
    <xf numFmtId="3"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26" fillId="0" borderId="0" xfId="0" applyFont="1" applyFill="1" applyAlignment="1" quotePrefix="1">
      <alignment vertical="top" wrapText="1"/>
    </xf>
    <xf numFmtId="0" fontId="27" fillId="0" borderId="0" xfId="0" applyFont="1" applyFill="1" applyBorder="1" applyAlignment="1">
      <alignment horizontal="left" vertical="top"/>
    </xf>
    <xf numFmtId="0" fontId="16" fillId="0" borderId="0" xfId="0" applyFont="1" applyFill="1" applyAlignment="1" quotePrefix="1">
      <alignment vertical="top" wrapText="1"/>
    </xf>
    <xf numFmtId="49" fontId="16" fillId="0" borderId="0" xfId="42" applyNumberFormat="1" applyFont="1" applyFill="1" applyBorder="1" applyAlignment="1" quotePrefix="1">
      <alignment horizontal="left" vertical="top" wrapText="1"/>
      <protection/>
    </xf>
    <xf numFmtId="0" fontId="16" fillId="0" borderId="0" xfId="42" applyNumberFormat="1" applyFont="1" applyFill="1" applyBorder="1" applyAlignment="1" quotePrefix="1">
      <alignment horizontal="left" vertical="top" wrapText="1"/>
      <protection/>
    </xf>
    <xf numFmtId="4" fontId="22" fillId="0" borderId="0" xfId="0" applyNumberFormat="1" applyFont="1" applyFill="1" applyBorder="1" applyAlignment="1">
      <alignment horizontal="center" vertical="top"/>
    </xf>
    <xf numFmtId="49" fontId="4" fillId="0" borderId="26" xfId="0" applyNumberFormat="1" applyFont="1" applyFill="1" applyBorder="1" applyAlignment="1">
      <alignment vertical="top"/>
    </xf>
    <xf numFmtId="0" fontId="4" fillId="0" borderId="26" xfId="0" applyFont="1" applyFill="1" applyBorder="1" applyAlignment="1">
      <alignment vertical="top" wrapText="1"/>
    </xf>
    <xf numFmtId="0" fontId="0" fillId="0" borderId="0" xfId="0" applyFont="1" applyBorder="1" applyAlignment="1">
      <alignment horizontal="left" vertical="top"/>
    </xf>
    <xf numFmtId="0" fontId="26" fillId="0" borderId="0" xfId="0" applyNumberFormat="1" applyFont="1" applyFill="1" applyAlignment="1">
      <alignment vertical="top" wrapText="1"/>
    </xf>
    <xf numFmtId="49" fontId="4" fillId="0" borderId="26" xfId="0" applyNumberFormat="1" applyFont="1" applyBorder="1" applyAlignment="1">
      <alignment vertical="top"/>
    </xf>
    <xf numFmtId="49" fontId="16" fillId="0" borderId="0" xfId="0" applyNumberFormat="1" applyFont="1" applyBorder="1" applyAlignment="1">
      <alignment horizontal="right" vertical="top"/>
    </xf>
    <xf numFmtId="0" fontId="27" fillId="0" borderId="0" xfId="0" applyFont="1" applyFill="1" applyBorder="1" applyAlignment="1">
      <alignment horizontal="right" vertical="top"/>
    </xf>
    <xf numFmtId="49" fontId="16" fillId="0" borderId="0" xfId="0" applyNumberFormat="1" applyFont="1" applyFill="1" applyBorder="1" applyAlignment="1">
      <alignment horizontal="right" vertical="top"/>
    </xf>
    <xf numFmtId="49" fontId="26" fillId="0" borderId="0" xfId="0" applyNumberFormat="1" applyFont="1" applyFill="1" applyAlignment="1">
      <alignment horizontal="right" vertical="top" wrapText="1"/>
    </xf>
    <xf numFmtId="49" fontId="4" fillId="0" borderId="26" xfId="0" applyNumberFormat="1" applyFont="1" applyFill="1" applyBorder="1" applyAlignment="1">
      <alignment horizontal="right" vertical="top"/>
    </xf>
    <xf numFmtId="0" fontId="0" fillId="0" borderId="0" xfId="0" applyFont="1" applyFill="1" applyBorder="1" applyAlignment="1">
      <alignment horizontal="right" vertical="top"/>
    </xf>
    <xf numFmtId="0" fontId="16" fillId="0" borderId="0" xfId="0" applyFont="1" applyFill="1" applyBorder="1" applyAlignment="1">
      <alignment horizontal="right" vertical="top"/>
    </xf>
    <xf numFmtId="49" fontId="21" fillId="0" borderId="26" xfId="0" applyNumberFormat="1" applyFont="1" applyFill="1" applyBorder="1" applyAlignment="1">
      <alignment horizontal="right" vertical="top"/>
    </xf>
    <xf numFmtId="49" fontId="12" fillId="0" borderId="0" xfId="0" applyNumberFormat="1" applyFont="1" applyBorder="1" applyAlignment="1">
      <alignment horizontal="left" vertical="top" wrapText="1"/>
    </xf>
    <xf numFmtId="49" fontId="20" fillId="0" borderId="0" xfId="0" applyNumberFormat="1" applyFont="1" applyFill="1" applyBorder="1" applyAlignment="1">
      <alignment horizontal="left" vertical="top" wrapText="1"/>
    </xf>
    <xf numFmtId="0" fontId="0" fillId="0" borderId="0" xfId="0" applyFill="1" applyAlignment="1">
      <alignment vertical="top"/>
    </xf>
    <xf numFmtId="49" fontId="0" fillId="0" borderId="0" xfId="0" applyNumberFormat="1" applyFill="1" applyAlignment="1">
      <alignment horizontal="right" vertical="top"/>
    </xf>
    <xf numFmtId="4" fontId="1" fillId="0" borderId="0" xfId="0" applyNumberFormat="1" applyFont="1" applyFill="1" applyBorder="1" applyAlignment="1">
      <alignment vertical="top"/>
    </xf>
    <xf numFmtId="4" fontId="5" fillId="0" borderId="10" xfId="0" applyNumberFormat="1" applyFont="1" applyBorder="1" applyAlignment="1">
      <alignment horizontal="right"/>
    </xf>
    <xf numFmtId="4" fontId="3" fillId="0" borderId="0" xfId="0" applyNumberFormat="1" applyFont="1" applyFill="1" applyBorder="1" applyAlignment="1">
      <alignment horizontal="right" vertical="top" wrapText="1"/>
    </xf>
    <xf numFmtId="4" fontId="3" fillId="0" borderId="0" xfId="0" applyNumberFormat="1" applyFont="1" applyFill="1" applyBorder="1" applyAlignment="1">
      <alignment vertical="top" wrapText="1"/>
    </xf>
    <xf numFmtId="0" fontId="2" fillId="0" borderId="10" xfId="0" applyFont="1" applyFill="1" applyBorder="1" applyAlignment="1">
      <alignment horizontal="justify" vertical="top" wrapText="1"/>
    </xf>
    <xf numFmtId="49"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 fontId="2" fillId="0" borderId="10" xfId="0" applyNumberFormat="1" applyFont="1" applyFill="1" applyBorder="1" applyAlignment="1" applyProtection="1">
      <alignment vertical="top" wrapText="1"/>
      <protection locked="0"/>
    </xf>
    <xf numFmtId="0" fontId="2" fillId="0" borderId="0" xfId="0" applyFont="1" applyFill="1" applyBorder="1" applyAlignment="1">
      <alignment horizontal="left" vertical="top" wrapText="1"/>
    </xf>
    <xf numFmtId="4" fontId="1" fillId="0" borderId="0" xfId="0" applyNumberFormat="1" applyFont="1" applyFill="1" applyBorder="1" applyAlignment="1" applyProtection="1">
      <alignment vertical="top"/>
      <protection locked="0"/>
    </xf>
    <xf numFmtId="0" fontId="1" fillId="0" borderId="0" xfId="0" applyFont="1" applyFill="1" applyBorder="1" applyAlignment="1">
      <alignment horizontal="center" vertical="top"/>
    </xf>
    <xf numFmtId="0" fontId="1"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49" fontId="1" fillId="0" borderId="10" xfId="0" applyNumberFormat="1" applyFont="1" applyFill="1" applyBorder="1" applyAlignment="1">
      <alignment horizontal="right" vertical="top"/>
    </xf>
    <xf numFmtId="4" fontId="3" fillId="0" borderId="10" xfId="0" applyNumberFormat="1" applyFont="1" applyFill="1" applyBorder="1" applyAlignment="1">
      <alignment horizontal="center" vertical="top" wrapText="1"/>
    </xf>
    <xf numFmtId="4" fontId="1" fillId="0" borderId="10" xfId="0" applyNumberFormat="1" applyFont="1" applyFill="1" applyBorder="1" applyAlignment="1">
      <alignment horizontal="right" vertical="top"/>
    </xf>
    <xf numFmtId="4" fontId="5" fillId="0" borderId="10" xfId="0" applyNumberFormat="1" applyFont="1" applyFill="1" applyBorder="1" applyAlignment="1">
      <alignment vertical="top"/>
    </xf>
    <xf numFmtId="4" fontId="2" fillId="0" borderId="10" xfId="0" applyNumberFormat="1" applyFont="1" applyFill="1" applyBorder="1" applyAlignment="1">
      <alignment horizontal="right" vertical="top" wrapText="1"/>
    </xf>
    <xf numFmtId="49" fontId="1" fillId="0" borderId="10" xfId="0" applyNumberFormat="1" applyFont="1" applyFill="1" applyBorder="1" applyAlignment="1">
      <alignment horizontal="center" vertical="top"/>
    </xf>
    <xf numFmtId="4" fontId="5" fillId="0" borderId="10" xfId="0" applyNumberFormat="1" applyFont="1" applyFill="1" applyBorder="1" applyAlignment="1">
      <alignment horizontal="right" vertical="top"/>
    </xf>
    <xf numFmtId="49" fontId="1" fillId="0" borderId="0" xfId="0" applyNumberFormat="1" applyFont="1" applyFill="1" applyBorder="1" applyAlignment="1">
      <alignment horizontal="center" vertical="top"/>
    </xf>
    <xf numFmtId="4" fontId="1" fillId="0" borderId="0" xfId="0" applyNumberFormat="1" applyFont="1" applyFill="1" applyBorder="1" applyAlignment="1">
      <alignment horizontal="center" vertical="top"/>
    </xf>
    <xf numFmtId="0" fontId="2" fillId="0" borderId="10" xfId="0" applyNumberFormat="1" applyFont="1" applyFill="1" applyBorder="1" applyAlignment="1">
      <alignment horizontal="justify" vertical="top" wrapText="1"/>
    </xf>
    <xf numFmtId="4" fontId="0" fillId="0" borderId="0" xfId="0" applyNumberFormat="1" applyFont="1" applyFill="1" applyAlignment="1">
      <alignment/>
    </xf>
    <xf numFmtId="4" fontId="0" fillId="0" borderId="0" xfId="62"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left" vertical="top" wrapText="1"/>
    </xf>
    <xf numFmtId="2" fontId="0" fillId="0" borderId="0" xfId="0" applyNumberFormat="1" applyFont="1" applyFill="1" applyAlignment="1">
      <alignment horizontal="center"/>
    </xf>
    <xf numFmtId="43" fontId="0" fillId="0" borderId="0" xfId="0" applyNumberFormat="1" applyFont="1" applyFill="1" applyAlignment="1">
      <alignment horizontal="right"/>
    </xf>
    <xf numFmtId="0" fontId="0" fillId="0" borderId="0" xfId="0" applyFont="1" applyFill="1" applyAlignment="1">
      <alignment/>
    </xf>
    <xf numFmtId="4" fontId="15" fillId="0" borderId="0" xfId="0" applyNumberFormat="1" applyFont="1" applyFill="1" applyAlignment="1">
      <alignment/>
    </xf>
    <xf numFmtId="0" fontId="0" fillId="0" borderId="0" xfId="0"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wrapText="1"/>
    </xf>
    <xf numFmtId="0" fontId="17" fillId="0" borderId="0" xfId="0" applyFont="1" applyFill="1" applyAlignment="1">
      <alignment/>
    </xf>
    <xf numFmtId="4" fontId="17" fillId="0" borderId="0" xfId="0" applyNumberFormat="1" applyFont="1" applyFill="1" applyAlignment="1">
      <alignment/>
    </xf>
    <xf numFmtId="43" fontId="17" fillId="0" borderId="0" xfId="62" applyNumberFormat="1" applyFont="1" applyFill="1" applyAlignment="1">
      <alignment horizontal="right"/>
    </xf>
    <xf numFmtId="43" fontId="0" fillId="0" borderId="0" xfId="0" applyNumberFormat="1" applyFont="1" applyFill="1" applyAlignment="1">
      <alignment/>
    </xf>
    <xf numFmtId="0" fontId="26" fillId="0" borderId="0" xfId="0" applyFont="1" applyFill="1" applyAlignment="1">
      <alignment vertical="top" wrapText="1"/>
    </xf>
    <xf numFmtId="0" fontId="16" fillId="0" borderId="0" xfId="0" applyFont="1" applyFill="1" applyBorder="1" applyAlignment="1">
      <alignment vertical="top" wrapText="1"/>
    </xf>
    <xf numFmtId="49" fontId="0" fillId="0" borderId="0" xfId="0" applyNumberFormat="1" applyFont="1" applyFill="1" applyAlignment="1">
      <alignment vertical="top" wrapText="1"/>
    </xf>
    <xf numFmtId="0" fontId="16" fillId="0" borderId="0" xfId="0" applyFont="1" applyFill="1" applyBorder="1" applyAlignment="1">
      <alignment horizontal="left" vertical="top" wrapText="1"/>
    </xf>
    <xf numFmtId="0" fontId="26" fillId="0" borderId="0" xfId="43" applyFont="1" applyFill="1" applyBorder="1" applyAlignment="1">
      <alignment vertical="top" wrapText="1"/>
      <protection/>
    </xf>
    <xf numFmtId="49" fontId="0" fillId="0" borderId="0" xfId="0" applyNumberFormat="1"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Font="1" applyFill="1" applyAlignment="1">
      <alignment horizontal="left" vertical="top" wrapText="1"/>
    </xf>
    <xf numFmtId="0" fontId="0" fillId="0" borderId="0" xfId="0" applyNumberFormat="1" applyFont="1" applyFill="1" applyAlignment="1">
      <alignment vertical="top" wrapText="1"/>
    </xf>
    <xf numFmtId="49" fontId="0" fillId="0" borderId="0" xfId="0" applyNumberFormat="1" applyFont="1" applyFill="1" applyAlignment="1">
      <alignment vertical="top" wrapText="1"/>
    </xf>
    <xf numFmtId="49" fontId="8" fillId="0" borderId="0" xfId="0" applyNumberFormat="1" applyFont="1" applyFill="1" applyAlignment="1">
      <alignment vertical="top" wrapText="1"/>
    </xf>
    <xf numFmtId="0" fontId="12" fillId="0" borderId="0" xfId="0" applyFont="1" applyAlignment="1">
      <alignment horizontal="right" vertical="top"/>
    </xf>
    <xf numFmtId="0" fontId="12" fillId="0" borderId="0" xfId="0" applyFont="1" applyBorder="1" applyAlignment="1">
      <alignment horizontal="right" vertical="top"/>
    </xf>
    <xf numFmtId="0" fontId="12" fillId="0" borderId="0" xfId="0" applyFont="1" applyBorder="1" applyAlignment="1">
      <alignment horizontal="left" vertical="top"/>
    </xf>
    <xf numFmtId="0" fontId="4" fillId="0" borderId="0" xfId="0" applyFont="1" applyAlignment="1">
      <alignment horizontal="left" vertical="top" wrapText="1"/>
    </xf>
    <xf numFmtId="0" fontId="2" fillId="0" borderId="0" xfId="0" applyFont="1" applyBorder="1" applyAlignment="1">
      <alignment horizontal="left" vertical="center" wrapText="1"/>
    </xf>
    <xf numFmtId="0" fontId="2" fillId="0" borderId="0" xfId="0" applyFont="1" applyBorder="1" applyAlignment="1">
      <alignment horizontal="justify" vertical="top" wrapText="1"/>
    </xf>
    <xf numFmtId="0" fontId="4" fillId="0" borderId="0" xfId="0" applyFont="1" applyAlignment="1">
      <alignment wrapText="1"/>
    </xf>
    <xf numFmtId="0" fontId="3" fillId="0" borderId="0" xfId="0" applyFont="1" applyBorder="1" applyAlignment="1">
      <alignment horizontal="center" vertical="top" wrapText="1"/>
    </xf>
    <xf numFmtId="0" fontId="6" fillId="0" borderId="0" xfId="0" applyNumberFormat="1" applyFont="1" applyFill="1" applyBorder="1" applyAlignment="1">
      <alignment horizontal="justify" vertical="top" wrapText="1"/>
    </xf>
    <xf numFmtId="0" fontId="0" fillId="0" borderId="0" xfId="0" applyFill="1" applyAlignment="1">
      <alignment vertical="top"/>
    </xf>
    <xf numFmtId="0" fontId="6" fillId="0" borderId="0" xfId="0" applyFont="1" applyFill="1" applyBorder="1" applyAlignment="1">
      <alignment horizontal="justify" vertical="top" wrapText="1"/>
    </xf>
    <xf numFmtId="0" fontId="0" fillId="0" borderId="0" xfId="0" applyFill="1" applyAlignment="1">
      <alignment vertical="top" wrapText="1"/>
    </xf>
    <xf numFmtId="49" fontId="10" fillId="0" borderId="0" xfId="0" applyNumberFormat="1" applyFont="1" applyFill="1" applyBorder="1" applyAlignment="1">
      <alignment horizontal="left" vertical="top" wrapText="1"/>
    </xf>
    <xf numFmtId="49" fontId="1" fillId="0" borderId="0" xfId="0" applyNumberFormat="1" applyFont="1" applyBorder="1" applyAlignment="1">
      <alignment horizontal="center" vertical="center"/>
    </xf>
    <xf numFmtId="0" fontId="2" fillId="0" borderId="0" xfId="0" applyFont="1" applyBorder="1" applyAlignment="1">
      <alignment horizontal="left" vertical="top" wrapText="1"/>
    </xf>
    <xf numFmtId="49" fontId="1" fillId="0" borderId="0" xfId="0" applyNumberFormat="1" applyFont="1" applyBorder="1" applyAlignment="1">
      <alignment horizontal="center" vertical="top"/>
    </xf>
    <xf numFmtId="49" fontId="1" fillId="0" borderId="0" xfId="0"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ill="1" applyAlignment="1">
      <alignment horizontal="left" vertical="top" wrapText="1"/>
    </xf>
    <xf numFmtId="0" fontId="11" fillId="0" borderId="0" xfId="0" applyFont="1" applyFill="1" applyAlignment="1">
      <alignment vertical="top"/>
    </xf>
    <xf numFmtId="0" fontId="4" fillId="0" borderId="0" xfId="0" applyFont="1" applyAlignment="1">
      <alignment vertical="top" wrapText="1"/>
    </xf>
    <xf numFmtId="0" fontId="4" fillId="0" borderId="0" xfId="0" applyFont="1" applyAlignment="1">
      <alignment wrapText="1"/>
    </xf>
    <xf numFmtId="0" fontId="4" fillId="0" borderId="0" xfId="0" applyFont="1" applyBorder="1" applyAlignment="1">
      <alignment horizontal="left" vertical="top" wrapText="1"/>
    </xf>
    <xf numFmtId="0" fontId="0" fillId="0" borderId="0" xfId="0" applyFont="1" applyAlignment="1">
      <alignment vertical="top" wrapText="1"/>
    </xf>
    <xf numFmtId="0" fontId="24" fillId="0" borderId="0" xfId="0" applyFont="1" applyAlignment="1">
      <alignment horizontal="left" wrapText="1"/>
    </xf>
    <xf numFmtId="0" fontId="25" fillId="0" borderId="0" xfId="0" applyFont="1" applyAlignment="1">
      <alignment wrapText="1"/>
    </xf>
    <xf numFmtId="49" fontId="24" fillId="0" borderId="0" xfId="0" applyNumberFormat="1" applyFont="1" applyBorder="1" applyAlignment="1">
      <alignment vertical="top" wrapText="1"/>
    </xf>
    <xf numFmtId="0" fontId="25" fillId="0" borderId="0" xfId="0" applyFont="1" applyAlignment="1">
      <alignment vertical="top" wrapText="1"/>
    </xf>
    <xf numFmtId="49" fontId="20" fillId="0" borderId="0" xfId="0" applyNumberFormat="1" applyFont="1" applyFill="1" applyBorder="1" applyAlignment="1">
      <alignment horizontal="left" vertical="top" wrapText="1"/>
    </xf>
    <xf numFmtId="166" fontId="1" fillId="0" borderId="0" xfId="0" applyNumberFormat="1" applyFont="1" applyFill="1" applyBorder="1" applyAlignment="1">
      <alignment vertical="top"/>
    </xf>
    <xf numFmtId="166" fontId="5" fillId="0" borderId="10" xfId="0" applyNumberFormat="1" applyFont="1" applyBorder="1" applyAlignment="1">
      <alignment horizontal="center" vertical="top"/>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3" xfId="41"/>
    <cellStyle name="Navadno_100527_popis_4.2_brez skritih" xfId="42"/>
    <cellStyle name="Navadno_PRAZ" xfId="43"/>
    <cellStyle name="Nevtralno"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I.%20ureditev%20prostorov%20fizioterapije%20na%20Bevkovi%2013%20(ocena%20vrednosti)%20jul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REKAPITULACIJA"/>
      <sheetName val="NN priključek"/>
      <sheetName val="Razsvetljava"/>
      <sheetName val="Vodovni material"/>
      <sheetName val="Razdelilniki"/>
      <sheetName val="TK"/>
      <sheetName val="RDČ"/>
      <sheetName val="prestavitev JR in zaščita EE"/>
      <sheetName val="Ostalo"/>
      <sheetName val="HPR_SD_stara verzija"/>
    </sheetNames>
    <sheetDataSet>
      <sheetData sheetId="0">
        <row r="30">
          <cell r="B30" t="str">
            <v>ELEKTRIČNE INŠTALACIJE</v>
          </cell>
        </row>
        <row r="32">
          <cell r="B32" t="str">
            <v>4.</v>
          </cell>
          <cell r="E32" t="str">
            <v>REKAPITULACIJA</v>
          </cell>
        </row>
        <row r="36">
          <cell r="B36">
            <v>1</v>
          </cell>
        </row>
        <row r="38">
          <cell r="B38">
            <v>1</v>
          </cell>
        </row>
        <row r="40">
          <cell r="B40">
            <v>0.22</v>
          </cell>
        </row>
        <row r="42">
          <cell r="B42">
            <v>1</v>
          </cell>
        </row>
      </sheetData>
      <sheetData sheetId="2">
        <row r="5">
          <cell r="A5" t="str">
            <v>E1.</v>
          </cell>
        </row>
      </sheetData>
      <sheetData sheetId="3">
        <row r="5">
          <cell r="A5" t="str">
            <v>E2.</v>
          </cell>
        </row>
      </sheetData>
      <sheetData sheetId="4">
        <row r="5">
          <cell r="A5" t="str">
            <v>E3.</v>
          </cell>
        </row>
      </sheetData>
      <sheetData sheetId="5">
        <row r="5">
          <cell r="A5" t="str">
            <v>E4.</v>
          </cell>
        </row>
      </sheetData>
      <sheetData sheetId="6">
        <row r="5">
          <cell r="A5" t="str">
            <v>E5.</v>
          </cell>
        </row>
      </sheetData>
      <sheetData sheetId="7">
        <row r="5">
          <cell r="A5" t="str">
            <v>E6.</v>
          </cell>
        </row>
      </sheetData>
      <sheetData sheetId="8">
        <row r="5">
          <cell r="A5" t="str">
            <v>E7.</v>
          </cell>
        </row>
      </sheetData>
      <sheetData sheetId="9">
        <row r="5">
          <cell r="A5" t="str">
            <v>E8.</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26"/>
  <sheetViews>
    <sheetView tabSelected="1" view="pageBreakPreview" zoomScaleSheetLayoutView="100" zoomScalePageLayoutView="0" workbookViewId="0" topLeftCell="A1">
      <selection activeCell="S24" sqref="S24"/>
    </sheetView>
  </sheetViews>
  <sheetFormatPr defaultColWidth="9.140625" defaultRowHeight="12.75"/>
  <cols>
    <col min="1" max="1" width="4.28125" style="0" customWidth="1"/>
    <col min="4" max="4" width="36.7109375" style="0" customWidth="1"/>
    <col min="5" max="5" width="23.28125" style="0" customWidth="1"/>
  </cols>
  <sheetData>
    <row r="2" spans="1:5" s="30" customFormat="1" ht="27.75" customHeight="1">
      <c r="A2" s="29"/>
      <c r="B2" s="395" t="s">
        <v>857</v>
      </c>
      <c r="C2" s="395"/>
      <c r="D2" s="395"/>
      <c r="E2" s="395"/>
    </row>
    <row r="3" spans="1:5" s="30" customFormat="1" ht="12.75">
      <c r="A3" s="29"/>
      <c r="B3" s="31"/>
      <c r="C3" s="32"/>
      <c r="D3" s="33"/>
      <c r="E3" s="34"/>
    </row>
    <row r="4" spans="1:5" s="30" customFormat="1" ht="12.75">
      <c r="A4" s="29"/>
      <c r="B4" s="31"/>
      <c r="C4" s="32"/>
      <c r="D4" s="33"/>
      <c r="E4" s="34"/>
    </row>
    <row r="5" spans="1:5" s="30" customFormat="1" ht="12.75">
      <c r="A5" s="35"/>
      <c r="B5" s="36" t="s">
        <v>210</v>
      </c>
      <c r="C5" s="37"/>
      <c r="D5" s="37"/>
      <c r="E5" s="38"/>
    </row>
    <row r="6" spans="1:5" s="30" customFormat="1" ht="12.75">
      <c r="A6" s="39"/>
      <c r="B6" s="40"/>
      <c r="C6" s="41"/>
      <c r="D6" s="41"/>
      <c r="E6" s="42"/>
    </row>
    <row r="7" spans="1:5" s="30" customFormat="1" ht="12.75">
      <c r="A7" s="44" t="s">
        <v>131</v>
      </c>
      <c r="B7" s="43" t="s">
        <v>63</v>
      </c>
      <c r="C7" s="33"/>
      <c r="D7" s="33"/>
      <c r="E7" s="34">
        <f>'GO dela in ZU'!F15</f>
        <v>0</v>
      </c>
    </row>
    <row r="8" spans="1:5" s="30" customFormat="1" ht="12.75">
      <c r="A8" s="44"/>
      <c r="B8" s="43"/>
      <c r="C8" s="33"/>
      <c r="D8" s="33"/>
      <c r="E8" s="34"/>
    </row>
    <row r="9" spans="1:5" s="30" customFormat="1" ht="12.75">
      <c r="A9" s="44" t="s">
        <v>108</v>
      </c>
      <c r="B9" s="43" t="s">
        <v>64</v>
      </c>
      <c r="C9" s="45"/>
      <c r="D9" s="33"/>
      <c r="E9" s="34">
        <f>'GO dela in ZU'!F26</f>
        <v>0</v>
      </c>
    </row>
    <row r="10" spans="1:5" s="30" customFormat="1" ht="12.75">
      <c r="A10" s="44"/>
      <c r="B10" s="43"/>
      <c r="C10" s="33"/>
      <c r="D10" s="33"/>
      <c r="E10" s="34"/>
    </row>
    <row r="11" spans="1:5" s="30" customFormat="1" ht="12.75">
      <c r="A11" s="44" t="s">
        <v>94</v>
      </c>
      <c r="B11" s="43" t="s">
        <v>65</v>
      </c>
      <c r="C11" s="33"/>
      <c r="D11" s="33"/>
      <c r="E11" s="34">
        <f>'GO dela in ZU'!F380</f>
        <v>0</v>
      </c>
    </row>
    <row r="12" spans="1:5" s="30" customFormat="1" ht="12.75">
      <c r="A12" s="44"/>
      <c r="B12" s="43"/>
      <c r="C12" s="33"/>
      <c r="D12" s="33"/>
      <c r="E12" s="34"/>
    </row>
    <row r="13" spans="1:5" s="30" customFormat="1" ht="12.75">
      <c r="A13" s="44" t="s">
        <v>121</v>
      </c>
      <c r="B13" s="43" t="s">
        <v>212</v>
      </c>
      <c r="C13" s="45"/>
      <c r="D13" s="33"/>
      <c r="E13" s="34">
        <f>'S.I.'!E435</f>
        <v>0</v>
      </c>
    </row>
    <row r="14" spans="1:5" s="30" customFormat="1" ht="12.75">
      <c r="A14" s="44"/>
      <c r="B14" s="43"/>
      <c r="C14" s="33"/>
      <c r="D14" s="33"/>
      <c r="E14" s="34"/>
    </row>
    <row r="15" spans="1:5" s="30" customFormat="1" ht="12.75">
      <c r="A15" s="44" t="s">
        <v>132</v>
      </c>
      <c r="B15" s="43" t="s">
        <v>211</v>
      </c>
      <c r="C15" s="45"/>
      <c r="D15" s="33"/>
      <c r="E15" s="34">
        <f>'E.I.'!F16</f>
        <v>0</v>
      </c>
    </row>
    <row r="16" spans="1:5" s="30" customFormat="1" ht="12.75">
      <c r="A16" s="44"/>
      <c r="B16" s="43"/>
      <c r="C16" s="33"/>
      <c r="D16" s="33"/>
      <c r="E16" s="34"/>
    </row>
    <row r="17" spans="1:5" s="30" customFormat="1" ht="12.75">
      <c r="A17" s="44" t="s">
        <v>53</v>
      </c>
      <c r="B17" s="43" t="s">
        <v>830</v>
      </c>
      <c r="C17" s="33"/>
      <c r="D17" s="33"/>
      <c r="E17" s="34">
        <f>(SUM(E7:E16))*0.1</f>
        <v>0</v>
      </c>
    </row>
    <row r="18" spans="1:5" s="30" customFormat="1" ht="12.75">
      <c r="A18" s="35"/>
      <c r="B18" s="46"/>
      <c r="C18" s="37"/>
      <c r="D18" s="37"/>
      <c r="E18" s="38"/>
    </row>
    <row r="19" spans="1:5" s="30" customFormat="1" ht="12.75">
      <c r="A19" s="29"/>
      <c r="B19" s="47"/>
      <c r="C19" s="33"/>
      <c r="D19" s="33"/>
      <c r="E19" s="34"/>
    </row>
    <row r="20" spans="1:5" s="30" customFormat="1" ht="12.75">
      <c r="A20" s="29"/>
      <c r="B20" s="43" t="s">
        <v>846</v>
      </c>
      <c r="C20" s="33"/>
      <c r="D20" s="33"/>
      <c r="E20" s="34">
        <f>SUM(E7:E18)</f>
        <v>0</v>
      </c>
    </row>
    <row r="21" spans="1:5" s="30" customFormat="1" ht="12.75">
      <c r="A21" s="29"/>
      <c r="B21" s="43"/>
      <c r="C21" s="33"/>
      <c r="D21" s="33"/>
      <c r="E21" s="34"/>
    </row>
    <row r="22" spans="1:5" s="30" customFormat="1" ht="12.75">
      <c r="A22" s="29"/>
      <c r="B22" s="43" t="s">
        <v>5</v>
      </c>
      <c r="C22" s="33"/>
      <c r="D22" s="33"/>
      <c r="E22" s="34">
        <f>0.22*E20</f>
        <v>0</v>
      </c>
    </row>
    <row r="23" spans="1:5" s="30" customFormat="1" ht="12.75">
      <c r="A23" s="35"/>
      <c r="B23" s="46"/>
      <c r="C23" s="37"/>
      <c r="D23" s="37"/>
      <c r="E23" s="38"/>
    </row>
    <row r="24" spans="1:5" s="30" customFormat="1" ht="12.75">
      <c r="A24" s="29"/>
      <c r="B24" s="43"/>
      <c r="C24" s="33"/>
      <c r="D24" s="33"/>
      <c r="E24" s="34"/>
    </row>
    <row r="25" spans="1:5" s="51" customFormat="1" ht="12.75">
      <c r="A25" s="48"/>
      <c r="B25" s="49" t="s">
        <v>847</v>
      </c>
      <c r="C25" s="33"/>
      <c r="D25" s="33"/>
      <c r="E25" s="50">
        <f>SUM(E20:E22)</f>
        <v>0</v>
      </c>
    </row>
    <row r="26" spans="1:5" s="30" customFormat="1" ht="12.75">
      <c r="A26" s="29"/>
      <c r="B26" s="43"/>
      <c r="C26" s="33"/>
      <c r="D26" s="33"/>
      <c r="E26" s="34"/>
    </row>
  </sheetData>
  <sheetProtection/>
  <mergeCells count="1">
    <mergeCell ref="B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80"/>
  <sheetViews>
    <sheetView showZeros="0" view="pageBreakPreview" zoomScale="120" zoomScaleSheetLayoutView="120" zoomScalePageLayoutView="0" workbookViewId="0" topLeftCell="A1">
      <selection activeCell="E381" sqref="E381"/>
    </sheetView>
  </sheetViews>
  <sheetFormatPr defaultColWidth="9.140625" defaultRowHeight="12.75"/>
  <cols>
    <col min="1" max="1" width="4.421875" style="7" customWidth="1"/>
    <col min="2" max="2" width="45.7109375" style="1" customWidth="1"/>
    <col min="3" max="3" width="4.7109375" style="12" customWidth="1"/>
    <col min="4" max="4" width="8.7109375" style="11" customWidth="1"/>
    <col min="5" max="5" width="10.7109375" style="13" customWidth="1"/>
    <col min="6" max="6" width="12.7109375" style="18" customWidth="1"/>
    <col min="7" max="7" width="9.00390625" style="2" customWidth="1"/>
    <col min="8" max="8" width="0" style="2" hidden="1" customWidth="1"/>
    <col min="9" max="16384" width="9.140625" style="2" customWidth="1"/>
  </cols>
  <sheetData>
    <row r="1" spans="2:4" ht="12.75">
      <c r="B1" s="3"/>
      <c r="C1" s="15"/>
      <c r="D1" s="9"/>
    </row>
    <row r="2" spans="2:6" ht="26.25" customHeight="1">
      <c r="B2" s="397" t="str">
        <f>Rekapitulacija!B2</f>
        <v>UREDITEV PROSTOROV ZA IZVAJANJE FIZIOTERAPIJE IN ZDRAVSTVENE VZGOJE V PRITLIČJU OBJEKTA BEVKOVA 13 V AJDOVŠČINI</v>
      </c>
      <c r="C2" s="398"/>
      <c r="D2" s="398"/>
      <c r="E2" s="398"/>
      <c r="F2" s="398"/>
    </row>
    <row r="3" spans="2:4" ht="12.75">
      <c r="B3" s="3"/>
      <c r="C3" s="15"/>
      <c r="D3" s="9"/>
    </row>
    <row r="4" spans="2:4" ht="12.75">
      <c r="B4" s="4" t="s">
        <v>62</v>
      </c>
      <c r="C4" s="15"/>
      <c r="D4" s="9"/>
    </row>
    <row r="5" spans="1:6" ht="12.75">
      <c r="A5" s="7" t="s">
        <v>131</v>
      </c>
      <c r="B5" s="3" t="s">
        <v>63</v>
      </c>
      <c r="C5" s="15"/>
      <c r="D5" s="9"/>
      <c r="F5" s="18">
        <f>F15</f>
        <v>0</v>
      </c>
    </row>
    <row r="6" spans="1:6" ht="12.75">
      <c r="A6" s="7" t="s">
        <v>108</v>
      </c>
      <c r="B6" s="3" t="s">
        <v>64</v>
      </c>
      <c r="C6" s="15"/>
      <c r="D6" s="9"/>
      <c r="F6" s="18">
        <f>F26</f>
        <v>0</v>
      </c>
    </row>
    <row r="7" spans="1:6" ht="12.75">
      <c r="A7" s="7" t="s">
        <v>94</v>
      </c>
      <c r="B7" s="3" t="s">
        <v>65</v>
      </c>
      <c r="C7" s="15"/>
      <c r="D7" s="9"/>
      <c r="F7" s="18">
        <f>F380</f>
        <v>0</v>
      </c>
    </row>
    <row r="8" spans="1:6" ht="12.75">
      <c r="A8" s="20"/>
      <c r="B8" s="21" t="s">
        <v>66</v>
      </c>
      <c r="C8" s="23"/>
      <c r="D8" s="74"/>
      <c r="E8" s="344"/>
      <c r="F8" s="28">
        <f>SUM(F5:F7)</f>
        <v>0</v>
      </c>
    </row>
    <row r="9" spans="2:4" ht="12.75">
      <c r="B9" s="3"/>
      <c r="C9" s="15"/>
      <c r="D9" s="9"/>
    </row>
    <row r="10" spans="2:4" ht="12.75">
      <c r="B10" s="3"/>
      <c r="C10" s="15"/>
      <c r="D10" s="9"/>
    </row>
    <row r="11" spans="1:4" ht="12.75">
      <c r="A11" s="8" t="s">
        <v>131</v>
      </c>
      <c r="B11" s="4" t="s">
        <v>63</v>
      </c>
      <c r="C11" s="15"/>
      <c r="D11" s="9"/>
    </row>
    <row r="12" spans="1:6" ht="12.75">
      <c r="A12" s="7" t="s">
        <v>0</v>
      </c>
      <c r="B12" s="3" t="s">
        <v>67</v>
      </c>
      <c r="C12" s="15"/>
      <c r="D12" s="9"/>
      <c r="F12" s="18">
        <f>F40</f>
        <v>0</v>
      </c>
    </row>
    <row r="13" spans="1:6" ht="12.75">
      <c r="A13" s="7" t="s">
        <v>1</v>
      </c>
      <c r="B13" s="3" t="s">
        <v>79</v>
      </c>
      <c r="C13" s="15"/>
      <c r="D13" s="9"/>
      <c r="F13" s="18">
        <f>F65</f>
        <v>0</v>
      </c>
    </row>
    <row r="14" spans="1:6" ht="12.75">
      <c r="A14" s="7" t="s">
        <v>2</v>
      </c>
      <c r="B14" s="3" t="s">
        <v>68</v>
      </c>
      <c r="C14" s="15"/>
      <c r="D14" s="9"/>
      <c r="F14" s="18">
        <f>F94</f>
        <v>0</v>
      </c>
    </row>
    <row r="15" spans="1:6" ht="12.75">
      <c r="A15" s="20"/>
      <c r="B15" s="21" t="s">
        <v>69</v>
      </c>
      <c r="C15" s="25"/>
      <c r="D15" s="26"/>
      <c r="E15" s="27"/>
      <c r="F15" s="28">
        <f>SUM(F12:F14)</f>
        <v>0</v>
      </c>
    </row>
    <row r="16" spans="2:4" ht="12.75">
      <c r="B16" s="4"/>
      <c r="C16" s="15"/>
      <c r="D16" s="9"/>
    </row>
    <row r="17" spans="2:4" ht="12.75">
      <c r="B17" s="3"/>
      <c r="C17" s="15"/>
      <c r="D17" s="9"/>
    </row>
    <row r="18" spans="1:4" ht="12.75">
      <c r="A18" s="8" t="s">
        <v>108</v>
      </c>
      <c r="B18" s="4" t="s">
        <v>64</v>
      </c>
      <c r="C18" s="15"/>
      <c r="D18" s="9"/>
    </row>
    <row r="19" spans="1:6" ht="12.75">
      <c r="A19" s="7" t="s">
        <v>0</v>
      </c>
      <c r="B19" s="3" t="s">
        <v>70</v>
      </c>
      <c r="C19" s="15"/>
      <c r="D19" s="9"/>
      <c r="F19" s="18">
        <f>F146</f>
        <v>0</v>
      </c>
    </row>
    <row r="20" spans="1:6" ht="12.75">
      <c r="A20" s="7" t="s">
        <v>1</v>
      </c>
      <c r="B20" s="3" t="s">
        <v>71</v>
      </c>
      <c r="C20" s="15"/>
      <c r="D20" s="9"/>
      <c r="F20" s="18">
        <f>F173</f>
        <v>0</v>
      </c>
    </row>
    <row r="21" spans="1:6" ht="12.75">
      <c r="A21" s="7" t="s">
        <v>2</v>
      </c>
      <c r="B21" s="3" t="s">
        <v>72</v>
      </c>
      <c r="C21" s="15"/>
      <c r="D21" s="9"/>
      <c r="F21" s="18">
        <f>F182</f>
        <v>0</v>
      </c>
    </row>
    <row r="22" spans="1:6" ht="12.75">
      <c r="A22" s="7" t="s">
        <v>3</v>
      </c>
      <c r="B22" s="3" t="s">
        <v>73</v>
      </c>
      <c r="C22" s="15"/>
      <c r="D22" s="9"/>
      <c r="F22" s="18">
        <f>F199</f>
        <v>0</v>
      </c>
    </row>
    <row r="23" spans="1:6" ht="12.75">
      <c r="A23" s="7" t="s">
        <v>4</v>
      </c>
      <c r="B23" s="3" t="s">
        <v>74</v>
      </c>
      <c r="C23" s="15"/>
      <c r="D23" s="9"/>
      <c r="F23" s="18">
        <f>F224</f>
        <v>0</v>
      </c>
    </row>
    <row r="24" spans="1:6" ht="12.75">
      <c r="A24" s="7" t="s">
        <v>6</v>
      </c>
      <c r="B24" s="3" t="s">
        <v>75</v>
      </c>
      <c r="C24" s="15"/>
      <c r="D24" s="9"/>
      <c r="F24" s="18">
        <f>F235</f>
        <v>0</v>
      </c>
    </row>
    <row r="25" spans="1:6" ht="12.75">
      <c r="A25" s="7" t="s">
        <v>7</v>
      </c>
      <c r="B25" s="3" t="s">
        <v>76</v>
      </c>
      <c r="C25" s="15"/>
      <c r="D25" s="9"/>
      <c r="F25" s="18">
        <f>F240</f>
        <v>0</v>
      </c>
    </row>
    <row r="26" spans="1:6" ht="12.75">
      <c r="A26" s="20"/>
      <c r="B26" s="21" t="s">
        <v>77</v>
      </c>
      <c r="C26" s="25"/>
      <c r="D26" s="26"/>
      <c r="E26" s="27"/>
      <c r="F26" s="28">
        <f>SUM(F19:F25)</f>
        <v>0</v>
      </c>
    </row>
    <row r="27" spans="2:4" ht="12.75">
      <c r="B27" s="4"/>
      <c r="C27" s="15"/>
      <c r="D27" s="9"/>
    </row>
    <row r="28" spans="2:4" ht="12.75">
      <c r="B28" s="4"/>
      <c r="C28" s="15"/>
      <c r="D28" s="9"/>
    </row>
    <row r="29" spans="1:6" ht="12.75">
      <c r="A29" s="8" t="s">
        <v>131</v>
      </c>
      <c r="B29" s="4" t="s">
        <v>63</v>
      </c>
      <c r="C29" s="16"/>
      <c r="D29" s="10"/>
      <c r="E29" s="14"/>
      <c r="F29" s="19"/>
    </row>
    <row r="30" spans="2:4" ht="12.75">
      <c r="B30" s="3"/>
      <c r="C30" s="15"/>
      <c r="D30" s="9"/>
    </row>
    <row r="31" spans="1:6" ht="12.75">
      <c r="A31" s="8" t="s">
        <v>131</v>
      </c>
      <c r="B31" s="4" t="s">
        <v>67</v>
      </c>
      <c r="C31" s="15"/>
      <c r="D31" s="9"/>
      <c r="E31" s="56"/>
      <c r="F31" s="64"/>
    </row>
    <row r="32" spans="2:6" ht="12.75">
      <c r="B32" s="3"/>
      <c r="C32" s="15"/>
      <c r="D32" s="9"/>
      <c r="E32" s="56"/>
      <c r="F32" s="64"/>
    </row>
    <row r="33" spans="2:6" ht="90.75" customHeight="1">
      <c r="B33" s="402" t="s">
        <v>313</v>
      </c>
      <c r="C33" s="412"/>
      <c r="D33" s="412"/>
      <c r="E33" s="412"/>
      <c r="F33" s="412"/>
    </row>
    <row r="34" spans="2:6" ht="12.75">
      <c r="B34" s="53"/>
      <c r="C34" s="68"/>
      <c r="D34" s="69"/>
      <c r="E34" s="70"/>
      <c r="F34" s="343"/>
    </row>
    <row r="35" spans="1:6" ht="38.25">
      <c r="A35" s="7" t="s">
        <v>8</v>
      </c>
      <c r="B35" s="53" t="s">
        <v>80</v>
      </c>
      <c r="C35" s="68" t="s">
        <v>78</v>
      </c>
      <c r="D35" s="69">
        <v>1</v>
      </c>
      <c r="E35" s="70"/>
      <c r="F35" s="343">
        <f>D35*E35</f>
        <v>0</v>
      </c>
    </row>
    <row r="36" spans="2:6" ht="12.75">
      <c r="B36" s="53"/>
      <c r="C36" s="68"/>
      <c r="D36" s="69"/>
      <c r="E36" s="70"/>
      <c r="F36" s="343"/>
    </row>
    <row r="37" spans="1:6" ht="14.25" customHeight="1">
      <c r="A37" s="7" t="s">
        <v>10</v>
      </c>
      <c r="B37" s="53" t="s">
        <v>13</v>
      </c>
      <c r="C37" s="68" t="s">
        <v>78</v>
      </c>
      <c r="D37" s="69">
        <v>1</v>
      </c>
      <c r="E37" s="345"/>
      <c r="F37" s="346">
        <f>D37*E37</f>
        <v>0</v>
      </c>
    </row>
    <row r="38" spans="2:6" ht="14.25" customHeight="1">
      <c r="B38" s="53"/>
      <c r="C38" s="68"/>
      <c r="D38" s="69"/>
      <c r="E38" s="345"/>
      <c r="F38" s="346"/>
    </row>
    <row r="39" spans="1:6" ht="14.25" customHeight="1">
      <c r="A39" s="7" t="s">
        <v>30</v>
      </c>
      <c r="B39" s="53" t="s">
        <v>837</v>
      </c>
      <c r="C39" s="68" t="s">
        <v>9</v>
      </c>
      <c r="D39" s="69">
        <v>1</v>
      </c>
      <c r="E39" s="345"/>
      <c r="F39" s="346">
        <f>D39*E39</f>
        <v>0</v>
      </c>
    </row>
    <row r="40" spans="1:6" ht="14.25" customHeight="1">
      <c r="A40" s="20"/>
      <c r="B40" s="347" t="s">
        <v>81</v>
      </c>
      <c r="C40" s="348"/>
      <c r="D40" s="349"/>
      <c r="E40" s="349"/>
      <c r="F40" s="350">
        <f>SUM(F35:F39)</f>
        <v>0</v>
      </c>
    </row>
    <row r="41" spans="1:6" ht="12.75">
      <c r="A41" s="405"/>
      <c r="B41" s="405"/>
      <c r="C41" s="405"/>
      <c r="D41" s="405"/>
      <c r="E41" s="405"/>
      <c r="F41" s="405"/>
    </row>
    <row r="42" spans="1:6" ht="14.25" customHeight="1">
      <c r="A42" s="8" t="s">
        <v>108</v>
      </c>
      <c r="B42" s="406" t="s">
        <v>79</v>
      </c>
      <c r="C42" s="406"/>
      <c r="D42" s="406"/>
      <c r="E42" s="406"/>
      <c r="F42" s="406"/>
    </row>
    <row r="43" spans="1:6" ht="14.25" customHeight="1">
      <c r="A43" s="8"/>
      <c r="B43" s="66"/>
      <c r="C43" s="66"/>
      <c r="D43" s="66"/>
      <c r="E43" s="66"/>
      <c r="F43" s="66"/>
    </row>
    <row r="44" spans="1:6" ht="26.25" customHeight="1">
      <c r="A44" s="8"/>
      <c r="B44" s="410" t="s">
        <v>86</v>
      </c>
      <c r="C44" s="411"/>
      <c r="D44" s="411"/>
      <c r="E44" s="411"/>
      <c r="F44" s="411"/>
    </row>
    <row r="45" spans="1:6" ht="12.75">
      <c r="A45" s="8"/>
      <c r="B45" s="65"/>
      <c r="C45" s="351"/>
      <c r="D45" s="351"/>
      <c r="E45" s="351"/>
      <c r="F45" s="351"/>
    </row>
    <row r="46" spans="1:6" ht="12.75">
      <c r="A46" s="7" t="s">
        <v>12</v>
      </c>
      <c r="B46" s="53" t="s">
        <v>87</v>
      </c>
      <c r="C46" s="68" t="s">
        <v>29</v>
      </c>
      <c r="D46" s="69">
        <v>377</v>
      </c>
      <c r="E46" s="70"/>
      <c r="F46" s="352">
        <f>D46*E46</f>
        <v>0</v>
      </c>
    </row>
    <row r="47" spans="2:6" ht="12.75">
      <c r="B47" s="53"/>
      <c r="C47" s="68"/>
      <c r="D47" s="69"/>
      <c r="E47" s="70"/>
      <c r="F47" s="352"/>
    </row>
    <row r="48" spans="1:6" ht="12.75">
      <c r="A48" s="7" t="s">
        <v>14</v>
      </c>
      <c r="B48" s="53" t="s">
        <v>88</v>
      </c>
      <c r="C48" s="68" t="s">
        <v>85</v>
      </c>
      <c r="D48" s="69">
        <v>72</v>
      </c>
      <c r="E48" s="70"/>
      <c r="F48" s="352">
        <f aca="true" t="shared" si="0" ref="F48:F64">D48*E48</f>
        <v>0</v>
      </c>
    </row>
    <row r="49" spans="2:6" ht="12.75">
      <c r="B49" s="53"/>
      <c r="C49" s="68"/>
      <c r="D49" s="69"/>
      <c r="E49" s="70"/>
      <c r="F49" s="352"/>
    </row>
    <row r="50" spans="1:6" ht="25.5">
      <c r="A50" s="7" t="s">
        <v>15</v>
      </c>
      <c r="B50" s="53" t="s">
        <v>84</v>
      </c>
      <c r="C50" s="68" t="s">
        <v>78</v>
      </c>
      <c r="D50" s="69">
        <v>1</v>
      </c>
      <c r="E50" s="70"/>
      <c r="F50" s="352">
        <f t="shared" si="0"/>
        <v>0</v>
      </c>
    </row>
    <row r="51" spans="2:6" ht="12.75">
      <c r="B51" s="53"/>
      <c r="C51" s="68"/>
      <c r="D51" s="69"/>
      <c r="E51" s="70"/>
      <c r="F51" s="352"/>
    </row>
    <row r="52" spans="1:6" ht="12.75">
      <c r="A52" s="7" t="s">
        <v>16</v>
      </c>
      <c r="B52" s="53" t="s">
        <v>89</v>
      </c>
      <c r="C52" s="68" t="s">
        <v>29</v>
      </c>
      <c r="D52" s="69">
        <v>280</v>
      </c>
      <c r="E52" s="70"/>
      <c r="F52" s="352">
        <f t="shared" si="0"/>
        <v>0</v>
      </c>
    </row>
    <row r="53" spans="2:6" ht="12.75">
      <c r="B53" s="53"/>
      <c r="C53" s="68"/>
      <c r="D53" s="69"/>
      <c r="E53" s="70"/>
      <c r="F53" s="352"/>
    </row>
    <row r="54" spans="1:6" ht="12.75">
      <c r="A54" s="7" t="s">
        <v>32</v>
      </c>
      <c r="B54" s="53" t="s">
        <v>90</v>
      </c>
      <c r="C54" s="68" t="s">
        <v>83</v>
      </c>
      <c r="D54" s="69">
        <v>47.41</v>
      </c>
      <c r="E54" s="70"/>
      <c r="F54" s="352">
        <f t="shared" si="0"/>
        <v>0</v>
      </c>
    </row>
    <row r="55" spans="2:6" ht="12.75">
      <c r="B55" s="53"/>
      <c r="C55" s="68"/>
      <c r="D55" s="69"/>
      <c r="E55" s="70"/>
      <c r="F55" s="352"/>
    </row>
    <row r="56" spans="1:6" ht="12.75">
      <c r="A56" s="7" t="s">
        <v>33</v>
      </c>
      <c r="B56" s="53" t="s">
        <v>91</v>
      </c>
      <c r="C56" s="68" t="s">
        <v>29</v>
      </c>
      <c r="D56" s="69">
        <v>495</v>
      </c>
      <c r="E56" s="70"/>
      <c r="F56" s="352">
        <f t="shared" si="0"/>
        <v>0</v>
      </c>
    </row>
    <row r="57" spans="2:6" ht="12.75">
      <c r="B57" s="53"/>
      <c r="C57" s="68"/>
      <c r="D57" s="69"/>
      <c r="E57" s="70"/>
      <c r="F57" s="352">
        <f t="shared" si="0"/>
        <v>0</v>
      </c>
    </row>
    <row r="58" spans="1:6" ht="25.5">
      <c r="A58" s="7" t="s">
        <v>34</v>
      </c>
      <c r="B58" s="53" t="s">
        <v>311</v>
      </c>
      <c r="C58" s="68" t="s">
        <v>78</v>
      </c>
      <c r="D58" s="69">
        <v>33</v>
      </c>
      <c r="E58" s="70"/>
      <c r="F58" s="352">
        <f t="shared" si="0"/>
        <v>0</v>
      </c>
    </row>
    <row r="59" spans="2:6" ht="12.75">
      <c r="B59" s="53"/>
      <c r="C59" s="68"/>
      <c r="D59" s="69"/>
      <c r="E59" s="70"/>
      <c r="F59" s="352">
        <f t="shared" si="0"/>
        <v>0</v>
      </c>
    </row>
    <row r="60" spans="1:6" ht="12.75">
      <c r="A60" s="7" t="s">
        <v>35</v>
      </c>
      <c r="B60" s="53" t="s">
        <v>310</v>
      </c>
      <c r="C60" s="68" t="s">
        <v>29</v>
      </c>
      <c r="D60" s="69">
        <v>119</v>
      </c>
      <c r="E60" s="70"/>
      <c r="F60" s="352">
        <f t="shared" si="0"/>
        <v>0</v>
      </c>
    </row>
    <row r="61" spans="2:6" ht="12.75">
      <c r="B61" s="53"/>
      <c r="C61" s="68"/>
      <c r="D61" s="69"/>
      <c r="E61" s="70"/>
      <c r="F61" s="352">
        <f t="shared" si="0"/>
        <v>0</v>
      </c>
    </row>
    <row r="62" spans="1:6" ht="25.5">
      <c r="A62" s="7" t="s">
        <v>36</v>
      </c>
      <c r="B62" s="53" t="s">
        <v>312</v>
      </c>
      <c r="C62" s="68" t="s">
        <v>29</v>
      </c>
      <c r="D62" s="69">
        <v>495</v>
      </c>
      <c r="E62" s="70"/>
      <c r="F62" s="352">
        <f t="shared" si="0"/>
        <v>0</v>
      </c>
    </row>
    <row r="63" spans="2:6" ht="12.75">
      <c r="B63" s="53"/>
      <c r="C63" s="68"/>
      <c r="D63" s="69"/>
      <c r="E63" s="70"/>
      <c r="F63" s="352">
        <f t="shared" si="0"/>
        <v>0</v>
      </c>
    </row>
    <row r="64" spans="1:6" ht="25.5">
      <c r="A64" s="54" t="s">
        <v>302</v>
      </c>
      <c r="B64" s="53" t="s">
        <v>92</v>
      </c>
      <c r="C64" s="68" t="s">
        <v>93</v>
      </c>
      <c r="D64" s="69">
        <v>50</v>
      </c>
      <c r="E64" s="70"/>
      <c r="F64" s="352">
        <f t="shared" si="0"/>
        <v>0</v>
      </c>
    </row>
    <row r="65" spans="1:6" ht="12.75">
      <c r="A65" s="22"/>
      <c r="B65" s="21" t="s">
        <v>82</v>
      </c>
      <c r="C65" s="23"/>
      <c r="D65" s="74"/>
      <c r="E65" s="76"/>
      <c r="F65" s="77">
        <f>SUM(F46:F64)</f>
        <v>0</v>
      </c>
    </row>
    <row r="66" spans="1:6" ht="12.75">
      <c r="A66" s="405"/>
      <c r="B66" s="405"/>
      <c r="C66" s="405"/>
      <c r="D66" s="405"/>
      <c r="E66" s="405"/>
      <c r="F66" s="405"/>
    </row>
    <row r="67" spans="1:6" ht="14.25" customHeight="1">
      <c r="A67" s="8" t="s">
        <v>94</v>
      </c>
      <c r="B67" s="406" t="s">
        <v>68</v>
      </c>
      <c r="C67" s="406"/>
      <c r="D67" s="406"/>
      <c r="E67" s="406"/>
      <c r="F67" s="406"/>
    </row>
    <row r="68" spans="1:6" ht="12.75">
      <c r="A68" s="407"/>
      <c r="B68" s="407"/>
      <c r="C68" s="407"/>
      <c r="D68" s="407"/>
      <c r="E68" s="407"/>
      <c r="F68" s="407"/>
    </row>
    <row r="69" spans="1:6" ht="55.5" customHeight="1">
      <c r="A69" s="54"/>
      <c r="B69" s="402" t="s">
        <v>95</v>
      </c>
      <c r="C69" s="403"/>
      <c r="D69" s="403"/>
      <c r="E69" s="403"/>
      <c r="F69" s="403"/>
    </row>
    <row r="70" spans="1:6" ht="12.75">
      <c r="A70" s="408"/>
      <c r="B70" s="408"/>
      <c r="C70" s="408"/>
      <c r="D70" s="408"/>
      <c r="E70" s="408"/>
      <c r="F70" s="408"/>
    </row>
    <row r="71" spans="1:6" ht="38.25">
      <c r="A71" s="54" t="s">
        <v>17</v>
      </c>
      <c r="B71" s="53" t="s">
        <v>96</v>
      </c>
      <c r="C71" s="68" t="s">
        <v>29</v>
      </c>
      <c r="D71" s="69">
        <v>496</v>
      </c>
      <c r="E71" s="70"/>
      <c r="F71" s="71">
        <f>D71*E71</f>
        <v>0</v>
      </c>
    </row>
    <row r="72" spans="1:6" ht="12.75">
      <c r="A72" s="54"/>
      <c r="B72" s="53"/>
      <c r="C72" s="68"/>
      <c r="D72" s="69"/>
      <c r="E72" s="70"/>
      <c r="F72" s="71"/>
    </row>
    <row r="73" spans="1:6" ht="12.75">
      <c r="A73" s="54" t="s">
        <v>18</v>
      </c>
      <c r="B73" s="53" t="s">
        <v>308</v>
      </c>
      <c r="C73" s="68" t="s">
        <v>83</v>
      </c>
      <c r="D73" s="69">
        <v>4</v>
      </c>
      <c r="E73" s="70"/>
      <c r="F73" s="71">
        <f aca="true" t="shared" si="1" ref="F73:F91">D73*E73</f>
        <v>0</v>
      </c>
    </row>
    <row r="74" spans="1:6" ht="12.75">
      <c r="A74" s="54"/>
      <c r="B74" s="53"/>
      <c r="C74" s="68"/>
      <c r="D74" s="69"/>
      <c r="E74" s="70"/>
      <c r="F74" s="71"/>
    </row>
    <row r="75" spans="1:6" ht="51.75" customHeight="1">
      <c r="A75" s="54" t="s">
        <v>19</v>
      </c>
      <c r="B75" s="53" t="s">
        <v>307</v>
      </c>
      <c r="C75" s="68" t="s">
        <v>29</v>
      </c>
      <c r="D75" s="69">
        <v>446</v>
      </c>
      <c r="E75" s="70"/>
      <c r="F75" s="71">
        <f t="shared" si="1"/>
        <v>0</v>
      </c>
    </row>
    <row r="76" spans="1:6" ht="12.75">
      <c r="A76" s="54"/>
      <c r="B76" s="53"/>
      <c r="C76" s="68"/>
      <c r="D76" s="69"/>
      <c r="E76" s="70"/>
      <c r="F76" s="71"/>
    </row>
    <row r="77" spans="1:6" ht="38.25">
      <c r="A77" s="54" t="s">
        <v>20</v>
      </c>
      <c r="B77" s="53" t="s">
        <v>305</v>
      </c>
      <c r="C77" s="68" t="s">
        <v>78</v>
      </c>
      <c r="D77" s="69">
        <v>7</v>
      </c>
      <c r="E77" s="70"/>
      <c r="F77" s="71">
        <f t="shared" si="1"/>
        <v>0</v>
      </c>
    </row>
    <row r="78" spans="1:6" ht="12.75">
      <c r="A78" s="54"/>
      <c r="B78" s="53"/>
      <c r="C78" s="68"/>
      <c r="D78" s="69"/>
      <c r="E78" s="70"/>
      <c r="F78" s="71"/>
    </row>
    <row r="79" spans="1:6" ht="38.25">
      <c r="A79" s="54" t="s">
        <v>21</v>
      </c>
      <c r="B79" s="53" t="s">
        <v>103</v>
      </c>
      <c r="C79" s="68" t="s">
        <v>29</v>
      </c>
      <c r="D79" s="69">
        <v>50</v>
      </c>
      <c r="E79" s="70"/>
      <c r="F79" s="71">
        <f t="shared" si="1"/>
        <v>0</v>
      </c>
    </row>
    <row r="80" spans="1:6" ht="12.75">
      <c r="A80" s="54"/>
      <c r="B80" s="53"/>
      <c r="C80" s="68"/>
      <c r="D80" s="69"/>
      <c r="E80" s="70"/>
      <c r="F80" s="71"/>
    </row>
    <row r="81" spans="1:6" ht="38.25">
      <c r="A81" s="54" t="s">
        <v>22</v>
      </c>
      <c r="B81" s="53" t="s">
        <v>315</v>
      </c>
      <c r="C81" s="68" t="s">
        <v>29</v>
      </c>
      <c r="D81" s="69">
        <v>380</v>
      </c>
      <c r="E81" s="70"/>
      <c r="F81" s="71">
        <f t="shared" si="1"/>
        <v>0</v>
      </c>
    </row>
    <row r="82" spans="1:6" ht="12.75">
      <c r="A82" s="54"/>
      <c r="B82" s="53"/>
      <c r="C82" s="68"/>
      <c r="D82" s="69"/>
      <c r="E82" s="70"/>
      <c r="F82" s="71"/>
    </row>
    <row r="83" spans="1:6" ht="39" customHeight="1">
      <c r="A83" s="54" t="s">
        <v>97</v>
      </c>
      <c r="B83" s="53" t="s">
        <v>304</v>
      </c>
      <c r="C83" s="68" t="s">
        <v>29</v>
      </c>
      <c r="D83" s="69">
        <v>380</v>
      </c>
      <c r="E83" s="70"/>
      <c r="F83" s="71">
        <f t="shared" si="1"/>
        <v>0</v>
      </c>
    </row>
    <row r="84" spans="1:6" ht="12.75">
      <c r="A84" s="54"/>
      <c r="B84" s="53"/>
      <c r="C84" s="68"/>
      <c r="D84" s="69"/>
      <c r="E84" s="70"/>
      <c r="F84" s="71"/>
    </row>
    <row r="85" spans="1:6" ht="38.25">
      <c r="A85" s="54" t="s">
        <v>98</v>
      </c>
      <c r="B85" s="53" t="s">
        <v>839</v>
      </c>
      <c r="C85" s="68" t="s">
        <v>85</v>
      </c>
      <c r="D85" s="69">
        <v>72</v>
      </c>
      <c r="E85" s="70"/>
      <c r="F85" s="71">
        <f t="shared" si="1"/>
        <v>0</v>
      </c>
    </row>
    <row r="86" spans="1:6" ht="12.75">
      <c r="A86" s="54"/>
      <c r="B86" s="53"/>
      <c r="C86" s="68"/>
      <c r="D86" s="69"/>
      <c r="E86" s="70"/>
      <c r="F86" s="71"/>
    </row>
    <row r="87" spans="1:6" ht="39" customHeight="1">
      <c r="A87" s="54" t="s">
        <v>99</v>
      </c>
      <c r="B87" s="53" t="s">
        <v>104</v>
      </c>
      <c r="C87" s="72" t="s">
        <v>85</v>
      </c>
      <c r="D87" s="73">
        <v>12</v>
      </c>
      <c r="E87" s="70"/>
      <c r="F87" s="71">
        <f t="shared" si="1"/>
        <v>0</v>
      </c>
    </row>
    <row r="88" spans="1:6" ht="12.75">
      <c r="A88" s="54"/>
      <c r="B88" s="53"/>
      <c r="C88" s="72"/>
      <c r="D88" s="73"/>
      <c r="E88" s="70"/>
      <c r="F88" s="71"/>
    </row>
    <row r="89" spans="1:6" ht="12.75">
      <c r="A89" s="54" t="s">
        <v>100</v>
      </c>
      <c r="B89" s="53" t="s">
        <v>306</v>
      </c>
      <c r="C89" s="72" t="s">
        <v>29</v>
      </c>
      <c r="D89" s="73">
        <v>400</v>
      </c>
      <c r="E89" s="70"/>
      <c r="F89" s="71">
        <f t="shared" si="1"/>
        <v>0</v>
      </c>
    </row>
    <row r="90" spans="1:6" ht="12.75">
      <c r="A90" s="54"/>
      <c r="B90" s="53"/>
      <c r="C90" s="72"/>
      <c r="D90" s="73"/>
      <c r="E90" s="70"/>
      <c r="F90" s="71"/>
    </row>
    <row r="91" spans="1:6" ht="38.25">
      <c r="A91" s="54" t="s">
        <v>101</v>
      </c>
      <c r="B91" s="53" t="s">
        <v>838</v>
      </c>
      <c r="C91" s="72" t="s">
        <v>29</v>
      </c>
      <c r="D91" s="73">
        <v>400</v>
      </c>
      <c r="E91" s="70"/>
      <c r="F91" s="71">
        <f t="shared" si="1"/>
        <v>0</v>
      </c>
    </row>
    <row r="92" spans="1:6" ht="12.75">
      <c r="A92" s="54"/>
      <c r="B92" s="53"/>
      <c r="C92" s="68"/>
      <c r="D92" s="69"/>
      <c r="E92" s="70"/>
      <c r="F92" s="352"/>
    </row>
    <row r="93" spans="1:6" ht="25.5">
      <c r="A93" s="54" t="s">
        <v>102</v>
      </c>
      <c r="B93" s="53" t="s">
        <v>309</v>
      </c>
      <c r="C93" s="68" t="s">
        <v>93</v>
      </c>
      <c r="D93" s="69">
        <v>50</v>
      </c>
      <c r="E93" s="70"/>
      <c r="F93" s="352">
        <f>D93*E93</f>
        <v>0</v>
      </c>
    </row>
    <row r="94" spans="1:6" ht="14.25" customHeight="1">
      <c r="A94" s="22"/>
      <c r="B94" s="21" t="s">
        <v>268</v>
      </c>
      <c r="C94" s="74"/>
      <c r="D94" s="23"/>
      <c r="E94" s="23"/>
      <c r="F94" s="75">
        <f>SUM(F71:F93)</f>
        <v>0</v>
      </c>
    </row>
    <row r="95" spans="1:6" ht="14.25" customHeight="1">
      <c r="A95" s="8"/>
      <c r="B95" s="4"/>
      <c r="C95" s="5"/>
      <c r="D95" s="5"/>
      <c r="E95" s="5"/>
      <c r="F95" s="5"/>
    </row>
    <row r="96" spans="1:6" ht="14.25" customHeight="1">
      <c r="A96" s="8"/>
      <c r="B96" s="4"/>
      <c r="C96" s="5"/>
      <c r="D96" s="5"/>
      <c r="E96" s="5"/>
      <c r="F96" s="5"/>
    </row>
    <row r="97" spans="1:6" ht="14.25" customHeight="1">
      <c r="A97" s="8" t="s">
        <v>108</v>
      </c>
      <c r="B97" s="396" t="s">
        <v>64</v>
      </c>
      <c r="C97" s="396"/>
      <c r="D97" s="396"/>
      <c r="E97" s="396"/>
      <c r="F97" s="396"/>
    </row>
    <row r="98" spans="1:6" ht="12.75">
      <c r="A98" s="405"/>
      <c r="B98" s="405"/>
      <c r="C98" s="405"/>
      <c r="D98" s="405"/>
      <c r="E98" s="405"/>
      <c r="F98" s="405"/>
    </row>
    <row r="99" spans="1:6" ht="14.25" customHeight="1">
      <c r="A99" s="8" t="s">
        <v>131</v>
      </c>
      <c r="B99" s="396" t="s">
        <v>270</v>
      </c>
      <c r="C99" s="396"/>
      <c r="D99" s="396"/>
      <c r="E99" s="396"/>
      <c r="F99" s="396"/>
    </row>
    <row r="100" spans="1:6" ht="12.75">
      <c r="A100" s="405"/>
      <c r="B100" s="405"/>
      <c r="C100" s="405"/>
      <c r="D100" s="405"/>
      <c r="E100" s="405"/>
      <c r="F100" s="405"/>
    </row>
    <row r="101" spans="1:6" ht="80.25" customHeight="1">
      <c r="A101" s="55"/>
      <c r="B101" s="404" t="s">
        <v>281</v>
      </c>
      <c r="C101" s="401"/>
      <c r="D101" s="401"/>
      <c r="E101" s="401"/>
      <c r="F101" s="401"/>
    </row>
    <row r="102" spans="1:6" ht="12.75">
      <c r="A102" s="55"/>
      <c r="B102" s="55"/>
      <c r="C102" s="55"/>
      <c r="D102" s="55"/>
      <c r="E102" s="55"/>
      <c r="F102" s="55"/>
    </row>
    <row r="103" spans="1:6" ht="51">
      <c r="A103" s="54" t="s">
        <v>8</v>
      </c>
      <c r="B103" s="63" t="s">
        <v>271</v>
      </c>
      <c r="C103" s="68" t="s">
        <v>78</v>
      </c>
      <c r="D103" s="69">
        <v>2</v>
      </c>
      <c r="E103" s="70"/>
      <c r="F103" s="343">
        <f>D103*E103</f>
        <v>0</v>
      </c>
    </row>
    <row r="104" spans="1:6" ht="12.75">
      <c r="A104" s="54"/>
      <c r="B104" s="63"/>
      <c r="C104" s="68"/>
      <c r="D104" s="69"/>
      <c r="E104" s="70"/>
      <c r="F104" s="343">
        <f aca="true" t="shared" si="2" ref="F104:F145">D104*E104</f>
        <v>0</v>
      </c>
    </row>
    <row r="105" spans="1:6" ht="51">
      <c r="A105" s="54" t="s">
        <v>10</v>
      </c>
      <c r="B105" s="63" t="s">
        <v>272</v>
      </c>
      <c r="C105" s="353" t="s">
        <v>78</v>
      </c>
      <c r="D105" s="73">
        <v>1</v>
      </c>
      <c r="E105" s="70"/>
      <c r="F105" s="343">
        <f t="shared" si="2"/>
        <v>0</v>
      </c>
    </row>
    <row r="106" spans="1:6" ht="12.75">
      <c r="A106" s="54"/>
      <c r="B106" s="63"/>
      <c r="C106" s="353"/>
      <c r="D106" s="73"/>
      <c r="E106" s="70"/>
      <c r="F106" s="343">
        <f t="shared" si="2"/>
        <v>0</v>
      </c>
    </row>
    <row r="107" spans="1:6" ht="51">
      <c r="A107" s="54" t="s">
        <v>30</v>
      </c>
      <c r="B107" s="63" t="s">
        <v>273</v>
      </c>
      <c r="C107" s="353" t="s">
        <v>78</v>
      </c>
      <c r="D107" s="73">
        <v>1</v>
      </c>
      <c r="E107" s="70"/>
      <c r="F107" s="343">
        <f t="shared" si="2"/>
        <v>0</v>
      </c>
    </row>
    <row r="108" spans="1:6" ht="12.75">
      <c r="A108" s="54"/>
      <c r="B108" s="63"/>
      <c r="C108" s="353"/>
      <c r="D108" s="73"/>
      <c r="E108" s="70"/>
      <c r="F108" s="343">
        <f t="shared" si="2"/>
        <v>0</v>
      </c>
    </row>
    <row r="109" spans="1:6" ht="76.5">
      <c r="A109" s="54" t="s">
        <v>31</v>
      </c>
      <c r="B109" s="63" t="s">
        <v>274</v>
      </c>
      <c r="C109" s="353" t="s">
        <v>78</v>
      </c>
      <c r="D109" s="73">
        <v>1</v>
      </c>
      <c r="E109" s="70"/>
      <c r="F109" s="343">
        <f t="shared" si="2"/>
        <v>0</v>
      </c>
    </row>
    <row r="110" spans="1:6" ht="12.75">
      <c r="A110" s="54"/>
      <c r="B110" s="63"/>
      <c r="C110" s="353"/>
      <c r="D110" s="73"/>
      <c r="E110" s="70"/>
      <c r="F110" s="343">
        <f t="shared" si="2"/>
        <v>0</v>
      </c>
    </row>
    <row r="111" spans="1:6" ht="76.5">
      <c r="A111" s="54" t="s">
        <v>11</v>
      </c>
      <c r="B111" s="63" t="s">
        <v>275</v>
      </c>
      <c r="C111" s="353" t="s">
        <v>78</v>
      </c>
      <c r="D111" s="73">
        <v>1</v>
      </c>
      <c r="E111" s="70"/>
      <c r="F111" s="343">
        <f t="shared" si="2"/>
        <v>0</v>
      </c>
    </row>
    <row r="112" spans="1:6" ht="12.75">
      <c r="A112" s="54"/>
      <c r="B112" s="63"/>
      <c r="C112" s="353"/>
      <c r="D112" s="73"/>
      <c r="E112" s="70"/>
      <c r="F112" s="343">
        <f t="shared" si="2"/>
        <v>0</v>
      </c>
    </row>
    <row r="113" spans="1:6" ht="50.25" customHeight="1">
      <c r="A113" s="54" t="s">
        <v>277</v>
      </c>
      <c r="B113" s="63" t="s">
        <v>844</v>
      </c>
      <c r="C113" s="353" t="s">
        <v>78</v>
      </c>
      <c r="D113" s="73">
        <v>1</v>
      </c>
      <c r="E113" s="70"/>
      <c r="F113" s="343">
        <f t="shared" si="2"/>
        <v>0</v>
      </c>
    </row>
    <row r="114" spans="1:6" ht="12.75">
      <c r="A114" s="54"/>
      <c r="B114" s="63"/>
      <c r="C114" s="353"/>
      <c r="D114" s="73"/>
      <c r="E114" s="70"/>
      <c r="F114" s="343">
        <f t="shared" si="2"/>
        <v>0</v>
      </c>
    </row>
    <row r="115" spans="1:6" ht="52.5" customHeight="1">
      <c r="A115" s="54" t="s">
        <v>278</v>
      </c>
      <c r="B115" s="63" t="s">
        <v>845</v>
      </c>
      <c r="C115" s="353" t="s">
        <v>78</v>
      </c>
      <c r="D115" s="73">
        <v>1</v>
      </c>
      <c r="E115" s="70"/>
      <c r="F115" s="343">
        <f t="shared" si="2"/>
        <v>0</v>
      </c>
    </row>
    <row r="116" spans="1:6" ht="12.75">
      <c r="A116" s="54"/>
      <c r="B116" s="63"/>
      <c r="C116" s="353"/>
      <c r="D116" s="73"/>
      <c r="E116" s="70"/>
      <c r="F116" s="343">
        <f t="shared" si="2"/>
        <v>0</v>
      </c>
    </row>
    <row r="117" spans="1:6" ht="63.75">
      <c r="A117" s="54" t="s">
        <v>279</v>
      </c>
      <c r="B117" s="63" t="s">
        <v>276</v>
      </c>
      <c r="C117" s="353" t="s">
        <v>78</v>
      </c>
      <c r="D117" s="73">
        <v>1</v>
      </c>
      <c r="E117" s="70"/>
      <c r="F117" s="343">
        <f t="shared" si="2"/>
        <v>0</v>
      </c>
    </row>
    <row r="118" spans="1:6" ht="12.75">
      <c r="A118" s="54"/>
      <c r="B118" s="63"/>
      <c r="C118" s="353"/>
      <c r="D118" s="73"/>
      <c r="E118" s="70"/>
      <c r="F118" s="343">
        <f t="shared" si="2"/>
        <v>0</v>
      </c>
    </row>
    <row r="119" spans="1:6" ht="51">
      <c r="A119" s="54" t="s">
        <v>280</v>
      </c>
      <c r="B119" s="63" t="s">
        <v>283</v>
      </c>
      <c r="C119" s="353" t="s">
        <v>78</v>
      </c>
      <c r="D119" s="73">
        <v>15</v>
      </c>
      <c r="E119" s="70"/>
      <c r="F119" s="343">
        <f t="shared" si="2"/>
        <v>0</v>
      </c>
    </row>
    <row r="120" spans="1:6" ht="12.75">
      <c r="A120" s="54"/>
      <c r="B120" s="63"/>
      <c r="C120" s="353"/>
      <c r="D120" s="73"/>
      <c r="E120" s="70"/>
      <c r="F120" s="343">
        <f t="shared" si="2"/>
        <v>0</v>
      </c>
    </row>
    <row r="121" spans="1:6" ht="63" customHeight="1">
      <c r="A121" s="54" t="s">
        <v>282</v>
      </c>
      <c r="B121" s="354" t="s">
        <v>840</v>
      </c>
      <c r="C121" s="72" t="s">
        <v>78</v>
      </c>
      <c r="D121" s="73">
        <v>1</v>
      </c>
      <c r="E121" s="70"/>
      <c r="F121" s="343">
        <f t="shared" si="2"/>
        <v>0</v>
      </c>
    </row>
    <row r="122" spans="1:6" ht="12.75">
      <c r="A122" s="54"/>
      <c r="B122" s="354"/>
      <c r="C122" s="68"/>
      <c r="D122" s="69"/>
      <c r="E122" s="70"/>
      <c r="F122" s="343">
        <f t="shared" si="2"/>
        <v>0</v>
      </c>
    </row>
    <row r="123" spans="1:6" ht="63.75" customHeight="1">
      <c r="A123" s="54" t="s">
        <v>284</v>
      </c>
      <c r="B123" s="63" t="s">
        <v>285</v>
      </c>
      <c r="C123" s="72" t="s">
        <v>78</v>
      </c>
      <c r="D123" s="73">
        <v>2</v>
      </c>
      <c r="E123" s="70"/>
      <c r="F123" s="343">
        <f t="shared" si="2"/>
        <v>0</v>
      </c>
    </row>
    <row r="124" spans="1:6" ht="12.75">
      <c r="A124" s="54"/>
      <c r="B124" s="354"/>
      <c r="C124" s="72"/>
      <c r="D124" s="73"/>
      <c r="E124" s="70"/>
      <c r="F124" s="343">
        <f t="shared" si="2"/>
        <v>0</v>
      </c>
    </row>
    <row r="125" spans="1:6" ht="63.75">
      <c r="A125" s="54" t="s">
        <v>286</v>
      </c>
      <c r="B125" s="355" t="s">
        <v>841</v>
      </c>
      <c r="C125" s="72" t="s">
        <v>78</v>
      </c>
      <c r="D125" s="73">
        <v>1</v>
      </c>
      <c r="E125" s="70"/>
      <c r="F125" s="343">
        <f t="shared" si="2"/>
        <v>0</v>
      </c>
    </row>
    <row r="126" spans="1:6" ht="12.75">
      <c r="A126" s="54"/>
      <c r="B126" s="354"/>
      <c r="C126" s="353"/>
      <c r="D126" s="73"/>
      <c r="E126" s="70"/>
      <c r="F126" s="343">
        <f t="shared" si="2"/>
        <v>0</v>
      </c>
    </row>
    <row r="127" spans="1:6" ht="77.25" customHeight="1">
      <c r="A127" s="54" t="s">
        <v>287</v>
      </c>
      <c r="B127" s="63" t="s">
        <v>835</v>
      </c>
      <c r="C127" s="353" t="s">
        <v>78</v>
      </c>
      <c r="D127" s="73">
        <v>1</v>
      </c>
      <c r="E127" s="70"/>
      <c r="F127" s="343">
        <f t="shared" si="2"/>
        <v>0</v>
      </c>
    </row>
    <row r="128" spans="1:6" ht="12.75">
      <c r="A128" s="54"/>
      <c r="B128" s="53"/>
      <c r="C128" s="353"/>
      <c r="D128" s="73"/>
      <c r="E128" s="70"/>
      <c r="F128" s="343">
        <f t="shared" si="2"/>
        <v>0</v>
      </c>
    </row>
    <row r="129" spans="1:6" ht="63.75">
      <c r="A129" s="54" t="s">
        <v>288</v>
      </c>
      <c r="B129" s="354" t="s">
        <v>289</v>
      </c>
      <c r="C129" s="353" t="s">
        <v>78</v>
      </c>
      <c r="D129" s="73">
        <v>1</v>
      </c>
      <c r="E129" s="70"/>
      <c r="F129" s="343">
        <f t="shared" si="2"/>
        <v>0</v>
      </c>
    </row>
    <row r="130" spans="1:6" ht="12.75">
      <c r="A130" s="54"/>
      <c r="B130" s="354"/>
      <c r="C130" s="353"/>
      <c r="D130" s="73"/>
      <c r="E130" s="70"/>
      <c r="F130" s="343">
        <f t="shared" si="2"/>
        <v>0</v>
      </c>
    </row>
    <row r="131" spans="1:6" ht="76.5">
      <c r="A131" s="54" t="s">
        <v>290</v>
      </c>
      <c r="B131" s="354" t="s">
        <v>842</v>
      </c>
      <c r="C131" s="72" t="s">
        <v>78</v>
      </c>
      <c r="D131" s="73">
        <v>1</v>
      </c>
      <c r="E131" s="70"/>
      <c r="F131" s="343">
        <f t="shared" si="2"/>
        <v>0</v>
      </c>
    </row>
    <row r="132" spans="1:6" ht="12.75">
      <c r="A132" s="54"/>
      <c r="B132" s="354"/>
      <c r="C132" s="353"/>
      <c r="D132" s="73"/>
      <c r="E132" s="70"/>
      <c r="F132" s="343">
        <f t="shared" si="2"/>
        <v>0</v>
      </c>
    </row>
    <row r="133" spans="1:6" ht="75.75" customHeight="1">
      <c r="A133" s="54" t="s">
        <v>292</v>
      </c>
      <c r="B133" s="63" t="s">
        <v>836</v>
      </c>
      <c r="C133" s="353" t="s">
        <v>78</v>
      </c>
      <c r="D133" s="73">
        <v>1</v>
      </c>
      <c r="E133" s="70"/>
      <c r="F133" s="343">
        <f t="shared" si="2"/>
        <v>0</v>
      </c>
    </row>
    <row r="134" spans="1:6" ht="12.75">
      <c r="A134" s="54"/>
      <c r="B134" s="354"/>
      <c r="C134" s="353"/>
      <c r="D134" s="73"/>
      <c r="E134" s="70"/>
      <c r="F134" s="343">
        <f t="shared" si="2"/>
        <v>0</v>
      </c>
    </row>
    <row r="135" spans="1:6" ht="63" customHeight="1">
      <c r="A135" s="54" t="s">
        <v>293</v>
      </c>
      <c r="B135" s="355" t="s">
        <v>316</v>
      </c>
      <c r="C135" s="72" t="s">
        <v>78</v>
      </c>
      <c r="D135" s="73">
        <v>1</v>
      </c>
      <c r="E135" s="70"/>
      <c r="F135" s="343">
        <f t="shared" si="2"/>
        <v>0</v>
      </c>
    </row>
    <row r="136" spans="1:6" ht="12.75">
      <c r="A136" s="54"/>
      <c r="B136" s="354"/>
      <c r="C136" s="353"/>
      <c r="D136" s="73"/>
      <c r="E136" s="70"/>
      <c r="F136" s="343">
        <f t="shared" si="2"/>
        <v>0</v>
      </c>
    </row>
    <row r="137" spans="1:6" ht="63.75">
      <c r="A137" s="54" t="s">
        <v>294</v>
      </c>
      <c r="B137" s="63" t="s">
        <v>843</v>
      </c>
      <c r="C137" s="353" t="s">
        <v>78</v>
      </c>
      <c r="D137" s="73">
        <v>2</v>
      </c>
      <c r="E137" s="70"/>
      <c r="F137" s="343">
        <f t="shared" si="2"/>
        <v>0</v>
      </c>
    </row>
    <row r="138" spans="1:6" ht="12.75">
      <c r="A138" s="54"/>
      <c r="B138" s="354"/>
      <c r="C138" s="72"/>
      <c r="D138" s="73"/>
      <c r="E138" s="70"/>
      <c r="F138" s="343">
        <f t="shared" si="2"/>
        <v>0</v>
      </c>
    </row>
    <row r="139" spans="1:6" ht="63.75">
      <c r="A139" s="54" t="s">
        <v>295</v>
      </c>
      <c r="B139" s="354" t="s">
        <v>291</v>
      </c>
      <c r="C139" s="353" t="s">
        <v>78</v>
      </c>
      <c r="D139" s="73">
        <v>1</v>
      </c>
      <c r="E139" s="70"/>
      <c r="F139" s="343">
        <f t="shared" si="2"/>
        <v>0</v>
      </c>
    </row>
    <row r="140" spans="1:6" ht="12.75">
      <c r="A140" s="54"/>
      <c r="B140" s="53"/>
      <c r="C140" s="353"/>
      <c r="D140" s="73"/>
      <c r="E140" s="70"/>
      <c r="F140" s="343">
        <f t="shared" si="2"/>
        <v>0</v>
      </c>
    </row>
    <row r="141" spans="1:6" ht="38.25">
      <c r="A141" s="54" t="s">
        <v>296</v>
      </c>
      <c r="B141" s="354" t="s">
        <v>299</v>
      </c>
      <c r="C141" s="353" t="s">
        <v>78</v>
      </c>
      <c r="D141" s="73">
        <v>1</v>
      </c>
      <c r="E141" s="70"/>
      <c r="F141" s="343">
        <f t="shared" si="2"/>
        <v>0</v>
      </c>
    </row>
    <row r="142" spans="1:6" ht="12.75">
      <c r="A142" s="54"/>
      <c r="B142" s="63"/>
      <c r="C142" s="353"/>
      <c r="D142" s="73"/>
      <c r="E142" s="70"/>
      <c r="F142" s="343">
        <f t="shared" si="2"/>
        <v>0</v>
      </c>
    </row>
    <row r="143" spans="1:6" ht="38.25">
      <c r="A143" s="54" t="s">
        <v>297</v>
      </c>
      <c r="B143" s="63" t="s">
        <v>300</v>
      </c>
      <c r="C143" s="353" t="s">
        <v>78</v>
      </c>
      <c r="D143" s="73">
        <v>1</v>
      </c>
      <c r="E143" s="70"/>
      <c r="F143" s="343">
        <f t="shared" si="2"/>
        <v>0</v>
      </c>
    </row>
    <row r="144" spans="1:6" ht="12.75">
      <c r="A144" s="54"/>
      <c r="B144" s="354"/>
      <c r="C144" s="353"/>
      <c r="D144" s="73"/>
      <c r="E144" s="70"/>
      <c r="F144" s="343">
        <f t="shared" si="2"/>
        <v>0</v>
      </c>
    </row>
    <row r="145" spans="1:6" ht="25.5">
      <c r="A145" s="54" t="s">
        <v>298</v>
      </c>
      <c r="B145" s="63" t="s">
        <v>301</v>
      </c>
      <c r="C145" s="353" t="s">
        <v>78</v>
      </c>
      <c r="D145" s="73">
        <v>1</v>
      </c>
      <c r="E145" s="70"/>
      <c r="F145" s="343">
        <f t="shared" si="2"/>
        <v>0</v>
      </c>
    </row>
    <row r="146" spans="1:6" ht="16.5" customHeight="1">
      <c r="A146" s="356"/>
      <c r="B146" s="347" t="s">
        <v>269</v>
      </c>
      <c r="C146" s="349"/>
      <c r="D146" s="357"/>
      <c r="E146" s="358"/>
      <c r="F146" s="359">
        <f>SUM(F103:F145)</f>
        <v>0</v>
      </c>
    </row>
    <row r="147" spans="1:6" ht="18.75" customHeight="1">
      <c r="A147" s="405"/>
      <c r="B147" s="405"/>
      <c r="C147" s="405"/>
      <c r="D147" s="405"/>
      <c r="E147" s="405"/>
      <c r="F147" s="405"/>
    </row>
    <row r="148" spans="1:6" ht="15.75" customHeight="1">
      <c r="A148" s="8" t="s">
        <v>108</v>
      </c>
      <c r="B148" s="4" t="s">
        <v>71</v>
      </c>
      <c r="C148" s="399"/>
      <c r="D148" s="399"/>
      <c r="E148" s="399"/>
      <c r="F148" s="399"/>
    </row>
    <row r="149" spans="1:6" ht="12" customHeight="1">
      <c r="A149" s="407"/>
      <c r="B149" s="407"/>
      <c r="C149" s="407"/>
      <c r="D149" s="407"/>
      <c r="E149" s="407"/>
      <c r="F149" s="407"/>
    </row>
    <row r="150" spans="1:6" ht="12.75">
      <c r="A150" s="54"/>
      <c r="B150" s="402" t="s">
        <v>107</v>
      </c>
      <c r="C150" s="403"/>
      <c r="D150" s="403"/>
      <c r="E150" s="403"/>
      <c r="F150" s="403"/>
    </row>
    <row r="151" spans="1:6" ht="12.75">
      <c r="A151" s="408"/>
      <c r="B151" s="408"/>
      <c r="C151" s="408"/>
      <c r="D151" s="408"/>
      <c r="E151" s="408"/>
      <c r="F151" s="408"/>
    </row>
    <row r="152" spans="1:6" ht="63.75">
      <c r="A152" s="54" t="s">
        <v>12</v>
      </c>
      <c r="B152" s="52" t="s">
        <v>109</v>
      </c>
      <c r="C152" s="68" t="s">
        <v>29</v>
      </c>
      <c r="D152" s="69">
        <v>426</v>
      </c>
      <c r="E152" s="70"/>
      <c r="F152" s="70">
        <f>D152*E152</f>
        <v>0</v>
      </c>
    </row>
    <row r="153" spans="1:6" ht="12.75">
      <c r="A153" s="54"/>
      <c r="B153" s="52"/>
      <c r="C153" s="68"/>
      <c r="D153" s="69"/>
      <c r="E153" s="70"/>
      <c r="F153" s="70"/>
    </row>
    <row r="154" spans="1:6" ht="76.5">
      <c r="A154" s="54" t="s">
        <v>14</v>
      </c>
      <c r="B154" s="52" t="s">
        <v>110</v>
      </c>
      <c r="C154" s="68" t="s">
        <v>29</v>
      </c>
      <c r="D154" s="69">
        <v>20</v>
      </c>
      <c r="E154" s="70"/>
      <c r="F154" s="70">
        <f aca="true" t="shared" si="3" ref="F154:F172">D154*E154</f>
        <v>0</v>
      </c>
    </row>
    <row r="155" spans="1:6" ht="12.75">
      <c r="A155" s="54"/>
      <c r="B155" s="52"/>
      <c r="C155" s="68"/>
      <c r="D155" s="69"/>
      <c r="E155" s="70"/>
      <c r="F155" s="70"/>
    </row>
    <row r="156" spans="1:6" ht="99.75" customHeight="1">
      <c r="A156" s="54" t="s">
        <v>15</v>
      </c>
      <c r="B156" s="52" t="s">
        <v>266</v>
      </c>
      <c r="C156" s="72" t="s">
        <v>29</v>
      </c>
      <c r="D156" s="73">
        <v>181</v>
      </c>
      <c r="E156" s="70"/>
      <c r="F156" s="70">
        <f t="shared" si="3"/>
        <v>0</v>
      </c>
    </row>
    <row r="157" spans="1:6" ht="12.75">
      <c r="A157" s="54"/>
      <c r="B157" s="52"/>
      <c r="C157" s="72"/>
      <c r="D157" s="73"/>
      <c r="E157" s="70"/>
      <c r="F157" s="70"/>
    </row>
    <row r="158" spans="1:6" ht="25.5">
      <c r="A158" s="54" t="s">
        <v>16</v>
      </c>
      <c r="B158" s="53" t="s">
        <v>267</v>
      </c>
      <c r="C158" s="72" t="s">
        <v>29</v>
      </c>
      <c r="D158" s="73">
        <v>50</v>
      </c>
      <c r="E158" s="70"/>
      <c r="F158" s="70">
        <f t="shared" si="3"/>
        <v>0</v>
      </c>
    </row>
    <row r="159" spans="1:6" ht="12.75">
      <c r="A159" s="54"/>
      <c r="B159" s="53"/>
      <c r="C159" s="72"/>
      <c r="D159" s="73"/>
      <c r="E159" s="70"/>
      <c r="F159" s="70"/>
    </row>
    <row r="160" spans="1:6" ht="102">
      <c r="A160" s="54" t="s">
        <v>32</v>
      </c>
      <c r="B160" s="52" t="s">
        <v>111</v>
      </c>
      <c r="C160" s="72" t="s">
        <v>29</v>
      </c>
      <c r="D160" s="73">
        <v>48</v>
      </c>
      <c r="E160" s="70"/>
      <c r="F160" s="70">
        <f t="shared" si="3"/>
        <v>0</v>
      </c>
    </row>
    <row r="161" spans="1:6" ht="12.75">
      <c r="A161" s="54"/>
      <c r="B161" s="52"/>
      <c r="C161" s="72"/>
      <c r="D161" s="73"/>
      <c r="E161" s="70"/>
      <c r="F161" s="70"/>
    </row>
    <row r="162" spans="1:6" ht="38.25">
      <c r="A162" s="54" t="s">
        <v>33</v>
      </c>
      <c r="B162" s="53" t="s">
        <v>112</v>
      </c>
      <c r="C162" s="72" t="s">
        <v>29</v>
      </c>
      <c r="D162" s="73">
        <v>440</v>
      </c>
      <c r="E162" s="70"/>
      <c r="F162" s="70">
        <f t="shared" si="3"/>
        <v>0</v>
      </c>
    </row>
    <row r="163" spans="1:6" ht="12.75">
      <c r="A163" s="54"/>
      <c r="B163" s="53"/>
      <c r="C163" s="72"/>
      <c r="D163" s="73"/>
      <c r="E163" s="70"/>
      <c r="F163" s="70"/>
    </row>
    <row r="164" spans="1:6" ht="25.5">
      <c r="A164" s="54" t="s">
        <v>34</v>
      </c>
      <c r="B164" s="53" t="s">
        <v>113</v>
      </c>
      <c r="C164" s="72" t="s">
        <v>78</v>
      </c>
      <c r="D164" s="73">
        <v>12</v>
      </c>
      <c r="E164" s="70"/>
      <c r="F164" s="70">
        <f t="shared" si="3"/>
        <v>0</v>
      </c>
    </row>
    <row r="165" spans="1:6" ht="12.75">
      <c r="A165" s="54"/>
      <c r="B165" s="53"/>
      <c r="C165" s="72"/>
      <c r="D165" s="73"/>
      <c r="E165" s="70"/>
      <c r="F165" s="70"/>
    </row>
    <row r="166" spans="1:6" ht="12.75">
      <c r="A166" s="54" t="s">
        <v>35</v>
      </c>
      <c r="B166" s="53" t="s">
        <v>114</v>
      </c>
      <c r="C166" s="72" t="s">
        <v>78</v>
      </c>
      <c r="D166" s="73">
        <v>8</v>
      </c>
      <c r="E166" s="70"/>
      <c r="F166" s="70">
        <f t="shared" si="3"/>
        <v>0</v>
      </c>
    </row>
    <row r="167" spans="1:6" ht="12.75">
      <c r="A167" s="54"/>
      <c r="B167" s="53"/>
      <c r="C167" s="72"/>
      <c r="D167" s="73"/>
      <c r="E167" s="70"/>
      <c r="F167" s="70"/>
    </row>
    <row r="168" spans="1:6" ht="12.75">
      <c r="A168" s="54" t="s">
        <v>36</v>
      </c>
      <c r="B168" s="53" t="s">
        <v>115</v>
      </c>
      <c r="C168" s="72" t="s">
        <v>78</v>
      </c>
      <c r="D168" s="73">
        <v>4</v>
      </c>
      <c r="E168" s="70"/>
      <c r="F168" s="70">
        <f t="shared" si="3"/>
        <v>0</v>
      </c>
    </row>
    <row r="169" spans="1:6" ht="12.75">
      <c r="A169" s="54"/>
      <c r="B169" s="53"/>
      <c r="C169" s="72"/>
      <c r="D169" s="73"/>
      <c r="E169" s="70"/>
      <c r="F169" s="70"/>
    </row>
    <row r="170" spans="1:6" ht="51.75" customHeight="1">
      <c r="A170" s="54" t="s">
        <v>302</v>
      </c>
      <c r="B170" s="53" t="s">
        <v>105</v>
      </c>
      <c r="C170" s="72" t="s">
        <v>78</v>
      </c>
      <c r="D170" s="73">
        <v>8</v>
      </c>
      <c r="E170" s="70"/>
      <c r="F170" s="71">
        <f t="shared" si="3"/>
        <v>0</v>
      </c>
    </row>
    <row r="171" spans="1:6" ht="12.75">
      <c r="A171" s="54"/>
      <c r="B171" s="53"/>
      <c r="C171" s="72"/>
      <c r="D171" s="73"/>
      <c r="E171" s="70"/>
      <c r="F171" s="71"/>
    </row>
    <row r="172" spans="1:6" ht="12.75">
      <c r="A172" s="54" t="s">
        <v>303</v>
      </c>
      <c r="B172" s="53" t="s">
        <v>106</v>
      </c>
      <c r="C172" s="72" t="s">
        <v>78</v>
      </c>
      <c r="D172" s="73">
        <v>1</v>
      </c>
      <c r="E172" s="70"/>
      <c r="F172" s="71">
        <f t="shared" si="3"/>
        <v>0</v>
      </c>
    </row>
    <row r="173" spans="1:6" ht="14.25" customHeight="1">
      <c r="A173" s="356"/>
      <c r="B173" s="347" t="s">
        <v>116</v>
      </c>
      <c r="C173" s="349"/>
      <c r="D173" s="349"/>
      <c r="E173" s="349"/>
      <c r="F173" s="360">
        <f>SUM(F152:F172)</f>
        <v>0</v>
      </c>
    </row>
    <row r="174" spans="2:6" ht="14.25" customHeight="1">
      <c r="B174" s="4"/>
      <c r="C174" s="17"/>
      <c r="D174" s="17"/>
      <c r="E174" s="17"/>
      <c r="F174" s="17"/>
    </row>
    <row r="175" spans="1:6" ht="14.25" customHeight="1">
      <c r="A175" s="8" t="s">
        <v>94</v>
      </c>
      <c r="B175" s="406" t="s">
        <v>72</v>
      </c>
      <c r="C175" s="406"/>
      <c r="D175" s="406"/>
      <c r="E175" s="406"/>
      <c r="F175" s="406"/>
    </row>
    <row r="176" spans="1:6" ht="12.75">
      <c r="A176" s="407"/>
      <c r="B176" s="407"/>
      <c r="C176" s="407"/>
      <c r="D176" s="407"/>
      <c r="E176" s="407"/>
      <c r="F176" s="407"/>
    </row>
    <row r="177" spans="1:6" ht="61.5" customHeight="1">
      <c r="A177" s="7" t="s">
        <v>17</v>
      </c>
      <c r="B177" s="3" t="s">
        <v>117</v>
      </c>
      <c r="C177" s="15" t="s">
        <v>29</v>
      </c>
      <c r="D177" s="9">
        <v>28</v>
      </c>
      <c r="E177" s="56"/>
      <c r="F177" s="56">
        <f>D177*E177</f>
        <v>0</v>
      </c>
    </row>
    <row r="178" spans="2:6" ht="12.75">
      <c r="B178" s="3"/>
      <c r="C178" s="15"/>
      <c r="D178" s="9"/>
      <c r="E178" s="56"/>
      <c r="F178" s="56"/>
    </row>
    <row r="179" spans="1:6" ht="76.5">
      <c r="A179" s="7" t="s">
        <v>18</v>
      </c>
      <c r="B179" s="3" t="s">
        <v>120</v>
      </c>
      <c r="C179" s="15" t="s">
        <v>29</v>
      </c>
      <c r="D179" s="9">
        <v>75</v>
      </c>
      <c r="E179" s="70"/>
      <c r="F179" s="56">
        <f>D179*E179</f>
        <v>0</v>
      </c>
    </row>
    <row r="180" spans="2:6" ht="12.75">
      <c r="B180" s="3"/>
      <c r="C180" s="15"/>
      <c r="D180" s="9"/>
      <c r="E180" s="56"/>
      <c r="F180" s="56"/>
    </row>
    <row r="181" spans="1:6" ht="66.75" customHeight="1">
      <c r="A181" s="7" t="s">
        <v>19</v>
      </c>
      <c r="B181" s="3" t="s">
        <v>119</v>
      </c>
      <c r="C181" s="15" t="s">
        <v>29</v>
      </c>
      <c r="D181" s="9">
        <v>108</v>
      </c>
      <c r="E181" s="56"/>
      <c r="F181" s="56">
        <f>D181*E181</f>
        <v>0</v>
      </c>
    </row>
    <row r="182" spans="1:6" ht="14.25" customHeight="1">
      <c r="A182" s="20"/>
      <c r="B182" s="21" t="s">
        <v>118</v>
      </c>
      <c r="C182" s="25"/>
      <c r="D182" s="25"/>
      <c r="E182" s="25"/>
      <c r="F182" s="75">
        <f>SUM(F177:F181)</f>
        <v>0</v>
      </c>
    </row>
    <row r="183" spans="1:6" ht="12.75">
      <c r="A183" s="405"/>
      <c r="B183" s="405"/>
      <c r="C183" s="405"/>
      <c r="D183" s="405"/>
      <c r="E183" s="405"/>
      <c r="F183" s="405"/>
    </row>
    <row r="184" spans="1:6" ht="14.25" customHeight="1">
      <c r="A184" s="8" t="s">
        <v>121</v>
      </c>
      <c r="B184" s="406" t="s">
        <v>264</v>
      </c>
      <c r="C184" s="406"/>
      <c r="D184" s="406"/>
      <c r="E184" s="406"/>
      <c r="F184" s="406"/>
    </row>
    <row r="185" spans="1:6" ht="12.75">
      <c r="A185" s="407"/>
      <c r="B185" s="407"/>
      <c r="C185" s="407"/>
      <c r="D185" s="407"/>
      <c r="E185" s="407"/>
      <c r="F185" s="407"/>
    </row>
    <row r="186" spans="1:6" ht="12.75">
      <c r="A186" s="54"/>
      <c r="B186" s="24" t="s">
        <v>122</v>
      </c>
      <c r="C186" s="409"/>
      <c r="D186" s="409"/>
      <c r="E186" s="409"/>
      <c r="F186" s="409"/>
    </row>
    <row r="187" spans="1:6" ht="12.75">
      <c r="A187" s="408"/>
      <c r="B187" s="408"/>
      <c r="C187" s="408"/>
      <c r="D187" s="408"/>
      <c r="E187" s="408"/>
      <c r="F187" s="408"/>
    </row>
    <row r="188" spans="1:6" ht="12.75">
      <c r="A188" s="54" t="s">
        <v>23</v>
      </c>
      <c r="B188" s="53" t="s">
        <v>37</v>
      </c>
      <c r="C188" s="68" t="s">
        <v>29</v>
      </c>
      <c r="D188" s="69">
        <v>980</v>
      </c>
      <c r="E188" s="70"/>
      <c r="F188" s="70">
        <f>D188*E188</f>
        <v>0</v>
      </c>
    </row>
    <row r="189" spans="1:6" ht="12.75">
      <c r="A189" s="54"/>
      <c r="B189" s="53"/>
      <c r="C189" s="68"/>
      <c r="D189" s="69"/>
      <c r="E189" s="70"/>
      <c r="F189" s="70"/>
    </row>
    <row r="190" spans="1:6" ht="12.75">
      <c r="A190" s="54" t="s">
        <v>24</v>
      </c>
      <c r="B190" s="53" t="s">
        <v>38</v>
      </c>
      <c r="C190" s="68" t="s">
        <v>29</v>
      </c>
      <c r="D190" s="69">
        <v>430</v>
      </c>
      <c r="E190" s="70"/>
      <c r="F190" s="70">
        <f aca="true" t="shared" si="4" ref="F190:F198">D190*E190</f>
        <v>0</v>
      </c>
    </row>
    <row r="191" spans="1:6" ht="12.75">
      <c r="A191" s="54"/>
      <c r="B191" s="53"/>
      <c r="C191" s="68"/>
      <c r="D191" s="69"/>
      <c r="E191" s="70"/>
      <c r="F191" s="70"/>
    </row>
    <row r="192" spans="1:6" ht="12.75">
      <c r="A192" s="54" t="s">
        <v>25</v>
      </c>
      <c r="B192" s="53" t="s">
        <v>39</v>
      </c>
      <c r="C192" s="68" t="s">
        <v>29</v>
      </c>
      <c r="D192" s="69">
        <v>440</v>
      </c>
      <c r="E192" s="70"/>
      <c r="F192" s="70">
        <f t="shared" si="4"/>
        <v>0</v>
      </c>
    </row>
    <row r="193" spans="1:6" ht="12.75">
      <c r="A193" s="54"/>
      <c r="B193" s="53"/>
      <c r="C193" s="68"/>
      <c r="D193" s="69"/>
      <c r="E193" s="70"/>
      <c r="F193" s="70"/>
    </row>
    <row r="194" spans="1:6" ht="25.5">
      <c r="A194" s="54" t="s">
        <v>26</v>
      </c>
      <c r="B194" s="53" t="s">
        <v>123</v>
      </c>
      <c r="C194" s="68" t="s">
        <v>29</v>
      </c>
      <c r="D194" s="69">
        <v>1300</v>
      </c>
      <c r="E194" s="70"/>
      <c r="F194" s="70">
        <f t="shared" si="4"/>
        <v>0</v>
      </c>
    </row>
    <row r="195" spans="1:6" ht="12.75">
      <c r="A195" s="54"/>
      <c r="B195" s="53"/>
      <c r="C195" s="68"/>
      <c r="D195" s="69"/>
      <c r="E195" s="70"/>
      <c r="F195" s="70"/>
    </row>
    <row r="196" spans="1:6" ht="12.75">
      <c r="A196" s="54" t="s">
        <v>27</v>
      </c>
      <c r="B196" s="53" t="s">
        <v>40</v>
      </c>
      <c r="C196" s="68" t="s">
        <v>29</v>
      </c>
      <c r="D196" s="69">
        <v>1200</v>
      </c>
      <c r="E196" s="70"/>
      <c r="F196" s="70">
        <f t="shared" si="4"/>
        <v>0</v>
      </c>
    </row>
    <row r="197" spans="1:6" ht="12.75">
      <c r="A197" s="54"/>
      <c r="B197" s="53"/>
      <c r="C197" s="68"/>
      <c r="D197" s="69"/>
      <c r="E197" s="70"/>
      <c r="F197" s="70"/>
    </row>
    <row r="198" spans="1:6" ht="114.75">
      <c r="A198" s="54" t="s">
        <v>28</v>
      </c>
      <c r="B198" s="53" t="s">
        <v>850</v>
      </c>
      <c r="C198" s="68" t="s">
        <v>29</v>
      </c>
      <c r="D198" s="69">
        <v>309</v>
      </c>
      <c r="E198" s="70"/>
      <c r="F198" s="70">
        <f t="shared" si="4"/>
        <v>0</v>
      </c>
    </row>
    <row r="199" spans="1:6" ht="14.25" customHeight="1">
      <c r="A199" s="20"/>
      <c r="B199" s="21" t="s">
        <v>265</v>
      </c>
      <c r="C199" s="25"/>
      <c r="D199" s="25"/>
      <c r="E199" s="25"/>
      <c r="F199" s="75">
        <f>SUM(F188:F198)</f>
        <v>0</v>
      </c>
    </row>
    <row r="200" spans="1:6" ht="12.75">
      <c r="A200" s="405"/>
      <c r="B200" s="405"/>
      <c r="C200" s="405"/>
      <c r="D200" s="405"/>
      <c r="E200" s="405"/>
      <c r="F200" s="405"/>
    </row>
    <row r="201" spans="1:6" ht="14.25" customHeight="1">
      <c r="A201" s="8" t="s">
        <v>132</v>
      </c>
      <c r="B201" s="406" t="s">
        <v>74</v>
      </c>
      <c r="C201" s="406"/>
      <c r="D201" s="406"/>
      <c r="E201" s="406"/>
      <c r="F201" s="406"/>
    </row>
    <row r="202" spans="1:6" ht="12.75">
      <c r="A202" s="407"/>
      <c r="B202" s="407"/>
      <c r="C202" s="407"/>
      <c r="D202" s="407"/>
      <c r="E202" s="407"/>
      <c r="F202" s="407"/>
    </row>
    <row r="203" spans="1:6" ht="40.5" customHeight="1">
      <c r="A203" s="54"/>
      <c r="B203" s="402" t="s">
        <v>124</v>
      </c>
      <c r="C203" s="401"/>
      <c r="D203" s="401"/>
      <c r="E203" s="401"/>
      <c r="F203" s="401"/>
    </row>
    <row r="204" spans="1:6" ht="12.75">
      <c r="A204" s="54"/>
      <c r="B204" s="24"/>
      <c r="C204" s="72"/>
      <c r="D204" s="72"/>
      <c r="E204" s="72"/>
      <c r="F204" s="72"/>
    </row>
    <row r="205" spans="1:6" ht="51">
      <c r="A205" s="54" t="s">
        <v>41</v>
      </c>
      <c r="B205" s="53" t="s">
        <v>263</v>
      </c>
      <c r="C205" s="72" t="s">
        <v>78</v>
      </c>
      <c r="D205" s="73">
        <v>12</v>
      </c>
      <c r="E205" s="70"/>
      <c r="F205" s="70">
        <f>D205*E205</f>
        <v>0</v>
      </c>
    </row>
    <row r="206" spans="1:6" ht="12.75">
      <c r="A206" s="54"/>
      <c r="B206" s="53"/>
      <c r="C206" s="72"/>
      <c r="D206" s="73"/>
      <c r="E206" s="70"/>
      <c r="F206" s="70"/>
    </row>
    <row r="207" spans="1:6" ht="51">
      <c r="A207" s="54" t="s">
        <v>42</v>
      </c>
      <c r="B207" s="53" t="s">
        <v>262</v>
      </c>
      <c r="C207" s="72" t="s">
        <v>78</v>
      </c>
      <c r="D207" s="73">
        <v>1</v>
      </c>
      <c r="E207" s="70"/>
      <c r="F207" s="70">
        <f aca="true" t="shared" si="5" ref="F207:F223">D207*E207</f>
        <v>0</v>
      </c>
    </row>
    <row r="208" spans="1:6" ht="12.75">
      <c r="A208" s="54"/>
      <c r="B208" s="53"/>
      <c r="C208" s="72"/>
      <c r="D208" s="73"/>
      <c r="E208" s="70"/>
      <c r="F208" s="70"/>
    </row>
    <row r="209" spans="1:6" ht="51">
      <c r="A209" s="54" t="s">
        <v>43</v>
      </c>
      <c r="B209" s="53" t="s">
        <v>261</v>
      </c>
      <c r="C209" s="72" t="s">
        <v>78</v>
      </c>
      <c r="D209" s="73">
        <v>2</v>
      </c>
      <c r="E209" s="70"/>
      <c r="F209" s="70">
        <f t="shared" si="5"/>
        <v>0</v>
      </c>
    </row>
    <row r="210" spans="1:6" ht="12.75">
      <c r="A210" s="54"/>
      <c r="B210" s="53"/>
      <c r="C210" s="72"/>
      <c r="D210" s="73"/>
      <c r="E210" s="70"/>
      <c r="F210" s="70"/>
    </row>
    <row r="211" spans="1:6" ht="51">
      <c r="A211" s="54" t="s">
        <v>44</v>
      </c>
      <c r="B211" s="53" t="s">
        <v>260</v>
      </c>
      <c r="C211" s="72" t="s">
        <v>78</v>
      </c>
      <c r="D211" s="73">
        <v>3</v>
      </c>
      <c r="E211" s="70"/>
      <c r="F211" s="70">
        <f t="shared" si="5"/>
        <v>0</v>
      </c>
    </row>
    <row r="212" spans="1:6" ht="12.75">
      <c r="A212" s="54"/>
      <c r="B212" s="53"/>
      <c r="C212" s="72"/>
      <c r="D212" s="73"/>
      <c r="E212" s="70"/>
      <c r="F212" s="70"/>
    </row>
    <row r="213" spans="1:6" ht="51">
      <c r="A213" s="54" t="s">
        <v>45</v>
      </c>
      <c r="B213" s="53" t="s">
        <v>259</v>
      </c>
      <c r="C213" s="72" t="s">
        <v>78</v>
      </c>
      <c r="D213" s="73">
        <v>6</v>
      </c>
      <c r="E213" s="70"/>
      <c r="F213" s="70">
        <f t="shared" si="5"/>
        <v>0</v>
      </c>
    </row>
    <row r="214" spans="1:6" ht="12.75">
      <c r="A214" s="54"/>
      <c r="B214" s="53"/>
      <c r="C214" s="72"/>
      <c r="D214" s="73"/>
      <c r="E214" s="70"/>
      <c r="F214" s="70"/>
    </row>
    <row r="215" spans="1:6" ht="51">
      <c r="A215" s="54" t="s">
        <v>46</v>
      </c>
      <c r="B215" s="53" t="s">
        <v>258</v>
      </c>
      <c r="C215" s="72" t="s">
        <v>78</v>
      </c>
      <c r="D215" s="73">
        <v>1</v>
      </c>
      <c r="E215" s="70"/>
      <c r="F215" s="70">
        <f t="shared" si="5"/>
        <v>0</v>
      </c>
    </row>
    <row r="216" spans="1:6" ht="12.75">
      <c r="A216" s="54"/>
      <c r="B216" s="53"/>
      <c r="C216" s="72"/>
      <c r="D216" s="73"/>
      <c r="E216" s="70"/>
      <c r="F216" s="70"/>
    </row>
    <row r="217" spans="1:6" ht="25.5">
      <c r="A217" s="54" t="s">
        <v>47</v>
      </c>
      <c r="B217" s="53" t="s">
        <v>48</v>
      </c>
      <c r="C217" s="72" t="s">
        <v>78</v>
      </c>
      <c r="D217" s="73">
        <v>1</v>
      </c>
      <c r="E217" s="70"/>
      <c r="F217" s="70">
        <f t="shared" si="5"/>
        <v>0</v>
      </c>
    </row>
    <row r="218" spans="1:6" ht="12.75">
      <c r="A218" s="54"/>
      <c r="B218" s="53"/>
      <c r="C218" s="72"/>
      <c r="D218" s="73"/>
      <c r="E218" s="70"/>
      <c r="F218" s="70"/>
    </row>
    <row r="219" spans="1:6" ht="51">
      <c r="A219" s="54" t="s">
        <v>49</v>
      </c>
      <c r="B219" s="53" t="s">
        <v>257</v>
      </c>
      <c r="C219" s="72" t="s">
        <v>78</v>
      </c>
      <c r="D219" s="73">
        <v>1</v>
      </c>
      <c r="E219" s="70"/>
      <c r="F219" s="70">
        <f t="shared" si="5"/>
        <v>0</v>
      </c>
    </row>
    <row r="220" spans="1:6" ht="12.75">
      <c r="A220" s="54"/>
      <c r="B220" s="53"/>
      <c r="C220" s="72"/>
      <c r="D220" s="73"/>
      <c r="E220" s="70"/>
      <c r="F220" s="70"/>
    </row>
    <row r="221" spans="1:6" ht="216.75">
      <c r="A221" s="54" t="s">
        <v>50</v>
      </c>
      <c r="B221" s="6" t="s">
        <v>256</v>
      </c>
      <c r="C221" s="72" t="s">
        <v>78</v>
      </c>
      <c r="D221" s="73">
        <v>1</v>
      </c>
      <c r="E221" s="70"/>
      <c r="F221" s="70">
        <f t="shared" si="5"/>
        <v>0</v>
      </c>
    </row>
    <row r="222" spans="1:6" ht="12.75">
      <c r="A222" s="54"/>
      <c r="B222" s="6"/>
      <c r="C222" s="72"/>
      <c r="D222" s="73"/>
      <c r="E222" s="70"/>
      <c r="F222" s="70"/>
    </row>
    <row r="223" spans="1:6" ht="27.75" customHeight="1">
      <c r="A223" s="54" t="s">
        <v>51</v>
      </c>
      <c r="B223" s="6" t="s">
        <v>126</v>
      </c>
      <c r="C223" s="72" t="s">
        <v>52</v>
      </c>
      <c r="D223" s="73">
        <v>6</v>
      </c>
      <c r="E223" s="70"/>
      <c r="F223" s="70">
        <f t="shared" si="5"/>
        <v>0</v>
      </c>
    </row>
    <row r="224" spans="1:6" ht="12.75">
      <c r="A224" s="356"/>
      <c r="B224" s="347" t="s">
        <v>125</v>
      </c>
      <c r="C224" s="361"/>
      <c r="D224" s="361"/>
      <c r="E224" s="361"/>
      <c r="F224" s="362">
        <f>SUM(F205:F223)</f>
        <v>0</v>
      </c>
    </row>
    <row r="225" spans="1:6" ht="12.75">
      <c r="A225" s="405"/>
      <c r="B225" s="405"/>
      <c r="C225" s="405"/>
      <c r="D225" s="405"/>
      <c r="E225" s="405"/>
      <c r="F225" s="405"/>
    </row>
    <row r="226" spans="1:6" ht="14.25" customHeight="1">
      <c r="A226" s="8" t="s">
        <v>53</v>
      </c>
      <c r="B226" s="406" t="s">
        <v>75</v>
      </c>
      <c r="C226" s="406"/>
      <c r="D226" s="406"/>
      <c r="E226" s="406"/>
      <c r="F226" s="406"/>
    </row>
    <row r="227" spans="1:6" ht="12.75">
      <c r="A227" s="407"/>
      <c r="B227" s="407"/>
      <c r="C227" s="407"/>
      <c r="D227" s="407"/>
      <c r="E227" s="407"/>
      <c r="F227" s="407"/>
    </row>
    <row r="228" spans="1:6" ht="288" customHeight="1">
      <c r="A228" s="7" t="s">
        <v>54</v>
      </c>
      <c r="B228" s="62" t="s">
        <v>255</v>
      </c>
      <c r="C228" s="363" t="s">
        <v>29</v>
      </c>
      <c r="D228" s="364">
        <v>400</v>
      </c>
      <c r="E228" s="70"/>
      <c r="F228" s="56">
        <f>D228*E228</f>
        <v>0</v>
      </c>
    </row>
    <row r="229" spans="2:6" ht="12.75" customHeight="1">
      <c r="B229" s="62"/>
      <c r="C229" s="58"/>
      <c r="D229" s="59"/>
      <c r="E229" s="56"/>
      <c r="F229" s="56"/>
    </row>
    <row r="230" spans="1:6" ht="51">
      <c r="A230" s="7" t="s">
        <v>55</v>
      </c>
      <c r="B230" s="57" t="s">
        <v>254</v>
      </c>
      <c r="C230" s="58" t="s">
        <v>52</v>
      </c>
      <c r="D230" s="59">
        <v>150</v>
      </c>
      <c r="E230" s="56"/>
      <c r="F230" s="56">
        <f>D230*E230</f>
        <v>0</v>
      </c>
    </row>
    <row r="231" spans="2:6" ht="12.75">
      <c r="B231" s="57"/>
      <c r="C231" s="58"/>
      <c r="D231" s="59"/>
      <c r="E231" s="56"/>
      <c r="F231" s="56"/>
    </row>
    <row r="232" spans="1:6" ht="25.5">
      <c r="A232" s="7" t="s">
        <v>56</v>
      </c>
      <c r="B232" s="57" t="s">
        <v>253</v>
      </c>
      <c r="C232" s="58" t="s">
        <v>29</v>
      </c>
      <c r="D232" s="59">
        <v>400</v>
      </c>
      <c r="E232" s="56"/>
      <c r="F232" s="56">
        <f>D232*E232</f>
        <v>0</v>
      </c>
    </row>
    <row r="233" spans="2:6" ht="12.75">
      <c r="B233" s="57"/>
      <c r="C233" s="58"/>
      <c r="D233" s="59"/>
      <c r="E233" s="56"/>
      <c r="F233" s="56"/>
    </row>
    <row r="234" spans="1:6" ht="25.5">
      <c r="A234" s="7" t="s">
        <v>57</v>
      </c>
      <c r="B234" s="57" t="s">
        <v>252</v>
      </c>
      <c r="C234" s="55" t="s">
        <v>52</v>
      </c>
      <c r="D234" s="60">
        <v>20</v>
      </c>
      <c r="E234" s="70"/>
      <c r="F234" s="56">
        <f>D234*E234</f>
        <v>0</v>
      </c>
    </row>
    <row r="235" spans="1:6" ht="12.75">
      <c r="A235" s="20"/>
      <c r="B235" s="21" t="s">
        <v>127</v>
      </c>
      <c r="C235" s="61"/>
      <c r="D235" s="61"/>
      <c r="E235" s="61"/>
      <c r="F235" s="76">
        <f>SUM(F228:F234)</f>
        <v>0</v>
      </c>
    </row>
    <row r="236" spans="1:6" ht="12.75">
      <c r="A236" s="407"/>
      <c r="B236" s="407"/>
      <c r="C236" s="407"/>
      <c r="D236" s="407"/>
      <c r="E236" s="407"/>
      <c r="F236" s="407"/>
    </row>
    <row r="237" spans="1:6" ht="12.75">
      <c r="A237" s="8" t="s">
        <v>133</v>
      </c>
      <c r="B237" s="4" t="s">
        <v>76</v>
      </c>
      <c r="C237" s="407"/>
      <c r="D237" s="407"/>
      <c r="E237" s="407"/>
      <c r="F237" s="407"/>
    </row>
    <row r="238" spans="1:6" ht="12.75">
      <c r="A238" s="407"/>
      <c r="B238" s="407"/>
      <c r="C238" s="407"/>
      <c r="D238" s="407"/>
      <c r="E238" s="407"/>
      <c r="F238" s="407"/>
    </row>
    <row r="239" spans="1:6" ht="76.5">
      <c r="A239" s="7" t="s">
        <v>128</v>
      </c>
      <c r="B239" s="53" t="s">
        <v>251</v>
      </c>
      <c r="C239" s="72" t="s">
        <v>246</v>
      </c>
      <c r="D239" s="72" t="s">
        <v>58</v>
      </c>
      <c r="E239" s="70"/>
      <c r="F239" s="422">
        <f>D239*E239</f>
        <v>0</v>
      </c>
    </row>
    <row r="240" spans="1:6" ht="12.75">
      <c r="A240" s="20"/>
      <c r="B240" s="21" t="s">
        <v>129</v>
      </c>
      <c r="C240" s="61"/>
      <c r="D240" s="61"/>
      <c r="E240" s="61"/>
      <c r="F240" s="423">
        <f>SUM(F239)</f>
        <v>0</v>
      </c>
    </row>
    <row r="241" spans="1:6" ht="12.75">
      <c r="A241" s="407"/>
      <c r="B241" s="407"/>
      <c r="C241" s="407"/>
      <c r="D241" s="407"/>
      <c r="E241" s="407"/>
      <c r="F241" s="407"/>
    </row>
    <row r="242" spans="1:6" ht="12.75">
      <c r="A242" s="55"/>
      <c r="B242" s="55"/>
      <c r="C242" s="55"/>
      <c r="D242" s="55"/>
      <c r="E242" s="55"/>
      <c r="F242" s="55"/>
    </row>
    <row r="243" spans="1:6" ht="14.25" customHeight="1">
      <c r="A243" s="8" t="s">
        <v>94</v>
      </c>
      <c r="B243" s="406" t="s">
        <v>65</v>
      </c>
      <c r="C243" s="406"/>
      <c r="D243" s="406"/>
      <c r="E243" s="406"/>
      <c r="F243" s="406"/>
    </row>
    <row r="244" spans="1:6" ht="12.75">
      <c r="A244" s="407"/>
      <c r="B244" s="407"/>
      <c r="C244" s="407"/>
      <c r="D244" s="407"/>
      <c r="E244" s="407"/>
      <c r="F244" s="407"/>
    </row>
    <row r="245" spans="1:6" ht="42.75" customHeight="1">
      <c r="A245" s="54"/>
      <c r="B245" s="400" t="s">
        <v>130</v>
      </c>
      <c r="C245" s="401"/>
      <c r="D245" s="401"/>
      <c r="E245" s="401"/>
      <c r="F245" s="401"/>
    </row>
    <row r="246" spans="1:6" ht="12.75">
      <c r="A246" s="408"/>
      <c r="B246" s="408"/>
      <c r="C246" s="408"/>
      <c r="D246" s="408"/>
      <c r="E246" s="408"/>
      <c r="F246" s="408"/>
    </row>
    <row r="247" spans="1:6" ht="12.75">
      <c r="A247" s="54" t="s">
        <v>131</v>
      </c>
      <c r="B247" s="53" t="s">
        <v>851</v>
      </c>
      <c r="C247" s="68" t="s">
        <v>78</v>
      </c>
      <c r="D247" s="69">
        <v>1</v>
      </c>
      <c r="E247" s="70"/>
      <c r="F247" s="343">
        <f>D247*E247</f>
        <v>0</v>
      </c>
    </row>
    <row r="248" spans="1:6" ht="12.75">
      <c r="A248" s="54"/>
      <c r="B248" s="53"/>
      <c r="C248" s="68"/>
      <c r="D248" s="69"/>
      <c r="E248" s="70"/>
      <c r="F248" s="343"/>
    </row>
    <row r="249" spans="1:6" ht="12.75">
      <c r="A249" s="54" t="s">
        <v>108</v>
      </c>
      <c r="B249" s="53" t="s">
        <v>314</v>
      </c>
      <c r="C249" s="68" t="s">
        <v>78</v>
      </c>
      <c r="D249" s="69">
        <v>10</v>
      </c>
      <c r="E249" s="70"/>
      <c r="F249" s="343">
        <f>D249*E249</f>
        <v>0</v>
      </c>
    </row>
    <row r="250" spans="1:6" ht="12.75">
      <c r="A250" s="54"/>
      <c r="B250" s="53"/>
      <c r="C250" s="68"/>
      <c r="D250" s="69"/>
      <c r="E250" s="70"/>
      <c r="F250" s="343"/>
    </row>
    <row r="251" spans="1:6" ht="12.75">
      <c r="A251" s="54" t="s">
        <v>94</v>
      </c>
      <c r="B251" s="52" t="s">
        <v>59</v>
      </c>
      <c r="C251" s="72" t="s">
        <v>78</v>
      </c>
      <c r="D251" s="73">
        <v>3</v>
      </c>
      <c r="E251" s="70"/>
      <c r="F251" s="70">
        <f>D251*E251</f>
        <v>0</v>
      </c>
    </row>
    <row r="252" spans="1:6" ht="12.75">
      <c r="A252" s="54"/>
      <c r="B252" s="52"/>
      <c r="C252" s="72"/>
      <c r="D252" s="73"/>
      <c r="E252" s="70"/>
      <c r="F252" s="70"/>
    </row>
    <row r="253" spans="1:6" ht="51">
      <c r="A253" s="54" t="s">
        <v>121</v>
      </c>
      <c r="B253" s="52" t="s">
        <v>235</v>
      </c>
      <c r="C253" s="72" t="s">
        <v>234</v>
      </c>
      <c r="D253" s="73">
        <v>1</v>
      </c>
      <c r="E253" s="70"/>
      <c r="F253" s="70">
        <f aca="true" t="shared" si="6" ref="F253:F375">D253*E253</f>
        <v>0</v>
      </c>
    </row>
    <row r="254" spans="1:6" ht="12.75">
      <c r="A254" s="54"/>
      <c r="B254" s="52"/>
      <c r="C254" s="72"/>
      <c r="D254" s="73"/>
      <c r="E254" s="70"/>
      <c r="F254" s="70"/>
    </row>
    <row r="255" spans="1:6" ht="38.25">
      <c r="A255" s="54" t="s">
        <v>132</v>
      </c>
      <c r="B255" s="52" t="s">
        <v>189</v>
      </c>
      <c r="C255" s="72" t="s">
        <v>85</v>
      </c>
      <c r="D255" s="73">
        <v>20</v>
      </c>
      <c r="E255" s="70"/>
      <c r="F255" s="70">
        <f t="shared" si="6"/>
        <v>0</v>
      </c>
    </row>
    <row r="256" spans="1:6" ht="12.75">
      <c r="A256" s="54"/>
      <c r="B256" s="52"/>
      <c r="C256" s="72"/>
      <c r="D256" s="73"/>
      <c r="E256" s="70"/>
      <c r="F256" s="70"/>
    </row>
    <row r="257" spans="1:6" ht="51">
      <c r="A257" s="54" t="s">
        <v>53</v>
      </c>
      <c r="B257" s="52" t="s">
        <v>213</v>
      </c>
      <c r="C257" s="72" t="s">
        <v>83</v>
      </c>
      <c r="D257" s="73">
        <v>36</v>
      </c>
      <c r="E257" s="70"/>
      <c r="F257" s="70">
        <f t="shared" si="6"/>
        <v>0</v>
      </c>
    </row>
    <row r="258" spans="1:6" ht="12.75">
      <c r="A258" s="54"/>
      <c r="B258" s="52"/>
      <c r="C258" s="72"/>
      <c r="D258" s="73"/>
      <c r="E258" s="70"/>
      <c r="F258" s="70"/>
    </row>
    <row r="259" spans="1:6" ht="12.75">
      <c r="A259" s="54" t="s">
        <v>133</v>
      </c>
      <c r="B259" s="52" t="s">
        <v>245</v>
      </c>
      <c r="C259" s="72" t="s">
        <v>83</v>
      </c>
      <c r="D259" s="73">
        <v>6.15</v>
      </c>
      <c r="E259" s="70"/>
      <c r="F259" s="70">
        <f t="shared" si="6"/>
        <v>0</v>
      </c>
    </row>
    <row r="260" spans="1:6" ht="12.75">
      <c r="A260" s="54"/>
      <c r="B260" s="52"/>
      <c r="C260" s="72"/>
      <c r="D260" s="73"/>
      <c r="E260" s="70"/>
      <c r="F260" s="70"/>
    </row>
    <row r="261" spans="1:6" ht="12.75">
      <c r="A261" s="54" t="s">
        <v>134</v>
      </c>
      <c r="B261" s="53" t="s">
        <v>190</v>
      </c>
      <c r="C261" s="68" t="s">
        <v>83</v>
      </c>
      <c r="D261" s="69">
        <v>2</v>
      </c>
      <c r="E261" s="70"/>
      <c r="F261" s="70">
        <f t="shared" si="6"/>
        <v>0</v>
      </c>
    </row>
    <row r="262" spans="1:6" ht="12.75">
      <c r="A262" s="54"/>
      <c r="B262" s="53"/>
      <c r="C262" s="68"/>
      <c r="D262" s="69"/>
      <c r="E262" s="70"/>
      <c r="F262" s="70"/>
    </row>
    <row r="263" spans="1:6" ht="38.25">
      <c r="A263" s="54" t="s">
        <v>135</v>
      </c>
      <c r="B263" s="53" t="s">
        <v>214</v>
      </c>
      <c r="C263" s="68" t="s">
        <v>78</v>
      </c>
      <c r="D263" s="69">
        <v>6</v>
      </c>
      <c r="E263" s="70"/>
      <c r="F263" s="70">
        <f t="shared" si="6"/>
        <v>0</v>
      </c>
    </row>
    <row r="264" spans="1:6" ht="12.75">
      <c r="A264" s="54"/>
      <c r="B264" s="53"/>
      <c r="C264" s="68"/>
      <c r="D264" s="69"/>
      <c r="E264" s="70"/>
      <c r="F264" s="70">
        <f t="shared" si="6"/>
        <v>0</v>
      </c>
    </row>
    <row r="265" spans="1:6" ht="12.75">
      <c r="A265" s="54" t="s">
        <v>136</v>
      </c>
      <c r="B265" s="53" t="s">
        <v>848</v>
      </c>
      <c r="C265" s="68" t="s">
        <v>85</v>
      </c>
      <c r="D265" s="69">
        <v>30</v>
      </c>
      <c r="E265" s="70"/>
      <c r="F265" s="70">
        <f t="shared" si="6"/>
        <v>0</v>
      </c>
    </row>
    <row r="266" spans="1:6" ht="12.75">
      <c r="A266" s="54"/>
      <c r="B266" s="53"/>
      <c r="C266" s="68"/>
      <c r="D266" s="69"/>
      <c r="E266" s="70"/>
      <c r="F266" s="70">
        <f t="shared" si="6"/>
        <v>0</v>
      </c>
    </row>
    <row r="267" spans="1:6" ht="38.25">
      <c r="A267" s="54" t="s">
        <v>137</v>
      </c>
      <c r="B267" s="53" t="s">
        <v>849</v>
      </c>
      <c r="C267" s="68" t="s">
        <v>29</v>
      </c>
      <c r="D267" s="69">
        <v>180</v>
      </c>
      <c r="E267" s="70"/>
      <c r="F267" s="70">
        <f t="shared" si="6"/>
        <v>0</v>
      </c>
    </row>
    <row r="268" spans="1:6" ht="12.75">
      <c r="A268" s="54"/>
      <c r="B268" s="53"/>
      <c r="C268" s="68"/>
      <c r="D268" s="69"/>
      <c r="E268" s="70"/>
      <c r="F268" s="70"/>
    </row>
    <row r="269" spans="1:6" ht="38.25">
      <c r="A269" s="54" t="s">
        <v>138</v>
      </c>
      <c r="B269" s="52" t="s">
        <v>215</v>
      </c>
      <c r="C269" s="72" t="s">
        <v>29</v>
      </c>
      <c r="D269" s="73">
        <v>522</v>
      </c>
      <c r="E269" s="70"/>
      <c r="F269" s="70">
        <f t="shared" si="6"/>
        <v>0</v>
      </c>
    </row>
    <row r="270" spans="1:6" ht="12.75">
      <c r="A270" s="54"/>
      <c r="B270" s="52"/>
      <c r="C270" s="72"/>
      <c r="D270" s="73"/>
      <c r="E270" s="70"/>
      <c r="F270" s="70"/>
    </row>
    <row r="271" spans="1:6" ht="38.25">
      <c r="A271" s="54" t="s">
        <v>139</v>
      </c>
      <c r="B271" s="52" t="s">
        <v>191</v>
      </c>
      <c r="C271" s="72" t="s">
        <v>83</v>
      </c>
      <c r="D271" s="73">
        <v>350</v>
      </c>
      <c r="E271" s="70"/>
      <c r="F271" s="70">
        <f t="shared" si="6"/>
        <v>0</v>
      </c>
    </row>
    <row r="272" spans="1:6" ht="12.75">
      <c r="A272" s="54"/>
      <c r="B272" s="52"/>
      <c r="C272" s="72"/>
      <c r="D272" s="73"/>
      <c r="E272" s="70"/>
      <c r="F272" s="70"/>
    </row>
    <row r="273" spans="1:6" ht="12.75">
      <c r="A273" s="54" t="s">
        <v>140</v>
      </c>
      <c r="B273" s="52" t="s">
        <v>193</v>
      </c>
      <c r="C273" s="72" t="s">
        <v>83</v>
      </c>
      <c r="D273" s="73">
        <v>150</v>
      </c>
      <c r="E273" s="70"/>
      <c r="F273" s="70">
        <f t="shared" si="6"/>
        <v>0</v>
      </c>
    </row>
    <row r="274" spans="1:6" ht="12.75">
      <c r="A274" s="54"/>
      <c r="B274" s="52"/>
      <c r="C274" s="72"/>
      <c r="D274" s="73"/>
      <c r="E274" s="70"/>
      <c r="F274" s="70"/>
    </row>
    <row r="275" spans="1:6" ht="38.25">
      <c r="A275" s="54" t="s">
        <v>141</v>
      </c>
      <c r="B275" s="52" t="s">
        <v>60</v>
      </c>
      <c r="C275" s="72" t="s">
        <v>83</v>
      </c>
      <c r="D275" s="73">
        <v>27</v>
      </c>
      <c r="E275" s="70"/>
      <c r="F275" s="70">
        <f t="shared" si="6"/>
        <v>0</v>
      </c>
    </row>
    <row r="276" spans="1:6" ht="12.75">
      <c r="A276" s="54"/>
      <c r="B276" s="52"/>
      <c r="C276" s="72"/>
      <c r="D276" s="73"/>
      <c r="E276" s="70"/>
      <c r="F276" s="70"/>
    </row>
    <row r="277" spans="1:6" ht="12.75">
      <c r="A277" s="54" t="s">
        <v>142</v>
      </c>
      <c r="B277" s="52" t="s">
        <v>194</v>
      </c>
      <c r="C277" s="72" t="s">
        <v>29</v>
      </c>
      <c r="D277" s="73">
        <v>95</v>
      </c>
      <c r="E277" s="70"/>
      <c r="F277" s="70">
        <f t="shared" si="6"/>
        <v>0</v>
      </c>
    </row>
    <row r="278" spans="1:6" ht="12.75">
      <c r="A278" s="54"/>
      <c r="B278" s="52"/>
      <c r="C278" s="72"/>
      <c r="D278" s="73"/>
      <c r="E278" s="70"/>
      <c r="F278" s="70"/>
    </row>
    <row r="279" spans="1:6" ht="25.5">
      <c r="A279" s="54" t="s">
        <v>143</v>
      </c>
      <c r="B279" s="52" t="s">
        <v>233</v>
      </c>
      <c r="C279" s="72" t="s">
        <v>29</v>
      </c>
      <c r="D279" s="73">
        <v>680</v>
      </c>
      <c r="E279" s="70"/>
      <c r="F279" s="70">
        <f t="shared" si="6"/>
        <v>0</v>
      </c>
    </row>
    <row r="280" spans="1:6" ht="12.75">
      <c r="A280" s="54"/>
      <c r="B280" s="52"/>
      <c r="C280" s="72"/>
      <c r="D280" s="73"/>
      <c r="E280" s="70"/>
      <c r="F280" s="70"/>
    </row>
    <row r="281" spans="1:6" ht="38.25">
      <c r="A281" s="54" t="s">
        <v>144</v>
      </c>
      <c r="B281" s="52" t="s">
        <v>195</v>
      </c>
      <c r="C281" s="72" t="s">
        <v>83</v>
      </c>
      <c r="D281" s="73">
        <v>180</v>
      </c>
      <c r="E281" s="70"/>
      <c r="F281" s="70">
        <f t="shared" si="6"/>
        <v>0</v>
      </c>
    </row>
    <row r="282" spans="1:6" ht="12.75">
      <c r="A282" s="54"/>
      <c r="B282" s="52"/>
      <c r="C282" s="72"/>
      <c r="D282" s="73"/>
      <c r="E282" s="70"/>
      <c r="F282" s="70"/>
    </row>
    <row r="283" spans="1:6" ht="38.25">
      <c r="A283" s="54" t="s">
        <v>145</v>
      </c>
      <c r="B283" s="52" t="s">
        <v>216</v>
      </c>
      <c r="C283" s="72" t="s">
        <v>29</v>
      </c>
      <c r="D283" s="73">
        <v>370</v>
      </c>
      <c r="E283" s="70"/>
      <c r="F283" s="70">
        <f t="shared" si="6"/>
        <v>0</v>
      </c>
    </row>
    <row r="284" spans="1:6" ht="12.75">
      <c r="A284" s="54"/>
      <c r="B284" s="52"/>
      <c r="C284" s="72"/>
      <c r="D284" s="73"/>
      <c r="E284" s="70"/>
      <c r="F284" s="70"/>
    </row>
    <row r="285" spans="1:6" ht="38.25">
      <c r="A285" s="54" t="s">
        <v>146</v>
      </c>
      <c r="B285" s="52" t="s">
        <v>196</v>
      </c>
      <c r="C285" s="72" t="s">
        <v>83</v>
      </c>
      <c r="D285" s="73">
        <v>185</v>
      </c>
      <c r="E285" s="70"/>
      <c r="F285" s="70">
        <f t="shared" si="6"/>
        <v>0</v>
      </c>
    </row>
    <row r="286" spans="1:6" ht="12.75">
      <c r="A286" s="54"/>
      <c r="B286" s="52"/>
      <c r="C286" s="72"/>
      <c r="D286" s="73"/>
      <c r="E286" s="70"/>
      <c r="F286" s="70"/>
    </row>
    <row r="287" spans="1:6" ht="12.75">
      <c r="A287" s="54" t="s">
        <v>147</v>
      </c>
      <c r="B287" s="52" t="s">
        <v>232</v>
      </c>
      <c r="C287" s="72" t="s">
        <v>29</v>
      </c>
      <c r="D287" s="73">
        <v>710</v>
      </c>
      <c r="E287" s="70"/>
      <c r="F287" s="70">
        <f t="shared" si="6"/>
        <v>0</v>
      </c>
    </row>
    <row r="288" spans="1:6" ht="12.75">
      <c r="A288" s="54"/>
      <c r="B288" s="52"/>
      <c r="C288" s="72"/>
      <c r="D288" s="73"/>
      <c r="E288" s="70"/>
      <c r="F288" s="70"/>
    </row>
    <row r="289" spans="1:6" ht="25.5">
      <c r="A289" s="54" t="s">
        <v>148</v>
      </c>
      <c r="B289" s="52" t="s">
        <v>231</v>
      </c>
      <c r="C289" s="72" t="s">
        <v>29</v>
      </c>
      <c r="D289" s="73">
        <v>300</v>
      </c>
      <c r="E289" s="70"/>
      <c r="F289" s="70">
        <f t="shared" si="6"/>
        <v>0</v>
      </c>
    </row>
    <row r="290" spans="1:6" ht="12.75">
      <c r="A290" s="54"/>
      <c r="B290" s="52"/>
      <c r="C290" s="72"/>
      <c r="D290" s="73"/>
      <c r="E290" s="70"/>
      <c r="F290" s="70"/>
    </row>
    <row r="291" spans="1:6" ht="38.25">
      <c r="A291" s="54" t="s">
        <v>149</v>
      </c>
      <c r="B291" s="52" t="s">
        <v>230</v>
      </c>
      <c r="C291" s="72" t="s">
        <v>29</v>
      </c>
      <c r="D291" s="73">
        <v>300</v>
      </c>
      <c r="E291" s="70"/>
      <c r="F291" s="70">
        <f t="shared" si="6"/>
        <v>0</v>
      </c>
    </row>
    <row r="292" spans="1:6" ht="12.75">
      <c r="A292" s="54"/>
      <c r="B292" s="52"/>
      <c r="C292" s="72"/>
      <c r="D292" s="73"/>
      <c r="E292" s="70"/>
      <c r="F292" s="70"/>
    </row>
    <row r="293" spans="1:6" ht="12.75">
      <c r="A293" s="54" t="s">
        <v>150</v>
      </c>
      <c r="B293" s="52" t="s">
        <v>61</v>
      </c>
      <c r="C293" s="72" t="s">
        <v>83</v>
      </c>
      <c r="D293" s="73">
        <v>50</v>
      </c>
      <c r="E293" s="70"/>
      <c r="F293" s="70">
        <f t="shared" si="6"/>
        <v>0</v>
      </c>
    </row>
    <row r="294" spans="1:6" ht="12.75">
      <c r="A294" s="54"/>
      <c r="B294" s="52"/>
      <c r="C294" s="72"/>
      <c r="D294" s="73"/>
      <c r="E294" s="70"/>
      <c r="F294" s="70"/>
    </row>
    <row r="295" spans="1:6" ht="89.25" customHeight="1">
      <c r="A295" s="54" t="s">
        <v>151</v>
      </c>
      <c r="B295" s="52" t="s">
        <v>833</v>
      </c>
      <c r="C295" s="72" t="s">
        <v>78</v>
      </c>
      <c r="D295" s="73">
        <v>15</v>
      </c>
      <c r="E295" s="70"/>
      <c r="F295" s="70">
        <f t="shared" si="6"/>
        <v>0</v>
      </c>
    </row>
    <row r="296" spans="1:6" ht="12.75">
      <c r="A296" s="54"/>
      <c r="B296" s="52"/>
      <c r="C296" s="72"/>
      <c r="D296" s="73"/>
      <c r="E296" s="70"/>
      <c r="F296" s="70"/>
    </row>
    <row r="297" spans="1:6" ht="51">
      <c r="A297" s="54" t="s">
        <v>152</v>
      </c>
      <c r="B297" s="52" t="s">
        <v>834</v>
      </c>
      <c r="C297" s="72" t="s">
        <v>78</v>
      </c>
      <c r="D297" s="73">
        <v>36</v>
      </c>
      <c r="E297" s="70"/>
      <c r="F297" s="70">
        <f t="shared" si="6"/>
        <v>0</v>
      </c>
    </row>
    <row r="298" spans="1:6" ht="12.75">
      <c r="A298" s="54"/>
      <c r="B298" s="52"/>
      <c r="C298" s="72"/>
      <c r="D298" s="73"/>
      <c r="E298" s="70"/>
      <c r="F298" s="70"/>
    </row>
    <row r="299" spans="1:6" ht="38.25">
      <c r="A299" s="54" t="s">
        <v>153</v>
      </c>
      <c r="B299" s="52" t="s">
        <v>217</v>
      </c>
      <c r="C299" s="72" t="s">
        <v>78</v>
      </c>
      <c r="D299" s="73">
        <v>41</v>
      </c>
      <c r="E299" s="70"/>
      <c r="F299" s="70">
        <f t="shared" si="6"/>
        <v>0</v>
      </c>
    </row>
    <row r="300" spans="1:6" ht="12.75">
      <c r="A300" s="54"/>
      <c r="B300" s="52"/>
      <c r="C300" s="72"/>
      <c r="D300" s="73"/>
      <c r="E300" s="70"/>
      <c r="F300" s="70"/>
    </row>
    <row r="301" spans="1:6" ht="38.25">
      <c r="A301" s="54" t="s">
        <v>154</v>
      </c>
      <c r="B301" s="52" t="s">
        <v>218</v>
      </c>
      <c r="C301" s="72" t="s">
        <v>83</v>
      </c>
      <c r="D301" s="73">
        <v>9</v>
      </c>
      <c r="E301" s="70"/>
      <c r="F301" s="70">
        <f t="shared" si="6"/>
        <v>0</v>
      </c>
    </row>
    <row r="302" spans="1:6" ht="12.75">
      <c r="A302" s="54"/>
      <c r="B302" s="52"/>
      <c r="C302" s="72"/>
      <c r="D302" s="73"/>
      <c r="E302" s="70"/>
      <c r="F302" s="70"/>
    </row>
    <row r="303" spans="1:6" ht="25.5">
      <c r="A303" s="54" t="s">
        <v>155</v>
      </c>
      <c r="B303" s="52" t="s">
        <v>197</v>
      </c>
      <c r="C303" s="72" t="s">
        <v>83</v>
      </c>
      <c r="D303" s="73">
        <v>57.8</v>
      </c>
      <c r="E303" s="70"/>
      <c r="F303" s="70">
        <f t="shared" si="6"/>
        <v>0</v>
      </c>
    </row>
    <row r="304" spans="1:6" ht="12.75">
      <c r="A304" s="54"/>
      <c r="B304" s="52"/>
      <c r="C304" s="72"/>
      <c r="D304" s="73"/>
      <c r="E304" s="70"/>
      <c r="F304" s="70"/>
    </row>
    <row r="305" spans="1:6" ht="25.5">
      <c r="A305" s="54" t="s">
        <v>156</v>
      </c>
      <c r="B305" s="52" t="s">
        <v>198</v>
      </c>
      <c r="C305" s="72" t="s">
        <v>83</v>
      </c>
      <c r="D305" s="73">
        <v>30</v>
      </c>
      <c r="E305" s="70"/>
      <c r="F305" s="70">
        <f t="shared" si="6"/>
        <v>0</v>
      </c>
    </row>
    <row r="306" spans="1:6" ht="12.75">
      <c r="A306" s="54"/>
      <c r="B306" s="52"/>
      <c r="C306" s="72"/>
      <c r="D306" s="73"/>
      <c r="E306" s="70"/>
      <c r="F306" s="70"/>
    </row>
    <row r="307" spans="1:6" ht="25.5">
      <c r="A307" s="54" t="s">
        <v>157</v>
      </c>
      <c r="B307" s="52" t="s">
        <v>219</v>
      </c>
      <c r="C307" s="72" t="s">
        <v>83</v>
      </c>
      <c r="D307" s="73">
        <v>37</v>
      </c>
      <c r="E307" s="70"/>
      <c r="F307" s="70">
        <f t="shared" si="6"/>
        <v>0</v>
      </c>
    </row>
    <row r="308" spans="1:6" ht="12.75">
      <c r="A308" s="54"/>
      <c r="B308" s="52"/>
      <c r="C308" s="72"/>
      <c r="D308" s="73"/>
      <c r="E308" s="70"/>
      <c r="F308" s="70"/>
    </row>
    <row r="309" spans="1:6" ht="12.75">
      <c r="A309" s="54" t="s">
        <v>158</v>
      </c>
      <c r="B309" s="52" t="s">
        <v>199</v>
      </c>
      <c r="C309" s="72" t="s">
        <v>192</v>
      </c>
      <c r="D309" s="73">
        <v>700</v>
      </c>
      <c r="E309" s="70"/>
      <c r="F309" s="70">
        <f t="shared" si="6"/>
        <v>0</v>
      </c>
    </row>
    <row r="310" spans="1:6" ht="12.75">
      <c r="A310" s="54"/>
      <c r="B310" s="52"/>
      <c r="C310" s="72"/>
      <c r="D310" s="73"/>
      <c r="E310" s="70"/>
      <c r="F310" s="70"/>
    </row>
    <row r="311" spans="1:6" ht="12.75">
      <c r="A311" s="54" t="s">
        <v>159</v>
      </c>
      <c r="B311" s="52" t="s">
        <v>200</v>
      </c>
      <c r="C311" s="72" t="s">
        <v>192</v>
      </c>
      <c r="D311" s="73">
        <v>1300</v>
      </c>
      <c r="E311" s="70"/>
      <c r="F311" s="70">
        <f t="shared" si="6"/>
        <v>0</v>
      </c>
    </row>
    <row r="312" spans="1:6" ht="12.75">
      <c r="A312" s="54"/>
      <c r="B312" s="52"/>
      <c r="C312" s="72"/>
      <c r="D312" s="73"/>
      <c r="E312" s="70"/>
      <c r="F312" s="70"/>
    </row>
    <row r="313" spans="1:6" ht="12.75">
      <c r="A313" s="54" t="s">
        <v>160</v>
      </c>
      <c r="B313" s="52" t="s">
        <v>201</v>
      </c>
      <c r="C313" s="72" t="s">
        <v>192</v>
      </c>
      <c r="D313" s="73">
        <v>4500</v>
      </c>
      <c r="E313" s="70"/>
      <c r="F313" s="70">
        <f t="shared" si="6"/>
        <v>0</v>
      </c>
    </row>
    <row r="314" spans="1:6" ht="12.75">
      <c r="A314" s="54"/>
      <c r="B314" s="52"/>
      <c r="C314" s="72"/>
      <c r="D314" s="73"/>
      <c r="E314" s="70"/>
      <c r="F314" s="70"/>
    </row>
    <row r="315" spans="1:6" ht="25.5">
      <c r="A315" s="54" t="s">
        <v>161</v>
      </c>
      <c r="B315" s="52" t="s">
        <v>202</v>
      </c>
      <c r="C315" s="72" t="s">
        <v>29</v>
      </c>
      <c r="D315" s="73">
        <v>85</v>
      </c>
      <c r="E315" s="70"/>
      <c r="F315" s="70">
        <f t="shared" si="6"/>
        <v>0</v>
      </c>
    </row>
    <row r="316" spans="1:6" ht="12.75">
      <c r="A316" s="54"/>
      <c r="B316" s="52"/>
      <c r="C316" s="72"/>
      <c r="D316" s="73"/>
      <c r="E316" s="70"/>
      <c r="F316" s="70"/>
    </row>
    <row r="317" spans="1:6" ht="25.5">
      <c r="A317" s="54" t="s">
        <v>162</v>
      </c>
      <c r="B317" s="52" t="s">
        <v>203</v>
      </c>
      <c r="C317" s="72" t="s">
        <v>29</v>
      </c>
      <c r="D317" s="73">
        <v>127</v>
      </c>
      <c r="E317" s="70"/>
      <c r="F317" s="70">
        <f t="shared" si="6"/>
        <v>0</v>
      </c>
    </row>
    <row r="318" spans="1:6" ht="12.75">
      <c r="A318" s="54"/>
      <c r="B318" s="52"/>
      <c r="C318" s="72"/>
      <c r="D318" s="73"/>
      <c r="E318" s="70"/>
      <c r="F318" s="70"/>
    </row>
    <row r="319" spans="1:6" ht="38.25">
      <c r="A319" s="54" t="s">
        <v>163</v>
      </c>
      <c r="B319" s="52" t="s">
        <v>229</v>
      </c>
      <c r="C319" s="72" t="s">
        <v>29</v>
      </c>
      <c r="D319" s="73">
        <v>269</v>
      </c>
      <c r="E319" s="70"/>
      <c r="F319" s="70">
        <f t="shared" si="6"/>
        <v>0</v>
      </c>
    </row>
    <row r="320" spans="1:6" ht="12.75">
      <c r="A320" s="54"/>
      <c r="B320" s="52"/>
      <c r="C320" s="72"/>
      <c r="D320" s="73"/>
      <c r="E320" s="70"/>
      <c r="F320" s="70"/>
    </row>
    <row r="321" spans="1:6" ht="25.5">
      <c r="A321" s="54" t="s">
        <v>164</v>
      </c>
      <c r="B321" s="52" t="s">
        <v>204</v>
      </c>
      <c r="C321" s="72" t="s">
        <v>29</v>
      </c>
      <c r="D321" s="73">
        <v>40</v>
      </c>
      <c r="E321" s="70"/>
      <c r="F321" s="70">
        <f t="shared" si="6"/>
        <v>0</v>
      </c>
    </row>
    <row r="322" spans="1:6" ht="12.75">
      <c r="A322" s="54"/>
      <c r="B322" s="52"/>
      <c r="C322" s="72"/>
      <c r="D322" s="73"/>
      <c r="E322" s="70"/>
      <c r="F322" s="70"/>
    </row>
    <row r="323" spans="1:6" ht="25.5">
      <c r="A323" s="54" t="s">
        <v>165</v>
      </c>
      <c r="B323" s="52" t="s">
        <v>228</v>
      </c>
      <c r="C323" s="72" t="s">
        <v>29</v>
      </c>
      <c r="D323" s="73">
        <v>2</v>
      </c>
      <c r="E323" s="70"/>
      <c r="F323" s="70">
        <f t="shared" si="6"/>
        <v>0</v>
      </c>
    </row>
    <row r="324" spans="1:6" ht="12.75">
      <c r="A324" s="54"/>
      <c r="B324" s="52"/>
      <c r="C324" s="72"/>
      <c r="D324" s="73"/>
      <c r="E324" s="70"/>
      <c r="F324" s="70"/>
    </row>
    <row r="325" spans="1:6" ht="25.5">
      <c r="A325" s="54" t="s">
        <v>167</v>
      </c>
      <c r="B325" s="52" t="s">
        <v>227</v>
      </c>
      <c r="C325" s="72" t="s">
        <v>85</v>
      </c>
      <c r="D325" s="73">
        <v>12</v>
      </c>
      <c r="E325" s="70"/>
      <c r="F325" s="70">
        <f t="shared" si="6"/>
        <v>0</v>
      </c>
    </row>
    <row r="326" spans="1:6" ht="12.75">
      <c r="A326" s="54"/>
      <c r="B326" s="52"/>
      <c r="C326" s="72"/>
      <c r="D326" s="73"/>
      <c r="E326" s="70"/>
      <c r="F326" s="70"/>
    </row>
    <row r="327" spans="1:6" ht="25.5">
      <c r="A327" s="54" t="s">
        <v>166</v>
      </c>
      <c r="B327" s="52" t="s">
        <v>226</v>
      </c>
      <c r="C327" s="72" t="s">
        <v>78</v>
      </c>
      <c r="D327" s="73">
        <v>8</v>
      </c>
      <c r="E327" s="70"/>
      <c r="F327" s="70">
        <f t="shared" si="6"/>
        <v>0</v>
      </c>
    </row>
    <row r="328" spans="1:6" ht="12.75">
      <c r="A328" s="54"/>
      <c r="B328" s="52"/>
      <c r="C328" s="72"/>
      <c r="D328" s="73"/>
      <c r="E328" s="70"/>
      <c r="F328" s="70"/>
    </row>
    <row r="329" spans="1:6" ht="51">
      <c r="A329" s="54" t="s">
        <v>168</v>
      </c>
      <c r="B329" s="52" t="s">
        <v>225</v>
      </c>
      <c r="C329" s="72" t="s">
        <v>85</v>
      </c>
      <c r="D329" s="73">
        <v>80</v>
      </c>
      <c r="E329" s="70"/>
      <c r="F329" s="70">
        <f t="shared" si="6"/>
        <v>0</v>
      </c>
    </row>
    <row r="330" spans="1:6" ht="12.75">
      <c r="A330" s="54"/>
      <c r="B330" s="52"/>
      <c r="C330" s="72"/>
      <c r="D330" s="73"/>
      <c r="E330" s="70"/>
      <c r="F330" s="70"/>
    </row>
    <row r="331" spans="1:6" ht="51">
      <c r="A331" s="54" t="s">
        <v>169</v>
      </c>
      <c r="B331" s="52" t="s">
        <v>224</v>
      </c>
      <c r="C331" s="72" t="s">
        <v>85</v>
      </c>
      <c r="D331" s="73">
        <v>120</v>
      </c>
      <c r="E331" s="70"/>
      <c r="F331" s="70">
        <f t="shared" si="6"/>
        <v>0</v>
      </c>
    </row>
    <row r="332" spans="1:6" ht="12.75">
      <c r="A332" s="54"/>
      <c r="B332" s="52"/>
      <c r="C332" s="72"/>
      <c r="D332" s="73"/>
      <c r="E332" s="70"/>
      <c r="F332" s="70"/>
    </row>
    <row r="333" spans="1:6" ht="25.5">
      <c r="A333" s="54" t="s">
        <v>170</v>
      </c>
      <c r="B333" s="52" t="s">
        <v>244</v>
      </c>
      <c r="C333" s="72" t="s">
        <v>29</v>
      </c>
      <c r="D333" s="73">
        <v>442</v>
      </c>
      <c r="E333" s="70"/>
      <c r="F333" s="70">
        <f t="shared" si="6"/>
        <v>0</v>
      </c>
    </row>
    <row r="334" spans="1:6" ht="12.75">
      <c r="A334" s="54"/>
      <c r="B334" s="52"/>
      <c r="C334" s="72"/>
      <c r="D334" s="73"/>
      <c r="E334" s="70"/>
      <c r="F334" s="70"/>
    </row>
    <row r="335" spans="1:6" ht="25.5">
      <c r="A335" s="54" t="s">
        <v>171</v>
      </c>
      <c r="B335" s="52" t="s">
        <v>205</v>
      </c>
      <c r="C335" s="72" t="s">
        <v>29</v>
      </c>
      <c r="D335" s="73">
        <v>442</v>
      </c>
      <c r="E335" s="70"/>
      <c r="F335" s="70">
        <f t="shared" si="6"/>
        <v>0</v>
      </c>
    </row>
    <row r="336" spans="1:6" ht="12.75">
      <c r="A336" s="54"/>
      <c r="B336" s="52"/>
      <c r="C336" s="72"/>
      <c r="D336" s="73"/>
      <c r="E336" s="70"/>
      <c r="F336" s="70"/>
    </row>
    <row r="337" spans="1:6" ht="38.25">
      <c r="A337" s="54" t="s">
        <v>172</v>
      </c>
      <c r="B337" s="52" t="s">
        <v>206</v>
      </c>
      <c r="C337" s="72" t="s">
        <v>29</v>
      </c>
      <c r="D337" s="73">
        <v>370</v>
      </c>
      <c r="E337" s="70"/>
      <c r="F337" s="70">
        <f t="shared" si="6"/>
        <v>0</v>
      </c>
    </row>
    <row r="338" spans="1:6" ht="12.75">
      <c r="A338" s="54"/>
      <c r="B338" s="52"/>
      <c r="C338" s="72"/>
      <c r="D338" s="73"/>
      <c r="E338" s="70"/>
      <c r="F338" s="70"/>
    </row>
    <row r="339" spans="1:6" ht="38.25">
      <c r="A339" s="54" t="s">
        <v>173</v>
      </c>
      <c r="B339" s="52" t="s">
        <v>223</v>
      </c>
      <c r="C339" s="72" t="s">
        <v>85</v>
      </c>
      <c r="D339" s="73">
        <v>50</v>
      </c>
      <c r="E339" s="70"/>
      <c r="F339" s="70">
        <f t="shared" si="6"/>
        <v>0</v>
      </c>
    </row>
    <row r="340" spans="1:6" ht="12.75">
      <c r="A340" s="54"/>
      <c r="B340" s="52"/>
      <c r="C340" s="72"/>
      <c r="D340" s="73"/>
      <c r="E340" s="70"/>
      <c r="F340" s="70"/>
    </row>
    <row r="341" spans="1:6" ht="38.25">
      <c r="A341" s="54" t="s">
        <v>174</v>
      </c>
      <c r="B341" s="52" t="s">
        <v>222</v>
      </c>
      <c r="C341" s="72" t="s">
        <v>29</v>
      </c>
      <c r="D341" s="73">
        <v>67</v>
      </c>
      <c r="E341" s="70"/>
      <c r="F341" s="70">
        <f t="shared" si="6"/>
        <v>0</v>
      </c>
    </row>
    <row r="342" spans="1:6" ht="12.75">
      <c r="A342" s="54"/>
      <c r="B342" s="52"/>
      <c r="C342" s="72"/>
      <c r="D342" s="73"/>
      <c r="E342" s="70"/>
      <c r="F342" s="70"/>
    </row>
    <row r="343" spans="1:6" ht="12.75">
      <c r="A343" s="54" t="s">
        <v>175</v>
      </c>
      <c r="B343" s="52" t="s">
        <v>829</v>
      </c>
      <c r="C343" s="72" t="s">
        <v>78</v>
      </c>
      <c r="D343" s="73">
        <v>3</v>
      </c>
      <c r="E343" s="70"/>
      <c r="F343" s="70">
        <f t="shared" si="6"/>
        <v>0</v>
      </c>
    </row>
    <row r="344" spans="1:6" ht="12.75">
      <c r="A344" s="54"/>
      <c r="B344" s="52"/>
      <c r="C344" s="72"/>
      <c r="D344" s="73"/>
      <c r="E344" s="70"/>
      <c r="F344" s="70"/>
    </row>
    <row r="345" spans="1:6" ht="51">
      <c r="A345" s="54" t="s">
        <v>176</v>
      </c>
      <c r="B345" s="52" t="s">
        <v>220</v>
      </c>
      <c r="C345" s="72" t="s">
        <v>78</v>
      </c>
      <c r="D345" s="73">
        <v>4</v>
      </c>
      <c r="E345" s="70"/>
      <c r="F345" s="70">
        <f t="shared" si="6"/>
        <v>0</v>
      </c>
    </row>
    <row r="346" spans="1:6" ht="12.75">
      <c r="A346" s="54"/>
      <c r="B346" s="52"/>
      <c r="C346" s="72"/>
      <c r="D346" s="73"/>
      <c r="E346" s="70"/>
      <c r="F346" s="70"/>
    </row>
    <row r="347" spans="1:6" ht="24.75" customHeight="1">
      <c r="A347" s="54" t="s">
        <v>177</v>
      </c>
      <c r="B347" s="52" t="s">
        <v>221</v>
      </c>
      <c r="C347" s="72" t="s">
        <v>29</v>
      </c>
      <c r="D347" s="73">
        <v>41</v>
      </c>
      <c r="E347" s="70"/>
      <c r="F347" s="70">
        <f t="shared" si="6"/>
        <v>0</v>
      </c>
    </row>
    <row r="348" spans="1:6" ht="12.75">
      <c r="A348" s="54"/>
      <c r="B348" s="52"/>
      <c r="C348" s="72"/>
      <c r="D348" s="73"/>
      <c r="E348" s="70"/>
      <c r="F348" s="70"/>
    </row>
    <row r="349" spans="1:6" ht="25.5">
      <c r="A349" s="54" t="s">
        <v>178</v>
      </c>
      <c r="B349" s="52" t="s">
        <v>832</v>
      </c>
      <c r="C349" s="72" t="s">
        <v>78</v>
      </c>
      <c r="D349" s="73">
        <v>1</v>
      </c>
      <c r="E349" s="70"/>
      <c r="F349" s="70">
        <f t="shared" si="6"/>
        <v>0</v>
      </c>
    </row>
    <row r="350" spans="1:6" ht="12.75">
      <c r="A350" s="54"/>
      <c r="B350" s="52"/>
      <c r="C350" s="72"/>
      <c r="D350" s="73"/>
      <c r="E350" s="70"/>
      <c r="F350" s="70"/>
    </row>
    <row r="351" spans="1:6" ht="38.25" customHeight="1">
      <c r="A351" s="54" t="s">
        <v>179</v>
      </c>
      <c r="B351" s="52" t="s">
        <v>236</v>
      </c>
      <c r="C351" s="72" t="s">
        <v>85</v>
      </c>
      <c r="D351" s="73">
        <v>15</v>
      </c>
      <c r="E351" s="70"/>
      <c r="F351" s="70">
        <f t="shared" si="6"/>
        <v>0</v>
      </c>
    </row>
    <row r="352" spans="1:6" ht="12.75">
      <c r="A352" s="54"/>
      <c r="B352" s="52"/>
      <c r="C352" s="72"/>
      <c r="D352" s="73"/>
      <c r="E352" s="70"/>
      <c r="F352" s="70"/>
    </row>
    <row r="353" spans="1:6" ht="63.75">
      <c r="A353" s="54" t="s">
        <v>180</v>
      </c>
      <c r="B353" s="52" t="s">
        <v>207</v>
      </c>
      <c r="C353" s="72" t="s">
        <v>83</v>
      </c>
      <c r="D353" s="73">
        <v>15</v>
      </c>
      <c r="E353" s="70"/>
      <c r="F353" s="70">
        <f t="shared" si="6"/>
        <v>0</v>
      </c>
    </row>
    <row r="354" spans="1:6" ht="12.75">
      <c r="A354" s="54"/>
      <c r="B354" s="52"/>
      <c r="C354" s="72"/>
      <c r="D354" s="73"/>
      <c r="E354" s="70"/>
      <c r="F354" s="70"/>
    </row>
    <row r="355" spans="1:6" ht="25.5">
      <c r="A355" s="54" t="s">
        <v>181</v>
      </c>
      <c r="B355" s="52" t="s">
        <v>208</v>
      </c>
      <c r="C355" s="72" t="s">
        <v>29</v>
      </c>
      <c r="D355" s="73">
        <v>12</v>
      </c>
      <c r="E355" s="70"/>
      <c r="F355" s="70">
        <f t="shared" si="6"/>
        <v>0</v>
      </c>
    </row>
    <row r="356" spans="1:6" ht="12.75">
      <c r="A356" s="54"/>
      <c r="B356" s="52"/>
      <c r="C356" s="72"/>
      <c r="D356" s="73"/>
      <c r="E356" s="70"/>
      <c r="F356" s="70"/>
    </row>
    <row r="357" spans="1:6" ht="25.5">
      <c r="A357" s="54" t="s">
        <v>182</v>
      </c>
      <c r="B357" s="52" t="s">
        <v>209</v>
      </c>
      <c r="C357" s="72" t="s">
        <v>85</v>
      </c>
      <c r="D357" s="73">
        <v>15</v>
      </c>
      <c r="E357" s="70"/>
      <c r="F357" s="70">
        <f t="shared" si="6"/>
        <v>0</v>
      </c>
    </row>
    <row r="358" spans="1:6" ht="12.75">
      <c r="A358" s="54"/>
      <c r="B358" s="52"/>
      <c r="C358" s="72"/>
      <c r="D358" s="73"/>
      <c r="E358" s="70"/>
      <c r="F358" s="70"/>
    </row>
    <row r="359" spans="1:6" ht="51" customHeight="1">
      <c r="A359" s="54" t="s">
        <v>183</v>
      </c>
      <c r="B359" s="52" t="s">
        <v>237</v>
      </c>
      <c r="C359" s="72" t="s">
        <v>78</v>
      </c>
      <c r="D359" s="73">
        <v>2</v>
      </c>
      <c r="E359" s="70"/>
      <c r="F359" s="70">
        <f t="shared" si="6"/>
        <v>0</v>
      </c>
    </row>
    <row r="360" spans="1:6" ht="12.75">
      <c r="A360" s="54"/>
      <c r="B360" s="52"/>
      <c r="C360" s="72"/>
      <c r="D360" s="73"/>
      <c r="E360" s="70"/>
      <c r="F360" s="70"/>
    </row>
    <row r="361" spans="1:6" ht="53.25" customHeight="1">
      <c r="A361" s="54" t="s">
        <v>184</v>
      </c>
      <c r="B361" s="52" t="s">
        <v>238</v>
      </c>
      <c r="C361" s="72" t="s">
        <v>78</v>
      </c>
      <c r="D361" s="73">
        <v>2</v>
      </c>
      <c r="E361" s="70"/>
      <c r="F361" s="70">
        <f t="shared" si="6"/>
        <v>0</v>
      </c>
    </row>
    <row r="362" spans="1:6" ht="12.75">
      <c r="A362" s="54"/>
      <c r="B362" s="52"/>
      <c r="C362" s="72"/>
      <c r="D362" s="73"/>
      <c r="E362" s="70"/>
      <c r="F362" s="70"/>
    </row>
    <row r="363" spans="1:6" ht="51">
      <c r="A363" s="54" t="s">
        <v>185</v>
      </c>
      <c r="B363" s="52" t="s">
        <v>239</v>
      </c>
      <c r="C363" s="72" t="s">
        <v>78</v>
      </c>
      <c r="D363" s="73">
        <v>1</v>
      </c>
      <c r="E363" s="70"/>
      <c r="F363" s="70">
        <f t="shared" si="6"/>
        <v>0</v>
      </c>
    </row>
    <row r="364" spans="1:6" ht="12.75">
      <c r="A364" s="54"/>
      <c r="B364" s="52"/>
      <c r="C364" s="72"/>
      <c r="D364" s="73"/>
      <c r="E364" s="70"/>
      <c r="F364" s="70"/>
    </row>
    <row r="365" spans="1:6" ht="38.25">
      <c r="A365" s="54" t="s">
        <v>186</v>
      </c>
      <c r="B365" s="52" t="s">
        <v>240</v>
      </c>
      <c r="C365" s="72" t="s">
        <v>78</v>
      </c>
      <c r="D365" s="73">
        <v>1</v>
      </c>
      <c r="E365" s="70"/>
      <c r="F365" s="70">
        <f t="shared" si="6"/>
        <v>0</v>
      </c>
    </row>
    <row r="366" spans="1:6" ht="12.75">
      <c r="A366" s="54"/>
      <c r="B366" s="52"/>
      <c r="C366" s="72"/>
      <c r="D366" s="73"/>
      <c r="E366" s="70"/>
      <c r="F366" s="70"/>
    </row>
    <row r="367" spans="1:6" ht="138.75" customHeight="1">
      <c r="A367" s="54" t="s">
        <v>248</v>
      </c>
      <c r="B367" s="52" t="s">
        <v>241</v>
      </c>
      <c r="C367" s="72" t="s">
        <v>85</v>
      </c>
      <c r="D367" s="73">
        <v>28.7</v>
      </c>
      <c r="E367" s="70"/>
      <c r="F367" s="70">
        <f t="shared" si="6"/>
        <v>0</v>
      </c>
    </row>
    <row r="368" spans="1:6" ht="12.75">
      <c r="A368" s="54"/>
      <c r="B368" s="52"/>
      <c r="C368" s="72"/>
      <c r="D368" s="73"/>
      <c r="E368" s="70"/>
      <c r="F368" s="70"/>
    </row>
    <row r="369" spans="1:6" ht="25.5">
      <c r="A369" s="54" t="s">
        <v>852</v>
      </c>
      <c r="B369" s="52" t="s">
        <v>242</v>
      </c>
      <c r="C369" s="72" t="s">
        <v>85</v>
      </c>
      <c r="D369" s="73">
        <v>8</v>
      </c>
      <c r="E369" s="70"/>
      <c r="F369" s="70">
        <f t="shared" si="6"/>
        <v>0</v>
      </c>
    </row>
    <row r="370" spans="1:6" ht="12.75">
      <c r="A370" s="54"/>
      <c r="B370" s="52"/>
      <c r="C370" s="72"/>
      <c r="D370" s="73"/>
      <c r="E370" s="70"/>
      <c r="F370" s="70"/>
    </row>
    <row r="371" spans="1:6" ht="76.5">
      <c r="A371" s="54" t="s">
        <v>853</v>
      </c>
      <c r="B371" s="52" t="s">
        <v>831</v>
      </c>
      <c r="C371" s="72" t="s">
        <v>85</v>
      </c>
      <c r="D371" s="73">
        <v>11</v>
      </c>
      <c r="E371" s="70"/>
      <c r="F371" s="70">
        <f t="shared" si="6"/>
        <v>0</v>
      </c>
    </row>
    <row r="372" spans="1:6" ht="12.75">
      <c r="A372" s="54"/>
      <c r="B372" s="52"/>
      <c r="C372" s="72"/>
      <c r="D372" s="73"/>
      <c r="E372" s="70"/>
      <c r="F372" s="70"/>
    </row>
    <row r="373" spans="1:6" ht="38.25">
      <c r="A373" s="54" t="s">
        <v>854</v>
      </c>
      <c r="B373" s="52" t="s">
        <v>188</v>
      </c>
      <c r="C373" s="72" t="s">
        <v>29</v>
      </c>
      <c r="D373" s="73">
        <v>50</v>
      </c>
      <c r="E373" s="70"/>
      <c r="F373" s="70">
        <f t="shared" si="6"/>
        <v>0</v>
      </c>
    </row>
    <row r="374" spans="1:6" ht="12.75">
      <c r="A374" s="54"/>
      <c r="B374" s="52"/>
      <c r="C374" s="72"/>
      <c r="D374" s="73"/>
      <c r="E374" s="70"/>
      <c r="F374" s="70"/>
    </row>
    <row r="375" spans="1:6" ht="63.75">
      <c r="A375" s="54" t="s">
        <v>855</v>
      </c>
      <c r="B375" s="52" t="s">
        <v>243</v>
      </c>
      <c r="C375" s="72" t="s">
        <v>78</v>
      </c>
      <c r="D375" s="73">
        <v>1</v>
      </c>
      <c r="E375" s="70"/>
      <c r="F375" s="70">
        <f t="shared" si="6"/>
        <v>0</v>
      </c>
    </row>
    <row r="376" spans="1:6" ht="12.75">
      <c r="A376" s="54"/>
      <c r="B376" s="52"/>
      <c r="C376" s="72"/>
      <c r="D376" s="73"/>
      <c r="E376" s="70"/>
      <c r="F376" s="70"/>
    </row>
    <row r="377" spans="1:6" ht="25.5">
      <c r="A377" s="54" t="s">
        <v>856</v>
      </c>
      <c r="B377" s="52" t="s">
        <v>247</v>
      </c>
      <c r="C377" s="72"/>
      <c r="D377" s="73"/>
      <c r="E377" s="70"/>
      <c r="F377" s="70"/>
    </row>
    <row r="378" spans="1:6" ht="12.75">
      <c r="A378" s="54"/>
      <c r="B378" s="52" t="s">
        <v>249</v>
      </c>
      <c r="C378" s="72" t="s">
        <v>93</v>
      </c>
      <c r="D378" s="73">
        <v>75</v>
      </c>
      <c r="E378" s="70"/>
      <c r="F378" s="70">
        <f>D378*E378</f>
        <v>0</v>
      </c>
    </row>
    <row r="379" spans="1:6" ht="12.75">
      <c r="A379" s="54"/>
      <c r="B379" s="52" t="s">
        <v>250</v>
      </c>
      <c r="C379" s="72" t="s">
        <v>93</v>
      </c>
      <c r="D379" s="73">
        <v>25</v>
      </c>
      <c r="E379" s="70"/>
      <c r="F379" s="70">
        <f>D379*E379</f>
        <v>0</v>
      </c>
    </row>
    <row r="380" spans="1:6" ht="12.75">
      <c r="A380" s="356"/>
      <c r="B380" s="365" t="s">
        <v>187</v>
      </c>
      <c r="C380" s="361"/>
      <c r="D380" s="361"/>
      <c r="E380" s="361"/>
      <c r="F380" s="362">
        <f>SUM(F247:F379)</f>
        <v>0</v>
      </c>
    </row>
  </sheetData>
  <sheetProtection selectLockedCells="1" selectUnlockedCells="1"/>
  <mergeCells count="42">
    <mergeCell ref="B33:F33"/>
    <mergeCell ref="A246:F246"/>
    <mergeCell ref="B203:F203"/>
    <mergeCell ref="C237:F237"/>
    <mergeCell ref="A238:F238"/>
    <mergeCell ref="A241:F241"/>
    <mergeCell ref="A187:F187"/>
    <mergeCell ref="A200:F200"/>
    <mergeCell ref="A244:F244"/>
    <mergeCell ref="A202:F202"/>
    <mergeCell ref="B44:F44"/>
    <mergeCell ref="B69:F69"/>
    <mergeCell ref="A176:F176"/>
    <mergeCell ref="A147:F147"/>
    <mergeCell ref="B243:F243"/>
    <mergeCell ref="A149:F149"/>
    <mergeCell ref="A151:F151"/>
    <mergeCell ref="A236:F236"/>
    <mergeCell ref="A225:F225"/>
    <mergeCell ref="B226:F226"/>
    <mergeCell ref="A227:F227"/>
    <mergeCell ref="C186:F186"/>
    <mergeCell ref="A68:F68"/>
    <mergeCell ref="A70:F70"/>
    <mergeCell ref="B201:F201"/>
    <mergeCell ref="A98:F98"/>
    <mergeCell ref="B99:F99"/>
    <mergeCell ref="A100:F100"/>
    <mergeCell ref="A183:F183"/>
    <mergeCell ref="B184:F184"/>
    <mergeCell ref="A185:F185"/>
    <mergeCell ref="B175:F175"/>
    <mergeCell ref="B97:F97"/>
    <mergeCell ref="B2:F2"/>
    <mergeCell ref="C148:F148"/>
    <mergeCell ref="B245:F245"/>
    <mergeCell ref="B150:F150"/>
    <mergeCell ref="B101:F101"/>
    <mergeCell ref="A41:F41"/>
    <mergeCell ref="B42:F42"/>
    <mergeCell ref="A66:F66"/>
    <mergeCell ref="B67:F67"/>
  </mergeCells>
  <printOptions/>
  <pageMargins left="0.7" right="0.7" top="0.75" bottom="0.75" header="0.3" footer="0.3"/>
  <pageSetup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F1602"/>
  <sheetViews>
    <sheetView view="pageBreakPreview" zoomScaleSheetLayoutView="100" zoomScalePageLayoutView="0" workbookViewId="0" topLeftCell="A1">
      <selection activeCell="E425" sqref="E425"/>
    </sheetView>
  </sheetViews>
  <sheetFormatPr defaultColWidth="9.140625" defaultRowHeight="12.75"/>
  <cols>
    <col min="1" max="1" width="6.28125" style="78" customWidth="1"/>
    <col min="2" max="2" width="39.8515625" style="83" customWidth="1"/>
    <col min="3" max="3" width="5.7109375" style="80" customWidth="1"/>
    <col min="4" max="4" width="8.7109375" style="80" customWidth="1"/>
    <col min="5" max="5" width="12.7109375" style="81" customWidth="1"/>
    <col min="6" max="6" width="15.7109375" style="81" customWidth="1"/>
    <col min="7" max="16384" width="9.140625" style="82" customWidth="1"/>
  </cols>
  <sheetData>
    <row r="2" spans="2:6" ht="27" customHeight="1">
      <c r="B2" s="413" t="str">
        <f>Rekapitulacija!B2</f>
        <v>UREDITEV PROSTOROV ZA IZVAJANJE FIZIOTERAPIJE IN ZDRAVSTVENE VZGOJE V PRITLIČJU OBJEKTA BEVKOVA 13 V AJDOVŠČINI</v>
      </c>
      <c r="C2" s="414"/>
      <c r="D2" s="414"/>
      <c r="E2" s="414"/>
      <c r="F2" s="414"/>
    </row>
    <row r="4" spans="1:2" ht="12.75">
      <c r="A4" s="392" t="s">
        <v>121</v>
      </c>
      <c r="B4" s="79" t="s">
        <v>212</v>
      </c>
    </row>
    <row r="6" spans="1:6" ht="12.75">
      <c r="A6" s="84">
        <v>1</v>
      </c>
      <c r="B6" s="85" t="s">
        <v>317</v>
      </c>
      <c r="C6" s="86"/>
      <c r="D6" s="86"/>
      <c r="E6" s="87"/>
      <c r="F6" s="87"/>
    </row>
    <row r="8" spans="1:6" ht="51">
      <c r="A8" s="78" t="s">
        <v>318</v>
      </c>
      <c r="B8" s="83" t="s">
        <v>319</v>
      </c>
      <c r="C8" s="80" t="s">
        <v>234</v>
      </c>
      <c r="D8" s="80">
        <v>1</v>
      </c>
      <c r="E8" s="88"/>
      <c r="F8" s="89">
        <f>D8*E8</f>
        <v>0</v>
      </c>
    </row>
    <row r="9" spans="5:6" ht="11.25" customHeight="1">
      <c r="E9" s="88"/>
      <c r="F9" s="90"/>
    </row>
    <row r="10" spans="1:6" ht="38.25">
      <c r="A10" s="78" t="s">
        <v>637</v>
      </c>
      <c r="B10" s="83" t="s">
        <v>320</v>
      </c>
      <c r="C10" s="154" t="s">
        <v>234</v>
      </c>
      <c r="D10" s="80">
        <v>1</v>
      </c>
      <c r="E10" s="88"/>
      <c r="F10" s="89">
        <f>D10*E10</f>
        <v>0</v>
      </c>
    </row>
    <row r="11" spans="5:6" ht="11.25" customHeight="1">
      <c r="E11" s="88"/>
      <c r="F11" s="90"/>
    </row>
    <row r="12" spans="1:6" ht="38.25">
      <c r="A12" s="91" t="s">
        <v>460</v>
      </c>
      <c r="B12" s="83" t="s">
        <v>322</v>
      </c>
      <c r="C12" s="80" t="s">
        <v>246</v>
      </c>
      <c r="D12" s="80">
        <v>1</v>
      </c>
      <c r="E12" s="88"/>
      <c r="F12" s="89">
        <f>D12*E12</f>
        <v>0</v>
      </c>
    </row>
    <row r="13" spans="5:6" ht="12.75">
      <c r="E13" s="147"/>
      <c r="F13" s="90"/>
    </row>
    <row r="14" spans="1:6" ht="25.5">
      <c r="A14" s="96" t="s">
        <v>462</v>
      </c>
      <c r="B14" s="157" t="s">
        <v>638</v>
      </c>
      <c r="C14" s="154" t="s">
        <v>636</v>
      </c>
      <c r="D14" s="154">
        <v>4</v>
      </c>
      <c r="E14" s="366"/>
      <c r="F14" s="156">
        <f>D14*E14</f>
        <v>0</v>
      </c>
    </row>
    <row r="15" spans="1:6" ht="12.75">
      <c r="A15" s="96"/>
      <c r="B15" s="157"/>
      <c r="C15" s="154"/>
      <c r="D15" s="154"/>
      <c r="E15" s="366"/>
      <c r="F15" s="156"/>
    </row>
    <row r="16" spans="1:6" ht="25.5">
      <c r="A16" s="96" t="s">
        <v>464</v>
      </c>
      <c r="B16" s="157" t="s">
        <v>639</v>
      </c>
      <c r="C16" s="154" t="s">
        <v>246</v>
      </c>
      <c r="D16" s="154">
        <v>8</v>
      </c>
      <c r="E16" s="366"/>
      <c r="F16" s="156">
        <f>D16*E16</f>
        <v>0</v>
      </c>
    </row>
    <row r="17" spans="1:6" ht="12.75">
      <c r="A17" s="96"/>
      <c r="B17" s="157"/>
      <c r="C17" s="154"/>
      <c r="D17" s="154"/>
      <c r="E17" s="366"/>
      <c r="F17" s="156"/>
    </row>
    <row r="18" spans="1:6" ht="25.5">
      <c r="A18" s="96" t="s">
        <v>466</v>
      </c>
      <c r="B18" s="157" t="s">
        <v>640</v>
      </c>
      <c r="C18" s="154" t="s">
        <v>246</v>
      </c>
      <c r="D18" s="154">
        <v>7</v>
      </c>
      <c r="E18" s="366"/>
      <c r="F18" s="156">
        <f>D18*E18</f>
        <v>0</v>
      </c>
    </row>
    <row r="19" spans="1:6" ht="12.75">
      <c r="A19" s="96"/>
      <c r="B19" s="157"/>
      <c r="C19" s="154"/>
      <c r="D19" s="154"/>
      <c r="E19" s="366"/>
      <c r="F19" s="156"/>
    </row>
    <row r="20" spans="1:6" ht="51">
      <c r="A20" s="96" t="s">
        <v>469</v>
      </c>
      <c r="B20" s="157" t="s">
        <v>641</v>
      </c>
      <c r="C20" s="154" t="s">
        <v>246</v>
      </c>
      <c r="D20" s="154">
        <v>1</v>
      </c>
      <c r="E20" s="366"/>
      <c r="F20" s="156">
        <f>D20*E20</f>
        <v>0</v>
      </c>
    </row>
    <row r="21" spans="5:6" ht="12.75">
      <c r="E21" s="88"/>
      <c r="F21" s="90"/>
    </row>
    <row r="22" spans="1:6" ht="63.75">
      <c r="A22" s="78" t="s">
        <v>323</v>
      </c>
      <c r="B22" s="83" t="s">
        <v>324</v>
      </c>
      <c r="C22" s="80" t="s">
        <v>85</v>
      </c>
      <c r="D22" s="80">
        <v>24</v>
      </c>
      <c r="E22" s="155"/>
      <c r="F22" s="89">
        <f>D22*E22</f>
        <v>0</v>
      </c>
    </row>
    <row r="23" spans="5:6" ht="12.75">
      <c r="E23" s="155"/>
      <c r="F23" s="90"/>
    </row>
    <row r="24" spans="1:6" ht="12.75">
      <c r="A24" s="78" t="s">
        <v>325</v>
      </c>
      <c r="B24" s="83" t="s">
        <v>326</v>
      </c>
      <c r="C24" s="80" t="s">
        <v>85</v>
      </c>
      <c r="D24" s="80">
        <v>30</v>
      </c>
      <c r="E24" s="155"/>
      <c r="F24" s="89">
        <f>D24*E24</f>
        <v>0</v>
      </c>
    </row>
    <row r="25" spans="5:6" ht="12.75">
      <c r="E25" s="155"/>
      <c r="F25" s="90"/>
    </row>
    <row r="26" spans="1:6" ht="12.75">
      <c r="A26" s="78" t="s">
        <v>327</v>
      </c>
      <c r="B26" s="83" t="s">
        <v>328</v>
      </c>
      <c r="C26" s="80" t="s">
        <v>85</v>
      </c>
      <c r="D26" s="80">
        <v>6</v>
      </c>
      <c r="E26" s="155"/>
      <c r="F26" s="89">
        <f>D26*E26</f>
        <v>0</v>
      </c>
    </row>
    <row r="27" spans="5:6" ht="12.75">
      <c r="E27" s="155"/>
      <c r="F27" s="90"/>
    </row>
    <row r="28" spans="1:6" ht="12.75">
      <c r="A28" s="78" t="s">
        <v>329</v>
      </c>
      <c r="B28" s="83" t="s">
        <v>330</v>
      </c>
      <c r="C28" s="80" t="s">
        <v>85</v>
      </c>
      <c r="D28" s="80">
        <v>18</v>
      </c>
      <c r="E28" s="155"/>
      <c r="F28" s="89">
        <f>D28*E28</f>
        <v>0</v>
      </c>
    </row>
    <row r="29" spans="5:6" ht="12.75">
      <c r="E29" s="155"/>
      <c r="F29" s="90"/>
    </row>
    <row r="30" spans="1:6" ht="63.75">
      <c r="A30" s="78" t="s">
        <v>331</v>
      </c>
      <c r="B30" s="83" t="s">
        <v>332</v>
      </c>
      <c r="C30" s="80" t="s">
        <v>85</v>
      </c>
      <c r="D30" s="80">
        <v>36</v>
      </c>
      <c r="E30" s="155"/>
      <c r="F30" s="89">
        <f>D30*E30</f>
        <v>0</v>
      </c>
    </row>
    <row r="31" spans="2:6" ht="15" customHeight="1">
      <c r="B31" s="92"/>
      <c r="E31" s="155"/>
      <c r="F31" s="90"/>
    </row>
    <row r="32" spans="1:6" ht="12.75">
      <c r="A32" s="78" t="s">
        <v>333</v>
      </c>
      <c r="B32" s="83" t="s">
        <v>326</v>
      </c>
      <c r="C32" s="80" t="s">
        <v>85</v>
      </c>
      <c r="D32" s="80">
        <v>18</v>
      </c>
      <c r="E32" s="155"/>
      <c r="F32" s="89">
        <f>D32*E32</f>
        <v>0</v>
      </c>
    </row>
    <row r="33" spans="5:6" ht="12.75">
      <c r="E33" s="155"/>
      <c r="F33" s="90"/>
    </row>
    <row r="34" spans="1:6" ht="63.75">
      <c r="A34" s="78" t="s">
        <v>334</v>
      </c>
      <c r="B34" s="83" t="s">
        <v>335</v>
      </c>
      <c r="C34" s="80" t="s">
        <v>85</v>
      </c>
      <c r="D34" s="80">
        <v>12</v>
      </c>
      <c r="E34" s="155"/>
      <c r="F34" s="89">
        <f>D34*E34</f>
        <v>0</v>
      </c>
    </row>
    <row r="35" spans="2:6" ht="12.75">
      <c r="B35" s="92"/>
      <c r="E35" s="155"/>
      <c r="F35" s="90"/>
    </row>
    <row r="36" spans="1:6" ht="63.75">
      <c r="A36" s="78" t="s">
        <v>336</v>
      </c>
      <c r="B36" s="83" t="s">
        <v>337</v>
      </c>
      <c r="C36" s="80" t="s">
        <v>85</v>
      </c>
      <c r="D36" s="80">
        <v>36</v>
      </c>
      <c r="E36" s="155"/>
      <c r="F36" s="89">
        <f>D36*E36</f>
        <v>0</v>
      </c>
    </row>
    <row r="37" spans="5:6" ht="12.75">
      <c r="E37" s="155"/>
      <c r="F37" s="90"/>
    </row>
    <row r="38" spans="1:6" ht="12.75">
      <c r="A38" s="78" t="s">
        <v>338</v>
      </c>
      <c r="B38" s="83" t="s">
        <v>339</v>
      </c>
      <c r="C38" s="80" t="s">
        <v>85</v>
      </c>
      <c r="D38" s="80">
        <v>18</v>
      </c>
      <c r="E38" s="155"/>
      <c r="F38" s="89">
        <f>D38*E38</f>
        <v>0</v>
      </c>
    </row>
    <row r="39" spans="5:6" ht="12.75">
      <c r="E39" s="155"/>
      <c r="F39" s="90"/>
    </row>
    <row r="40" spans="1:6" ht="38.25">
      <c r="A40" s="78" t="s">
        <v>340</v>
      </c>
      <c r="B40" s="83" t="s">
        <v>341</v>
      </c>
      <c r="C40" s="80" t="s">
        <v>246</v>
      </c>
      <c r="D40" s="80">
        <v>1</v>
      </c>
      <c r="E40" s="155"/>
      <c r="F40" s="89">
        <f>D40*E40</f>
        <v>0</v>
      </c>
    </row>
    <row r="41" spans="5:6" ht="12.75">
      <c r="E41" s="88"/>
      <c r="F41" s="90"/>
    </row>
    <row r="42" spans="1:6" ht="12.75">
      <c r="A42" s="78" t="s">
        <v>342</v>
      </c>
      <c r="B42" s="83" t="s">
        <v>326</v>
      </c>
      <c r="C42" s="80" t="s">
        <v>246</v>
      </c>
      <c r="D42" s="80">
        <v>2</v>
      </c>
      <c r="E42" s="155"/>
      <c r="F42" s="89">
        <f>D42*E42</f>
        <v>0</v>
      </c>
    </row>
    <row r="43" spans="5:6" ht="12.75">
      <c r="E43" s="155"/>
      <c r="F43" s="90"/>
    </row>
    <row r="44" spans="1:6" ht="12.75">
      <c r="A44" s="78" t="s">
        <v>343</v>
      </c>
      <c r="B44" s="83" t="s">
        <v>328</v>
      </c>
      <c r="C44" s="80" t="s">
        <v>246</v>
      </c>
      <c r="D44" s="80">
        <v>2</v>
      </c>
      <c r="E44" s="155"/>
      <c r="F44" s="89">
        <f>D44*E44</f>
        <v>0</v>
      </c>
    </row>
    <row r="45" spans="5:6" ht="12.75">
      <c r="E45" s="88"/>
      <c r="F45" s="90"/>
    </row>
    <row r="46" spans="1:6" ht="12.75">
      <c r="A46" s="78" t="s">
        <v>344</v>
      </c>
      <c r="B46" s="83" t="s">
        <v>330</v>
      </c>
      <c r="C46" s="80" t="s">
        <v>246</v>
      </c>
      <c r="D46" s="80">
        <v>1</v>
      </c>
      <c r="E46" s="88"/>
      <c r="F46" s="89">
        <f>D46*E46</f>
        <v>0</v>
      </c>
    </row>
    <row r="47" spans="5:6" ht="12.75">
      <c r="E47" s="88"/>
      <c r="F47" s="90"/>
    </row>
    <row r="48" spans="1:6" ht="38.25">
      <c r="A48" s="78" t="s">
        <v>345</v>
      </c>
      <c r="B48" s="83" t="s">
        <v>346</v>
      </c>
      <c r="C48" s="80" t="s">
        <v>246</v>
      </c>
      <c r="D48" s="80">
        <v>10</v>
      </c>
      <c r="E48" s="88"/>
      <c r="F48" s="89">
        <f>D48*E48</f>
        <v>0</v>
      </c>
    </row>
    <row r="49" spans="5:6" ht="14.25" customHeight="1">
      <c r="E49" s="88"/>
      <c r="F49" s="90"/>
    </row>
    <row r="50" spans="1:6" ht="76.5">
      <c r="A50" s="78" t="s">
        <v>347</v>
      </c>
      <c r="B50" s="83" t="s">
        <v>348</v>
      </c>
      <c r="C50" s="80" t="s">
        <v>246</v>
      </c>
      <c r="D50" s="80">
        <v>4</v>
      </c>
      <c r="E50" s="88"/>
      <c r="F50" s="89">
        <f>D50*E50</f>
        <v>0</v>
      </c>
    </row>
    <row r="51" spans="5:6" ht="12.75">
      <c r="E51" s="88"/>
      <c r="F51" s="90"/>
    </row>
    <row r="52" spans="1:6" ht="76.5">
      <c r="A52" s="78" t="s">
        <v>349</v>
      </c>
      <c r="B52" s="83" t="s">
        <v>350</v>
      </c>
      <c r="C52" s="80" t="s">
        <v>246</v>
      </c>
      <c r="D52" s="80">
        <v>2</v>
      </c>
      <c r="E52" s="88"/>
      <c r="F52" s="89">
        <f>D52*E52</f>
        <v>0</v>
      </c>
    </row>
    <row r="53" spans="5:6" ht="12.75">
      <c r="E53" s="88"/>
      <c r="F53" s="90"/>
    </row>
    <row r="54" spans="1:6" ht="76.5">
      <c r="A54" s="78" t="s">
        <v>351</v>
      </c>
      <c r="B54" s="83" t="s">
        <v>352</v>
      </c>
      <c r="C54" s="80" t="s">
        <v>246</v>
      </c>
      <c r="D54" s="80">
        <v>1</v>
      </c>
      <c r="E54" s="88"/>
      <c r="F54" s="89">
        <f>D54*E54</f>
        <v>0</v>
      </c>
    </row>
    <row r="55" spans="5:6" ht="12.75">
      <c r="E55" s="88"/>
      <c r="F55" s="90"/>
    </row>
    <row r="56" spans="1:6" ht="12.75">
      <c r="A56" s="78" t="s">
        <v>353</v>
      </c>
      <c r="B56" s="83" t="s">
        <v>354</v>
      </c>
      <c r="C56" s="80" t="s">
        <v>246</v>
      </c>
      <c r="D56" s="80">
        <v>7</v>
      </c>
      <c r="E56" s="88"/>
      <c r="F56" s="93">
        <f>D56*E56</f>
        <v>0</v>
      </c>
    </row>
    <row r="57" spans="5:6" ht="12.75">
      <c r="E57" s="88"/>
      <c r="F57" s="93"/>
    </row>
    <row r="58" spans="1:6" ht="25.5">
      <c r="A58" s="78" t="s">
        <v>355</v>
      </c>
      <c r="B58" s="83" t="s">
        <v>356</v>
      </c>
      <c r="C58" s="80" t="s">
        <v>246</v>
      </c>
      <c r="D58" s="80">
        <v>1</v>
      </c>
      <c r="E58" s="88"/>
      <c r="F58" s="93">
        <f>D58*E58</f>
        <v>0</v>
      </c>
    </row>
    <row r="59" spans="5:6" ht="12.75">
      <c r="E59" s="88"/>
      <c r="F59" s="93"/>
    </row>
    <row r="60" spans="1:6" ht="25.5">
      <c r="A60" s="78" t="s">
        <v>357</v>
      </c>
      <c r="B60" s="94" t="s">
        <v>358</v>
      </c>
      <c r="C60" s="80" t="s">
        <v>246</v>
      </c>
      <c r="D60" s="80">
        <v>1</v>
      </c>
      <c r="E60" s="88"/>
      <c r="F60" s="89">
        <f>D60*E60</f>
        <v>0</v>
      </c>
    </row>
    <row r="61" spans="5:6" ht="12.75">
      <c r="E61" s="88"/>
      <c r="F61" s="90"/>
    </row>
    <row r="62" spans="1:6" ht="12.75">
      <c r="A62" s="78" t="s">
        <v>359</v>
      </c>
      <c r="B62" s="83" t="s">
        <v>360</v>
      </c>
      <c r="E62" s="88"/>
      <c r="F62" s="90"/>
    </row>
    <row r="63" spans="5:6" ht="12.75">
      <c r="E63" s="88"/>
      <c r="F63" s="90"/>
    </row>
    <row r="64" spans="1:6" ht="51">
      <c r="A64" s="78" t="s">
        <v>361</v>
      </c>
      <c r="B64" s="83" t="s">
        <v>362</v>
      </c>
      <c r="C64" s="80" t="s">
        <v>85</v>
      </c>
      <c r="D64" s="80">
        <v>12</v>
      </c>
      <c r="E64" s="155"/>
      <c r="F64" s="89">
        <f>D64*E64</f>
        <v>0</v>
      </c>
    </row>
    <row r="65" spans="5:6" ht="12.75">
      <c r="E65" s="155"/>
      <c r="F65" s="90"/>
    </row>
    <row r="66" spans="1:6" ht="12.75">
      <c r="A66" s="78" t="s">
        <v>363</v>
      </c>
      <c r="B66" s="83" t="s">
        <v>364</v>
      </c>
      <c r="C66" s="80" t="s">
        <v>85</v>
      </c>
      <c r="D66" s="80">
        <v>48</v>
      </c>
      <c r="E66" s="367"/>
      <c r="F66" s="89">
        <f>D66*E66</f>
        <v>0</v>
      </c>
    </row>
    <row r="67" spans="5:6" ht="12.75">
      <c r="E67" s="155"/>
      <c r="F67" s="90"/>
    </row>
    <row r="68" spans="1:6" ht="12.75">
      <c r="A68" s="78" t="s">
        <v>365</v>
      </c>
      <c r="B68" s="83" t="s">
        <v>366</v>
      </c>
      <c r="C68" s="80" t="s">
        <v>85</v>
      </c>
      <c r="D68" s="80">
        <v>6</v>
      </c>
      <c r="E68" s="155"/>
      <c r="F68" s="89">
        <f>D68*E68</f>
        <v>0</v>
      </c>
    </row>
    <row r="69" spans="5:6" ht="12.75">
      <c r="E69" s="155"/>
      <c r="F69" s="90"/>
    </row>
    <row r="70" spans="1:6" ht="12.75">
      <c r="A70" s="78" t="s">
        <v>367</v>
      </c>
      <c r="B70" s="83" t="s">
        <v>368</v>
      </c>
      <c r="C70" s="80" t="s">
        <v>85</v>
      </c>
      <c r="D70" s="80">
        <v>18</v>
      </c>
      <c r="E70" s="155"/>
      <c r="F70" s="89">
        <f>D70*E70</f>
        <v>0</v>
      </c>
    </row>
    <row r="71" spans="5:6" ht="12.75">
      <c r="E71" s="155"/>
      <c r="F71" s="90"/>
    </row>
    <row r="72" spans="1:6" ht="25.5">
      <c r="A72" s="78" t="s">
        <v>369</v>
      </c>
      <c r="B72" s="83" t="s">
        <v>370</v>
      </c>
      <c r="C72" s="80" t="s">
        <v>246</v>
      </c>
      <c r="D72" s="80">
        <v>12</v>
      </c>
      <c r="E72" s="155"/>
      <c r="F72" s="89">
        <f>D72*E72</f>
        <v>0</v>
      </c>
    </row>
    <row r="73" spans="5:6" ht="12.75">
      <c r="E73" s="155"/>
      <c r="F73" s="90"/>
    </row>
    <row r="74" spans="1:6" ht="12.75">
      <c r="A74" s="78" t="s">
        <v>371</v>
      </c>
      <c r="B74" s="83" t="s">
        <v>372</v>
      </c>
      <c r="C74" s="80" t="s">
        <v>246</v>
      </c>
      <c r="D74" s="80">
        <v>6</v>
      </c>
      <c r="E74" s="155"/>
      <c r="F74" s="89">
        <f>D74*E74</f>
        <v>0</v>
      </c>
    </row>
    <row r="75" spans="5:6" ht="12.75">
      <c r="E75" s="155"/>
      <c r="F75" s="90"/>
    </row>
    <row r="76" spans="1:6" ht="25.5">
      <c r="A76" s="78" t="s">
        <v>373</v>
      </c>
      <c r="B76" s="83" t="s">
        <v>374</v>
      </c>
      <c r="C76" s="80" t="s">
        <v>246</v>
      </c>
      <c r="D76" s="80">
        <v>32</v>
      </c>
      <c r="E76" s="367"/>
      <c r="F76" s="89">
        <f>D76*E76</f>
        <v>0</v>
      </c>
    </row>
    <row r="77" spans="5:6" ht="12.75">
      <c r="E77" s="367"/>
      <c r="F77" s="89"/>
    </row>
    <row r="78" spans="1:6" ht="12.75">
      <c r="A78" s="78" t="s">
        <v>375</v>
      </c>
      <c r="B78" s="83" t="s">
        <v>376</v>
      </c>
      <c r="C78" s="80" t="s">
        <v>246</v>
      </c>
      <c r="D78" s="80">
        <v>16</v>
      </c>
      <c r="E78" s="367"/>
      <c r="F78" s="89">
        <f>D78*E78</f>
        <v>0</v>
      </c>
    </row>
    <row r="79" spans="5:6" ht="12.75">
      <c r="E79" s="155"/>
      <c r="F79" s="90"/>
    </row>
    <row r="80" spans="1:6" ht="12.75">
      <c r="A80" s="78" t="s">
        <v>377</v>
      </c>
      <c r="B80" s="83" t="s">
        <v>378</v>
      </c>
      <c r="C80" s="80" t="s">
        <v>246</v>
      </c>
      <c r="D80" s="80">
        <v>4</v>
      </c>
      <c r="E80" s="155"/>
      <c r="F80" s="89">
        <f>D80*E80</f>
        <v>0</v>
      </c>
    </row>
    <row r="81" spans="5:6" ht="12.75">
      <c r="E81" s="155"/>
      <c r="F81" s="90"/>
    </row>
    <row r="82" spans="1:6" ht="12.75">
      <c r="A82" s="78" t="s">
        <v>379</v>
      </c>
      <c r="B82" s="83" t="s">
        <v>380</v>
      </c>
      <c r="C82" s="80" t="s">
        <v>246</v>
      </c>
      <c r="D82" s="80">
        <v>4</v>
      </c>
      <c r="E82" s="155"/>
      <c r="F82" s="89">
        <f>D82*E82</f>
        <v>0</v>
      </c>
    </row>
    <row r="83" spans="5:6" ht="12.75">
      <c r="E83" s="155"/>
      <c r="F83" s="90"/>
    </row>
    <row r="84" spans="1:6" ht="25.5">
      <c r="A84" s="78" t="s">
        <v>381</v>
      </c>
      <c r="B84" s="83" t="s">
        <v>382</v>
      </c>
      <c r="C84" s="80" t="s">
        <v>246</v>
      </c>
      <c r="D84" s="80">
        <v>12</v>
      </c>
      <c r="E84" s="155"/>
      <c r="F84" s="89">
        <f>D84*E84</f>
        <v>0</v>
      </c>
    </row>
    <row r="85" spans="5:6" ht="12.75">
      <c r="E85" s="155"/>
      <c r="F85" s="90"/>
    </row>
    <row r="86" spans="1:6" ht="12.75">
      <c r="A86" s="78" t="s">
        <v>383</v>
      </c>
      <c r="B86" s="83" t="s">
        <v>384</v>
      </c>
      <c r="C86" s="80" t="s">
        <v>246</v>
      </c>
      <c r="D86" s="80">
        <v>15</v>
      </c>
      <c r="E86" s="155"/>
      <c r="F86" s="89">
        <f>D86*E86</f>
        <v>0</v>
      </c>
    </row>
    <row r="87" spans="5:6" ht="12.75">
      <c r="E87" s="155"/>
      <c r="F87" s="90"/>
    </row>
    <row r="88" spans="1:6" ht="25.5">
      <c r="A88" s="78" t="s">
        <v>385</v>
      </c>
      <c r="B88" s="83" t="s">
        <v>386</v>
      </c>
      <c r="C88" s="80" t="s">
        <v>246</v>
      </c>
      <c r="D88" s="80">
        <v>3</v>
      </c>
      <c r="E88" s="155"/>
      <c r="F88" s="89">
        <f>D88*E88</f>
        <v>0</v>
      </c>
    </row>
    <row r="89" spans="5:6" ht="12.75">
      <c r="E89" s="155"/>
      <c r="F89" s="90"/>
    </row>
    <row r="90" spans="1:6" ht="25.5">
      <c r="A90" s="78" t="s">
        <v>387</v>
      </c>
      <c r="B90" s="83" t="s">
        <v>388</v>
      </c>
      <c r="C90" s="80" t="s">
        <v>246</v>
      </c>
      <c r="D90" s="80">
        <v>7</v>
      </c>
      <c r="E90" s="155"/>
      <c r="F90" s="89">
        <f>D90*E90</f>
        <v>0</v>
      </c>
    </row>
    <row r="91" spans="5:6" ht="12.75">
      <c r="E91" s="155"/>
      <c r="F91" s="89"/>
    </row>
    <row r="92" spans="1:6" ht="25.5">
      <c r="A92" s="78" t="s">
        <v>389</v>
      </c>
      <c r="B92" s="83" t="s">
        <v>390</v>
      </c>
      <c r="C92" s="80" t="s">
        <v>246</v>
      </c>
      <c r="D92" s="80">
        <v>2</v>
      </c>
      <c r="E92" s="155"/>
      <c r="F92" s="89">
        <f>D92*E92</f>
        <v>0</v>
      </c>
    </row>
    <row r="93" spans="5:6" ht="12.75">
      <c r="E93" s="155"/>
      <c r="F93" s="89"/>
    </row>
    <row r="94" spans="1:6" ht="38.25">
      <c r="A94" s="78" t="s">
        <v>391</v>
      </c>
      <c r="B94" s="83" t="s">
        <v>392</v>
      </c>
      <c r="C94" s="80" t="s">
        <v>246</v>
      </c>
      <c r="D94" s="80">
        <v>5</v>
      </c>
      <c r="E94" s="155"/>
      <c r="F94" s="89">
        <f>D94*E94</f>
        <v>0</v>
      </c>
    </row>
    <row r="95" spans="5:6" ht="12" customHeight="1">
      <c r="E95" s="155"/>
      <c r="F95" s="93"/>
    </row>
    <row r="96" spans="1:6" ht="38.25">
      <c r="A96" s="78" t="s">
        <v>393</v>
      </c>
      <c r="B96" s="83" t="s">
        <v>394</v>
      </c>
      <c r="C96" s="80" t="s">
        <v>246</v>
      </c>
      <c r="D96" s="80">
        <v>1</v>
      </c>
      <c r="E96" s="155"/>
      <c r="F96" s="89">
        <f>D96*E96</f>
        <v>0</v>
      </c>
    </row>
    <row r="97" spans="5:6" ht="12.75">
      <c r="E97" s="155"/>
      <c r="F97" s="93"/>
    </row>
    <row r="98" spans="1:6" ht="12.75">
      <c r="A98" s="78" t="s">
        <v>395</v>
      </c>
      <c r="B98" s="83" t="s">
        <v>396</v>
      </c>
      <c r="C98" s="80" t="s">
        <v>234</v>
      </c>
      <c r="E98" s="155"/>
      <c r="F98" s="93"/>
    </row>
    <row r="99" spans="5:6" ht="12.75">
      <c r="E99" s="155"/>
      <c r="F99" s="93"/>
    </row>
    <row r="100" spans="1:6" ht="38.25">
      <c r="A100" s="78" t="s">
        <v>397</v>
      </c>
      <c r="B100" s="83" t="s">
        <v>398</v>
      </c>
      <c r="C100" s="80" t="s">
        <v>246</v>
      </c>
      <c r="D100" s="80">
        <v>9</v>
      </c>
      <c r="E100" s="367"/>
      <c r="F100" s="89">
        <f>D100*E100</f>
        <v>0</v>
      </c>
    </row>
    <row r="101" spans="5:6" ht="12.75">
      <c r="E101" s="155"/>
      <c r="F101" s="90"/>
    </row>
    <row r="102" spans="1:6" ht="51">
      <c r="A102" s="78" t="s">
        <v>399</v>
      </c>
      <c r="B102" s="83" t="s">
        <v>400</v>
      </c>
      <c r="C102" s="80" t="s">
        <v>246</v>
      </c>
      <c r="D102" s="80">
        <v>10</v>
      </c>
      <c r="E102" s="367"/>
      <c r="F102" s="89">
        <f>D102*E102</f>
        <v>0</v>
      </c>
    </row>
    <row r="103" spans="5:6" ht="12.75">
      <c r="E103" s="88"/>
      <c r="F103" s="90"/>
    </row>
    <row r="104" spans="1:6" ht="25.5">
      <c r="A104" s="81" t="s">
        <v>401</v>
      </c>
      <c r="B104" s="92" t="s">
        <v>402</v>
      </c>
      <c r="E104" s="88"/>
      <c r="F104" s="89"/>
    </row>
    <row r="105" spans="1:6" ht="12.75">
      <c r="A105" s="81"/>
      <c r="B105" s="92"/>
      <c r="E105" s="88"/>
      <c r="F105" s="90"/>
    </row>
    <row r="106" spans="1:6" ht="76.5">
      <c r="A106" s="78" t="s">
        <v>403</v>
      </c>
      <c r="B106" s="83" t="s">
        <v>404</v>
      </c>
      <c r="C106" s="80" t="s">
        <v>246</v>
      </c>
      <c r="D106" s="80">
        <v>2</v>
      </c>
      <c r="E106" s="95"/>
      <c r="F106" s="89">
        <f>D106*E106</f>
        <v>0</v>
      </c>
    </row>
    <row r="107" spans="5:6" ht="12.75">
      <c r="E107" s="88"/>
      <c r="F107" s="90"/>
    </row>
    <row r="108" spans="1:6" ht="25.5">
      <c r="A108" s="96" t="s">
        <v>405</v>
      </c>
      <c r="B108" s="83" t="s">
        <v>406</v>
      </c>
      <c r="C108" s="80" t="s">
        <v>246</v>
      </c>
      <c r="D108" s="80">
        <v>1</v>
      </c>
      <c r="E108" s="367"/>
      <c r="F108" s="89">
        <f>D108*E108</f>
        <v>0</v>
      </c>
    </row>
    <row r="109" spans="1:6" ht="12.75">
      <c r="A109" s="96"/>
      <c r="E109" s="367"/>
      <c r="F109" s="90"/>
    </row>
    <row r="110" spans="1:6" ht="25.5">
      <c r="A110" s="78" t="s">
        <v>407</v>
      </c>
      <c r="B110" s="83" t="s">
        <v>408</v>
      </c>
      <c r="E110" s="155"/>
      <c r="F110" s="90"/>
    </row>
    <row r="111" spans="5:6" ht="12.75">
      <c r="E111" s="155"/>
      <c r="F111" s="90"/>
    </row>
    <row r="112" spans="1:6" ht="38.25">
      <c r="A112" s="78" t="s">
        <v>409</v>
      </c>
      <c r="B112" s="83" t="s">
        <v>410</v>
      </c>
      <c r="C112" s="80" t="s">
        <v>246</v>
      </c>
      <c r="D112" s="80">
        <v>1</v>
      </c>
      <c r="E112" s="155"/>
      <c r="F112" s="89">
        <f>D112*E112</f>
        <v>0</v>
      </c>
    </row>
    <row r="113" spans="5:6" ht="12.75">
      <c r="E113" s="155"/>
      <c r="F113" s="90"/>
    </row>
    <row r="114" spans="1:6" ht="12.75">
      <c r="A114" s="78" t="s">
        <v>411</v>
      </c>
      <c r="B114" s="83" t="s">
        <v>412</v>
      </c>
      <c r="C114" s="80" t="s">
        <v>234</v>
      </c>
      <c r="E114" s="155"/>
      <c r="F114" s="93"/>
    </row>
    <row r="115" spans="5:6" ht="12.75">
      <c r="E115" s="155"/>
      <c r="F115" s="93"/>
    </row>
    <row r="116" spans="1:6" ht="63.75">
      <c r="A116" s="78" t="s">
        <v>413</v>
      </c>
      <c r="B116" s="83" t="s">
        <v>414</v>
      </c>
      <c r="C116" s="80" t="s">
        <v>246</v>
      </c>
      <c r="D116" s="80">
        <v>1</v>
      </c>
      <c r="E116" s="155"/>
      <c r="F116" s="89">
        <f>D116*E116</f>
        <v>0</v>
      </c>
    </row>
    <row r="117" spans="5:6" ht="12.75">
      <c r="E117" s="155"/>
      <c r="F117" s="93"/>
    </row>
    <row r="118" spans="1:6" ht="51">
      <c r="A118" s="78" t="s">
        <v>415</v>
      </c>
      <c r="B118" s="83" t="s">
        <v>416</v>
      </c>
      <c r="C118" s="80" t="s">
        <v>246</v>
      </c>
      <c r="D118" s="80">
        <v>1</v>
      </c>
      <c r="E118" s="155"/>
      <c r="F118" s="89">
        <f>D118*E118</f>
        <v>0</v>
      </c>
    </row>
    <row r="119" spans="5:6" ht="12.75">
      <c r="E119" s="155"/>
      <c r="F119" s="93"/>
    </row>
    <row r="120" spans="1:6" ht="25.5">
      <c r="A120" s="96" t="s">
        <v>417</v>
      </c>
      <c r="B120" s="157" t="s">
        <v>418</v>
      </c>
      <c r="E120" s="155"/>
      <c r="F120" s="93"/>
    </row>
    <row r="121" spans="1:6" ht="12.75">
      <c r="A121" s="96"/>
      <c r="E121" s="155"/>
      <c r="F121" s="93"/>
    </row>
    <row r="122" spans="1:6" ht="76.5">
      <c r="A122" s="96" t="s">
        <v>409</v>
      </c>
      <c r="B122" s="83" t="s">
        <v>419</v>
      </c>
      <c r="C122" s="80" t="s">
        <v>246</v>
      </c>
      <c r="D122" s="80">
        <v>1</v>
      </c>
      <c r="E122" s="155"/>
      <c r="F122" s="89">
        <f>D122*E122</f>
        <v>0</v>
      </c>
    </row>
    <row r="123" spans="1:6" ht="12.75">
      <c r="A123" s="96"/>
      <c r="E123" s="88"/>
      <c r="F123" s="93"/>
    </row>
    <row r="124" spans="1:6" ht="38.25">
      <c r="A124" s="96" t="s">
        <v>420</v>
      </c>
      <c r="B124" s="83" t="s">
        <v>421</v>
      </c>
      <c r="C124" s="80" t="s">
        <v>246</v>
      </c>
      <c r="D124" s="80">
        <v>1</v>
      </c>
      <c r="E124" s="88"/>
      <c r="F124" s="89">
        <f>D124*E124</f>
        <v>0</v>
      </c>
    </row>
    <row r="125" spans="1:6" ht="12.75">
      <c r="A125" s="96"/>
      <c r="E125" s="88"/>
      <c r="F125" s="93"/>
    </row>
    <row r="126" spans="1:6" ht="76.5">
      <c r="A126" s="96" t="s">
        <v>422</v>
      </c>
      <c r="B126" s="83" t="s">
        <v>423</v>
      </c>
      <c r="C126" s="80" t="s">
        <v>246</v>
      </c>
      <c r="D126" s="80">
        <v>1</v>
      </c>
      <c r="E126" s="155"/>
      <c r="F126" s="89">
        <f>D126*E126</f>
        <v>0</v>
      </c>
    </row>
    <row r="127" spans="1:6" ht="12.75">
      <c r="A127" s="96"/>
      <c r="E127" s="155"/>
      <c r="F127" s="93"/>
    </row>
    <row r="128" spans="1:6" ht="63.75">
      <c r="A128" s="96" t="s">
        <v>424</v>
      </c>
      <c r="B128" s="83" t="s">
        <v>425</v>
      </c>
      <c r="C128" s="80" t="s">
        <v>246</v>
      </c>
      <c r="D128" s="80">
        <v>1</v>
      </c>
      <c r="E128" s="155"/>
      <c r="F128" s="89">
        <f>D128*E128</f>
        <v>0</v>
      </c>
    </row>
    <row r="129" spans="1:6" ht="12.75">
      <c r="A129" s="96"/>
      <c r="E129" s="155"/>
      <c r="F129" s="93"/>
    </row>
    <row r="130" spans="1:6" ht="63.75">
      <c r="A130" s="96" t="s">
        <v>426</v>
      </c>
      <c r="B130" s="83" t="s">
        <v>427</v>
      </c>
      <c r="C130" s="80" t="s">
        <v>246</v>
      </c>
      <c r="D130" s="80">
        <v>1</v>
      </c>
      <c r="E130" s="155"/>
      <c r="F130" s="89">
        <f>D130*E130</f>
        <v>0</v>
      </c>
    </row>
    <row r="131" spans="1:6" ht="12.75">
      <c r="A131" s="96"/>
      <c r="E131" s="155"/>
      <c r="F131" s="93"/>
    </row>
    <row r="132" spans="1:6" ht="38.25">
      <c r="A132" s="96" t="s">
        <v>428</v>
      </c>
      <c r="B132" s="83" t="s">
        <v>429</v>
      </c>
      <c r="C132" s="80" t="s">
        <v>246</v>
      </c>
      <c r="D132" s="80">
        <v>1</v>
      </c>
      <c r="E132" s="155"/>
      <c r="F132" s="89">
        <f>D132*E132</f>
        <v>0</v>
      </c>
    </row>
    <row r="133" spans="1:6" ht="12.75">
      <c r="A133" s="91"/>
      <c r="D133" s="148"/>
      <c r="E133" s="88"/>
      <c r="F133" s="93"/>
    </row>
    <row r="134" spans="1:6" ht="76.5">
      <c r="A134" s="78" t="s">
        <v>430</v>
      </c>
      <c r="B134" s="83" t="s">
        <v>431</v>
      </c>
      <c r="C134" s="80" t="s">
        <v>246</v>
      </c>
      <c r="D134" s="148">
        <v>1</v>
      </c>
      <c r="E134" s="88"/>
      <c r="F134" s="89">
        <f>D134*E134</f>
        <v>0</v>
      </c>
    </row>
    <row r="135" spans="4:6" ht="12.75">
      <c r="D135" s="149"/>
      <c r="E135" s="88"/>
      <c r="F135" s="93"/>
    </row>
    <row r="136" spans="1:6" ht="38.25">
      <c r="A136" s="91" t="s">
        <v>432</v>
      </c>
      <c r="B136" s="83" t="s">
        <v>433</v>
      </c>
      <c r="C136" s="80" t="s">
        <v>246</v>
      </c>
      <c r="D136" s="148">
        <v>1</v>
      </c>
      <c r="E136" s="88"/>
      <c r="F136" s="89">
        <f>D136*E136</f>
        <v>0</v>
      </c>
    </row>
    <row r="137" spans="1:6" ht="12.75">
      <c r="A137" s="91"/>
      <c r="D137" s="148"/>
      <c r="E137" s="88"/>
      <c r="F137" s="93"/>
    </row>
    <row r="138" spans="1:6" ht="38.25">
      <c r="A138" s="78" t="s">
        <v>434</v>
      </c>
      <c r="B138" s="83" t="s">
        <v>435</v>
      </c>
      <c r="C138" s="80" t="s">
        <v>246</v>
      </c>
      <c r="D138" s="80">
        <v>3</v>
      </c>
      <c r="E138" s="155"/>
      <c r="F138" s="89">
        <f>D138*E138</f>
        <v>0</v>
      </c>
    </row>
    <row r="139" spans="5:6" ht="12.75">
      <c r="E139" s="155"/>
      <c r="F139" s="90"/>
    </row>
    <row r="140" spans="1:6" ht="25.5">
      <c r="A140" s="78" t="s">
        <v>436</v>
      </c>
      <c r="B140" s="83" t="s">
        <v>437</v>
      </c>
      <c r="C140" s="80" t="s">
        <v>246</v>
      </c>
      <c r="D140" s="80">
        <v>1</v>
      </c>
      <c r="E140" s="155"/>
      <c r="F140" s="89">
        <f>D140*E140</f>
        <v>0</v>
      </c>
    </row>
    <row r="141" spans="5:6" ht="12.75">
      <c r="E141" s="155"/>
      <c r="F141" s="93"/>
    </row>
    <row r="142" spans="1:6" ht="12.75">
      <c r="A142" s="91" t="s">
        <v>438</v>
      </c>
      <c r="B142" s="83" t="s">
        <v>439</v>
      </c>
      <c r="D142" s="148"/>
      <c r="E142" s="155"/>
      <c r="F142" s="93"/>
    </row>
    <row r="143" spans="4:6" ht="12.75">
      <c r="D143" s="149"/>
      <c r="E143" s="155"/>
      <c r="F143" s="93"/>
    </row>
    <row r="144" spans="1:6" ht="38.25">
      <c r="A144" s="78" t="s">
        <v>440</v>
      </c>
      <c r="B144" s="92" t="s">
        <v>441</v>
      </c>
      <c r="C144" s="80" t="s">
        <v>246</v>
      </c>
      <c r="D144" s="80">
        <v>10</v>
      </c>
      <c r="E144" s="155"/>
      <c r="F144" s="89">
        <f>D144*E144</f>
        <v>0</v>
      </c>
    </row>
    <row r="145" spans="5:6" ht="12.75">
      <c r="E145" s="155"/>
      <c r="F145" s="90"/>
    </row>
    <row r="146" spans="1:6" ht="38.25">
      <c r="A146" s="96" t="s">
        <v>442</v>
      </c>
      <c r="B146" s="157" t="s">
        <v>644</v>
      </c>
      <c r="C146" s="154" t="s">
        <v>246</v>
      </c>
      <c r="D146" s="154">
        <v>10</v>
      </c>
      <c r="E146" s="155"/>
      <c r="F146" s="156">
        <f>D146*E146</f>
        <v>0</v>
      </c>
    </row>
    <row r="147" spans="2:6" ht="12.75">
      <c r="B147" s="157"/>
      <c r="C147" s="154"/>
      <c r="E147" s="155"/>
      <c r="F147" s="90"/>
    </row>
    <row r="148" spans="1:6" ht="25.5">
      <c r="A148" s="96" t="s">
        <v>443</v>
      </c>
      <c r="B148" s="157" t="s">
        <v>645</v>
      </c>
      <c r="C148" s="154" t="s">
        <v>246</v>
      </c>
      <c r="D148" s="154">
        <v>10</v>
      </c>
      <c r="E148" s="155"/>
      <c r="F148" s="156">
        <f>D148*E148</f>
        <v>0</v>
      </c>
    </row>
    <row r="149" spans="2:6" ht="12.75">
      <c r="B149" s="157"/>
      <c r="C149" s="154"/>
      <c r="E149" s="155"/>
      <c r="F149" s="90"/>
    </row>
    <row r="150" spans="1:6" ht="38.25">
      <c r="A150" s="96" t="s">
        <v>444</v>
      </c>
      <c r="B150" s="157" t="s">
        <v>646</v>
      </c>
      <c r="C150" s="154" t="s">
        <v>246</v>
      </c>
      <c r="D150" s="154">
        <v>3</v>
      </c>
      <c r="E150" s="155"/>
      <c r="F150" s="156">
        <f>D150*E150</f>
        <v>0</v>
      </c>
    </row>
    <row r="151" spans="2:6" ht="12.75">
      <c r="B151" s="157"/>
      <c r="C151" s="154"/>
      <c r="E151" s="155"/>
      <c r="F151" s="90"/>
    </row>
    <row r="152" spans="1:6" ht="51">
      <c r="A152" s="78" t="s">
        <v>445</v>
      </c>
      <c r="B152" s="157" t="s">
        <v>446</v>
      </c>
      <c r="C152" s="154" t="s">
        <v>246</v>
      </c>
      <c r="D152" s="80">
        <v>1</v>
      </c>
      <c r="E152" s="155"/>
      <c r="F152" s="89">
        <f>D152*E152</f>
        <v>0</v>
      </c>
    </row>
    <row r="153" spans="2:6" ht="12.75">
      <c r="B153" s="157"/>
      <c r="C153" s="154"/>
      <c r="E153" s="155"/>
      <c r="F153" s="90"/>
    </row>
    <row r="154" spans="1:6" ht="38.25">
      <c r="A154" s="78" t="s">
        <v>447</v>
      </c>
      <c r="B154" s="157" t="s">
        <v>448</v>
      </c>
      <c r="C154" s="154" t="s">
        <v>246</v>
      </c>
      <c r="D154" s="80">
        <v>1</v>
      </c>
      <c r="E154" s="155"/>
      <c r="F154" s="89">
        <f>D154*E154</f>
        <v>0</v>
      </c>
    </row>
    <row r="155" spans="5:6" ht="12.75">
      <c r="E155" s="155"/>
      <c r="F155" s="90"/>
    </row>
    <row r="156" spans="1:6" ht="12.75">
      <c r="A156" s="78" t="s">
        <v>449</v>
      </c>
      <c r="B156" s="83" t="s">
        <v>450</v>
      </c>
      <c r="C156" s="80" t="s">
        <v>451</v>
      </c>
      <c r="D156" s="80">
        <v>2</v>
      </c>
      <c r="E156" s="155">
        <f>SUM(F10:F154)/100</f>
        <v>0</v>
      </c>
      <c r="F156" s="89">
        <f>D156*E156</f>
        <v>0</v>
      </c>
    </row>
    <row r="157" spans="5:6" ht="12.75">
      <c r="E157" s="155"/>
      <c r="F157" s="93"/>
    </row>
    <row r="158" spans="1:6" ht="25.5">
      <c r="A158" s="96" t="s">
        <v>452</v>
      </c>
      <c r="B158" s="157" t="s">
        <v>454</v>
      </c>
      <c r="C158" s="154" t="s">
        <v>451</v>
      </c>
      <c r="D158" s="154">
        <v>5</v>
      </c>
      <c r="E158" s="155">
        <f>SUM(F24:F154)/100</f>
        <v>0</v>
      </c>
      <c r="F158" s="89">
        <f>D158*E158</f>
        <v>0</v>
      </c>
    </row>
    <row r="159" spans="1:6" ht="12.75">
      <c r="A159" s="96"/>
      <c r="B159" s="157"/>
      <c r="C159" s="154"/>
      <c r="D159" s="154"/>
      <c r="E159" s="155"/>
      <c r="F159" s="90"/>
    </row>
    <row r="160" spans="1:6" ht="26.25" thickBot="1">
      <c r="A160" s="96" t="s">
        <v>453</v>
      </c>
      <c r="B160" s="157" t="s">
        <v>455</v>
      </c>
      <c r="C160" s="154" t="s">
        <v>234</v>
      </c>
      <c r="D160" s="154">
        <v>1</v>
      </c>
      <c r="E160" s="155"/>
      <c r="F160" s="90">
        <f>D160*E160</f>
        <v>0</v>
      </c>
    </row>
    <row r="161" spans="1:6" ht="13.5" thickTop="1">
      <c r="A161" s="97"/>
      <c r="B161" s="98" t="s">
        <v>456</v>
      </c>
      <c r="C161" s="99"/>
      <c r="D161" s="99"/>
      <c r="E161" s="100"/>
      <c r="F161" s="101">
        <f>SUM(F8:F160)</f>
        <v>0</v>
      </c>
    </row>
    <row r="162" spans="1:6" ht="12.75">
      <c r="A162" s="102"/>
      <c r="B162" s="103"/>
      <c r="C162" s="104"/>
      <c r="D162" s="104"/>
      <c r="E162" s="105"/>
      <c r="F162" s="106"/>
    </row>
    <row r="163" spans="1:6" ht="12.75">
      <c r="A163" s="84">
        <v>2</v>
      </c>
      <c r="B163" s="107" t="s">
        <v>457</v>
      </c>
      <c r="C163" s="86"/>
      <c r="D163" s="86"/>
      <c r="E163" s="108"/>
      <c r="F163" s="109"/>
    </row>
    <row r="164" spans="5:6" ht="16.5" customHeight="1">
      <c r="E164" s="88"/>
      <c r="F164" s="90"/>
    </row>
    <row r="165" spans="1:6" ht="207.75" customHeight="1">
      <c r="A165" s="110" t="s">
        <v>321</v>
      </c>
      <c r="B165" s="111" t="s">
        <v>458</v>
      </c>
      <c r="E165" s="88"/>
      <c r="F165" s="90"/>
    </row>
    <row r="166" spans="1:6" ht="311.25" customHeight="1">
      <c r="A166" s="110"/>
      <c r="B166" s="94" t="s">
        <v>459</v>
      </c>
      <c r="C166" s="80" t="s">
        <v>246</v>
      </c>
      <c r="D166" s="80">
        <v>2</v>
      </c>
      <c r="E166" s="88"/>
      <c r="F166" s="89">
        <f>D166*E166</f>
        <v>0</v>
      </c>
    </row>
    <row r="167" spans="1:6" ht="18.75" customHeight="1">
      <c r="A167" s="110"/>
      <c r="B167" s="94"/>
      <c r="E167" s="88"/>
      <c r="F167" s="90"/>
    </row>
    <row r="168" spans="1:6" ht="25.5">
      <c r="A168" s="110" t="s">
        <v>460</v>
      </c>
      <c r="B168" s="94" t="s">
        <v>461</v>
      </c>
      <c r="C168" s="80" t="s">
        <v>246</v>
      </c>
      <c r="D168" s="80">
        <v>1</v>
      </c>
      <c r="E168" s="88"/>
      <c r="F168" s="89">
        <f>D168*E168</f>
        <v>0</v>
      </c>
    </row>
    <row r="169" spans="1:6" ht="12.75">
      <c r="A169" s="110"/>
      <c r="B169" s="94"/>
      <c r="E169" s="88"/>
      <c r="F169" s="90"/>
    </row>
    <row r="170" spans="1:6" ht="38.25">
      <c r="A170" s="110" t="s">
        <v>462</v>
      </c>
      <c r="B170" s="94" t="s">
        <v>463</v>
      </c>
      <c r="C170" s="80" t="s">
        <v>246</v>
      </c>
      <c r="D170" s="80">
        <v>1</v>
      </c>
      <c r="E170" s="88"/>
      <c r="F170" s="89">
        <f>D170*E170</f>
        <v>0</v>
      </c>
    </row>
    <row r="171" spans="1:6" ht="12.75">
      <c r="A171" s="110"/>
      <c r="B171" s="94"/>
      <c r="E171" s="88"/>
      <c r="F171" s="90"/>
    </row>
    <row r="172" spans="1:6" ht="38.25">
      <c r="A172" s="110" t="s">
        <v>464</v>
      </c>
      <c r="B172" s="94" t="s">
        <v>465</v>
      </c>
      <c r="C172" s="80" t="s">
        <v>246</v>
      </c>
      <c r="D172" s="80">
        <v>1</v>
      </c>
      <c r="E172" s="88"/>
      <c r="F172" s="89">
        <f>D172*E172</f>
        <v>0</v>
      </c>
    </row>
    <row r="173" spans="1:6" ht="12.75">
      <c r="A173" s="110"/>
      <c r="B173" s="94"/>
      <c r="E173" s="88"/>
      <c r="F173" s="90"/>
    </row>
    <row r="174" spans="1:6" ht="38.25">
      <c r="A174" s="78" t="s">
        <v>466</v>
      </c>
      <c r="B174" s="94" t="s">
        <v>467</v>
      </c>
      <c r="C174" s="80" t="s">
        <v>468</v>
      </c>
      <c r="D174" s="80">
        <v>1</v>
      </c>
      <c r="E174" s="88"/>
      <c r="F174" s="89">
        <f>D174*E174</f>
        <v>0</v>
      </c>
    </row>
    <row r="175" spans="5:6" ht="12.75">
      <c r="E175" s="88"/>
      <c r="F175" s="90"/>
    </row>
    <row r="176" spans="1:6" ht="38.25">
      <c r="A176" s="78" t="s">
        <v>469</v>
      </c>
      <c r="B176" s="94" t="s">
        <v>470</v>
      </c>
      <c r="C176" s="80" t="s">
        <v>246</v>
      </c>
      <c r="D176" s="80">
        <v>1</v>
      </c>
      <c r="E176" s="88"/>
      <c r="F176" s="89">
        <f>D176*E176</f>
        <v>0</v>
      </c>
    </row>
    <row r="177" spans="5:6" ht="12.75">
      <c r="E177" s="88"/>
      <c r="F177" s="90"/>
    </row>
    <row r="178" spans="1:6" ht="12.75">
      <c r="A178" s="78" t="s">
        <v>471</v>
      </c>
      <c r="B178" s="83" t="s">
        <v>472</v>
      </c>
      <c r="C178" s="80" t="s">
        <v>246</v>
      </c>
      <c r="D178" s="80">
        <v>4</v>
      </c>
      <c r="E178" s="88"/>
      <c r="F178" s="89">
        <f>D178*E178</f>
        <v>0</v>
      </c>
    </row>
    <row r="179" spans="5:6" ht="12.75">
      <c r="E179" s="88"/>
      <c r="F179" s="90"/>
    </row>
    <row r="180" spans="1:6" ht="12.75">
      <c r="A180" s="78" t="s">
        <v>473</v>
      </c>
      <c r="B180" s="83" t="s">
        <v>474</v>
      </c>
      <c r="C180" s="80" t="s">
        <v>246</v>
      </c>
      <c r="D180" s="80">
        <v>2</v>
      </c>
      <c r="E180" s="88"/>
      <c r="F180" s="89">
        <f>D180*E180</f>
        <v>0</v>
      </c>
    </row>
    <row r="181" spans="1:6" ht="12.75">
      <c r="A181" s="112"/>
      <c r="B181" s="111"/>
      <c r="D181" s="148"/>
      <c r="E181" s="88"/>
      <c r="F181" s="89"/>
    </row>
    <row r="182" spans="1:6" ht="25.5">
      <c r="A182" s="110" t="s">
        <v>323</v>
      </c>
      <c r="B182" s="94" t="s">
        <v>475</v>
      </c>
      <c r="C182" s="80" t="s">
        <v>246</v>
      </c>
      <c r="D182" s="80">
        <v>2</v>
      </c>
      <c r="E182" s="88"/>
      <c r="F182" s="89">
        <f>D182*E182</f>
        <v>0</v>
      </c>
    </row>
    <row r="183" spans="1:6" ht="12.75">
      <c r="A183" s="110"/>
      <c r="B183" s="94"/>
      <c r="E183" s="88"/>
      <c r="F183" s="90"/>
    </row>
    <row r="184" spans="1:6" ht="12.75">
      <c r="A184" s="110" t="s">
        <v>325</v>
      </c>
      <c r="B184" s="94" t="s">
        <v>476</v>
      </c>
      <c r="C184" s="80" t="s">
        <v>246</v>
      </c>
      <c r="D184" s="80">
        <v>10</v>
      </c>
      <c r="E184" s="88"/>
      <c r="F184" s="89">
        <f>D184*E184</f>
        <v>0</v>
      </c>
    </row>
    <row r="185" spans="1:6" ht="12.75">
      <c r="A185" s="110"/>
      <c r="B185" s="94"/>
      <c r="E185" s="88"/>
      <c r="F185" s="90"/>
    </row>
    <row r="186" spans="1:6" ht="12.75">
      <c r="A186" s="110" t="s">
        <v>327</v>
      </c>
      <c r="B186" s="94" t="s">
        <v>477</v>
      </c>
      <c r="C186" s="80" t="s">
        <v>246</v>
      </c>
      <c r="D186" s="80">
        <v>10</v>
      </c>
      <c r="E186" s="155"/>
      <c r="F186" s="89">
        <f>D186*E186</f>
        <v>0</v>
      </c>
    </row>
    <row r="187" spans="1:6" ht="12.75">
      <c r="A187" s="110"/>
      <c r="B187" s="94"/>
      <c r="E187" s="155"/>
      <c r="F187" s="90"/>
    </row>
    <row r="188" spans="1:6" ht="12.75">
      <c r="A188" s="110" t="s">
        <v>329</v>
      </c>
      <c r="B188" s="94" t="s">
        <v>478</v>
      </c>
      <c r="C188" s="80" t="s">
        <v>246</v>
      </c>
      <c r="D188" s="80">
        <v>2</v>
      </c>
      <c r="E188" s="155"/>
      <c r="F188" s="89">
        <f>D188*E188</f>
        <v>0</v>
      </c>
    </row>
    <row r="189" spans="1:6" ht="12.75">
      <c r="A189" s="110"/>
      <c r="B189" s="94"/>
      <c r="E189" s="155"/>
      <c r="F189" s="90"/>
    </row>
    <row r="190" spans="1:6" ht="12.75">
      <c r="A190" s="110" t="s">
        <v>331</v>
      </c>
      <c r="B190" s="94" t="s">
        <v>479</v>
      </c>
      <c r="C190" s="80" t="s">
        <v>246</v>
      </c>
      <c r="D190" s="80">
        <v>4</v>
      </c>
      <c r="E190" s="155"/>
      <c r="F190" s="89">
        <f>D190*E190</f>
        <v>0</v>
      </c>
    </row>
    <row r="191" spans="1:6" ht="12.75">
      <c r="A191" s="110"/>
      <c r="B191" s="94"/>
      <c r="E191" s="155"/>
      <c r="F191" s="90"/>
    </row>
    <row r="192" spans="1:6" ht="12.75">
      <c r="A192" s="110" t="s">
        <v>334</v>
      </c>
      <c r="B192" s="94" t="s">
        <v>480</v>
      </c>
      <c r="C192" s="80" t="s">
        <v>246</v>
      </c>
      <c r="D192" s="80">
        <v>2</v>
      </c>
      <c r="E192" s="155"/>
      <c r="F192" s="89">
        <f>D192*E192</f>
        <v>0</v>
      </c>
    </row>
    <row r="193" spans="1:6" ht="12.75">
      <c r="A193" s="110"/>
      <c r="B193" s="94"/>
      <c r="E193" s="155"/>
      <c r="F193" s="90"/>
    </row>
    <row r="194" spans="1:6" ht="12.75">
      <c r="A194" s="110" t="s">
        <v>481</v>
      </c>
      <c r="B194" s="94" t="s">
        <v>482</v>
      </c>
      <c r="C194" s="80" t="s">
        <v>246</v>
      </c>
      <c r="D194" s="80">
        <v>2</v>
      </c>
      <c r="E194" s="155"/>
      <c r="F194" s="89">
        <f>D194*E194</f>
        <v>0</v>
      </c>
    </row>
    <row r="195" spans="1:6" ht="12.75">
      <c r="A195" s="110"/>
      <c r="B195" s="94"/>
      <c r="E195" s="155"/>
      <c r="F195" s="90"/>
    </row>
    <row r="196" spans="1:6" ht="12.75">
      <c r="A196" s="110" t="s">
        <v>483</v>
      </c>
      <c r="B196" s="94" t="s">
        <v>484</v>
      </c>
      <c r="C196" s="80" t="s">
        <v>246</v>
      </c>
      <c r="D196" s="80">
        <v>2</v>
      </c>
      <c r="E196" s="155"/>
      <c r="F196" s="89">
        <f>D196*E196</f>
        <v>0</v>
      </c>
    </row>
    <row r="197" spans="1:6" ht="12.75">
      <c r="A197" s="110"/>
      <c r="B197" s="94"/>
      <c r="E197" s="155"/>
      <c r="F197" s="90"/>
    </row>
    <row r="198" spans="1:6" ht="12.75">
      <c r="A198" s="110" t="s">
        <v>485</v>
      </c>
      <c r="B198" s="94" t="s">
        <v>486</v>
      </c>
      <c r="C198" s="80" t="s">
        <v>246</v>
      </c>
      <c r="D198" s="80">
        <v>4</v>
      </c>
      <c r="E198" s="155"/>
      <c r="F198" s="89">
        <f>D198*E198</f>
        <v>0</v>
      </c>
    </row>
    <row r="199" spans="1:6" ht="12.75">
      <c r="A199" s="110"/>
      <c r="B199" s="94"/>
      <c r="E199" s="155"/>
      <c r="F199" s="90"/>
    </row>
    <row r="200" spans="1:6" ht="51">
      <c r="A200" s="110" t="s">
        <v>487</v>
      </c>
      <c r="B200" s="94" t="s">
        <v>488</v>
      </c>
      <c r="C200" s="80" t="s">
        <v>246</v>
      </c>
      <c r="D200" s="80">
        <v>14</v>
      </c>
      <c r="E200" s="155"/>
      <c r="F200" s="89">
        <f>D200*E200</f>
        <v>0</v>
      </c>
    </row>
    <row r="201" spans="1:6" ht="12.75">
      <c r="A201" s="110"/>
      <c r="B201" s="94"/>
      <c r="E201" s="155"/>
      <c r="F201" s="90"/>
    </row>
    <row r="202" spans="1:6" ht="51">
      <c r="A202" s="78" t="s">
        <v>489</v>
      </c>
      <c r="B202" s="83" t="s">
        <v>490</v>
      </c>
      <c r="C202" s="80" t="s">
        <v>246</v>
      </c>
      <c r="D202" s="80">
        <v>8</v>
      </c>
      <c r="E202" s="155"/>
      <c r="F202" s="89">
        <f>D202*E202</f>
        <v>0</v>
      </c>
    </row>
    <row r="203" spans="5:6" ht="12.75">
      <c r="E203" s="88"/>
      <c r="F203" s="93"/>
    </row>
    <row r="204" spans="1:6" ht="54" customHeight="1">
      <c r="A204" s="91" t="s">
        <v>491</v>
      </c>
      <c r="B204" s="111" t="s">
        <v>492</v>
      </c>
      <c r="C204" s="80" t="s">
        <v>246</v>
      </c>
      <c r="D204" s="80">
        <v>2</v>
      </c>
      <c r="E204" s="88"/>
      <c r="F204" s="89">
        <f>D204*E204</f>
        <v>0</v>
      </c>
    </row>
    <row r="205" spans="1:6" ht="12.75">
      <c r="A205" s="91"/>
      <c r="E205" s="88"/>
      <c r="F205" s="90"/>
    </row>
    <row r="206" spans="1:6" ht="12.75">
      <c r="A206" s="112" t="s">
        <v>336</v>
      </c>
      <c r="B206" s="94" t="s">
        <v>493</v>
      </c>
      <c r="C206" s="80" t="s">
        <v>246</v>
      </c>
      <c r="D206" s="150">
        <v>6</v>
      </c>
      <c r="E206" s="155"/>
      <c r="F206" s="89">
        <f>D206*E206</f>
        <v>0</v>
      </c>
    </row>
    <row r="207" spans="1:6" ht="12.75">
      <c r="A207" s="112"/>
      <c r="B207" s="94"/>
      <c r="D207" s="150"/>
      <c r="E207" s="155"/>
      <c r="F207" s="90"/>
    </row>
    <row r="208" spans="1:6" ht="12.75">
      <c r="A208" s="112" t="s">
        <v>338</v>
      </c>
      <c r="B208" s="94" t="s">
        <v>494</v>
      </c>
      <c r="C208" s="80" t="s">
        <v>246</v>
      </c>
      <c r="D208" s="150">
        <v>2</v>
      </c>
      <c r="E208" s="155"/>
      <c r="F208" s="89">
        <f>D208*E208</f>
        <v>0</v>
      </c>
    </row>
    <row r="209" spans="1:6" ht="12.75">
      <c r="A209" s="112"/>
      <c r="B209" s="94"/>
      <c r="D209" s="148"/>
      <c r="E209" s="155"/>
      <c r="F209" s="90"/>
    </row>
    <row r="210" spans="1:6" ht="12.75">
      <c r="A210" s="113" t="s">
        <v>495</v>
      </c>
      <c r="B210" s="94" t="s">
        <v>496</v>
      </c>
      <c r="C210" s="80" t="s">
        <v>497</v>
      </c>
      <c r="E210" s="155"/>
      <c r="F210" s="106"/>
    </row>
    <row r="211" spans="1:6" ht="12.75">
      <c r="A211" s="113"/>
      <c r="B211" s="94"/>
      <c r="E211" s="155"/>
      <c r="F211" s="106"/>
    </row>
    <row r="212" spans="1:6" ht="38.25">
      <c r="A212" s="113" t="s">
        <v>340</v>
      </c>
      <c r="B212" s="94" t="s">
        <v>498</v>
      </c>
      <c r="C212" s="80" t="s">
        <v>85</v>
      </c>
      <c r="D212" s="80">
        <v>6</v>
      </c>
      <c r="E212" s="155"/>
      <c r="F212" s="106">
        <f>D212*E212</f>
        <v>0</v>
      </c>
    </row>
    <row r="213" spans="1:6" ht="12.75">
      <c r="A213" s="113"/>
      <c r="B213" s="94"/>
      <c r="E213" s="155"/>
      <c r="F213" s="106"/>
    </row>
    <row r="214" spans="1:6" ht="12.75">
      <c r="A214" s="113" t="s">
        <v>342</v>
      </c>
      <c r="B214" s="94" t="s">
        <v>499</v>
      </c>
      <c r="C214" s="80" t="s">
        <v>85</v>
      </c>
      <c r="D214" s="80">
        <v>6</v>
      </c>
      <c r="E214" s="155"/>
      <c r="F214" s="106">
        <f>D214*E214</f>
        <v>0</v>
      </c>
    </row>
    <row r="215" spans="1:6" ht="12.75">
      <c r="A215" s="113"/>
      <c r="B215" s="94"/>
      <c r="E215" s="155"/>
      <c r="F215" s="106"/>
    </row>
    <row r="216" spans="1:6" ht="12.75">
      <c r="A216" s="113" t="s">
        <v>343</v>
      </c>
      <c r="B216" s="94" t="s">
        <v>326</v>
      </c>
      <c r="C216" s="80" t="s">
        <v>85</v>
      </c>
      <c r="D216" s="80">
        <v>66</v>
      </c>
      <c r="E216" s="155"/>
      <c r="F216" s="106">
        <f>D216*E216</f>
        <v>0</v>
      </c>
    </row>
    <row r="217" spans="1:6" ht="12.75">
      <c r="A217" s="113"/>
      <c r="B217" s="94"/>
      <c r="E217" s="155"/>
      <c r="F217" s="106"/>
    </row>
    <row r="218" spans="1:6" ht="12.75">
      <c r="A218" s="113" t="s">
        <v>344</v>
      </c>
      <c r="B218" s="94" t="s">
        <v>328</v>
      </c>
      <c r="C218" s="80" t="s">
        <v>85</v>
      </c>
      <c r="D218" s="80">
        <v>18</v>
      </c>
      <c r="E218" s="155"/>
      <c r="F218" s="106">
        <f>D218*E218</f>
        <v>0</v>
      </c>
    </row>
    <row r="219" spans="1:6" ht="12.75">
      <c r="A219" s="113"/>
      <c r="B219" s="94"/>
      <c r="E219" s="155"/>
      <c r="F219" s="106"/>
    </row>
    <row r="220" spans="1:6" ht="12.75">
      <c r="A220" s="113" t="s">
        <v>345</v>
      </c>
      <c r="B220" s="94" t="s">
        <v>330</v>
      </c>
      <c r="C220" s="80" t="s">
        <v>85</v>
      </c>
      <c r="D220" s="80">
        <v>36</v>
      </c>
      <c r="E220" s="155"/>
      <c r="F220" s="106">
        <f>D220*E220</f>
        <v>0</v>
      </c>
    </row>
    <row r="221" spans="1:6" ht="12.75">
      <c r="A221" s="113"/>
      <c r="B221" s="94"/>
      <c r="E221" s="155"/>
      <c r="F221" s="106"/>
    </row>
    <row r="222" spans="1:6" ht="12.75">
      <c r="A222" s="113" t="s">
        <v>500</v>
      </c>
      <c r="B222" s="94" t="s">
        <v>501</v>
      </c>
      <c r="C222" s="80" t="s">
        <v>85</v>
      </c>
      <c r="D222" s="80">
        <v>18</v>
      </c>
      <c r="E222" s="155"/>
      <c r="F222" s="106">
        <f>D222*E222</f>
        <v>0</v>
      </c>
    </row>
    <row r="223" spans="1:6" ht="12.75">
      <c r="A223" s="113"/>
      <c r="B223" s="94"/>
      <c r="E223" s="155"/>
      <c r="F223" s="106"/>
    </row>
    <row r="224" spans="1:6" ht="12.75">
      <c r="A224" s="113" t="s">
        <v>502</v>
      </c>
      <c r="B224" s="94" t="s">
        <v>503</v>
      </c>
      <c r="C224" s="80" t="s">
        <v>85</v>
      </c>
      <c r="D224" s="80">
        <v>6</v>
      </c>
      <c r="E224" s="155"/>
      <c r="F224" s="106">
        <f>D224*E224</f>
        <v>0</v>
      </c>
    </row>
    <row r="225" spans="1:6" ht="12.75">
      <c r="A225" s="113"/>
      <c r="B225" s="94"/>
      <c r="E225" s="155"/>
      <c r="F225" s="106"/>
    </row>
    <row r="226" spans="1:6" ht="51">
      <c r="A226" s="110" t="s">
        <v>500</v>
      </c>
      <c r="B226" s="368" t="s">
        <v>504</v>
      </c>
      <c r="C226" s="154" t="s">
        <v>85</v>
      </c>
      <c r="D226" s="154">
        <v>528</v>
      </c>
      <c r="E226" s="155"/>
      <c r="F226" s="89">
        <f>D226*E226</f>
        <v>0</v>
      </c>
    </row>
    <row r="227" spans="1:6" ht="12.75">
      <c r="A227" s="112"/>
      <c r="B227" s="369"/>
      <c r="C227" s="154"/>
      <c r="D227" s="370"/>
      <c r="E227" s="155"/>
      <c r="F227" s="90"/>
    </row>
    <row r="228" spans="1:6" ht="51">
      <c r="A228" s="110" t="s">
        <v>502</v>
      </c>
      <c r="B228" s="368" t="s">
        <v>505</v>
      </c>
      <c r="C228" s="154" t="s">
        <v>85</v>
      </c>
      <c r="D228" s="154">
        <v>26</v>
      </c>
      <c r="E228" s="155"/>
      <c r="F228" s="89">
        <f>D228*E228</f>
        <v>0</v>
      </c>
    </row>
    <row r="229" spans="1:6" ht="12.75">
      <c r="A229" s="112"/>
      <c r="B229" s="369"/>
      <c r="C229" s="154"/>
      <c r="D229" s="370"/>
      <c r="E229" s="155"/>
      <c r="F229" s="90"/>
    </row>
    <row r="230" spans="1:6" ht="63.75">
      <c r="A230" s="110" t="s">
        <v>506</v>
      </c>
      <c r="B230" s="369" t="s">
        <v>507</v>
      </c>
      <c r="C230" s="154" t="s">
        <v>85</v>
      </c>
      <c r="D230" s="154">
        <v>96</v>
      </c>
      <c r="E230" s="155"/>
      <c r="F230" s="89">
        <f>D230*E230</f>
        <v>0</v>
      </c>
    </row>
    <row r="231" spans="1:6" ht="12.75">
      <c r="A231" s="112"/>
      <c r="B231" s="369"/>
      <c r="C231" s="154"/>
      <c r="D231" s="370"/>
      <c r="E231" s="155"/>
      <c r="F231" s="90"/>
    </row>
    <row r="232" spans="1:6" ht="12.75">
      <c r="A232" s="113" t="s">
        <v>347</v>
      </c>
      <c r="B232" s="94" t="s">
        <v>508</v>
      </c>
      <c r="C232" s="80" t="s">
        <v>497</v>
      </c>
      <c r="E232" s="88"/>
      <c r="F232" s="106"/>
    </row>
    <row r="233" spans="1:6" ht="12.75">
      <c r="A233" s="113"/>
      <c r="B233" s="94"/>
      <c r="E233" s="88"/>
      <c r="F233" s="106"/>
    </row>
    <row r="234" spans="1:6" ht="38.25">
      <c r="A234" s="113" t="s">
        <v>349</v>
      </c>
      <c r="B234" s="94" t="s">
        <v>509</v>
      </c>
      <c r="C234" s="80" t="s">
        <v>85</v>
      </c>
      <c r="D234" s="80">
        <v>96</v>
      </c>
      <c r="E234" s="88"/>
      <c r="F234" s="106">
        <f>D234*E234</f>
        <v>0</v>
      </c>
    </row>
    <row r="235" spans="1:6" ht="12.75">
      <c r="A235" s="113"/>
      <c r="B235" s="94"/>
      <c r="E235" s="88"/>
      <c r="F235" s="106"/>
    </row>
    <row r="236" spans="1:6" ht="12.75">
      <c r="A236" s="113" t="s">
        <v>351</v>
      </c>
      <c r="B236" s="94" t="s">
        <v>328</v>
      </c>
      <c r="C236" s="80" t="s">
        <v>85</v>
      </c>
      <c r="D236" s="80">
        <v>12</v>
      </c>
      <c r="E236" s="88"/>
      <c r="F236" s="106">
        <f>D236*E236</f>
        <v>0</v>
      </c>
    </row>
    <row r="237" spans="1:6" ht="12.75">
      <c r="A237" s="113"/>
      <c r="B237" s="94"/>
      <c r="E237" s="88"/>
      <c r="F237" s="106"/>
    </row>
    <row r="238" spans="1:6" ht="12.75">
      <c r="A238" s="113" t="s">
        <v>353</v>
      </c>
      <c r="B238" s="94" t="s">
        <v>330</v>
      </c>
      <c r="C238" s="80" t="s">
        <v>85</v>
      </c>
      <c r="D238" s="80">
        <v>18</v>
      </c>
      <c r="E238" s="88"/>
      <c r="F238" s="106">
        <f>D238*E238</f>
        <v>0</v>
      </c>
    </row>
    <row r="239" spans="1:6" ht="12.75">
      <c r="A239" s="113"/>
      <c r="B239" s="94"/>
      <c r="E239" s="88"/>
      <c r="F239" s="106"/>
    </row>
    <row r="240" spans="1:6" ht="12.75">
      <c r="A240" s="113" t="s">
        <v>355</v>
      </c>
      <c r="B240" s="94" t="s">
        <v>501</v>
      </c>
      <c r="C240" s="80" t="s">
        <v>85</v>
      </c>
      <c r="D240" s="80">
        <v>18</v>
      </c>
      <c r="E240" s="88"/>
      <c r="F240" s="106">
        <f>D240*E240</f>
        <v>0</v>
      </c>
    </row>
    <row r="241" spans="1:6" ht="12.75">
      <c r="A241" s="113"/>
      <c r="B241" s="94"/>
      <c r="E241" s="88"/>
      <c r="F241" s="106"/>
    </row>
    <row r="242" spans="1:6" ht="12.75">
      <c r="A242" s="113" t="s">
        <v>510</v>
      </c>
      <c r="B242" s="94" t="s">
        <v>503</v>
      </c>
      <c r="C242" s="80" t="s">
        <v>85</v>
      </c>
      <c r="D242" s="80">
        <v>24</v>
      </c>
      <c r="E242" s="88"/>
      <c r="F242" s="106">
        <f>D242*E242</f>
        <v>0</v>
      </c>
    </row>
    <row r="243" spans="1:6" ht="12.75">
      <c r="A243" s="113"/>
      <c r="B243" s="94"/>
      <c r="E243" s="88"/>
      <c r="F243" s="106"/>
    </row>
    <row r="244" spans="1:6" ht="12.75">
      <c r="A244" s="110" t="s">
        <v>357</v>
      </c>
      <c r="B244" s="94" t="s">
        <v>511</v>
      </c>
      <c r="C244" s="80" t="s">
        <v>497</v>
      </c>
      <c r="E244" s="88"/>
      <c r="F244" s="89"/>
    </row>
    <row r="245" spans="1:6" ht="12.75">
      <c r="A245" s="110"/>
      <c r="B245" s="94"/>
      <c r="E245" s="88"/>
      <c r="F245" s="90"/>
    </row>
    <row r="246" spans="1:6" ht="63.75">
      <c r="A246" s="110" t="s">
        <v>512</v>
      </c>
      <c r="B246" s="94" t="s">
        <v>513</v>
      </c>
      <c r="C246" s="80" t="s">
        <v>85</v>
      </c>
      <c r="D246" s="80">
        <v>96</v>
      </c>
      <c r="E246" s="88"/>
      <c r="F246" s="89">
        <f>D246*E246</f>
        <v>0</v>
      </c>
    </row>
    <row r="247" spans="1:6" ht="12.75">
      <c r="A247" s="110"/>
      <c r="B247" s="94"/>
      <c r="E247" s="88"/>
      <c r="F247" s="90"/>
    </row>
    <row r="248" spans="1:6" ht="12.75">
      <c r="A248" s="110" t="s">
        <v>514</v>
      </c>
      <c r="B248" s="94" t="s">
        <v>515</v>
      </c>
      <c r="C248" s="80" t="s">
        <v>85</v>
      </c>
      <c r="D248" s="80">
        <v>12</v>
      </c>
      <c r="E248" s="88"/>
      <c r="F248" s="89">
        <f>D248*E248</f>
        <v>0</v>
      </c>
    </row>
    <row r="249" spans="1:6" ht="12.75">
      <c r="A249" s="110"/>
      <c r="B249" s="94"/>
      <c r="E249" s="88"/>
      <c r="F249" s="90"/>
    </row>
    <row r="250" spans="1:6" ht="12.75">
      <c r="A250" s="110" t="s">
        <v>516</v>
      </c>
      <c r="B250" s="94" t="s">
        <v>517</v>
      </c>
      <c r="C250" s="80" t="s">
        <v>85</v>
      </c>
      <c r="D250" s="80">
        <v>18</v>
      </c>
      <c r="E250" s="88"/>
      <c r="F250" s="89">
        <f>D250*E250</f>
        <v>0</v>
      </c>
    </row>
    <row r="251" spans="1:6" ht="12.75">
      <c r="A251" s="110"/>
      <c r="B251" s="94"/>
      <c r="E251" s="88"/>
      <c r="F251" s="90"/>
    </row>
    <row r="252" spans="1:6" ht="12.75">
      <c r="A252" s="110" t="s">
        <v>518</v>
      </c>
      <c r="B252" s="94" t="s">
        <v>519</v>
      </c>
      <c r="C252" s="80" t="s">
        <v>85</v>
      </c>
      <c r="D252" s="80">
        <v>18</v>
      </c>
      <c r="E252" s="88"/>
      <c r="F252" s="106">
        <f>D252*E252</f>
        <v>0</v>
      </c>
    </row>
    <row r="253" spans="1:6" ht="12.75">
      <c r="A253" s="110"/>
      <c r="B253" s="94"/>
      <c r="E253" s="88"/>
      <c r="F253" s="106"/>
    </row>
    <row r="254" spans="1:6" ht="12.75">
      <c r="A254" s="110" t="s">
        <v>520</v>
      </c>
      <c r="B254" s="94" t="s">
        <v>521</v>
      </c>
      <c r="C254" s="80" t="s">
        <v>85</v>
      </c>
      <c r="D254" s="80">
        <v>24</v>
      </c>
      <c r="E254" s="88"/>
      <c r="F254" s="106">
        <f>D254*E254</f>
        <v>0</v>
      </c>
    </row>
    <row r="255" spans="1:6" ht="12.75">
      <c r="A255" s="110"/>
      <c r="B255" s="94"/>
      <c r="E255" s="88"/>
      <c r="F255" s="106"/>
    </row>
    <row r="256" spans="1:6" ht="48" customHeight="1">
      <c r="A256" s="110" t="s">
        <v>522</v>
      </c>
      <c r="B256" s="94" t="s">
        <v>523</v>
      </c>
      <c r="C256" s="80" t="s">
        <v>85</v>
      </c>
      <c r="D256" s="80">
        <v>66</v>
      </c>
      <c r="E256" s="88"/>
      <c r="F256" s="89">
        <f>D256*E256</f>
        <v>0</v>
      </c>
    </row>
    <row r="257" spans="1:6" ht="12.75">
      <c r="A257" s="110"/>
      <c r="B257" s="94"/>
      <c r="E257" s="88"/>
      <c r="F257" s="90"/>
    </row>
    <row r="258" spans="1:6" ht="12.75">
      <c r="A258" s="110" t="s">
        <v>524</v>
      </c>
      <c r="B258" s="94" t="s">
        <v>525</v>
      </c>
      <c r="C258" s="80" t="s">
        <v>85</v>
      </c>
      <c r="D258" s="80">
        <v>18</v>
      </c>
      <c r="E258" s="88"/>
      <c r="F258" s="89">
        <f>D258*E258</f>
        <v>0</v>
      </c>
    </row>
    <row r="259" spans="1:6" ht="12.75">
      <c r="A259" s="110"/>
      <c r="B259" s="94"/>
      <c r="E259" s="88"/>
      <c r="F259" s="90"/>
    </row>
    <row r="260" spans="1:6" ht="12.75">
      <c r="A260" s="110" t="s">
        <v>526</v>
      </c>
      <c r="B260" s="94" t="s">
        <v>527</v>
      </c>
      <c r="C260" s="80" t="s">
        <v>85</v>
      </c>
      <c r="D260" s="80">
        <v>36</v>
      </c>
      <c r="E260" s="88"/>
      <c r="F260" s="89">
        <f>D260*E260</f>
        <v>0</v>
      </c>
    </row>
    <row r="261" spans="1:6" ht="12.75">
      <c r="A261" s="110"/>
      <c r="B261" s="94"/>
      <c r="E261" s="88"/>
      <c r="F261" s="90"/>
    </row>
    <row r="262" spans="1:6" ht="12.75">
      <c r="A262" s="110" t="s">
        <v>528</v>
      </c>
      <c r="B262" s="94" t="s">
        <v>529</v>
      </c>
      <c r="C262" s="80" t="s">
        <v>85</v>
      </c>
      <c r="D262" s="80">
        <v>18</v>
      </c>
      <c r="E262" s="88"/>
      <c r="F262" s="106">
        <f>D262*E262</f>
        <v>0</v>
      </c>
    </row>
    <row r="263" spans="1:6" ht="12.75">
      <c r="A263" s="110"/>
      <c r="B263" s="94"/>
      <c r="E263" s="88"/>
      <c r="F263" s="106"/>
    </row>
    <row r="264" spans="1:6" ht="12.75">
      <c r="A264" s="110" t="s">
        <v>530</v>
      </c>
      <c r="B264" s="94" t="s">
        <v>531</v>
      </c>
      <c r="C264" s="80" t="s">
        <v>85</v>
      </c>
      <c r="D264" s="80">
        <v>6</v>
      </c>
      <c r="E264" s="88"/>
      <c r="F264" s="106">
        <f>D264*E264</f>
        <v>0</v>
      </c>
    </row>
    <row r="265" spans="1:6" ht="12.75">
      <c r="A265" s="110"/>
      <c r="B265" s="94"/>
      <c r="E265" s="88"/>
      <c r="F265" s="106"/>
    </row>
    <row r="266" spans="1:6" ht="38.25">
      <c r="A266" s="78" t="s">
        <v>532</v>
      </c>
      <c r="B266" s="83" t="s">
        <v>533</v>
      </c>
      <c r="E266" s="88"/>
      <c r="F266" s="93"/>
    </row>
    <row r="267" spans="5:6" ht="12.75">
      <c r="E267" s="88"/>
      <c r="F267" s="93"/>
    </row>
    <row r="268" spans="1:6" ht="76.5">
      <c r="A268" s="78" t="s">
        <v>361</v>
      </c>
      <c r="B268" s="368" t="s">
        <v>534</v>
      </c>
      <c r="C268" s="80" t="s">
        <v>246</v>
      </c>
      <c r="D268" s="80">
        <v>1</v>
      </c>
      <c r="E268" s="88"/>
      <c r="F268" s="93">
        <f>D268*E268</f>
        <v>0</v>
      </c>
    </row>
    <row r="269" spans="2:6" ht="12.75">
      <c r="B269" s="368"/>
      <c r="E269" s="88"/>
      <c r="F269" s="93"/>
    </row>
    <row r="270" spans="1:6" ht="12.75">
      <c r="A270" s="78" t="s">
        <v>363</v>
      </c>
      <c r="B270" s="368" t="s">
        <v>535</v>
      </c>
      <c r="C270" s="80" t="s">
        <v>246</v>
      </c>
      <c r="D270" s="80">
        <v>1</v>
      </c>
      <c r="E270" s="88"/>
      <c r="F270" s="93">
        <f>D270*E270</f>
        <v>0</v>
      </c>
    </row>
    <row r="271" spans="2:6" ht="12.75">
      <c r="B271" s="368"/>
      <c r="E271" s="88"/>
      <c r="F271" s="93"/>
    </row>
    <row r="272" spans="1:6" ht="12.75">
      <c r="A272" s="78" t="s">
        <v>536</v>
      </c>
      <c r="B272" s="368" t="s">
        <v>537</v>
      </c>
      <c r="C272" s="80" t="s">
        <v>246</v>
      </c>
      <c r="D272" s="80">
        <v>4</v>
      </c>
      <c r="E272" s="88"/>
      <c r="F272" s="93">
        <f>D272*E272</f>
        <v>0</v>
      </c>
    </row>
    <row r="273" spans="2:6" ht="12.75">
      <c r="B273" s="368"/>
      <c r="E273" s="88"/>
      <c r="F273" s="93"/>
    </row>
    <row r="274" spans="1:6" ht="12.75">
      <c r="A274" s="78" t="s">
        <v>538</v>
      </c>
      <c r="B274" s="368" t="s">
        <v>539</v>
      </c>
      <c r="C274" s="80" t="s">
        <v>246</v>
      </c>
      <c r="D274" s="80">
        <v>2</v>
      </c>
      <c r="E274" s="88"/>
      <c r="F274" s="93">
        <f>D274*E274</f>
        <v>0</v>
      </c>
    </row>
    <row r="275" spans="2:6" ht="12.75">
      <c r="B275" s="368"/>
      <c r="E275" s="88"/>
      <c r="F275" s="93"/>
    </row>
    <row r="276" spans="1:6" ht="12.75">
      <c r="A276" s="78" t="s">
        <v>540</v>
      </c>
      <c r="B276" s="368" t="s">
        <v>541</v>
      </c>
      <c r="C276" s="80" t="s">
        <v>246</v>
      </c>
      <c r="D276" s="80">
        <v>7</v>
      </c>
      <c r="E276" s="88"/>
      <c r="F276" s="93">
        <f>D276*E276</f>
        <v>0</v>
      </c>
    </row>
    <row r="277" spans="2:6" ht="12.75">
      <c r="B277" s="368"/>
      <c r="E277" s="88"/>
      <c r="F277" s="93"/>
    </row>
    <row r="278" spans="1:6" ht="12.75">
      <c r="A278" s="78" t="s">
        <v>542</v>
      </c>
      <c r="B278" s="368" t="s">
        <v>543</v>
      </c>
      <c r="C278" s="80" t="s">
        <v>246</v>
      </c>
      <c r="D278" s="80">
        <v>5</v>
      </c>
      <c r="E278" s="88"/>
      <c r="F278" s="93">
        <f>D278*E278</f>
        <v>0</v>
      </c>
    </row>
    <row r="279" spans="2:6" ht="12.75">
      <c r="B279" s="368"/>
      <c r="E279" s="88"/>
      <c r="F279" s="93"/>
    </row>
    <row r="280" spans="1:6" ht="12.75">
      <c r="A280" s="78" t="s">
        <v>544</v>
      </c>
      <c r="B280" s="368" t="s">
        <v>545</v>
      </c>
      <c r="C280" s="80" t="s">
        <v>246</v>
      </c>
      <c r="D280" s="80">
        <v>1</v>
      </c>
      <c r="E280" s="88"/>
      <c r="F280" s="93">
        <f>D280*E280</f>
        <v>0</v>
      </c>
    </row>
    <row r="281" spans="2:6" ht="12.75">
      <c r="B281" s="368"/>
      <c r="E281" s="88"/>
      <c r="F281" s="93"/>
    </row>
    <row r="282" spans="1:6" ht="76.5">
      <c r="A282" s="78" t="s">
        <v>546</v>
      </c>
      <c r="B282" s="157" t="s">
        <v>547</v>
      </c>
      <c r="C282" s="80" t="s">
        <v>246</v>
      </c>
      <c r="D282" s="80">
        <v>3</v>
      </c>
      <c r="E282" s="88"/>
      <c r="F282" s="93">
        <f>D282*E282</f>
        <v>0</v>
      </c>
    </row>
    <row r="283" spans="2:6" ht="12.75">
      <c r="B283" s="92"/>
      <c r="E283" s="88"/>
      <c r="F283" s="93"/>
    </row>
    <row r="284" spans="1:6" ht="12.75">
      <c r="A284" s="78" t="s">
        <v>377</v>
      </c>
      <c r="B284" s="92" t="s">
        <v>535</v>
      </c>
      <c r="C284" s="80" t="s">
        <v>246</v>
      </c>
      <c r="D284" s="80">
        <v>1</v>
      </c>
      <c r="E284" s="88"/>
      <c r="F284" s="93">
        <f>D284*E284</f>
        <v>0</v>
      </c>
    </row>
    <row r="285" spans="2:6" ht="12.75">
      <c r="B285" s="92"/>
      <c r="E285" s="88"/>
      <c r="F285" s="93"/>
    </row>
    <row r="286" spans="1:6" ht="12.75">
      <c r="A286" s="78" t="s">
        <v>379</v>
      </c>
      <c r="B286" s="92" t="s">
        <v>548</v>
      </c>
      <c r="C286" s="80" t="s">
        <v>246</v>
      </c>
      <c r="D286" s="80">
        <v>3</v>
      </c>
      <c r="E286" s="88"/>
      <c r="F286" s="93">
        <f>D286*E286</f>
        <v>0</v>
      </c>
    </row>
    <row r="287" spans="2:6" ht="12.75">
      <c r="B287" s="92"/>
      <c r="E287" s="88"/>
      <c r="F287" s="93"/>
    </row>
    <row r="288" spans="1:6" ht="12.75">
      <c r="A288" s="78" t="s">
        <v>381</v>
      </c>
      <c r="B288" s="92" t="s">
        <v>549</v>
      </c>
      <c r="C288" s="80" t="s">
        <v>246</v>
      </c>
      <c r="D288" s="80">
        <v>6</v>
      </c>
      <c r="E288" s="88"/>
      <c r="F288" s="93">
        <f>D288*E288</f>
        <v>0</v>
      </c>
    </row>
    <row r="289" spans="2:6" ht="12.75">
      <c r="B289" s="92"/>
      <c r="E289" s="88"/>
      <c r="F289" s="93"/>
    </row>
    <row r="290" spans="1:6" ht="12.75">
      <c r="A290" s="78" t="s">
        <v>383</v>
      </c>
      <c r="B290" s="92" t="s">
        <v>537</v>
      </c>
      <c r="C290" s="80" t="s">
        <v>246</v>
      </c>
      <c r="D290" s="80">
        <v>4</v>
      </c>
      <c r="E290" s="88"/>
      <c r="F290" s="93">
        <f>D290*E290</f>
        <v>0</v>
      </c>
    </row>
    <row r="291" spans="2:6" ht="12.75">
      <c r="B291" s="92"/>
      <c r="E291" s="88"/>
      <c r="F291" s="93"/>
    </row>
    <row r="292" spans="1:6" ht="12.75">
      <c r="A292" s="78" t="s">
        <v>385</v>
      </c>
      <c r="B292" s="92" t="s">
        <v>541</v>
      </c>
      <c r="C292" s="80" t="s">
        <v>246</v>
      </c>
      <c r="D292" s="80">
        <v>5</v>
      </c>
      <c r="E292" s="88"/>
      <c r="F292" s="93">
        <f>D292*E292</f>
        <v>0</v>
      </c>
    </row>
    <row r="293" spans="2:6" ht="12.75">
      <c r="B293" s="92"/>
      <c r="E293" s="88"/>
      <c r="F293" s="93"/>
    </row>
    <row r="294" spans="1:6" ht="51">
      <c r="A294" s="78" t="s">
        <v>387</v>
      </c>
      <c r="B294" s="83" t="s">
        <v>550</v>
      </c>
      <c r="C294" s="80" t="s">
        <v>246</v>
      </c>
      <c r="D294" s="80">
        <v>43</v>
      </c>
      <c r="E294" s="155"/>
      <c r="F294" s="93">
        <f>D294*E294</f>
        <v>0</v>
      </c>
    </row>
    <row r="295" spans="5:6" ht="12.75">
      <c r="E295" s="155"/>
      <c r="F295" s="93"/>
    </row>
    <row r="296" spans="1:6" ht="63.75">
      <c r="A296" s="78" t="s">
        <v>551</v>
      </c>
      <c r="B296" s="83" t="s">
        <v>552</v>
      </c>
      <c r="C296" s="80" t="s">
        <v>246</v>
      </c>
      <c r="D296" s="80">
        <v>43</v>
      </c>
      <c r="E296" s="155"/>
      <c r="F296" s="93">
        <f>D296*E296</f>
        <v>0</v>
      </c>
    </row>
    <row r="297" spans="5:6" ht="12.75">
      <c r="E297" s="155"/>
      <c r="F297" s="93"/>
    </row>
    <row r="298" spans="1:6" ht="25.5">
      <c r="A298" s="78" t="s">
        <v>553</v>
      </c>
      <c r="B298" s="83" t="s">
        <v>554</v>
      </c>
      <c r="C298" s="80" t="s">
        <v>246</v>
      </c>
      <c r="D298" s="80">
        <v>43</v>
      </c>
      <c r="E298" s="155"/>
      <c r="F298" s="93">
        <f>D298*E298</f>
        <v>0</v>
      </c>
    </row>
    <row r="299" spans="5:6" ht="12.75">
      <c r="E299" s="88"/>
      <c r="F299" s="93"/>
    </row>
    <row r="300" spans="1:6" ht="12.75">
      <c r="A300" s="78" t="s">
        <v>555</v>
      </c>
      <c r="B300" s="83" t="s">
        <v>556</v>
      </c>
      <c r="C300" s="80" t="s">
        <v>246</v>
      </c>
      <c r="D300" s="80">
        <v>86</v>
      </c>
      <c r="E300" s="88"/>
      <c r="F300" s="93">
        <f>D300*E300</f>
        <v>0</v>
      </c>
    </row>
    <row r="301" spans="5:6" ht="12.75">
      <c r="E301" s="88"/>
      <c r="F301" s="93"/>
    </row>
    <row r="302" spans="1:6" ht="51">
      <c r="A302" s="91" t="s">
        <v>389</v>
      </c>
      <c r="B302" s="111" t="s">
        <v>557</v>
      </c>
      <c r="C302" s="80" t="s">
        <v>246</v>
      </c>
      <c r="D302" s="80">
        <v>6</v>
      </c>
      <c r="E302" s="88"/>
      <c r="F302" s="89">
        <f>D302*E302</f>
        <v>0</v>
      </c>
    </row>
    <row r="303" spans="1:6" ht="12.75">
      <c r="A303" s="91"/>
      <c r="E303" s="88"/>
      <c r="F303" s="90"/>
    </row>
    <row r="304" spans="1:6" ht="12.75">
      <c r="A304" s="114" t="s">
        <v>558</v>
      </c>
      <c r="B304" s="94" t="s">
        <v>559</v>
      </c>
      <c r="E304" s="88"/>
      <c r="F304" s="89"/>
    </row>
    <row r="305" spans="1:6" ht="12.75">
      <c r="A305" s="114"/>
      <c r="B305" s="94"/>
      <c r="E305" s="88"/>
      <c r="F305" s="90"/>
    </row>
    <row r="306" spans="1:6" ht="102">
      <c r="A306" s="114" t="s">
        <v>393</v>
      </c>
      <c r="B306" s="83" t="s">
        <v>560</v>
      </c>
      <c r="C306" s="80" t="s">
        <v>246</v>
      </c>
      <c r="D306" s="80">
        <v>11</v>
      </c>
      <c r="E306" s="88"/>
      <c r="F306" s="89">
        <f>D306*E306</f>
        <v>0</v>
      </c>
    </row>
    <row r="307" spans="1:6" ht="12.75">
      <c r="A307" s="114"/>
      <c r="B307" s="94"/>
      <c r="E307" s="88"/>
      <c r="F307" s="90"/>
    </row>
    <row r="308" spans="1:6" ht="102">
      <c r="A308" s="91" t="s">
        <v>561</v>
      </c>
      <c r="B308" s="83" t="s">
        <v>562</v>
      </c>
      <c r="C308" s="80" t="s">
        <v>246</v>
      </c>
      <c r="D308" s="80">
        <v>2</v>
      </c>
      <c r="E308" s="88"/>
      <c r="F308" s="93">
        <f>D308*E308</f>
        <v>0</v>
      </c>
    </row>
    <row r="309" spans="1:6" ht="12.75">
      <c r="A309" s="91"/>
      <c r="E309" s="88"/>
      <c r="F309" s="93"/>
    </row>
    <row r="310" spans="1:6" ht="102">
      <c r="A310" s="91" t="s">
        <v>563</v>
      </c>
      <c r="B310" s="83" t="s">
        <v>564</v>
      </c>
      <c r="C310" s="80" t="s">
        <v>246</v>
      </c>
      <c r="D310" s="80">
        <v>4</v>
      </c>
      <c r="E310" s="88"/>
      <c r="F310" s="93">
        <f>D310*E310</f>
        <v>0</v>
      </c>
    </row>
    <row r="311" spans="1:6" ht="12.75">
      <c r="A311" s="91"/>
      <c r="E311" s="88"/>
      <c r="F311" s="93"/>
    </row>
    <row r="312" spans="1:6" ht="51">
      <c r="A312" s="78" t="s">
        <v>565</v>
      </c>
      <c r="B312" s="83" t="s">
        <v>566</v>
      </c>
      <c r="C312" s="80" t="s">
        <v>246</v>
      </c>
      <c r="D312" s="80">
        <v>17</v>
      </c>
      <c r="E312" s="95"/>
      <c r="F312" s="93">
        <f>D312*E312</f>
        <v>0</v>
      </c>
    </row>
    <row r="313" spans="5:6" ht="12.75">
      <c r="E313" s="95"/>
      <c r="F313" s="93"/>
    </row>
    <row r="314" spans="1:6" ht="25.5">
      <c r="A314" s="78" t="s">
        <v>567</v>
      </c>
      <c r="B314" s="83" t="s">
        <v>568</v>
      </c>
      <c r="C314" s="80" t="s">
        <v>246</v>
      </c>
      <c r="D314" s="80">
        <v>1</v>
      </c>
      <c r="E314" s="95"/>
      <c r="F314" s="93">
        <f>D314*E314</f>
        <v>0</v>
      </c>
    </row>
    <row r="315" spans="5:6" ht="12.75">
      <c r="E315" s="95"/>
      <c r="F315" s="115"/>
    </row>
    <row r="316" spans="1:6" ht="51">
      <c r="A316" s="114" t="s">
        <v>569</v>
      </c>
      <c r="B316" s="94" t="s">
        <v>570</v>
      </c>
      <c r="C316" s="80" t="s">
        <v>246</v>
      </c>
      <c r="D316" s="80">
        <v>17</v>
      </c>
      <c r="E316" s="88"/>
      <c r="F316" s="89">
        <f>D316*E316</f>
        <v>0</v>
      </c>
    </row>
    <row r="317" spans="1:6" ht="12.75">
      <c r="A317" s="110"/>
      <c r="B317" s="94"/>
      <c r="E317" s="95"/>
      <c r="F317" s="90"/>
    </row>
    <row r="318" spans="1:6" ht="12.75">
      <c r="A318" s="96" t="s">
        <v>571</v>
      </c>
      <c r="B318" s="83" t="s">
        <v>360</v>
      </c>
      <c r="C318" s="80" t="s">
        <v>497</v>
      </c>
      <c r="E318" s="95"/>
      <c r="F318" s="115"/>
    </row>
    <row r="319" spans="1:6" ht="12.75">
      <c r="A319" s="96"/>
      <c r="E319" s="95"/>
      <c r="F319" s="115"/>
    </row>
    <row r="320" spans="1:6" ht="51">
      <c r="A320" s="96" t="s">
        <v>397</v>
      </c>
      <c r="B320" s="83" t="s">
        <v>572</v>
      </c>
      <c r="C320" s="80" t="s">
        <v>85</v>
      </c>
      <c r="D320" s="80">
        <v>102</v>
      </c>
      <c r="E320" s="95"/>
      <c r="F320" s="115">
        <f>D320*E320</f>
        <v>0</v>
      </c>
    </row>
    <row r="321" spans="1:6" ht="12.75">
      <c r="A321" s="96"/>
      <c r="E321" s="95"/>
      <c r="F321" s="115"/>
    </row>
    <row r="322" spans="1:6" ht="25.5">
      <c r="A322" s="96" t="s">
        <v>399</v>
      </c>
      <c r="B322" s="83" t="s">
        <v>573</v>
      </c>
      <c r="C322" s="80" t="s">
        <v>246</v>
      </c>
      <c r="D322" s="80">
        <v>36</v>
      </c>
      <c r="E322" s="95"/>
      <c r="F322" s="115">
        <f>D322*E322</f>
        <v>0</v>
      </c>
    </row>
    <row r="323" spans="1:6" ht="12.75">
      <c r="A323" s="96"/>
      <c r="E323" s="95"/>
      <c r="F323" s="115"/>
    </row>
    <row r="324" spans="1:6" ht="12.75">
      <c r="A324" s="96" t="s">
        <v>574</v>
      </c>
      <c r="B324" s="83" t="s">
        <v>380</v>
      </c>
      <c r="C324" s="80" t="s">
        <v>246</v>
      </c>
      <c r="D324" s="80">
        <v>18</v>
      </c>
      <c r="E324" s="95"/>
      <c r="F324" s="115">
        <f>D324*E324</f>
        <v>0</v>
      </c>
    </row>
    <row r="325" spans="1:6" ht="12.75">
      <c r="A325" s="96"/>
      <c r="E325" s="95"/>
      <c r="F325" s="115"/>
    </row>
    <row r="326" spans="1:6" ht="38.25">
      <c r="A326" s="110" t="s">
        <v>401</v>
      </c>
      <c r="B326" s="94" t="s">
        <v>575</v>
      </c>
      <c r="C326" s="80" t="s">
        <v>192</v>
      </c>
      <c r="D326" s="80">
        <v>136</v>
      </c>
      <c r="E326" s="88"/>
      <c r="F326" s="89">
        <f>D326*E326</f>
        <v>0</v>
      </c>
    </row>
    <row r="327" spans="1:6" ht="12.75">
      <c r="A327" s="110"/>
      <c r="B327" s="94"/>
      <c r="E327" s="88"/>
      <c r="F327" s="90"/>
    </row>
    <row r="328" spans="1:6" ht="63.75">
      <c r="A328" s="78" t="s">
        <v>576</v>
      </c>
      <c r="B328" s="83" t="s">
        <v>577</v>
      </c>
      <c r="C328" s="80" t="s">
        <v>578</v>
      </c>
      <c r="D328" s="80">
        <v>1</v>
      </c>
      <c r="E328" s="155"/>
      <c r="F328" s="89">
        <f>D328*E328</f>
        <v>0</v>
      </c>
    </row>
    <row r="329" spans="5:6" ht="12.75">
      <c r="E329" s="155"/>
      <c r="F329" s="93"/>
    </row>
    <row r="330" spans="1:6" ht="38.25">
      <c r="A330" s="110" t="s">
        <v>579</v>
      </c>
      <c r="B330" s="94" t="s">
        <v>580</v>
      </c>
      <c r="C330" s="80" t="s">
        <v>29</v>
      </c>
      <c r="D330" s="80">
        <v>35</v>
      </c>
      <c r="E330" s="155"/>
      <c r="F330" s="89">
        <f>D330*E330</f>
        <v>0</v>
      </c>
    </row>
    <row r="331" spans="1:6" ht="12.75">
      <c r="A331" s="110"/>
      <c r="B331" s="94"/>
      <c r="E331" s="155"/>
      <c r="F331" s="90"/>
    </row>
    <row r="332" spans="1:6" ht="25.5">
      <c r="A332" s="110" t="s">
        <v>581</v>
      </c>
      <c r="B332" s="94" t="s">
        <v>582</v>
      </c>
      <c r="C332" s="80" t="s">
        <v>29</v>
      </c>
      <c r="D332" s="80">
        <v>2</v>
      </c>
      <c r="E332" s="155"/>
      <c r="F332" s="89">
        <f>D332*E332</f>
        <v>0</v>
      </c>
    </row>
    <row r="333" spans="1:6" ht="12.75">
      <c r="A333" s="110"/>
      <c r="B333" s="94"/>
      <c r="E333" s="155"/>
      <c r="F333" s="90"/>
    </row>
    <row r="334" spans="1:6" ht="25.5">
      <c r="A334" s="110" t="s">
        <v>583</v>
      </c>
      <c r="B334" s="94" t="s">
        <v>584</v>
      </c>
      <c r="C334" s="80" t="s">
        <v>246</v>
      </c>
      <c r="D334" s="80">
        <v>43</v>
      </c>
      <c r="E334" s="155"/>
      <c r="F334" s="89">
        <f>D334*E334</f>
        <v>0</v>
      </c>
    </row>
    <row r="335" spans="1:6" ht="12.75">
      <c r="A335" s="110"/>
      <c r="B335" s="94"/>
      <c r="E335" s="155"/>
      <c r="F335" s="90"/>
    </row>
    <row r="336" spans="1:6" ht="25.5">
      <c r="A336" s="110" t="s">
        <v>585</v>
      </c>
      <c r="B336" s="94" t="s">
        <v>586</v>
      </c>
      <c r="C336" s="80" t="s">
        <v>246</v>
      </c>
      <c r="D336" s="80">
        <v>34</v>
      </c>
      <c r="E336" s="155"/>
      <c r="F336" s="89">
        <f>D336*E336</f>
        <v>0</v>
      </c>
    </row>
    <row r="337" spans="1:6" ht="12.75">
      <c r="A337" s="110"/>
      <c r="B337" s="94"/>
      <c r="E337" s="155"/>
      <c r="F337" s="90"/>
    </row>
    <row r="338" spans="1:6" ht="51">
      <c r="A338" s="110" t="s">
        <v>587</v>
      </c>
      <c r="B338" s="94" t="s">
        <v>588</v>
      </c>
      <c r="C338" s="80" t="s">
        <v>234</v>
      </c>
      <c r="D338" s="80">
        <v>2</v>
      </c>
      <c r="E338" s="155"/>
      <c r="F338" s="89">
        <f>D338*E338</f>
        <v>0</v>
      </c>
    </row>
    <row r="339" spans="1:6" ht="12.75">
      <c r="A339" s="110"/>
      <c r="B339" s="94"/>
      <c r="E339" s="155"/>
      <c r="F339" s="90"/>
    </row>
    <row r="340" spans="1:6" ht="38.25">
      <c r="A340" s="110" t="s">
        <v>417</v>
      </c>
      <c r="B340" s="94" t="s">
        <v>589</v>
      </c>
      <c r="C340" s="80" t="s">
        <v>246</v>
      </c>
      <c r="D340" s="80">
        <v>1</v>
      </c>
      <c r="E340" s="155"/>
      <c r="F340" s="89">
        <f>D340*E340</f>
        <v>0</v>
      </c>
    </row>
    <row r="341" spans="1:6" ht="12.75">
      <c r="A341" s="110"/>
      <c r="B341" s="94"/>
      <c r="E341" s="155"/>
      <c r="F341" s="90"/>
    </row>
    <row r="342" spans="1:6" ht="38.25">
      <c r="A342" s="110" t="s">
        <v>590</v>
      </c>
      <c r="B342" s="94" t="s">
        <v>591</v>
      </c>
      <c r="C342" s="80" t="s">
        <v>246</v>
      </c>
      <c r="D342" s="80">
        <v>1</v>
      </c>
      <c r="E342" s="155"/>
      <c r="F342" s="89">
        <f>D342*E342</f>
        <v>0</v>
      </c>
    </row>
    <row r="343" spans="1:6" ht="12.75">
      <c r="A343" s="110"/>
      <c r="B343" s="94"/>
      <c r="E343" s="88"/>
      <c r="F343" s="90"/>
    </row>
    <row r="344" spans="1:6" ht="38.25">
      <c r="A344" s="110" t="s">
        <v>430</v>
      </c>
      <c r="B344" s="369" t="s">
        <v>592</v>
      </c>
      <c r="C344" s="154" t="s">
        <v>246</v>
      </c>
      <c r="D344" s="154">
        <v>1</v>
      </c>
      <c r="E344" s="155"/>
      <c r="F344" s="156">
        <f>D344*E344</f>
        <v>0</v>
      </c>
    </row>
    <row r="345" spans="1:6" ht="12.75">
      <c r="A345" s="110"/>
      <c r="B345" s="369"/>
      <c r="C345" s="154"/>
      <c r="D345" s="154"/>
      <c r="E345" s="155"/>
      <c r="F345" s="371"/>
    </row>
    <row r="346" spans="1:6" ht="12.75">
      <c r="A346" s="110" t="s">
        <v>432</v>
      </c>
      <c r="B346" s="369" t="s">
        <v>593</v>
      </c>
      <c r="C346" s="154" t="s">
        <v>246</v>
      </c>
      <c r="D346" s="154">
        <v>1</v>
      </c>
      <c r="E346" s="155"/>
      <c r="F346" s="156">
        <f>D346*E346</f>
        <v>0</v>
      </c>
    </row>
    <row r="347" spans="2:6" ht="12.75">
      <c r="B347" s="157"/>
      <c r="C347" s="154"/>
      <c r="D347" s="154"/>
      <c r="E347" s="155"/>
      <c r="F347" s="371"/>
    </row>
    <row r="348" spans="1:6" ht="25.5">
      <c r="A348" s="110" t="s">
        <v>594</v>
      </c>
      <c r="B348" s="369" t="s">
        <v>596</v>
      </c>
      <c r="C348" s="154" t="s">
        <v>451</v>
      </c>
      <c r="D348" s="154">
        <v>1</v>
      </c>
      <c r="E348" s="155">
        <f>SUM(F164:F346)/100</f>
        <v>0</v>
      </c>
      <c r="F348" s="156">
        <f>D348*E348</f>
        <v>0</v>
      </c>
    </row>
    <row r="349" spans="1:6" ht="15">
      <c r="A349" s="83"/>
      <c r="B349" s="369"/>
      <c r="C349" s="372"/>
      <c r="D349" s="372"/>
      <c r="E349" s="373"/>
      <c r="F349" s="156"/>
    </row>
    <row r="350" spans="1:6" ht="25.5">
      <c r="A350" s="374" t="s">
        <v>595</v>
      </c>
      <c r="B350" s="369" t="s">
        <v>642</v>
      </c>
      <c r="C350" s="154" t="s">
        <v>636</v>
      </c>
      <c r="D350" s="154">
        <v>4</v>
      </c>
      <c r="E350" s="366"/>
      <c r="F350" s="156">
        <f>D350*E350</f>
        <v>0</v>
      </c>
    </row>
    <row r="351" spans="1:6" ht="12.75">
      <c r="A351" s="110"/>
      <c r="B351" s="369"/>
      <c r="C351" s="154"/>
      <c r="D351" s="154"/>
      <c r="E351" s="155"/>
      <c r="F351" s="371"/>
    </row>
    <row r="352" spans="1:6" ht="25.5">
      <c r="A352" s="78" t="s">
        <v>434</v>
      </c>
      <c r="B352" s="157" t="s">
        <v>454</v>
      </c>
      <c r="C352" s="154" t="s">
        <v>451</v>
      </c>
      <c r="D352" s="154">
        <v>3</v>
      </c>
      <c r="E352" s="155">
        <f>SUM(F166:F346)/100</f>
        <v>0</v>
      </c>
      <c r="F352" s="156">
        <f>D352*E352</f>
        <v>0</v>
      </c>
    </row>
    <row r="353" spans="2:6" ht="12.75">
      <c r="B353" s="157"/>
      <c r="C353" s="154"/>
      <c r="D353" s="154"/>
      <c r="E353" s="155"/>
      <c r="F353" s="371"/>
    </row>
    <row r="354" spans="1:6" ht="26.25" thickBot="1">
      <c r="A354" s="78" t="s">
        <v>438</v>
      </c>
      <c r="B354" s="157" t="s">
        <v>597</v>
      </c>
      <c r="C354" s="154" t="s">
        <v>234</v>
      </c>
      <c r="D354" s="154">
        <v>1</v>
      </c>
      <c r="E354" s="155"/>
      <c r="F354" s="156">
        <f>D354*E354</f>
        <v>0</v>
      </c>
    </row>
    <row r="355" spans="1:6" ht="13.5" thickTop="1">
      <c r="A355" s="116"/>
      <c r="B355" s="98" t="s">
        <v>598</v>
      </c>
      <c r="C355" s="99"/>
      <c r="D355" s="99"/>
      <c r="E355" s="100"/>
      <c r="F355" s="101">
        <f>SUM(F166:F354)</f>
        <v>0</v>
      </c>
    </row>
    <row r="356" spans="1:6" ht="12.75">
      <c r="A356" s="102"/>
      <c r="B356" s="103"/>
      <c r="C356" s="104"/>
      <c r="D356" s="104"/>
      <c r="E356" s="105"/>
      <c r="F356" s="106"/>
    </row>
    <row r="357" spans="1:6" ht="12.75">
      <c r="A357" s="84">
        <v>3</v>
      </c>
      <c r="B357" s="107" t="s">
        <v>599</v>
      </c>
      <c r="C357" s="86"/>
      <c r="D357" s="86"/>
      <c r="E357" s="108"/>
      <c r="F357" s="109"/>
    </row>
    <row r="358" spans="5:6" ht="12.75">
      <c r="E358" s="88"/>
      <c r="F358" s="90"/>
    </row>
    <row r="359" spans="1:6" ht="178.5">
      <c r="A359" s="78" t="s">
        <v>600</v>
      </c>
      <c r="B359" s="117" t="s">
        <v>601</v>
      </c>
      <c r="C359" s="80" t="s">
        <v>246</v>
      </c>
      <c r="D359" s="80">
        <v>6</v>
      </c>
      <c r="E359" s="88"/>
      <c r="F359" s="93">
        <f>D359*E359</f>
        <v>0</v>
      </c>
    </row>
    <row r="360" spans="5:6" ht="12.75">
      <c r="E360" s="88"/>
      <c r="F360" s="93"/>
    </row>
    <row r="361" spans="1:6" ht="140.25">
      <c r="A361" s="78" t="s">
        <v>321</v>
      </c>
      <c r="B361" s="117" t="s">
        <v>602</v>
      </c>
      <c r="C361" s="80" t="s">
        <v>246</v>
      </c>
      <c r="D361" s="80">
        <v>6</v>
      </c>
      <c r="E361" s="88"/>
      <c r="F361" s="93">
        <f>D361*E361</f>
        <v>0</v>
      </c>
    </row>
    <row r="362" spans="5:6" ht="12.75">
      <c r="E362" s="88"/>
      <c r="F362" s="93"/>
    </row>
    <row r="363" spans="1:6" ht="63.75">
      <c r="A363" s="78" t="s">
        <v>460</v>
      </c>
      <c r="B363" s="83" t="s">
        <v>603</v>
      </c>
      <c r="C363" s="80" t="s">
        <v>246</v>
      </c>
      <c r="D363" s="80">
        <v>24</v>
      </c>
      <c r="E363" s="88"/>
      <c r="F363" s="93">
        <f>D363*E363</f>
        <v>0</v>
      </c>
    </row>
    <row r="364" spans="5:6" ht="12.75">
      <c r="E364" s="88"/>
      <c r="F364" s="93"/>
    </row>
    <row r="365" spans="1:6" ht="63.75">
      <c r="A365" s="78" t="s">
        <v>604</v>
      </c>
      <c r="B365" s="83" t="s">
        <v>605</v>
      </c>
      <c r="C365" s="80" t="s">
        <v>246</v>
      </c>
      <c r="D365" s="80">
        <v>12</v>
      </c>
      <c r="E365" s="88"/>
      <c r="F365" s="93">
        <f>D365*E365</f>
        <v>0</v>
      </c>
    </row>
    <row r="366" spans="5:6" ht="12.75">
      <c r="E366" s="88"/>
      <c r="F366" s="93"/>
    </row>
    <row r="367" spans="1:6" ht="38.25">
      <c r="A367" s="78" t="s">
        <v>606</v>
      </c>
      <c r="B367" s="83" t="s">
        <v>607</v>
      </c>
      <c r="C367" s="80" t="s">
        <v>246</v>
      </c>
      <c r="D367" s="80">
        <v>6</v>
      </c>
      <c r="E367" s="88"/>
      <c r="F367" s="93">
        <f>D367*E367</f>
        <v>0</v>
      </c>
    </row>
    <row r="368" spans="5:6" ht="12.75">
      <c r="E368" s="88"/>
      <c r="F368" s="93"/>
    </row>
    <row r="369" spans="1:6" ht="38.25">
      <c r="A369" s="78" t="s">
        <v>608</v>
      </c>
      <c r="B369" s="83" t="s">
        <v>609</v>
      </c>
      <c r="C369" s="80" t="s">
        <v>246</v>
      </c>
      <c r="D369" s="80">
        <v>6</v>
      </c>
      <c r="E369" s="88"/>
      <c r="F369" s="93">
        <f>D369*E369</f>
        <v>0</v>
      </c>
    </row>
    <row r="370" spans="5:6" ht="12.75">
      <c r="E370" s="88"/>
      <c r="F370" s="93"/>
    </row>
    <row r="371" spans="1:6" ht="38.25">
      <c r="A371" s="78" t="s">
        <v>336</v>
      </c>
      <c r="B371" s="83" t="s">
        <v>610</v>
      </c>
      <c r="C371" s="80" t="s">
        <v>246</v>
      </c>
      <c r="D371" s="80">
        <v>2</v>
      </c>
      <c r="E371" s="88"/>
      <c r="F371" s="93">
        <f>D371*E371</f>
        <v>0</v>
      </c>
    </row>
    <row r="372" spans="5:6" ht="12.75">
      <c r="E372" s="88"/>
      <c r="F372" s="93"/>
    </row>
    <row r="373" spans="1:6" ht="12.75">
      <c r="A373" s="78" t="s">
        <v>340</v>
      </c>
      <c r="B373" s="83" t="s">
        <v>611</v>
      </c>
      <c r="C373" s="80" t="s">
        <v>246</v>
      </c>
      <c r="D373" s="80">
        <v>35</v>
      </c>
      <c r="E373" s="88"/>
      <c r="F373" s="93">
        <f>D373*E373</f>
        <v>0</v>
      </c>
    </row>
    <row r="374" spans="5:6" ht="12.75">
      <c r="E374" s="88"/>
      <c r="F374" s="93"/>
    </row>
    <row r="375" spans="1:6" ht="12.75">
      <c r="A375" s="78" t="s">
        <v>342</v>
      </c>
      <c r="B375" s="83" t="s">
        <v>612</v>
      </c>
      <c r="C375" s="80" t="s">
        <v>246</v>
      </c>
      <c r="D375" s="80">
        <v>22</v>
      </c>
      <c r="E375" s="88"/>
      <c r="F375" s="93">
        <f>D375*E375</f>
        <v>0</v>
      </c>
    </row>
    <row r="376" spans="5:6" ht="12.75">
      <c r="E376" s="88"/>
      <c r="F376" s="93"/>
    </row>
    <row r="377" spans="1:6" ht="12.75">
      <c r="A377" s="78" t="s">
        <v>343</v>
      </c>
      <c r="B377" s="83" t="s">
        <v>613</v>
      </c>
      <c r="C377" s="80" t="s">
        <v>246</v>
      </c>
      <c r="D377" s="80">
        <v>6</v>
      </c>
      <c r="E377" s="88"/>
      <c r="F377" s="93">
        <f>D377*E377</f>
        <v>0</v>
      </c>
    </row>
    <row r="378" spans="5:6" ht="12.75">
      <c r="E378" s="88"/>
      <c r="F378" s="93"/>
    </row>
    <row r="379" spans="1:6" ht="12.75">
      <c r="A379" s="78" t="s">
        <v>344</v>
      </c>
      <c r="B379" s="83" t="s">
        <v>614</v>
      </c>
      <c r="C379" s="80" t="s">
        <v>246</v>
      </c>
      <c r="D379" s="80">
        <v>6</v>
      </c>
      <c r="E379" s="88"/>
      <c r="F379" s="93">
        <f>D379*E379</f>
        <v>0</v>
      </c>
    </row>
    <row r="380" spans="5:6" ht="12.75">
      <c r="E380" s="88"/>
      <c r="F380" s="93"/>
    </row>
    <row r="381" spans="1:6" ht="38.25">
      <c r="A381" s="78" t="s">
        <v>345</v>
      </c>
      <c r="B381" s="83" t="s">
        <v>615</v>
      </c>
      <c r="C381" s="80" t="s">
        <v>246</v>
      </c>
      <c r="D381" s="80">
        <v>4</v>
      </c>
      <c r="E381" s="88"/>
      <c r="F381" s="93">
        <f>D381*E381</f>
        <v>0</v>
      </c>
    </row>
    <row r="382" spans="5:6" ht="12.75">
      <c r="E382" s="88"/>
      <c r="F382" s="93"/>
    </row>
    <row r="383" spans="1:6" ht="12.75">
      <c r="A383" s="78" t="s">
        <v>347</v>
      </c>
      <c r="B383" s="83" t="s">
        <v>616</v>
      </c>
      <c r="C383" s="80" t="s">
        <v>85</v>
      </c>
      <c r="D383" s="80">
        <v>57</v>
      </c>
      <c r="E383" s="155"/>
      <c r="F383" s="93">
        <f>D383*E383</f>
        <v>0</v>
      </c>
    </row>
    <row r="384" spans="5:6" ht="12.75">
      <c r="E384" s="155"/>
      <c r="F384" s="93"/>
    </row>
    <row r="385" spans="1:6" ht="51">
      <c r="A385" s="78" t="s">
        <v>357</v>
      </c>
      <c r="B385" s="83" t="s">
        <v>617</v>
      </c>
      <c r="C385" s="80" t="s">
        <v>85</v>
      </c>
      <c r="D385" s="80">
        <v>9</v>
      </c>
      <c r="E385" s="155"/>
      <c r="F385" s="93">
        <f>D385*E385</f>
        <v>0</v>
      </c>
    </row>
    <row r="386" spans="5:6" ht="12.75">
      <c r="E386" s="155"/>
      <c r="F386" s="93"/>
    </row>
    <row r="387" spans="1:6" ht="12.75">
      <c r="A387" s="78" t="s">
        <v>512</v>
      </c>
      <c r="B387" s="83" t="s">
        <v>618</v>
      </c>
      <c r="C387" s="80" t="s">
        <v>85</v>
      </c>
      <c r="D387" s="80">
        <v>30</v>
      </c>
      <c r="E387" s="155"/>
      <c r="F387" s="93">
        <f>D387*E387</f>
        <v>0</v>
      </c>
    </row>
    <row r="388" spans="5:6" ht="12.75">
      <c r="E388" s="155"/>
      <c r="F388" s="93"/>
    </row>
    <row r="389" spans="1:6" ht="12.75">
      <c r="A389" s="78" t="s">
        <v>512</v>
      </c>
      <c r="B389" s="83" t="s">
        <v>619</v>
      </c>
      <c r="C389" s="80" t="s">
        <v>85</v>
      </c>
      <c r="D389" s="80">
        <v>6</v>
      </c>
      <c r="E389" s="155"/>
      <c r="F389" s="93">
        <f>D389*E389</f>
        <v>0</v>
      </c>
    </row>
    <row r="390" spans="5:6" ht="12.75">
      <c r="E390" s="155"/>
      <c r="F390" s="93"/>
    </row>
    <row r="391" spans="1:6" ht="12.75">
      <c r="A391" s="78" t="s">
        <v>512</v>
      </c>
      <c r="B391" s="83" t="s">
        <v>620</v>
      </c>
      <c r="C391" s="80" t="s">
        <v>85</v>
      </c>
      <c r="D391" s="80">
        <v>231</v>
      </c>
      <c r="E391" s="155"/>
      <c r="F391" s="93">
        <f>D391*E391</f>
        <v>0</v>
      </c>
    </row>
    <row r="392" spans="5:6" ht="12.75">
      <c r="E392" s="155"/>
      <c r="F392" s="93"/>
    </row>
    <row r="393" spans="1:6" ht="12.75">
      <c r="A393" s="78" t="s">
        <v>514</v>
      </c>
      <c r="B393" s="83" t="s">
        <v>621</v>
      </c>
      <c r="C393" s="80" t="s">
        <v>85</v>
      </c>
      <c r="D393" s="80">
        <v>24</v>
      </c>
      <c r="E393" s="155"/>
      <c r="F393" s="93">
        <f>D393*E393</f>
        <v>0</v>
      </c>
    </row>
    <row r="394" spans="5:6" ht="12.75">
      <c r="E394" s="155"/>
      <c r="F394" s="93"/>
    </row>
    <row r="395" spans="1:6" ht="38.25">
      <c r="A395" s="78" t="s">
        <v>532</v>
      </c>
      <c r="B395" s="83" t="s">
        <v>575</v>
      </c>
      <c r="C395" s="80" t="s">
        <v>192</v>
      </c>
      <c r="D395" s="80">
        <v>385</v>
      </c>
      <c r="E395" s="155"/>
      <c r="F395" s="93">
        <f>D395*E395</f>
        <v>0</v>
      </c>
    </row>
    <row r="396" spans="5:6" ht="12.75">
      <c r="E396" s="155"/>
      <c r="F396" s="93"/>
    </row>
    <row r="397" spans="1:6" ht="38.25">
      <c r="A397" s="78" t="s">
        <v>389</v>
      </c>
      <c r="B397" s="83" t="s">
        <v>622</v>
      </c>
      <c r="C397" s="80" t="s">
        <v>29</v>
      </c>
      <c r="D397" s="80">
        <v>54</v>
      </c>
      <c r="E397" s="155"/>
      <c r="F397" s="93">
        <f>D397*E397</f>
        <v>0</v>
      </c>
    </row>
    <row r="398" spans="5:6" ht="12.75">
      <c r="E398" s="155"/>
      <c r="F398" s="93"/>
    </row>
    <row r="399" spans="1:6" ht="38.25">
      <c r="A399" s="78" t="s">
        <v>558</v>
      </c>
      <c r="B399" s="83" t="s">
        <v>623</v>
      </c>
      <c r="C399" s="80" t="s">
        <v>246</v>
      </c>
      <c r="D399" s="80">
        <v>72</v>
      </c>
      <c r="E399" s="155"/>
      <c r="F399" s="93">
        <f>D399*E399</f>
        <v>0</v>
      </c>
    </row>
    <row r="400" spans="5:6" ht="12.75">
      <c r="E400" s="155"/>
      <c r="F400" s="93"/>
    </row>
    <row r="401" spans="1:6" ht="25.5">
      <c r="A401" s="78" t="s">
        <v>395</v>
      </c>
      <c r="B401" s="83" t="s">
        <v>624</v>
      </c>
      <c r="C401" s="80" t="s">
        <v>246</v>
      </c>
      <c r="D401" s="80">
        <v>2</v>
      </c>
      <c r="E401" s="155"/>
      <c r="F401" s="93">
        <f>D401*E401</f>
        <v>0</v>
      </c>
    </row>
    <row r="402" spans="5:6" ht="12.75">
      <c r="E402" s="155"/>
      <c r="F402" s="93"/>
    </row>
    <row r="403" spans="1:6" ht="25.5">
      <c r="A403" s="78" t="s">
        <v>397</v>
      </c>
      <c r="B403" s="83" t="s">
        <v>625</v>
      </c>
      <c r="C403" s="80" t="s">
        <v>246</v>
      </c>
      <c r="D403" s="80">
        <v>2</v>
      </c>
      <c r="E403" s="155"/>
      <c r="F403" s="93">
        <f>D403*E403</f>
        <v>0</v>
      </c>
    </row>
    <row r="404" spans="5:6" ht="12.75">
      <c r="E404" s="88"/>
      <c r="F404" s="93"/>
    </row>
    <row r="405" spans="1:6" ht="63.75">
      <c r="A405" s="78" t="s">
        <v>401</v>
      </c>
      <c r="B405" s="157" t="s">
        <v>626</v>
      </c>
      <c r="C405" s="80" t="s">
        <v>246</v>
      </c>
      <c r="D405" s="80">
        <v>1</v>
      </c>
      <c r="E405" s="88"/>
      <c r="F405" s="89">
        <f>D405*E405</f>
        <v>0</v>
      </c>
    </row>
    <row r="406" spans="2:6" ht="12.75">
      <c r="B406" s="157"/>
      <c r="E406" s="88"/>
      <c r="F406" s="93"/>
    </row>
    <row r="407" spans="1:6" ht="25.5">
      <c r="A407" s="78" t="s">
        <v>401</v>
      </c>
      <c r="B407" s="157" t="s">
        <v>627</v>
      </c>
      <c r="C407" s="80" t="s">
        <v>29</v>
      </c>
      <c r="D407" s="80">
        <v>3</v>
      </c>
      <c r="E407" s="88"/>
      <c r="F407" s="93">
        <f>D407*E407</f>
        <v>0</v>
      </c>
    </row>
    <row r="408" spans="5:6" ht="12.75">
      <c r="E408" s="88"/>
      <c r="F408" s="93"/>
    </row>
    <row r="409" spans="1:6" ht="12.75">
      <c r="A409" s="96" t="s">
        <v>576</v>
      </c>
      <c r="B409" s="83" t="s">
        <v>360</v>
      </c>
      <c r="C409" s="80" t="s">
        <v>497</v>
      </c>
      <c r="E409" s="95"/>
      <c r="F409" s="115"/>
    </row>
    <row r="410" spans="1:6" ht="12.75">
      <c r="A410" s="96"/>
      <c r="E410" s="95"/>
      <c r="F410" s="115"/>
    </row>
    <row r="411" spans="1:6" ht="51">
      <c r="A411" s="96" t="s">
        <v>628</v>
      </c>
      <c r="B411" s="83" t="s">
        <v>362</v>
      </c>
      <c r="C411" s="80" t="s">
        <v>85</v>
      </c>
      <c r="D411" s="80">
        <v>36</v>
      </c>
      <c r="E411" s="95"/>
      <c r="F411" s="115">
        <f>D411*E411</f>
        <v>0</v>
      </c>
    </row>
    <row r="412" spans="1:6" ht="12.75">
      <c r="A412" s="96"/>
      <c r="E412" s="95"/>
      <c r="F412" s="115"/>
    </row>
    <row r="413" spans="1:6" ht="25.5">
      <c r="A413" s="96" t="s">
        <v>629</v>
      </c>
      <c r="B413" s="83" t="s">
        <v>573</v>
      </c>
      <c r="C413" s="80" t="s">
        <v>246</v>
      </c>
      <c r="D413" s="80">
        <v>12</v>
      </c>
      <c r="E413" s="95"/>
      <c r="F413" s="115">
        <f>D413*E413</f>
        <v>0</v>
      </c>
    </row>
    <row r="414" spans="1:6" ht="12.75">
      <c r="A414" s="96"/>
      <c r="E414" s="95"/>
      <c r="F414" s="115"/>
    </row>
    <row r="415" spans="1:6" ht="12.75">
      <c r="A415" s="96" t="s">
        <v>630</v>
      </c>
      <c r="B415" s="83" t="s">
        <v>380</v>
      </c>
      <c r="C415" s="80" t="s">
        <v>246</v>
      </c>
      <c r="D415" s="80">
        <v>6</v>
      </c>
      <c r="E415" s="95"/>
      <c r="F415" s="115">
        <f>D415*E415</f>
        <v>0</v>
      </c>
    </row>
    <row r="416" spans="1:6" ht="12.75">
      <c r="A416" s="96"/>
      <c r="E416" s="95"/>
      <c r="F416" s="115"/>
    </row>
    <row r="417" spans="1:6" ht="38.25">
      <c r="A417" s="110" t="s">
        <v>581</v>
      </c>
      <c r="B417" s="94" t="s">
        <v>631</v>
      </c>
      <c r="C417" s="80" t="s">
        <v>246</v>
      </c>
      <c r="D417" s="80">
        <v>6</v>
      </c>
      <c r="E417" s="88"/>
      <c r="F417" s="89">
        <f>D417*E417</f>
        <v>0</v>
      </c>
    </row>
    <row r="418" spans="1:6" ht="12.75">
      <c r="A418" s="110"/>
      <c r="B418" s="94"/>
      <c r="E418" s="88"/>
      <c r="F418" s="90"/>
    </row>
    <row r="419" spans="1:6" ht="12.75">
      <c r="A419" s="374" t="s">
        <v>583</v>
      </c>
      <c r="B419" s="369" t="s">
        <v>593</v>
      </c>
      <c r="C419" s="154" t="s">
        <v>246</v>
      </c>
      <c r="D419" s="154">
        <v>1</v>
      </c>
      <c r="E419" s="155"/>
      <c r="F419" s="156">
        <f>D419*E419</f>
        <v>0</v>
      </c>
    </row>
    <row r="420" spans="1:6" ht="12.75">
      <c r="A420" s="374"/>
      <c r="B420" s="369"/>
      <c r="C420" s="154"/>
      <c r="D420" s="154"/>
      <c r="E420" s="155"/>
      <c r="F420" s="371"/>
    </row>
    <row r="421" spans="1:6" ht="25.5">
      <c r="A421" s="374" t="s">
        <v>587</v>
      </c>
      <c r="B421" s="369" t="s">
        <v>632</v>
      </c>
      <c r="C421" s="154" t="s">
        <v>246</v>
      </c>
      <c r="D421" s="154">
        <v>35</v>
      </c>
      <c r="E421" s="155"/>
      <c r="F421" s="156">
        <f>D421*E421</f>
        <v>0</v>
      </c>
    </row>
    <row r="422" spans="1:6" ht="12.75">
      <c r="A422" s="374"/>
      <c r="B422" s="369"/>
      <c r="C422" s="154"/>
      <c r="D422" s="154"/>
      <c r="E422" s="155"/>
      <c r="F422" s="371"/>
    </row>
    <row r="423" spans="1:6" ht="38.25">
      <c r="A423" s="374" t="s">
        <v>417</v>
      </c>
      <c r="B423" s="369" t="s">
        <v>643</v>
      </c>
      <c r="C423" s="154" t="s">
        <v>85</v>
      </c>
      <c r="D423" s="154">
        <v>152</v>
      </c>
      <c r="E423" s="155"/>
      <c r="F423" s="156">
        <f>D423*E423</f>
        <v>0</v>
      </c>
    </row>
    <row r="424" spans="1:6" ht="12.75">
      <c r="A424" s="375"/>
      <c r="B424" s="376"/>
      <c r="C424" s="377"/>
      <c r="D424" s="377"/>
      <c r="E424" s="378"/>
      <c r="F424" s="379"/>
    </row>
    <row r="425" spans="1:6" ht="25.5">
      <c r="A425" s="96" t="s">
        <v>590</v>
      </c>
      <c r="B425" s="157" t="s">
        <v>633</v>
      </c>
      <c r="C425" s="154" t="s">
        <v>234</v>
      </c>
      <c r="D425" s="154">
        <v>1</v>
      </c>
      <c r="E425" s="155"/>
      <c r="F425" s="380">
        <f>D425*E425</f>
        <v>0</v>
      </c>
    </row>
    <row r="426" spans="1:6" ht="12.75">
      <c r="A426" s="96"/>
      <c r="E426" s="88"/>
      <c r="F426" s="93"/>
    </row>
    <row r="427" spans="1:6" ht="25.5">
      <c r="A427" s="96" t="s">
        <v>434</v>
      </c>
      <c r="B427" s="83" t="s">
        <v>454</v>
      </c>
      <c r="C427" s="80" t="s">
        <v>451</v>
      </c>
      <c r="D427" s="80">
        <v>3</v>
      </c>
      <c r="E427" s="88">
        <f>SUM(F359:F416)</f>
        <v>0</v>
      </c>
      <c r="F427" s="93">
        <f>E427*D427/100</f>
        <v>0</v>
      </c>
    </row>
    <row r="428" spans="1:6" ht="12.75">
      <c r="A428" s="118"/>
      <c r="B428" s="119" t="s">
        <v>634</v>
      </c>
      <c r="C428" s="120"/>
      <c r="D428" s="120"/>
      <c r="E428" s="121"/>
      <c r="F428" s="122">
        <f>SUM(F359:F427)</f>
        <v>0</v>
      </c>
    </row>
    <row r="429" spans="1:6" ht="13.5" thickBot="1">
      <c r="A429" s="123"/>
      <c r="B429" s="103"/>
      <c r="C429" s="104"/>
      <c r="D429" s="104"/>
      <c r="E429" s="124"/>
      <c r="F429" s="124"/>
    </row>
    <row r="430" spans="1:6" ht="13.5" thickTop="1">
      <c r="A430" s="125"/>
      <c r="B430" s="126"/>
      <c r="C430" s="127"/>
      <c r="D430" s="127"/>
      <c r="E430" s="128"/>
      <c r="F430" s="129"/>
    </row>
    <row r="431" spans="1:6" ht="12.75">
      <c r="A431" s="130">
        <v>1</v>
      </c>
      <c r="B431" s="131" t="s">
        <v>317</v>
      </c>
      <c r="C431" s="132"/>
      <c r="D431" s="151"/>
      <c r="E431" s="133">
        <f>F161</f>
        <v>0</v>
      </c>
      <c r="F431" s="134" t="s">
        <v>635</v>
      </c>
    </row>
    <row r="432" spans="1:6" ht="12.75">
      <c r="A432" s="135">
        <v>2</v>
      </c>
      <c r="B432" s="131" t="s">
        <v>457</v>
      </c>
      <c r="C432" s="132"/>
      <c r="D432" s="151"/>
      <c r="E432" s="133">
        <f>F355</f>
        <v>0</v>
      </c>
      <c r="F432" s="134" t="s">
        <v>635</v>
      </c>
    </row>
    <row r="433" spans="1:6" ht="12.75">
      <c r="A433" s="130">
        <v>3</v>
      </c>
      <c r="B433" s="131" t="s">
        <v>599</v>
      </c>
      <c r="C433" s="132"/>
      <c r="D433" s="151"/>
      <c r="E433" s="133">
        <f>F428</f>
        <v>0</v>
      </c>
      <c r="F433" s="134" t="s">
        <v>635</v>
      </c>
    </row>
    <row r="434" spans="1:6" ht="13.5" thickBot="1">
      <c r="A434" s="136"/>
      <c r="B434" s="137"/>
      <c r="C434" s="138"/>
      <c r="D434" s="152"/>
      <c r="E434" s="139"/>
      <c r="F434" s="140"/>
    </row>
    <row r="435" spans="1:6" ht="15" customHeight="1" thickBot="1" thickTop="1">
      <c r="A435" s="141"/>
      <c r="B435" s="142" t="s">
        <v>66</v>
      </c>
      <c r="C435" s="143"/>
      <c r="D435" s="153"/>
      <c r="E435" s="109">
        <f>SUM(E431:E434)</f>
        <v>0</v>
      </c>
      <c r="F435" s="144" t="s">
        <v>635</v>
      </c>
    </row>
    <row r="436" spans="1:2" ht="13.5" thickTop="1">
      <c r="A436" s="81"/>
      <c r="B436" s="92"/>
    </row>
    <row r="437" spans="1:2" ht="12.75">
      <c r="A437" s="81"/>
      <c r="B437" s="92"/>
    </row>
    <row r="438" spans="1:2" ht="12.75">
      <c r="A438" s="81"/>
      <c r="B438" s="92"/>
    </row>
    <row r="439" spans="1:2" ht="12.75">
      <c r="A439" s="88"/>
      <c r="B439" s="145"/>
    </row>
    <row r="440" spans="1:2" ht="12.75">
      <c r="A440" s="81"/>
      <c r="B440" s="92"/>
    </row>
    <row r="441" spans="1:2" ht="12.75">
      <c r="A441" s="81"/>
      <c r="B441" s="92"/>
    </row>
    <row r="442" spans="1:2" ht="12.75">
      <c r="A442" s="81"/>
      <c r="B442" s="92"/>
    </row>
    <row r="443" spans="1:2" ht="12.75">
      <c r="A443" s="88"/>
      <c r="B443" s="145"/>
    </row>
    <row r="444" spans="1:2" ht="12.75">
      <c r="A444" s="81"/>
      <c r="B444" s="92"/>
    </row>
    <row r="445" spans="1:2" ht="12.75">
      <c r="A445" s="81"/>
      <c r="B445" s="92"/>
    </row>
    <row r="446" spans="1:2" ht="12.75">
      <c r="A446" s="81"/>
      <c r="B446" s="92"/>
    </row>
    <row r="447" spans="1:2" ht="12.75">
      <c r="A447" s="81"/>
      <c r="B447" s="92"/>
    </row>
    <row r="448" spans="1:2" ht="12.75">
      <c r="A448" s="81"/>
      <c r="B448" s="92"/>
    </row>
    <row r="449" spans="1:2" ht="12.75">
      <c r="A449" s="81"/>
      <c r="B449" s="92"/>
    </row>
    <row r="450" spans="1:2" ht="12.75">
      <c r="A450" s="81"/>
      <c r="B450" s="92"/>
    </row>
    <row r="451" spans="1:2" ht="12.75">
      <c r="A451" s="81"/>
      <c r="B451" s="92"/>
    </row>
    <row r="452" spans="1:2" ht="12.75">
      <c r="A452" s="81"/>
      <c r="B452" s="92"/>
    </row>
    <row r="453" spans="1:2" ht="12.75">
      <c r="A453" s="88"/>
      <c r="B453" s="145"/>
    </row>
    <row r="454" spans="1:2" ht="12.75">
      <c r="A454" s="81"/>
      <c r="B454" s="92"/>
    </row>
    <row r="455" spans="1:2" ht="12.75">
      <c r="A455" s="81"/>
      <c r="B455" s="92"/>
    </row>
    <row r="456" spans="1:2" ht="12.75">
      <c r="A456" s="81"/>
      <c r="B456" s="92"/>
    </row>
    <row r="457" spans="1:2" ht="12.75">
      <c r="A457" s="81"/>
      <c r="B457" s="92"/>
    </row>
    <row r="458" spans="1:2" ht="12.75">
      <c r="A458" s="81"/>
      <c r="B458" s="92"/>
    </row>
    <row r="459" spans="1:2" ht="12.75">
      <c r="A459" s="81"/>
      <c r="B459" s="92"/>
    </row>
    <row r="460" spans="1:2" ht="12.75">
      <c r="A460" s="81"/>
      <c r="B460" s="92"/>
    </row>
    <row r="461" spans="1:2" ht="12.75">
      <c r="A461" s="88"/>
      <c r="B461" s="145"/>
    </row>
    <row r="462" spans="1:2" ht="12.75">
      <c r="A462" s="81"/>
      <c r="B462" s="92"/>
    </row>
    <row r="463" spans="1:2" ht="12.75">
      <c r="A463" s="81"/>
      <c r="B463" s="92"/>
    </row>
    <row r="464" spans="1:2" ht="12.75">
      <c r="A464" s="81"/>
      <c r="B464" s="92"/>
    </row>
    <row r="465" spans="1:2" ht="12.75">
      <c r="A465" s="81"/>
      <c r="B465" s="92"/>
    </row>
    <row r="466" spans="1:2" ht="12.75">
      <c r="A466" s="81"/>
      <c r="B466" s="92"/>
    </row>
    <row r="467" spans="1:2" ht="12.75">
      <c r="A467" s="81"/>
      <c r="B467" s="92"/>
    </row>
    <row r="468" spans="1:2" ht="12.75">
      <c r="A468" s="81"/>
      <c r="B468" s="92"/>
    </row>
    <row r="469" spans="1:2" ht="12.75">
      <c r="A469" s="88"/>
      <c r="B469" s="145"/>
    </row>
    <row r="470" spans="1:2" ht="12.75">
      <c r="A470" s="81"/>
      <c r="B470" s="92"/>
    </row>
    <row r="471" spans="1:2" ht="12.75">
      <c r="A471" s="81"/>
      <c r="B471" s="92"/>
    </row>
    <row r="472" spans="1:2" ht="12.75">
      <c r="A472" s="81"/>
      <c r="B472" s="92"/>
    </row>
    <row r="473" spans="1:2" ht="12.75">
      <c r="A473" s="81"/>
      <c r="B473" s="92"/>
    </row>
    <row r="474" spans="1:2" ht="12.75">
      <c r="A474" s="81"/>
      <c r="B474" s="92"/>
    </row>
    <row r="475" spans="1:2" ht="12.75">
      <c r="A475" s="88"/>
      <c r="B475" s="145"/>
    </row>
    <row r="476" spans="1:2" ht="12.75">
      <c r="A476" s="81"/>
      <c r="B476" s="92"/>
    </row>
    <row r="477" spans="1:2" ht="12.75">
      <c r="A477" s="88"/>
      <c r="B477" s="145"/>
    </row>
    <row r="478" spans="1:2" ht="12.75">
      <c r="A478" s="81"/>
      <c r="B478" s="92"/>
    </row>
    <row r="479" spans="1:2" ht="12.75">
      <c r="A479" s="88"/>
      <c r="B479" s="145"/>
    </row>
    <row r="480" spans="1:2" ht="12.75">
      <c r="A480" s="88"/>
      <c r="B480" s="145"/>
    </row>
    <row r="481" spans="1:2" ht="12.75">
      <c r="A481" s="88"/>
      <c r="B481" s="145"/>
    </row>
    <row r="482" spans="1:2" ht="12.75">
      <c r="A482" s="81"/>
      <c r="B482" s="92"/>
    </row>
    <row r="483" spans="1:2" ht="12.75">
      <c r="A483" s="81"/>
      <c r="B483" s="92"/>
    </row>
    <row r="484" spans="1:2" ht="12.75">
      <c r="A484" s="81"/>
      <c r="B484" s="92"/>
    </row>
    <row r="485" spans="1:2" ht="12.75">
      <c r="A485" s="81"/>
      <c r="B485" s="92"/>
    </row>
    <row r="486" spans="1:2" ht="12.75">
      <c r="A486" s="88"/>
      <c r="B486" s="145"/>
    </row>
    <row r="487" spans="1:2" ht="12.75">
      <c r="A487" s="81"/>
      <c r="B487" s="92"/>
    </row>
    <row r="488" spans="1:2" ht="12.75">
      <c r="A488" s="88"/>
      <c r="B488" s="145"/>
    </row>
    <row r="489" spans="1:2" ht="12.75">
      <c r="A489" s="81"/>
      <c r="B489" s="92"/>
    </row>
    <row r="490" spans="1:2" ht="12.75">
      <c r="A490" s="88"/>
      <c r="B490" s="145"/>
    </row>
    <row r="491" spans="1:2" ht="12.75">
      <c r="A491" s="81"/>
      <c r="B491" s="92"/>
    </row>
    <row r="492" spans="1:2" ht="12.75">
      <c r="A492" s="81"/>
      <c r="B492" s="92"/>
    </row>
    <row r="493" spans="1:2" ht="12.75">
      <c r="A493" s="81"/>
      <c r="B493" s="92"/>
    </row>
    <row r="494" spans="1:2" ht="12.75">
      <c r="A494" s="81"/>
      <c r="B494" s="92"/>
    </row>
    <row r="495" spans="1:2" ht="12.75">
      <c r="A495" s="88"/>
      <c r="B495" s="145"/>
    </row>
    <row r="496" spans="1:2" ht="12.75">
      <c r="A496" s="81"/>
      <c r="B496" s="92"/>
    </row>
    <row r="497" spans="1:2" ht="12.75">
      <c r="A497" s="88"/>
      <c r="B497" s="145"/>
    </row>
    <row r="498" spans="1:2" ht="12.75">
      <c r="A498" s="81"/>
      <c r="B498" s="92"/>
    </row>
    <row r="499" spans="1:2" ht="12.75">
      <c r="A499" s="88"/>
      <c r="B499" s="145"/>
    </row>
    <row r="500" spans="1:2" ht="12.75">
      <c r="A500" s="81"/>
      <c r="B500" s="92"/>
    </row>
    <row r="501" spans="1:2" ht="12.75">
      <c r="A501" s="88"/>
      <c r="B501" s="145"/>
    </row>
    <row r="502" spans="1:2" ht="12.75">
      <c r="A502" s="81"/>
      <c r="B502" s="92"/>
    </row>
    <row r="503" spans="1:2" ht="12.75">
      <c r="A503" s="88"/>
      <c r="B503" s="145"/>
    </row>
    <row r="504" spans="1:2" ht="12.75">
      <c r="A504" s="81"/>
      <c r="B504" s="92"/>
    </row>
    <row r="505" spans="1:2" ht="12.75">
      <c r="A505" s="88"/>
      <c r="B505" s="145"/>
    </row>
    <row r="506" spans="1:2" ht="12.75">
      <c r="A506" s="81"/>
      <c r="B506" s="92"/>
    </row>
    <row r="507" spans="1:2" ht="12.75">
      <c r="A507" s="88"/>
      <c r="B507" s="145"/>
    </row>
    <row r="508" spans="1:2" ht="12.75">
      <c r="A508" s="81"/>
      <c r="B508" s="92"/>
    </row>
    <row r="509" spans="1:2" ht="12.75">
      <c r="A509" s="88"/>
      <c r="B509" s="145"/>
    </row>
    <row r="510" spans="1:2" ht="12.75">
      <c r="A510" s="81"/>
      <c r="B510" s="92"/>
    </row>
    <row r="511" spans="1:2" ht="12.75">
      <c r="A511" s="81"/>
      <c r="B511" s="92"/>
    </row>
    <row r="512" spans="1:2" ht="12.75">
      <c r="A512" s="81"/>
      <c r="B512" s="92"/>
    </row>
    <row r="513" spans="1:2" ht="12.75">
      <c r="A513" s="88"/>
      <c r="B513" s="145"/>
    </row>
    <row r="514" spans="1:2" ht="12.75">
      <c r="A514" s="81"/>
      <c r="B514" s="92"/>
    </row>
    <row r="515" spans="1:2" ht="12.75">
      <c r="A515" s="81"/>
      <c r="B515" s="92"/>
    </row>
    <row r="516" spans="1:2" ht="12.75">
      <c r="A516" s="81"/>
      <c r="B516" s="92"/>
    </row>
    <row r="517" spans="1:2" ht="12.75">
      <c r="A517" s="88"/>
      <c r="B517" s="145"/>
    </row>
    <row r="518" spans="1:2" ht="12.75">
      <c r="A518" s="81"/>
      <c r="B518" s="92"/>
    </row>
    <row r="519" spans="1:2" ht="12.75">
      <c r="A519" s="88"/>
      <c r="B519" s="145"/>
    </row>
    <row r="520" spans="1:2" ht="12.75">
      <c r="A520" s="81"/>
      <c r="B520" s="92"/>
    </row>
    <row r="521" spans="1:2" ht="12.75">
      <c r="A521" s="88"/>
      <c r="B521" s="145"/>
    </row>
    <row r="522" spans="1:2" ht="12.75">
      <c r="A522" s="81"/>
      <c r="B522" s="92"/>
    </row>
    <row r="523" spans="1:2" ht="12.75">
      <c r="A523" s="88"/>
      <c r="B523" s="145"/>
    </row>
    <row r="524" spans="1:2" ht="12.75">
      <c r="A524" s="81"/>
      <c r="B524" s="92"/>
    </row>
    <row r="525" spans="1:2" ht="12.75">
      <c r="A525" s="88"/>
      <c r="B525" s="145"/>
    </row>
    <row r="526" spans="1:2" ht="12.75">
      <c r="A526" s="81"/>
      <c r="B526" s="92"/>
    </row>
    <row r="527" spans="1:2" ht="12.75">
      <c r="A527" s="88"/>
      <c r="B527" s="145"/>
    </row>
    <row r="528" spans="1:2" ht="12.75">
      <c r="A528" s="81"/>
      <c r="B528" s="92"/>
    </row>
    <row r="529" spans="1:2" ht="12.75">
      <c r="A529" s="81"/>
      <c r="B529" s="92"/>
    </row>
    <row r="530" spans="1:2" ht="12.75">
      <c r="A530" s="81"/>
      <c r="B530" s="92"/>
    </row>
    <row r="531" spans="1:2" ht="12.75">
      <c r="A531" s="88"/>
      <c r="B531" s="145"/>
    </row>
    <row r="532" spans="1:2" ht="12.75">
      <c r="A532" s="81"/>
      <c r="B532" s="92"/>
    </row>
    <row r="533" spans="1:2" ht="12.75">
      <c r="A533" s="88"/>
      <c r="B533" s="145"/>
    </row>
    <row r="534" spans="1:2" ht="12.75">
      <c r="A534" s="81"/>
      <c r="B534" s="92"/>
    </row>
    <row r="535" spans="1:2" ht="12.75">
      <c r="A535" s="88"/>
      <c r="B535" s="145"/>
    </row>
    <row r="536" spans="1:2" ht="12.75">
      <c r="A536" s="81"/>
      <c r="B536" s="92"/>
    </row>
    <row r="537" spans="1:2" ht="12.75">
      <c r="A537" s="88"/>
      <c r="B537" s="145"/>
    </row>
    <row r="538" spans="1:2" ht="12.75">
      <c r="A538" s="81"/>
      <c r="B538" s="92"/>
    </row>
    <row r="539" spans="1:2" ht="12.75">
      <c r="A539" s="88"/>
      <c r="B539" s="145"/>
    </row>
    <row r="540" spans="1:2" ht="12.75">
      <c r="A540" s="88"/>
      <c r="B540" s="145"/>
    </row>
    <row r="541" spans="1:2" ht="12.75">
      <c r="A541" s="88"/>
      <c r="B541" s="145"/>
    </row>
    <row r="542" spans="1:2" ht="12.75">
      <c r="A542" s="81"/>
      <c r="B542" s="92"/>
    </row>
    <row r="543" spans="1:2" ht="12.75">
      <c r="A543" s="88"/>
      <c r="B543" s="145"/>
    </row>
    <row r="544" spans="1:2" ht="12.75">
      <c r="A544" s="81"/>
      <c r="B544" s="92"/>
    </row>
    <row r="545" spans="1:2" ht="12.75">
      <c r="A545" s="81"/>
      <c r="B545" s="92"/>
    </row>
    <row r="546" spans="1:2" ht="12.75">
      <c r="A546" s="81"/>
      <c r="B546" s="92"/>
    </row>
    <row r="547" spans="1:2" ht="12.75">
      <c r="A547" s="81"/>
      <c r="B547" s="145"/>
    </row>
    <row r="548" spans="1:2" ht="12.75">
      <c r="A548" s="81"/>
      <c r="B548" s="92"/>
    </row>
    <row r="549" spans="1:2" ht="12.75">
      <c r="A549" s="81"/>
      <c r="B549" s="145"/>
    </row>
    <row r="550" spans="1:2" ht="12.75">
      <c r="A550" s="81"/>
      <c r="B550" s="92"/>
    </row>
    <row r="551" spans="1:2" ht="12.75">
      <c r="A551" s="81"/>
      <c r="B551" s="145"/>
    </row>
    <row r="552" spans="1:2" ht="12.75">
      <c r="A552" s="81"/>
      <c r="B552" s="145"/>
    </row>
    <row r="553" spans="1:2" ht="12.75">
      <c r="A553" s="81"/>
      <c r="B553" s="145"/>
    </row>
    <row r="554" spans="1:2" ht="12.75">
      <c r="A554" s="81"/>
      <c r="B554" s="145"/>
    </row>
    <row r="555" spans="1:2" ht="12.75">
      <c r="A555" s="81"/>
      <c r="B555" s="145"/>
    </row>
    <row r="556" spans="1:2" ht="12.75">
      <c r="A556" s="81"/>
      <c r="B556" s="92"/>
    </row>
    <row r="557" spans="1:2" ht="12.75">
      <c r="A557" s="88"/>
      <c r="B557" s="145"/>
    </row>
    <row r="558" spans="1:2" ht="12.75">
      <c r="A558" s="81"/>
      <c r="B558" s="92"/>
    </row>
    <row r="559" spans="1:2" ht="12.75">
      <c r="A559" s="81"/>
      <c r="B559" s="145"/>
    </row>
    <row r="560" spans="1:2" ht="12.75">
      <c r="A560" s="81"/>
      <c r="B560" s="92"/>
    </row>
    <row r="561" spans="1:2" ht="12.75">
      <c r="A561" s="81"/>
      <c r="B561" s="145"/>
    </row>
    <row r="562" spans="1:2" ht="12.75">
      <c r="A562" s="81"/>
      <c r="B562" s="92"/>
    </row>
    <row r="563" spans="1:2" ht="12.75">
      <c r="A563" s="81"/>
      <c r="B563" s="92"/>
    </row>
    <row r="564" spans="1:2" ht="12.75">
      <c r="A564" s="81"/>
      <c r="B564" s="92"/>
    </row>
    <row r="565" spans="1:2" ht="12.75">
      <c r="A565" s="88"/>
      <c r="B565" s="145"/>
    </row>
    <row r="566" spans="1:2" ht="12.75">
      <c r="A566" s="81"/>
      <c r="B566" s="92"/>
    </row>
    <row r="567" spans="1:2" ht="12.75">
      <c r="A567" s="88"/>
      <c r="B567" s="145"/>
    </row>
    <row r="568" spans="1:2" ht="12.75">
      <c r="A568" s="81"/>
      <c r="B568" s="92"/>
    </row>
    <row r="569" spans="1:2" ht="12.75">
      <c r="A569" s="88"/>
      <c r="B569" s="145"/>
    </row>
    <row r="570" spans="1:2" ht="12.75">
      <c r="A570" s="81"/>
      <c r="B570" s="92"/>
    </row>
    <row r="571" spans="1:2" ht="12.75">
      <c r="A571" s="88"/>
      <c r="B571" s="145"/>
    </row>
    <row r="572" spans="1:2" ht="12.75">
      <c r="A572" s="81"/>
      <c r="B572" s="92"/>
    </row>
    <row r="573" spans="1:2" ht="12.75">
      <c r="A573" s="88"/>
      <c r="B573" s="145"/>
    </row>
    <row r="574" spans="1:2" ht="12.75">
      <c r="A574" s="81"/>
      <c r="B574" s="92"/>
    </row>
    <row r="575" spans="1:2" ht="12.75">
      <c r="A575" s="88"/>
      <c r="B575" s="145"/>
    </row>
    <row r="576" spans="1:2" ht="12.75">
      <c r="A576" s="81"/>
      <c r="B576" s="92"/>
    </row>
    <row r="577" spans="1:2" ht="12.75">
      <c r="A577" s="88"/>
      <c r="B577" s="145"/>
    </row>
    <row r="578" spans="1:2" ht="12.75">
      <c r="A578" s="81"/>
      <c r="B578" s="92"/>
    </row>
    <row r="579" spans="1:2" ht="12.75">
      <c r="A579" s="88"/>
      <c r="B579" s="145"/>
    </row>
    <row r="580" spans="1:2" ht="12.75">
      <c r="A580" s="81"/>
      <c r="B580" s="92"/>
    </row>
    <row r="581" spans="1:2" ht="12.75">
      <c r="A581" s="88"/>
      <c r="B581" s="145"/>
    </row>
    <row r="582" spans="1:2" ht="12.75">
      <c r="A582" s="88"/>
      <c r="B582" s="145"/>
    </row>
    <row r="583" spans="1:2" ht="12.75">
      <c r="A583" s="81"/>
      <c r="B583" s="92"/>
    </row>
    <row r="584" spans="1:2" ht="12.75">
      <c r="A584" s="88"/>
      <c r="B584" s="145"/>
    </row>
    <row r="585" spans="1:2" ht="12.75">
      <c r="A585" s="81"/>
      <c r="B585" s="92"/>
    </row>
    <row r="586" spans="1:2" ht="12.75">
      <c r="A586" s="88"/>
      <c r="B586" s="145"/>
    </row>
    <row r="587" spans="1:2" ht="12.75">
      <c r="A587" s="81"/>
      <c r="B587" s="92"/>
    </row>
    <row r="588" spans="1:2" ht="12.75">
      <c r="A588" s="88"/>
      <c r="B588" s="145"/>
    </row>
    <row r="589" spans="1:2" ht="12.75">
      <c r="A589" s="88"/>
      <c r="B589" s="145"/>
    </row>
    <row r="590" spans="1:2" ht="12.75">
      <c r="A590" s="88"/>
      <c r="B590" s="145"/>
    </row>
    <row r="591" spans="1:2" ht="12.75">
      <c r="A591" s="81"/>
      <c r="B591" s="92"/>
    </row>
    <row r="592" spans="1:2" ht="12.75">
      <c r="A592" s="88"/>
      <c r="B592" s="145"/>
    </row>
    <row r="593" spans="1:2" ht="12.75">
      <c r="A593" s="81"/>
      <c r="B593" s="92"/>
    </row>
    <row r="594" spans="1:2" ht="12.75">
      <c r="A594" s="88"/>
      <c r="B594" s="145"/>
    </row>
    <row r="595" spans="1:2" ht="12.75">
      <c r="A595" s="81"/>
      <c r="B595" s="92"/>
    </row>
    <row r="596" spans="1:2" ht="12.75">
      <c r="A596" s="81"/>
      <c r="B596" s="145"/>
    </row>
    <row r="597" spans="1:2" ht="12.75">
      <c r="A597" s="81"/>
      <c r="B597" s="145"/>
    </row>
    <row r="598" spans="1:2" ht="12.75">
      <c r="A598" s="81"/>
      <c r="B598" s="145"/>
    </row>
    <row r="599" spans="1:2" ht="12.75">
      <c r="A599" s="81"/>
      <c r="B599" s="145"/>
    </row>
    <row r="600" spans="1:2" ht="12.75">
      <c r="A600" s="81"/>
      <c r="B600" s="145"/>
    </row>
    <row r="601" spans="1:2" ht="12.75">
      <c r="A601" s="81"/>
      <c r="B601" s="145"/>
    </row>
    <row r="602" spans="1:2" ht="12.75">
      <c r="A602" s="81"/>
      <c r="B602" s="145"/>
    </row>
    <row r="603" spans="1:2" ht="12.75">
      <c r="A603" s="81"/>
      <c r="B603" s="145"/>
    </row>
    <row r="604" spans="1:2" ht="12.75">
      <c r="A604" s="88"/>
      <c r="B604" s="145"/>
    </row>
    <row r="605" spans="1:2" ht="12.75">
      <c r="A605" s="81"/>
      <c r="B605" s="92"/>
    </row>
    <row r="606" spans="1:2" ht="12.75">
      <c r="A606" s="88"/>
      <c r="B606" s="145"/>
    </row>
    <row r="607" spans="1:2" ht="12.75">
      <c r="A607" s="81"/>
      <c r="B607" s="92"/>
    </row>
    <row r="608" spans="1:2" ht="12.75">
      <c r="A608" s="88"/>
      <c r="B608" s="145"/>
    </row>
    <row r="609" spans="1:2" ht="12.75">
      <c r="A609" s="81"/>
      <c r="B609" s="92"/>
    </row>
    <row r="610" spans="1:2" ht="12.75">
      <c r="A610" s="88"/>
      <c r="B610" s="145"/>
    </row>
    <row r="611" spans="1:2" ht="12.75">
      <c r="A611" s="81"/>
      <c r="B611" s="92"/>
    </row>
    <row r="612" spans="1:2" ht="12.75">
      <c r="A612" s="88"/>
      <c r="B612" s="145"/>
    </row>
    <row r="613" spans="1:2" ht="12.75">
      <c r="A613" s="81"/>
      <c r="B613" s="92"/>
    </row>
    <row r="614" spans="1:2" ht="12.75">
      <c r="A614" s="88"/>
      <c r="B614" s="145"/>
    </row>
    <row r="615" spans="1:2" ht="12.75">
      <c r="A615" s="81"/>
      <c r="B615" s="92"/>
    </row>
    <row r="616" spans="1:2" ht="12.75">
      <c r="A616" s="81"/>
      <c r="B616" s="145"/>
    </row>
    <row r="617" spans="1:2" ht="12.75">
      <c r="A617" s="81"/>
      <c r="B617" s="145"/>
    </row>
    <row r="618" spans="1:2" ht="12.75">
      <c r="A618" s="81"/>
      <c r="B618" s="145"/>
    </row>
    <row r="619" spans="1:2" ht="12.75">
      <c r="A619" s="81"/>
      <c r="B619" s="92"/>
    </row>
    <row r="620" spans="1:2" ht="12.75">
      <c r="A620" s="81"/>
      <c r="B620" s="145"/>
    </row>
    <row r="621" spans="1:2" ht="12.75">
      <c r="A621" s="81"/>
      <c r="B621" s="92"/>
    </row>
    <row r="622" spans="1:2" ht="12.75">
      <c r="A622" s="81"/>
      <c r="B622" s="145"/>
    </row>
    <row r="623" spans="1:2" ht="12.75">
      <c r="A623" s="81"/>
      <c r="B623" s="92"/>
    </row>
    <row r="624" spans="1:2" ht="12.75">
      <c r="A624" s="88"/>
      <c r="B624" s="145"/>
    </row>
    <row r="625" spans="1:2" ht="12.75">
      <c r="A625" s="81"/>
      <c r="B625" s="92"/>
    </row>
    <row r="626" spans="1:2" ht="12.75">
      <c r="A626" s="88"/>
      <c r="B626" s="145"/>
    </row>
    <row r="627" spans="1:2" ht="12.75">
      <c r="A627" s="88"/>
      <c r="B627" s="145"/>
    </row>
    <row r="628" spans="1:2" ht="12.75">
      <c r="A628" s="88"/>
      <c r="B628" s="145"/>
    </row>
    <row r="629" spans="1:2" ht="12.75">
      <c r="A629" s="81"/>
      <c r="B629" s="92"/>
    </row>
    <row r="630" spans="1:2" ht="12.75">
      <c r="A630" s="88"/>
      <c r="B630" s="145"/>
    </row>
    <row r="631" spans="1:2" ht="12.75">
      <c r="A631" s="88"/>
      <c r="B631" s="145"/>
    </row>
    <row r="632" spans="1:2" ht="12.75">
      <c r="A632" s="88"/>
      <c r="B632" s="145"/>
    </row>
    <row r="633" spans="1:2" ht="12.75">
      <c r="A633" s="81"/>
      <c r="B633" s="92"/>
    </row>
    <row r="634" spans="1:2" ht="12.75">
      <c r="A634" s="88"/>
      <c r="B634" s="145"/>
    </row>
    <row r="635" spans="1:2" ht="12.75">
      <c r="A635" s="81"/>
      <c r="B635" s="92"/>
    </row>
    <row r="636" spans="1:2" ht="12.75">
      <c r="A636" s="88"/>
      <c r="B636" s="145"/>
    </row>
    <row r="637" spans="1:2" ht="12.75">
      <c r="A637" s="81"/>
      <c r="B637" s="92"/>
    </row>
    <row r="638" spans="1:2" ht="12.75">
      <c r="A638" s="88"/>
      <c r="B638" s="145"/>
    </row>
    <row r="639" spans="1:2" ht="12.75">
      <c r="A639" s="81"/>
      <c r="B639" s="92"/>
    </row>
    <row r="640" spans="1:5" ht="12.75">
      <c r="A640" s="81"/>
      <c r="B640" s="92"/>
      <c r="E640" s="88"/>
    </row>
    <row r="641" spans="1:2" ht="12.75">
      <c r="A641" s="81"/>
      <c r="B641" s="92"/>
    </row>
    <row r="642" spans="1:2" ht="12.75">
      <c r="A642" s="81"/>
      <c r="B642" s="92"/>
    </row>
    <row r="643" spans="1:2" ht="12.75">
      <c r="A643" s="81"/>
      <c r="B643" s="92"/>
    </row>
    <row r="644" spans="1:2" ht="12.75">
      <c r="A644" s="88"/>
      <c r="B644" s="145"/>
    </row>
    <row r="645" spans="1:2" ht="12.75">
      <c r="A645" s="81"/>
      <c r="B645" s="92"/>
    </row>
    <row r="646" spans="1:5" ht="12.75">
      <c r="A646" s="81"/>
      <c r="B646" s="92"/>
      <c r="E646" s="88"/>
    </row>
    <row r="647" spans="1:2" ht="12.75">
      <c r="A647" s="81"/>
      <c r="B647" s="92"/>
    </row>
    <row r="648" spans="1:5" ht="12.75">
      <c r="A648" s="88"/>
      <c r="B648" s="145"/>
      <c r="E648" s="88"/>
    </row>
    <row r="649" spans="1:2" ht="12.75">
      <c r="A649" s="81"/>
      <c r="B649" s="92"/>
    </row>
    <row r="650" spans="1:5" ht="12.75">
      <c r="A650" s="88"/>
      <c r="B650" s="145"/>
      <c r="E650" s="88"/>
    </row>
    <row r="651" spans="1:2" ht="12.75">
      <c r="A651" s="81"/>
      <c r="B651" s="92"/>
    </row>
    <row r="652" spans="1:5" ht="12.75">
      <c r="A652" s="81"/>
      <c r="B652" s="92"/>
      <c r="E652" s="88"/>
    </row>
    <row r="653" spans="1:2" ht="12.75">
      <c r="A653" s="81"/>
      <c r="B653" s="92"/>
    </row>
    <row r="654" spans="1:2" ht="12.75">
      <c r="A654" s="88"/>
      <c r="B654" s="92"/>
    </row>
    <row r="655" spans="1:2" ht="12.75">
      <c r="A655" s="81"/>
      <c r="B655" s="92"/>
    </row>
    <row r="656" spans="1:2" ht="12.75">
      <c r="A656" s="88"/>
      <c r="B656" s="92"/>
    </row>
    <row r="657" spans="1:2" ht="12.75">
      <c r="A657" s="81"/>
      <c r="B657" s="92"/>
    </row>
    <row r="658" spans="1:5" ht="12.75">
      <c r="A658" s="88"/>
      <c r="B658" s="92"/>
      <c r="E658" s="88"/>
    </row>
    <row r="659" spans="1:2" ht="12.75">
      <c r="A659" s="81"/>
      <c r="B659" s="92"/>
    </row>
    <row r="660" ht="12.75">
      <c r="E660" s="88"/>
    </row>
    <row r="661" spans="1:2" ht="12.75">
      <c r="A661" s="81"/>
      <c r="B661" s="92"/>
    </row>
    <row r="662" spans="1:6" ht="12.75">
      <c r="A662" s="88"/>
      <c r="B662" s="92"/>
      <c r="E662" s="88"/>
      <c r="F662" s="88"/>
    </row>
    <row r="663" spans="1:2" ht="12.75">
      <c r="A663" s="81"/>
      <c r="B663" s="92"/>
    </row>
    <row r="664" spans="1:2" ht="12.75">
      <c r="A664" s="88"/>
      <c r="B664" s="92"/>
    </row>
    <row r="665" spans="1:2" ht="12.75">
      <c r="A665" s="81"/>
      <c r="B665" s="92"/>
    </row>
    <row r="666" spans="1:2" ht="12.75">
      <c r="A666" s="88"/>
      <c r="B666" s="92"/>
    </row>
    <row r="667" spans="1:2" ht="12.75">
      <c r="A667" s="81"/>
      <c r="B667" s="92"/>
    </row>
    <row r="668" spans="1:2" ht="12.75">
      <c r="A668" s="88"/>
      <c r="B668" s="92"/>
    </row>
    <row r="669" spans="1:2" ht="12.75">
      <c r="A669" s="81"/>
      <c r="B669" s="92"/>
    </row>
    <row r="670" spans="1:2" ht="12.75">
      <c r="A670" s="88"/>
      <c r="B670" s="92"/>
    </row>
    <row r="671" spans="1:2" ht="12.75">
      <c r="A671" s="81"/>
      <c r="B671" s="92"/>
    </row>
    <row r="672" spans="1:6" ht="12.75">
      <c r="A672" s="81"/>
      <c r="B672" s="92"/>
      <c r="E672" s="88"/>
      <c r="F672" s="88"/>
    </row>
    <row r="673" spans="1:2" ht="12.75">
      <c r="A673" s="81"/>
      <c r="B673" s="92"/>
    </row>
    <row r="674" spans="1:6" ht="12.75">
      <c r="A674" s="88"/>
      <c r="B674" s="92"/>
      <c r="E674" s="88"/>
      <c r="F674" s="88"/>
    </row>
    <row r="675" spans="1:2" ht="12.75">
      <c r="A675" s="81"/>
      <c r="B675" s="92"/>
    </row>
    <row r="676" spans="1:2" ht="12.75">
      <c r="A676" s="88"/>
      <c r="B676" s="92"/>
    </row>
    <row r="677" spans="1:2" ht="12.75">
      <c r="A677" s="81"/>
      <c r="B677" s="92"/>
    </row>
    <row r="678" spans="1:2" ht="12.75">
      <c r="A678" s="88"/>
      <c r="B678" s="92"/>
    </row>
    <row r="679" spans="1:2" ht="12.75">
      <c r="A679" s="81"/>
      <c r="B679" s="92"/>
    </row>
    <row r="680" spans="1:6" ht="12.75">
      <c r="A680" s="88"/>
      <c r="B680" s="92"/>
      <c r="E680" s="88"/>
      <c r="F680" s="88"/>
    </row>
    <row r="681" spans="1:2" ht="12.75">
      <c r="A681" s="81"/>
      <c r="B681" s="92"/>
    </row>
    <row r="682" spans="1:6" ht="12.75">
      <c r="A682" s="88"/>
      <c r="B682" s="92"/>
      <c r="E682" s="88"/>
      <c r="F682" s="88"/>
    </row>
    <row r="683" spans="1:2" ht="12.75">
      <c r="A683" s="81"/>
      <c r="B683" s="92"/>
    </row>
    <row r="684" spans="1:6" ht="12.75">
      <c r="A684" s="88"/>
      <c r="B684" s="92"/>
      <c r="E684" s="88"/>
      <c r="F684" s="88"/>
    </row>
    <row r="685" spans="1:2" ht="12.75">
      <c r="A685" s="81"/>
      <c r="B685" s="92"/>
    </row>
    <row r="686" spans="1:6" ht="12.75">
      <c r="A686" s="88"/>
      <c r="B686" s="92"/>
      <c r="E686" s="88"/>
      <c r="F686" s="88"/>
    </row>
    <row r="687" spans="1:2" ht="12.75">
      <c r="A687" s="81"/>
      <c r="B687" s="92"/>
    </row>
    <row r="688" spans="1:6" ht="12.75">
      <c r="A688" s="88"/>
      <c r="B688" s="92"/>
      <c r="E688" s="88"/>
      <c r="F688" s="88"/>
    </row>
    <row r="689" spans="1:2" ht="12.75">
      <c r="A689" s="81"/>
      <c r="B689" s="92"/>
    </row>
    <row r="690" spans="1:6" ht="12.75">
      <c r="A690" s="88"/>
      <c r="B690" s="92"/>
      <c r="E690" s="88"/>
      <c r="F690" s="88"/>
    </row>
    <row r="691" spans="1:2" ht="12.75">
      <c r="A691" s="81"/>
      <c r="B691" s="92"/>
    </row>
    <row r="692" spans="1:6" ht="12.75">
      <c r="A692" s="81"/>
      <c r="B692" s="92"/>
      <c r="E692" s="88"/>
      <c r="F692" s="88"/>
    </row>
    <row r="693" spans="1:2" ht="12.75">
      <c r="A693" s="81"/>
      <c r="B693" s="92"/>
    </row>
    <row r="694" spans="1:2" ht="12.75">
      <c r="A694" s="81"/>
      <c r="B694" s="92"/>
    </row>
    <row r="695" spans="1:2" ht="12.75">
      <c r="A695" s="81"/>
      <c r="B695" s="92"/>
    </row>
    <row r="696" spans="1:6" ht="12.75">
      <c r="A696" s="88"/>
      <c r="B696" s="92"/>
      <c r="E696" s="88"/>
      <c r="F696" s="88"/>
    </row>
    <row r="697" spans="1:2" ht="12.75">
      <c r="A697" s="81"/>
      <c r="B697" s="92"/>
    </row>
    <row r="698" spans="1:6" ht="12.75">
      <c r="A698" s="81"/>
      <c r="B698" s="92"/>
      <c r="E698" s="88"/>
      <c r="F698" s="88"/>
    </row>
    <row r="699" spans="1:2" ht="12.75">
      <c r="A699" s="81"/>
      <c r="B699" s="92"/>
    </row>
    <row r="700" spans="1:6" ht="12.75">
      <c r="A700" s="81"/>
      <c r="B700" s="92"/>
      <c r="F700" s="88"/>
    </row>
    <row r="701" spans="1:2" ht="12.75">
      <c r="A701" s="81"/>
      <c r="B701" s="92"/>
    </row>
    <row r="702" spans="1:6" ht="12.75">
      <c r="A702" s="88"/>
      <c r="B702" s="92"/>
      <c r="E702" s="88"/>
      <c r="F702" s="88"/>
    </row>
    <row r="703" spans="1:2" ht="12.75">
      <c r="A703" s="81"/>
      <c r="B703" s="92"/>
    </row>
    <row r="704" spans="1:6" ht="12.75">
      <c r="A704" s="81"/>
      <c r="B704" s="92"/>
      <c r="E704" s="88"/>
      <c r="F704" s="88"/>
    </row>
    <row r="705" spans="1:2" ht="12.75">
      <c r="A705" s="81"/>
      <c r="B705" s="92"/>
    </row>
    <row r="706" spans="1:6" ht="12.75">
      <c r="A706" s="81"/>
      <c r="B706" s="92"/>
      <c r="E706" s="88"/>
      <c r="F706" s="88"/>
    </row>
    <row r="707" spans="1:2" ht="12.75">
      <c r="A707" s="81"/>
      <c r="B707" s="92"/>
    </row>
    <row r="708" spans="1:6" ht="12.75">
      <c r="A708" s="81"/>
      <c r="B708" s="92"/>
      <c r="E708" s="88"/>
      <c r="F708" s="88"/>
    </row>
    <row r="709" spans="1:2" ht="12.75">
      <c r="A709" s="81"/>
      <c r="B709" s="92"/>
    </row>
    <row r="710" spans="1:6" ht="12.75">
      <c r="A710" s="81"/>
      <c r="B710" s="92"/>
      <c r="E710" s="88"/>
      <c r="F710" s="88"/>
    </row>
    <row r="711" spans="1:2" ht="12.75">
      <c r="A711" s="81"/>
      <c r="B711" s="92"/>
    </row>
    <row r="712" spans="1:2" ht="12.75">
      <c r="A712" s="88"/>
      <c r="B712" s="92"/>
    </row>
    <row r="713" spans="1:6" ht="12.75">
      <c r="A713" s="81"/>
      <c r="B713" s="92"/>
      <c r="E713" s="88"/>
      <c r="F713" s="88"/>
    </row>
    <row r="714" spans="1:6" ht="12.75">
      <c r="A714" s="81"/>
      <c r="B714" s="92"/>
      <c r="E714" s="88"/>
      <c r="F714" s="88"/>
    </row>
    <row r="715" spans="1:2" ht="12.75">
      <c r="A715" s="81"/>
      <c r="B715" s="92"/>
    </row>
    <row r="716" spans="1:6" ht="12.75">
      <c r="A716" s="81"/>
      <c r="B716" s="92"/>
      <c r="E716" s="88"/>
      <c r="F716" s="88"/>
    </row>
    <row r="717" spans="1:2" ht="12.75">
      <c r="A717" s="81"/>
      <c r="B717" s="92"/>
    </row>
    <row r="718" spans="1:6" ht="12.75">
      <c r="A718" s="88"/>
      <c r="B718" s="92"/>
      <c r="E718" s="88"/>
      <c r="F718" s="88"/>
    </row>
    <row r="719" spans="1:2" ht="12.75">
      <c r="A719" s="81"/>
      <c r="B719" s="92"/>
    </row>
    <row r="720" spans="1:6" ht="12.75">
      <c r="A720" s="88"/>
      <c r="B720" s="92"/>
      <c r="E720" s="88"/>
      <c r="F720" s="88"/>
    </row>
    <row r="721" spans="1:2" ht="12.75">
      <c r="A721" s="81"/>
      <c r="B721" s="92"/>
    </row>
    <row r="722" spans="1:6" ht="12.75">
      <c r="A722" s="88"/>
      <c r="B722" s="92"/>
      <c r="E722" s="88"/>
      <c r="F722" s="88"/>
    </row>
    <row r="723" spans="1:2" ht="12.75">
      <c r="A723" s="81"/>
      <c r="B723" s="92"/>
    </row>
    <row r="724" spans="1:6" ht="12.75">
      <c r="A724" s="81"/>
      <c r="B724" s="92"/>
      <c r="E724" s="88"/>
      <c r="F724" s="88"/>
    </row>
    <row r="725" spans="1:2" ht="12.75">
      <c r="A725" s="81"/>
      <c r="B725" s="92"/>
    </row>
    <row r="726" spans="1:2" ht="12.75">
      <c r="A726" s="88"/>
      <c r="B726" s="92"/>
    </row>
    <row r="727" spans="1:2" ht="12.75">
      <c r="A727" s="81"/>
      <c r="B727" s="92"/>
    </row>
    <row r="728" spans="1:2" ht="12.75">
      <c r="A728" s="88"/>
      <c r="B728" s="92"/>
    </row>
    <row r="729" spans="1:2" ht="12.75">
      <c r="A729" s="81"/>
      <c r="B729" s="92"/>
    </row>
    <row r="730" spans="1:6" ht="12.75">
      <c r="A730" s="88"/>
      <c r="B730" s="92"/>
      <c r="E730" s="88"/>
      <c r="F730" s="88"/>
    </row>
    <row r="731" spans="1:2" ht="12.75">
      <c r="A731" s="81"/>
      <c r="B731" s="92"/>
    </row>
    <row r="732" spans="1:6" ht="12.75">
      <c r="A732" s="88"/>
      <c r="B732" s="92"/>
      <c r="E732" s="88"/>
      <c r="F732" s="88"/>
    </row>
    <row r="733" spans="1:2" ht="12.75">
      <c r="A733" s="81"/>
      <c r="B733" s="92"/>
    </row>
    <row r="734" spans="1:6" ht="12.75">
      <c r="A734" s="88"/>
      <c r="B734" s="92"/>
      <c r="E734" s="88"/>
      <c r="F734" s="88"/>
    </row>
    <row r="735" spans="1:2" ht="12.75">
      <c r="A735" s="81"/>
      <c r="B735" s="92"/>
    </row>
    <row r="736" spans="1:6" ht="12.75">
      <c r="A736" s="88"/>
      <c r="B736" s="92"/>
      <c r="E736" s="88"/>
      <c r="F736" s="88"/>
    </row>
    <row r="737" spans="1:2" ht="12.75">
      <c r="A737" s="81"/>
      <c r="B737" s="92"/>
    </row>
    <row r="738" spans="1:6" ht="12.75">
      <c r="A738" s="88"/>
      <c r="B738" s="92"/>
      <c r="E738" s="88"/>
      <c r="F738" s="88"/>
    </row>
    <row r="739" spans="1:2" ht="12.75">
      <c r="A739" s="81"/>
      <c r="B739" s="92"/>
    </row>
    <row r="740" spans="1:6" ht="12.75">
      <c r="A740" s="88"/>
      <c r="B740" s="92"/>
      <c r="E740" s="88"/>
      <c r="F740" s="88"/>
    </row>
    <row r="741" spans="1:2" ht="12.75">
      <c r="A741" s="81"/>
      <c r="B741" s="92"/>
    </row>
    <row r="742" spans="1:6" ht="12.75">
      <c r="A742" s="88"/>
      <c r="B742" s="92"/>
      <c r="E742" s="88"/>
      <c r="F742" s="88"/>
    </row>
    <row r="743" spans="1:2" ht="12.75">
      <c r="A743" s="81"/>
      <c r="B743" s="92"/>
    </row>
    <row r="746" spans="5:6" ht="12.75">
      <c r="E746" s="88"/>
      <c r="F746" s="88"/>
    </row>
    <row r="748" ht="12.75">
      <c r="E748" s="88"/>
    </row>
    <row r="756" ht="12.75">
      <c r="E756" s="88"/>
    </row>
    <row r="758" ht="12.75">
      <c r="E758" s="88"/>
    </row>
    <row r="760" ht="12.75">
      <c r="E760" s="88"/>
    </row>
    <row r="762" ht="12.75">
      <c r="E762" s="88"/>
    </row>
    <row r="764" ht="12.75">
      <c r="E764" s="88"/>
    </row>
    <row r="766" ht="12.75">
      <c r="E766" s="88"/>
    </row>
    <row r="768" ht="12.75">
      <c r="E768" s="88"/>
    </row>
    <row r="770" ht="12.75">
      <c r="E770" s="88"/>
    </row>
    <row r="772" ht="12.75">
      <c r="E772" s="88"/>
    </row>
    <row r="774" ht="12.75">
      <c r="E774" s="88"/>
    </row>
    <row r="776" ht="12.75">
      <c r="E776" s="88"/>
    </row>
    <row r="778" ht="12.75">
      <c r="E778" s="88"/>
    </row>
    <row r="780" ht="12.75">
      <c r="E780" s="88"/>
    </row>
    <row r="782" ht="12.75">
      <c r="E782" s="88"/>
    </row>
    <row r="784" ht="12.75">
      <c r="E784" s="88"/>
    </row>
    <row r="786" ht="12.75">
      <c r="E786" s="88"/>
    </row>
    <row r="788" ht="12.75">
      <c r="E788" s="88"/>
    </row>
    <row r="792" ht="12.75">
      <c r="E792" s="88"/>
    </row>
    <row r="794" ht="12.75">
      <c r="E794" s="88"/>
    </row>
    <row r="796" ht="12.75">
      <c r="E796" s="88"/>
    </row>
    <row r="798" ht="12.75">
      <c r="E798" s="88"/>
    </row>
    <row r="800" ht="12.75">
      <c r="E800" s="88"/>
    </row>
    <row r="802" ht="12.75">
      <c r="E802" s="88"/>
    </row>
    <row r="804" ht="12.75">
      <c r="E804" s="88"/>
    </row>
    <row r="806" ht="12.75">
      <c r="E806" s="88"/>
    </row>
    <row r="892" spans="5:6" ht="12.75">
      <c r="E892" s="88"/>
      <c r="F892" s="88"/>
    </row>
    <row r="896" spans="5:6" ht="12.75">
      <c r="E896" s="88"/>
      <c r="F896" s="88"/>
    </row>
    <row r="898" spans="5:6" ht="12.75">
      <c r="E898" s="88"/>
      <c r="F898" s="88"/>
    </row>
    <row r="902" spans="5:6" ht="12.75">
      <c r="E902" s="88"/>
      <c r="F902" s="88"/>
    </row>
    <row r="904" spans="5:6" ht="12.75">
      <c r="E904" s="88"/>
      <c r="F904" s="88"/>
    </row>
    <row r="906" spans="5:6" ht="12.75">
      <c r="E906" s="88"/>
      <c r="F906" s="88"/>
    </row>
    <row r="908" spans="5:6" ht="12.75">
      <c r="E908" s="88"/>
      <c r="F908" s="88"/>
    </row>
    <row r="910" spans="5:6" ht="12.75">
      <c r="E910" s="88"/>
      <c r="F910" s="88"/>
    </row>
    <row r="912" spans="5:6" ht="12.75">
      <c r="E912" s="88"/>
      <c r="F912" s="88"/>
    </row>
    <row r="916" ht="12.75">
      <c r="F916" s="88"/>
    </row>
    <row r="918" ht="12.75">
      <c r="F918" s="88"/>
    </row>
    <row r="920" ht="12.75">
      <c r="F920" s="88"/>
    </row>
    <row r="922" ht="12.75">
      <c r="F922" s="88"/>
    </row>
    <row r="926" spans="5:6" ht="12.75">
      <c r="E926" s="88"/>
      <c r="F926" s="88"/>
    </row>
    <row r="928" spans="5:6" ht="12.75">
      <c r="E928" s="88"/>
      <c r="F928" s="88"/>
    </row>
    <row r="930" spans="5:6" ht="12.75">
      <c r="E930" s="88"/>
      <c r="F930" s="88"/>
    </row>
    <row r="932" spans="5:6" ht="12.75">
      <c r="E932" s="88"/>
      <c r="F932" s="88"/>
    </row>
    <row r="934" spans="5:6" ht="12.75">
      <c r="E934" s="88"/>
      <c r="F934" s="88"/>
    </row>
    <row r="936" spans="5:6" ht="12.75">
      <c r="E936" s="88"/>
      <c r="F936" s="88"/>
    </row>
    <row r="938" spans="5:6" ht="12.75">
      <c r="E938" s="88"/>
      <c r="F938" s="88"/>
    </row>
    <row r="940" spans="5:6" ht="12.75">
      <c r="E940" s="88"/>
      <c r="F940" s="88"/>
    </row>
    <row r="942" spans="5:6" ht="12.75">
      <c r="E942" s="88"/>
      <c r="F942" s="88"/>
    </row>
    <row r="944" spans="5:6" ht="12.75">
      <c r="E944" s="88"/>
      <c r="F944" s="88"/>
    </row>
    <row r="946" spans="5:6" ht="12.75">
      <c r="E946" s="88"/>
      <c r="F946" s="88"/>
    </row>
    <row r="948" spans="5:6" ht="12.75">
      <c r="E948" s="88"/>
      <c r="F948" s="88"/>
    </row>
    <row r="950" spans="5:6" ht="12.75">
      <c r="E950" s="88"/>
      <c r="F950" s="88"/>
    </row>
    <row r="952" spans="5:6" ht="12.75">
      <c r="E952" s="88"/>
      <c r="F952" s="88"/>
    </row>
    <row r="954" spans="5:6" ht="12.75">
      <c r="E954" s="88"/>
      <c r="F954" s="88"/>
    </row>
    <row r="956" ht="12.75">
      <c r="F956" s="88"/>
    </row>
    <row r="958" spans="5:6" ht="12.75">
      <c r="E958" s="88"/>
      <c r="F958" s="88"/>
    </row>
    <row r="960" spans="5:6" ht="12.75">
      <c r="E960" s="88"/>
      <c r="F960" s="88"/>
    </row>
    <row r="962" spans="5:6" ht="12.75">
      <c r="E962" s="88"/>
      <c r="F962" s="88"/>
    </row>
    <row r="964" ht="12.75">
      <c r="F964" s="88"/>
    </row>
    <row r="966" spans="5:6" ht="12.75">
      <c r="E966" s="88"/>
      <c r="F966" s="88"/>
    </row>
    <row r="968" spans="5:6" ht="12.75">
      <c r="E968" s="88"/>
      <c r="F968" s="88"/>
    </row>
    <row r="970" spans="5:6" ht="12.75">
      <c r="E970" s="88"/>
      <c r="F970" s="88"/>
    </row>
    <row r="972" spans="5:6" ht="12.75">
      <c r="E972" s="88"/>
      <c r="F972" s="88"/>
    </row>
    <row r="974" spans="5:6" ht="12.75">
      <c r="E974" s="88"/>
      <c r="F974" s="88"/>
    </row>
    <row r="978" spans="5:6" ht="12.75">
      <c r="E978" s="88"/>
      <c r="F978" s="88"/>
    </row>
    <row r="984" spans="5:6" ht="12.75">
      <c r="E984" s="88"/>
      <c r="F984" s="88"/>
    </row>
    <row r="986" spans="5:6" ht="12.75">
      <c r="E986" s="88"/>
      <c r="F986" s="88"/>
    </row>
    <row r="988" spans="5:6" ht="12.75">
      <c r="E988" s="88"/>
      <c r="F988" s="88"/>
    </row>
    <row r="992" spans="5:6" ht="12.75">
      <c r="E992" s="88"/>
      <c r="F992" s="88"/>
    </row>
    <row r="994" spans="5:6" ht="12.75">
      <c r="E994" s="88"/>
      <c r="F994" s="88"/>
    </row>
    <row r="996" spans="5:6" ht="12.75">
      <c r="E996" s="88"/>
      <c r="F996" s="88"/>
    </row>
    <row r="998" spans="5:6" ht="12.75">
      <c r="E998" s="88"/>
      <c r="F998" s="88"/>
    </row>
    <row r="1000" spans="5:6" ht="12.75">
      <c r="E1000" s="88"/>
      <c r="F1000" s="88"/>
    </row>
    <row r="1002" spans="5:6" ht="12.75">
      <c r="E1002" s="88"/>
      <c r="F1002" s="88"/>
    </row>
    <row r="1004" spans="5:6" ht="12.75">
      <c r="E1004" s="88"/>
      <c r="F1004" s="88"/>
    </row>
    <row r="1006" spans="5:6" ht="12.75">
      <c r="E1006" s="88"/>
      <c r="F1006" s="88"/>
    </row>
    <row r="1008" spans="5:6" ht="12.75">
      <c r="E1008" s="88"/>
      <c r="F1008" s="88"/>
    </row>
    <row r="1010" spans="5:6" ht="12.75">
      <c r="E1010" s="88"/>
      <c r="F1010" s="88"/>
    </row>
    <row r="1016" spans="5:6" ht="12.75">
      <c r="E1016" s="88"/>
      <c r="F1016" s="88"/>
    </row>
    <row r="1018" spans="5:6" ht="12.75">
      <c r="E1018" s="88"/>
      <c r="F1018" s="88"/>
    </row>
    <row r="1020" spans="5:6" ht="12.75">
      <c r="E1020" s="88"/>
      <c r="F1020" s="88"/>
    </row>
    <row r="1022" spans="5:6" ht="12.75">
      <c r="E1022" s="88"/>
      <c r="F1022" s="88"/>
    </row>
    <row r="1024" spans="5:6" ht="12.75">
      <c r="E1024" s="88"/>
      <c r="F1024" s="88"/>
    </row>
    <row r="1026" spans="5:6" ht="12.75">
      <c r="E1026" s="88"/>
      <c r="F1026" s="88"/>
    </row>
    <row r="1030" spans="5:6" ht="12.75">
      <c r="E1030" s="88"/>
      <c r="F1030" s="88"/>
    </row>
    <row r="1032" spans="5:6" ht="12.75">
      <c r="E1032" s="88"/>
      <c r="F1032" s="88"/>
    </row>
    <row r="1034" ht="12.75">
      <c r="F1034" s="88"/>
    </row>
    <row r="1036" spans="5:6" ht="12.75">
      <c r="E1036" s="88"/>
      <c r="F1036" s="88"/>
    </row>
    <row r="1038" spans="5:6" ht="12.75">
      <c r="E1038" s="88"/>
      <c r="F1038" s="88"/>
    </row>
    <row r="1040" spans="5:6" ht="12.75">
      <c r="E1040" s="88"/>
      <c r="F1040" s="88"/>
    </row>
    <row r="1042" spans="5:6" ht="12.75">
      <c r="E1042" s="88"/>
      <c r="F1042" s="88"/>
    </row>
    <row r="1044" spans="5:6" ht="12.75">
      <c r="E1044" s="88"/>
      <c r="F1044" s="88"/>
    </row>
    <row r="1046" spans="5:6" ht="12.75">
      <c r="E1046" s="88"/>
      <c r="F1046" s="88"/>
    </row>
    <row r="1048" spans="5:6" ht="12.75">
      <c r="E1048" s="88"/>
      <c r="F1048" s="88"/>
    </row>
    <row r="1050" spans="5:6" ht="12.75">
      <c r="E1050" s="88"/>
      <c r="F1050" s="88"/>
    </row>
    <row r="1052" spans="5:6" ht="12.75">
      <c r="E1052" s="88"/>
      <c r="F1052" s="88"/>
    </row>
    <row r="1054" spans="5:6" ht="12.75">
      <c r="E1054" s="88"/>
      <c r="F1054" s="88"/>
    </row>
    <row r="1060" spans="5:6" ht="12.75">
      <c r="E1060" s="88"/>
      <c r="F1060" s="88"/>
    </row>
    <row r="1062" spans="5:6" ht="12.75">
      <c r="E1062" s="88"/>
      <c r="F1062" s="88"/>
    </row>
    <row r="1064" spans="5:6" ht="12.75">
      <c r="E1064" s="88"/>
      <c r="F1064" s="88"/>
    </row>
    <row r="1066" spans="5:6" ht="12.75">
      <c r="E1066" s="88"/>
      <c r="F1066" s="88"/>
    </row>
    <row r="1068" spans="5:6" ht="12.75">
      <c r="E1068" s="88"/>
      <c r="F1068" s="88"/>
    </row>
    <row r="1070" spans="5:6" ht="12.75">
      <c r="E1070" s="88"/>
      <c r="F1070" s="88"/>
    </row>
    <row r="1072" spans="5:6" ht="12.75">
      <c r="E1072" s="88"/>
      <c r="F1072" s="88"/>
    </row>
    <row r="1080" spans="5:6" ht="12.75">
      <c r="E1080" s="88"/>
      <c r="F1080" s="88"/>
    </row>
    <row r="1082" spans="5:6" ht="12.75">
      <c r="E1082" s="88"/>
      <c r="F1082" s="88"/>
    </row>
    <row r="1084" spans="5:6" ht="12.75">
      <c r="E1084" s="88"/>
      <c r="F1084" s="88"/>
    </row>
    <row r="1086" spans="5:6" ht="12.75">
      <c r="E1086" s="88"/>
      <c r="F1086" s="88"/>
    </row>
    <row r="1088" spans="5:6" ht="12.75">
      <c r="E1088" s="88"/>
      <c r="F1088" s="88"/>
    </row>
    <row r="1090" spans="5:6" ht="12.75">
      <c r="E1090" s="88"/>
      <c r="F1090" s="88"/>
    </row>
    <row r="1092" spans="5:6" ht="12.75">
      <c r="E1092" s="88"/>
      <c r="F1092" s="88"/>
    </row>
    <row r="1094" spans="5:6" ht="12.75">
      <c r="E1094" s="88"/>
      <c r="F1094" s="88"/>
    </row>
    <row r="1096" spans="5:6" ht="12.75">
      <c r="E1096" s="88"/>
      <c r="F1096" s="88"/>
    </row>
    <row r="1098" spans="5:6" ht="12.75">
      <c r="E1098" s="88"/>
      <c r="F1098" s="88"/>
    </row>
    <row r="1100" spans="5:6" ht="12.75">
      <c r="E1100" s="88"/>
      <c r="F1100" s="88"/>
    </row>
    <row r="1102" spans="5:6" ht="12.75">
      <c r="E1102" s="88"/>
      <c r="F1102" s="88"/>
    </row>
    <row r="1104" spans="5:6" ht="12.75">
      <c r="E1104" s="88"/>
      <c r="F1104" s="88"/>
    </row>
    <row r="1106" spans="5:6" ht="12.75">
      <c r="E1106" s="88"/>
      <c r="F1106" s="88"/>
    </row>
    <row r="1110" ht="12.75">
      <c r="F1110" s="88"/>
    </row>
    <row r="1112" spans="5:6" ht="12.75">
      <c r="E1112" s="88"/>
      <c r="F1112" s="88"/>
    </row>
    <row r="1114" spans="5:6" ht="12.75">
      <c r="E1114" s="88"/>
      <c r="F1114" s="88"/>
    </row>
    <row r="1116" spans="5:6" ht="12.75">
      <c r="E1116" s="88"/>
      <c r="F1116" s="88"/>
    </row>
    <row r="1118" spans="5:6" ht="12.75">
      <c r="E1118" s="88"/>
      <c r="F1118" s="88"/>
    </row>
    <row r="1120" spans="5:6" ht="12.75">
      <c r="E1120" s="88"/>
      <c r="F1120" s="88"/>
    </row>
    <row r="1122" ht="12.75">
      <c r="F1122" s="88"/>
    </row>
    <row r="1124" ht="12.75">
      <c r="F1124" s="88"/>
    </row>
    <row r="1126" ht="12.75">
      <c r="F1126" s="88"/>
    </row>
    <row r="1130" spans="5:6" ht="12.75">
      <c r="E1130" s="88"/>
      <c r="F1130" s="88"/>
    </row>
    <row r="1132" spans="5:6" ht="12.75">
      <c r="E1132" s="88"/>
      <c r="F1132" s="88"/>
    </row>
    <row r="1134" ht="12.75">
      <c r="F1134" s="88"/>
    </row>
    <row r="1136" spans="5:6" ht="12.75">
      <c r="E1136" s="88"/>
      <c r="F1136" s="88"/>
    </row>
    <row r="1138" spans="5:6" ht="12.75">
      <c r="E1138" s="88"/>
      <c r="F1138" s="88"/>
    </row>
    <row r="1142" spans="5:6" ht="12.75">
      <c r="E1142" s="88"/>
      <c r="F1142" s="88"/>
    </row>
    <row r="1144" spans="5:6" ht="12.75">
      <c r="E1144" s="88"/>
      <c r="F1144" s="88"/>
    </row>
    <row r="1146" spans="5:6" ht="12.75">
      <c r="E1146" s="88"/>
      <c r="F1146" s="88"/>
    </row>
    <row r="1148" spans="5:6" ht="12.75">
      <c r="E1148" s="88"/>
      <c r="F1148" s="88"/>
    </row>
    <row r="1150" spans="5:6" ht="12.75">
      <c r="E1150" s="88"/>
      <c r="F1150" s="88"/>
    </row>
    <row r="1152" spans="5:6" ht="12.75">
      <c r="E1152" s="88"/>
      <c r="F1152" s="88"/>
    </row>
    <row r="1154" spans="5:6" ht="12.75">
      <c r="E1154" s="88"/>
      <c r="F1154" s="88"/>
    </row>
    <row r="1156" spans="5:6" ht="12.75">
      <c r="E1156" s="88"/>
      <c r="F1156" s="88"/>
    </row>
    <row r="1158" spans="5:6" ht="12.75">
      <c r="E1158" s="88"/>
      <c r="F1158" s="88"/>
    </row>
    <row r="1160" spans="5:6" ht="12.75">
      <c r="E1160" s="88"/>
      <c r="F1160" s="88"/>
    </row>
    <row r="1162" spans="5:6" ht="12.75">
      <c r="E1162" s="88"/>
      <c r="F1162" s="88"/>
    </row>
    <row r="1168" spans="5:6" ht="12.75">
      <c r="E1168" s="88"/>
      <c r="F1168" s="88"/>
    </row>
    <row r="1174" spans="5:6" ht="12.75">
      <c r="E1174" s="88"/>
      <c r="F1174" s="88"/>
    </row>
    <row r="1180" spans="5:6" ht="12.75">
      <c r="E1180" s="88"/>
      <c r="F1180" s="88"/>
    </row>
    <row r="1186" spans="5:6" ht="12.75">
      <c r="E1186" s="88"/>
      <c r="F1186" s="88"/>
    </row>
    <row r="1188" spans="5:6" ht="12.75">
      <c r="E1188" s="88"/>
      <c r="F1188" s="88"/>
    </row>
    <row r="1192" spans="5:6" ht="12.75">
      <c r="E1192" s="88"/>
      <c r="F1192" s="88"/>
    </row>
    <row r="1194" spans="5:6" ht="12.75">
      <c r="E1194" s="88"/>
      <c r="F1194" s="88"/>
    </row>
    <row r="1196" spans="5:6" ht="12.75">
      <c r="E1196" s="88"/>
      <c r="F1196" s="88"/>
    </row>
    <row r="1198" spans="5:6" ht="12.75">
      <c r="E1198" s="88"/>
      <c r="F1198" s="88"/>
    </row>
    <row r="1200" spans="5:6" ht="12.75">
      <c r="E1200" s="88"/>
      <c r="F1200" s="88"/>
    </row>
    <row r="1202" spans="5:6" ht="12.75">
      <c r="E1202" s="88"/>
      <c r="F1202" s="88"/>
    </row>
    <row r="1204" spans="5:6" ht="12.75">
      <c r="E1204" s="88"/>
      <c r="F1204" s="88"/>
    </row>
    <row r="1206" spans="5:6" ht="12.75">
      <c r="E1206" s="88"/>
      <c r="F1206" s="88"/>
    </row>
    <row r="1210" spans="5:6" ht="12.75">
      <c r="E1210" s="88"/>
      <c r="F1210" s="88"/>
    </row>
    <row r="1214" spans="5:6" ht="12.75">
      <c r="E1214" s="88"/>
      <c r="F1214" s="88"/>
    </row>
    <row r="1220" spans="5:6" ht="12.75">
      <c r="E1220" s="88"/>
      <c r="F1220" s="88"/>
    </row>
    <row r="1222" spans="5:6" ht="12.75">
      <c r="E1222" s="88"/>
      <c r="F1222" s="88"/>
    </row>
    <row r="1224" spans="5:6" ht="12.75">
      <c r="E1224" s="88"/>
      <c r="F1224" s="88"/>
    </row>
    <row r="1228" spans="5:6" ht="12.75">
      <c r="E1228" s="88"/>
      <c r="F1228" s="88"/>
    </row>
    <row r="1230" spans="5:6" ht="12.75">
      <c r="E1230" s="88"/>
      <c r="F1230" s="88"/>
    </row>
    <row r="1232" spans="5:6" ht="12.75">
      <c r="E1232" s="88"/>
      <c r="F1232" s="88"/>
    </row>
    <row r="1236" spans="5:6" ht="12.75">
      <c r="E1236" s="88"/>
      <c r="F1236" s="88"/>
    </row>
    <row r="1238" spans="5:6" ht="12.75">
      <c r="E1238" s="88"/>
      <c r="F1238" s="88"/>
    </row>
    <row r="1240" spans="5:6" ht="12.75">
      <c r="E1240" s="88"/>
      <c r="F1240" s="88"/>
    </row>
    <row r="1242" spans="5:6" ht="12.75">
      <c r="E1242" s="88"/>
      <c r="F1242" s="88"/>
    </row>
    <row r="1244" spans="5:6" ht="12.75">
      <c r="E1244" s="88"/>
      <c r="F1244" s="88"/>
    </row>
    <row r="1246" spans="5:6" ht="12.75">
      <c r="E1246" s="88"/>
      <c r="F1246" s="88"/>
    </row>
    <row r="1248" spans="5:6" ht="12.75">
      <c r="E1248" s="88"/>
      <c r="F1248" s="88"/>
    </row>
    <row r="1250" spans="5:6" ht="12.75">
      <c r="E1250" s="88"/>
      <c r="F1250" s="88"/>
    </row>
    <row r="1252" spans="5:6" ht="12.75">
      <c r="E1252" s="88"/>
      <c r="F1252" s="88"/>
    </row>
    <row r="1254" spans="5:6" ht="12.75">
      <c r="E1254" s="88"/>
      <c r="F1254" s="88"/>
    </row>
    <row r="1256" spans="5:6" ht="12.75">
      <c r="E1256" s="88"/>
      <c r="F1256" s="88"/>
    </row>
    <row r="1262" spans="5:6" ht="12.75">
      <c r="E1262" s="88"/>
      <c r="F1262" s="88"/>
    </row>
    <row r="1264" spans="5:6" ht="12.75">
      <c r="E1264" s="88"/>
      <c r="F1264" s="88"/>
    </row>
    <row r="1266" spans="5:6" ht="12.75">
      <c r="E1266" s="88"/>
      <c r="F1266" s="88"/>
    </row>
    <row r="1268" spans="5:6" ht="12.75">
      <c r="E1268" s="88"/>
      <c r="F1268" s="88"/>
    </row>
    <row r="1276" spans="5:6" ht="12.75">
      <c r="E1276" s="88"/>
      <c r="F1276" s="88"/>
    </row>
    <row r="1278" spans="5:6" ht="12.75">
      <c r="E1278" s="88"/>
      <c r="F1278" s="88"/>
    </row>
    <row r="1280" spans="5:6" ht="12.75">
      <c r="E1280" s="88"/>
      <c r="F1280" s="88"/>
    </row>
    <row r="1282" spans="5:6" ht="12.75">
      <c r="E1282" s="88"/>
      <c r="F1282" s="88"/>
    </row>
    <row r="1284" spans="5:6" ht="12.75">
      <c r="E1284" s="88"/>
      <c r="F1284" s="88"/>
    </row>
    <row r="1286" spans="5:6" ht="12.75">
      <c r="E1286" s="88"/>
      <c r="F1286" s="88"/>
    </row>
    <row r="1288" spans="5:6" ht="12.75">
      <c r="E1288" s="88"/>
      <c r="F1288" s="88"/>
    </row>
    <row r="1290" spans="5:6" ht="12.75">
      <c r="E1290" s="88"/>
      <c r="F1290" s="88"/>
    </row>
    <row r="1292" spans="5:6" ht="12.75">
      <c r="E1292" s="88"/>
      <c r="F1292" s="88"/>
    </row>
    <row r="1294" spans="5:6" ht="12.75">
      <c r="E1294" s="88"/>
      <c r="F1294" s="88"/>
    </row>
    <row r="1296" spans="5:6" ht="12.75">
      <c r="E1296" s="88"/>
      <c r="F1296" s="88"/>
    </row>
    <row r="1298" spans="5:6" ht="12.75">
      <c r="E1298" s="88"/>
      <c r="F1298" s="88"/>
    </row>
    <row r="1300" spans="5:6" ht="12.75">
      <c r="E1300" s="88"/>
      <c r="F1300" s="88"/>
    </row>
    <row r="1302" spans="5:6" ht="12.75">
      <c r="E1302" s="88"/>
      <c r="F1302" s="88"/>
    </row>
    <row r="1304" spans="5:6" ht="12.75">
      <c r="E1304" s="88"/>
      <c r="F1304" s="88"/>
    </row>
    <row r="1306" spans="5:6" ht="12.75">
      <c r="E1306" s="88"/>
      <c r="F1306" s="88"/>
    </row>
    <row r="1308" spans="5:6" ht="12.75">
      <c r="E1308" s="88"/>
      <c r="F1308" s="88"/>
    </row>
    <row r="1310" spans="5:6" ht="12.75">
      <c r="E1310" s="88"/>
      <c r="F1310" s="88"/>
    </row>
    <row r="1314" ht="12.75">
      <c r="F1314" s="88"/>
    </row>
    <row r="1316" spans="5:6" ht="12.75">
      <c r="E1316" s="88"/>
      <c r="F1316" s="88"/>
    </row>
    <row r="1318" spans="5:6" ht="12.75">
      <c r="E1318" s="88"/>
      <c r="F1318" s="88"/>
    </row>
    <row r="1320" spans="5:6" ht="12.75">
      <c r="E1320" s="88"/>
      <c r="F1320" s="88"/>
    </row>
    <row r="1322" spans="5:6" ht="12.75">
      <c r="E1322" s="88"/>
      <c r="F1322" s="88"/>
    </row>
    <row r="1324" spans="5:6" ht="12.75">
      <c r="E1324" s="88"/>
      <c r="F1324" s="88"/>
    </row>
    <row r="1326" ht="12.75">
      <c r="F1326" s="88"/>
    </row>
    <row r="1328" ht="12.75">
      <c r="F1328" s="88"/>
    </row>
    <row r="1330" ht="12.75">
      <c r="F1330" s="88"/>
    </row>
    <row r="1332" ht="12.75">
      <c r="F1332" s="88"/>
    </row>
    <row r="1334" spans="5:6" ht="12.75">
      <c r="E1334" s="88"/>
      <c r="F1334" s="88"/>
    </row>
    <row r="1336" spans="5:6" ht="12.75">
      <c r="E1336" s="88"/>
      <c r="F1336" s="88"/>
    </row>
    <row r="1338" ht="12.75">
      <c r="F1338" s="88"/>
    </row>
    <row r="1340" spans="5:6" ht="12.75">
      <c r="E1340" s="88"/>
      <c r="F1340" s="88"/>
    </row>
    <row r="1342" spans="5:6" ht="12.75">
      <c r="E1342" s="88"/>
      <c r="F1342" s="88"/>
    </row>
    <row r="1346" spans="5:6" ht="12.75">
      <c r="E1346" s="88"/>
      <c r="F1346" s="88"/>
    </row>
    <row r="1348" spans="5:6" ht="12.75">
      <c r="E1348" s="88"/>
      <c r="F1348" s="88"/>
    </row>
    <row r="1350" spans="5:6" ht="12.75">
      <c r="E1350" s="88"/>
      <c r="F1350" s="88"/>
    </row>
    <row r="1352" spans="5:6" ht="12.75">
      <c r="E1352" s="88"/>
      <c r="F1352" s="88"/>
    </row>
    <row r="1354" spans="5:6" ht="12.75">
      <c r="E1354" s="88"/>
      <c r="F1354" s="88"/>
    </row>
    <row r="1356" spans="5:6" ht="12.75">
      <c r="E1356" s="88"/>
      <c r="F1356" s="88"/>
    </row>
    <row r="1358" spans="5:6" ht="12.75">
      <c r="E1358" s="88"/>
      <c r="F1358" s="88"/>
    </row>
    <row r="1360" spans="5:6" ht="12.75">
      <c r="E1360" s="88"/>
      <c r="F1360" s="88"/>
    </row>
    <row r="1362" spans="5:6" ht="12.75">
      <c r="E1362" s="88"/>
      <c r="F1362" s="88"/>
    </row>
    <row r="1364" spans="5:6" ht="12.75">
      <c r="E1364" s="88"/>
      <c r="F1364" s="88"/>
    </row>
    <row r="1366" spans="5:6" ht="12.75">
      <c r="E1366" s="88"/>
      <c r="F1366" s="88"/>
    </row>
    <row r="1368" spans="5:6" ht="12.75">
      <c r="E1368" s="88"/>
      <c r="F1368" s="88"/>
    </row>
    <row r="1374" spans="5:6" ht="12.75">
      <c r="E1374" s="88"/>
      <c r="F1374" s="88"/>
    </row>
    <row r="1380" spans="5:6" ht="12.75">
      <c r="E1380" s="88"/>
      <c r="F1380" s="88"/>
    </row>
    <row r="1390" spans="5:6" ht="12.75">
      <c r="E1390" s="88"/>
      <c r="F1390" s="88"/>
    </row>
    <row r="1396" spans="5:6" ht="12.75">
      <c r="E1396" s="88"/>
      <c r="F1396" s="88"/>
    </row>
    <row r="1402" spans="5:6" ht="12.75">
      <c r="E1402" s="88"/>
      <c r="F1402" s="88"/>
    </row>
    <row r="1408" spans="5:6" ht="12.75">
      <c r="E1408" s="88"/>
      <c r="F1408" s="88"/>
    </row>
    <row r="1414" spans="5:6" ht="12.75">
      <c r="E1414" s="88"/>
      <c r="F1414" s="88"/>
    </row>
    <row r="1420" spans="5:6" ht="12.75">
      <c r="E1420" s="88"/>
      <c r="F1420" s="88"/>
    </row>
    <row r="1424" spans="5:6" ht="12.75">
      <c r="E1424" s="88"/>
      <c r="F1424" s="88"/>
    </row>
    <row r="1426" spans="5:6" ht="12.75">
      <c r="E1426" s="88"/>
      <c r="F1426" s="88"/>
    </row>
    <row r="1428" spans="5:6" ht="12.75">
      <c r="E1428" s="88"/>
      <c r="F1428" s="88"/>
    </row>
    <row r="1430" spans="5:6" ht="12.75">
      <c r="E1430" s="88"/>
      <c r="F1430" s="88"/>
    </row>
    <row r="1432" spans="5:6" ht="12.75">
      <c r="E1432" s="88"/>
      <c r="F1432" s="88"/>
    </row>
    <row r="1434" spans="5:6" ht="12.75">
      <c r="E1434" s="88"/>
      <c r="F1434" s="88"/>
    </row>
    <row r="1436" spans="5:6" ht="12.75">
      <c r="E1436" s="88"/>
      <c r="F1436" s="88"/>
    </row>
    <row r="1438" spans="5:6" ht="12.75">
      <c r="E1438" s="88"/>
      <c r="F1438" s="88"/>
    </row>
    <row r="1442" spans="5:6" ht="12.75">
      <c r="E1442" s="88"/>
      <c r="F1442" s="88"/>
    </row>
    <row r="1446" spans="5:6" ht="12.75">
      <c r="E1446" s="88"/>
      <c r="F1446" s="88"/>
    </row>
    <row r="1448" spans="5:6" ht="12.75">
      <c r="E1448" s="88"/>
      <c r="F1448" s="88"/>
    </row>
    <row r="1452" spans="5:6" ht="12.75">
      <c r="E1452" s="88"/>
      <c r="F1452" s="88"/>
    </row>
    <row r="1454" spans="5:6" ht="12.75">
      <c r="E1454" s="88"/>
      <c r="F1454" s="88"/>
    </row>
    <row r="1456" spans="5:6" ht="12.75">
      <c r="E1456" s="88"/>
      <c r="F1456" s="88"/>
    </row>
    <row r="1458" spans="5:6" ht="12.75">
      <c r="E1458" s="88"/>
      <c r="F1458" s="88"/>
    </row>
    <row r="1462" ht="12.75">
      <c r="F1462" s="88"/>
    </row>
    <row r="1464" ht="12.75">
      <c r="F1464" s="88"/>
    </row>
    <row r="1466" ht="12.75">
      <c r="F1466" s="88"/>
    </row>
    <row r="1470" spans="5:6" ht="12.75">
      <c r="E1470" s="88"/>
      <c r="F1470" s="88"/>
    </row>
    <row r="1472" spans="5:6" ht="12.75">
      <c r="E1472" s="88"/>
      <c r="F1472" s="88"/>
    </row>
    <row r="1474" spans="5:6" ht="12.75">
      <c r="E1474" s="88"/>
      <c r="F1474" s="88"/>
    </row>
    <row r="1476" spans="5:6" ht="12.75">
      <c r="E1476" s="88"/>
      <c r="F1476" s="88"/>
    </row>
    <row r="1478" spans="5:6" ht="12.75">
      <c r="E1478" s="88"/>
      <c r="F1478" s="88"/>
    </row>
    <row r="1480" spans="5:6" ht="12.75">
      <c r="E1480" s="88"/>
      <c r="F1480" s="88"/>
    </row>
    <row r="1482" spans="5:6" ht="12.75">
      <c r="E1482" s="88"/>
      <c r="F1482" s="88"/>
    </row>
    <row r="1484" spans="5:6" ht="12.75">
      <c r="E1484" s="88"/>
      <c r="F1484" s="88"/>
    </row>
    <row r="1486" spans="5:6" ht="12.75">
      <c r="E1486" s="88"/>
      <c r="F1486" s="88"/>
    </row>
    <row r="1488" spans="5:6" ht="12.75">
      <c r="E1488" s="88"/>
      <c r="F1488" s="88"/>
    </row>
    <row r="1490" spans="5:6" ht="12.75">
      <c r="E1490" s="88"/>
      <c r="F1490" s="88"/>
    </row>
    <row r="1492" spans="5:6" ht="12.75">
      <c r="E1492" s="88"/>
      <c r="F1492" s="88"/>
    </row>
    <row r="1494" spans="5:6" ht="12.75">
      <c r="E1494" s="88"/>
      <c r="F1494" s="88"/>
    </row>
    <row r="1496" spans="5:6" ht="12.75">
      <c r="E1496" s="88"/>
      <c r="F1496" s="88"/>
    </row>
    <row r="1498" ht="12.75">
      <c r="F1498" s="88"/>
    </row>
    <row r="1500" spans="5:6" ht="12.75">
      <c r="E1500" s="88"/>
      <c r="F1500" s="88"/>
    </row>
    <row r="1502" spans="5:6" ht="12.75">
      <c r="E1502" s="88"/>
      <c r="F1502" s="88"/>
    </row>
    <row r="1504" spans="5:6" ht="12.75">
      <c r="E1504" s="88"/>
      <c r="F1504" s="88"/>
    </row>
    <row r="1506" ht="12.75">
      <c r="F1506" s="88"/>
    </row>
    <row r="1508" spans="5:6" ht="12.75">
      <c r="E1508" s="88"/>
      <c r="F1508" s="88"/>
    </row>
    <row r="1510" spans="5:6" ht="12.75">
      <c r="E1510" s="88"/>
      <c r="F1510" s="88"/>
    </row>
    <row r="1512" spans="5:6" ht="12.75">
      <c r="E1512" s="88"/>
      <c r="F1512" s="88"/>
    </row>
    <row r="1514" spans="5:6" ht="12.75">
      <c r="E1514" s="88"/>
      <c r="F1514" s="88"/>
    </row>
    <row r="1516" spans="5:6" ht="12.75">
      <c r="E1516" s="88"/>
      <c r="F1516" s="88"/>
    </row>
    <row r="1520" spans="5:6" ht="12.75">
      <c r="E1520" s="88"/>
      <c r="F1520" s="88"/>
    </row>
    <row r="1524" spans="5:6" ht="12.75">
      <c r="E1524" s="88"/>
      <c r="F1524" s="88"/>
    </row>
    <row r="1526" spans="5:6" ht="12.75">
      <c r="E1526" s="88"/>
      <c r="F1526" s="88"/>
    </row>
    <row r="1528" spans="5:6" ht="12.75">
      <c r="E1528" s="88"/>
      <c r="F1528" s="88"/>
    </row>
    <row r="1530" spans="5:6" ht="12.75">
      <c r="E1530" s="88"/>
      <c r="F1530" s="88"/>
    </row>
    <row r="1532" spans="5:6" ht="12.75">
      <c r="E1532" s="88"/>
      <c r="F1532" s="88"/>
    </row>
    <row r="1534" spans="5:6" ht="12.75">
      <c r="E1534" s="88"/>
      <c r="F1534" s="88"/>
    </row>
    <row r="1536" spans="5:6" ht="12.75">
      <c r="E1536" s="88"/>
      <c r="F1536" s="88"/>
    </row>
    <row r="1538" spans="5:6" ht="12.75">
      <c r="E1538" s="88"/>
      <c r="F1538" s="88"/>
    </row>
    <row r="1540" spans="5:6" ht="12.75">
      <c r="E1540" s="88"/>
      <c r="F1540" s="88"/>
    </row>
    <row r="1546" spans="5:6" ht="12.75">
      <c r="E1546" s="88"/>
      <c r="F1546" s="88"/>
    </row>
    <row r="1548" spans="5:6" ht="12.75">
      <c r="E1548" s="88"/>
      <c r="F1548" s="88"/>
    </row>
    <row r="1550" spans="5:6" ht="12.75">
      <c r="E1550" s="88"/>
      <c r="F1550" s="88"/>
    </row>
    <row r="1552" spans="5:6" ht="12.75">
      <c r="E1552" s="88"/>
      <c r="F1552" s="88"/>
    </row>
    <row r="1554" spans="5:6" ht="12.75">
      <c r="E1554" s="88"/>
      <c r="F1554" s="88"/>
    </row>
    <row r="1556" spans="5:6" ht="12.75">
      <c r="E1556" s="88"/>
      <c r="F1556" s="88"/>
    </row>
    <row r="1558" spans="5:6" ht="12.75">
      <c r="E1558" s="88"/>
      <c r="F1558" s="88"/>
    </row>
    <row r="1562" spans="5:6" ht="12.75">
      <c r="E1562" s="88"/>
      <c r="F1562" s="88"/>
    </row>
    <row r="1564" spans="5:6" ht="12.75">
      <c r="E1564" s="88"/>
      <c r="F1564" s="88"/>
    </row>
    <row r="1566" spans="5:6" ht="12.75">
      <c r="E1566" s="88"/>
      <c r="F1566" s="88"/>
    </row>
    <row r="1568" spans="5:6" ht="12.75">
      <c r="E1568" s="88"/>
      <c r="F1568" s="88"/>
    </row>
    <row r="1570" ht="12.75">
      <c r="F1570" s="88"/>
    </row>
    <row r="1572" spans="5:6" ht="12.75">
      <c r="E1572" s="88"/>
      <c r="F1572" s="88"/>
    </row>
    <row r="1574" spans="5:6" ht="12.75">
      <c r="E1574" s="88"/>
      <c r="F1574" s="88"/>
    </row>
    <row r="1576" spans="5:6" ht="12.75">
      <c r="E1576" s="88"/>
      <c r="F1576" s="88"/>
    </row>
    <row r="1578" spans="5:6" ht="12.75">
      <c r="E1578" s="88"/>
      <c r="F1578" s="88"/>
    </row>
    <row r="1580" spans="5:6" ht="12.75">
      <c r="E1580" s="88"/>
      <c r="F1580" s="88"/>
    </row>
    <row r="1582" spans="5:6" ht="12.75">
      <c r="E1582" s="88"/>
      <c r="F1582" s="88"/>
    </row>
    <row r="1584" spans="5:6" ht="12.75">
      <c r="E1584" s="88"/>
      <c r="F1584" s="88"/>
    </row>
    <row r="1586" spans="5:6" ht="12.75">
      <c r="E1586" s="88"/>
      <c r="F1586" s="88"/>
    </row>
    <row r="1588" spans="5:6" ht="12.75">
      <c r="E1588" s="88"/>
      <c r="F1588" s="88"/>
    </row>
    <row r="1590" spans="5:6" ht="12.75">
      <c r="E1590" s="88"/>
      <c r="F1590" s="88"/>
    </row>
    <row r="1592" spans="5:6" ht="12.75">
      <c r="E1592" s="88"/>
      <c r="F1592" s="88"/>
    </row>
    <row r="1598" spans="5:6" ht="12.75">
      <c r="E1598" s="88"/>
      <c r="F1598" s="88"/>
    </row>
    <row r="1600" spans="5:6" ht="12.75">
      <c r="E1600" s="88"/>
      <c r="F1600" s="88"/>
    </row>
    <row r="1602" spans="5:6" ht="12.75">
      <c r="E1602" s="88"/>
      <c r="F1602" s="88"/>
    </row>
  </sheetData>
  <sheetProtection/>
  <mergeCells count="1">
    <mergeCell ref="B2:F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19"/>
  <sheetViews>
    <sheetView view="pageBreakPreview" zoomScaleSheetLayoutView="100" zoomScalePageLayoutView="0" workbookViewId="0" topLeftCell="A1">
      <selection activeCell="H313" sqref="H313"/>
    </sheetView>
  </sheetViews>
  <sheetFormatPr defaultColWidth="9.140625" defaultRowHeight="12.75"/>
  <cols>
    <col min="1" max="1" width="3.7109375" style="217" customWidth="1"/>
    <col min="2" max="2" width="44.7109375" style="247" customWidth="1"/>
    <col min="3" max="3" width="5.7109375" style="219" customWidth="1"/>
    <col min="4" max="4" width="7.57421875" style="248" customWidth="1"/>
    <col min="5" max="5" width="10.7109375" style="221" customWidth="1"/>
    <col min="6" max="6" width="15.7109375" style="221" customWidth="1"/>
    <col min="7" max="7" width="19.421875" style="219" customWidth="1"/>
    <col min="8" max="8" width="11.00390625" style="249" customWidth="1"/>
    <col min="9" max="9" width="10.140625" style="249" customWidth="1"/>
    <col min="10" max="10" width="9.140625" style="249" customWidth="1"/>
    <col min="11" max="11" width="16.7109375" style="249" customWidth="1"/>
    <col min="12" max="12" width="9.8515625" style="249" customWidth="1"/>
    <col min="13" max="13" width="2.57421875" style="249" bestFit="1" customWidth="1"/>
    <col min="14" max="14" width="9.140625" style="249" customWidth="1"/>
    <col min="15" max="15" width="9.00390625" style="249" customWidth="1"/>
    <col min="16" max="16384" width="9.140625" style="249" customWidth="1"/>
  </cols>
  <sheetData>
    <row r="1" spans="1:14" s="160" customFormat="1" ht="18">
      <c r="A1" s="158"/>
      <c r="B1" s="159"/>
      <c r="D1" s="161"/>
      <c r="E1" s="162"/>
      <c r="F1" s="163"/>
      <c r="G1" s="250"/>
      <c r="H1" s="251"/>
      <c r="I1" s="251"/>
      <c r="K1" s="250"/>
      <c r="L1" s="250"/>
      <c r="M1" s="252"/>
      <c r="N1" s="164"/>
    </row>
    <row r="2" spans="1:14" s="160" customFormat="1" ht="26.25" customHeight="1">
      <c r="A2" s="158"/>
      <c r="B2" s="415" t="str">
        <f>Rekapitulacija!B2</f>
        <v>UREDITEV PROSTOROV ZA IZVAJANJE FIZIOTERAPIJE IN ZDRAVSTVENE VZGOJE V PRITLIČJU OBJEKTA BEVKOVA 13 V AJDOVŠČINI</v>
      </c>
      <c r="C2" s="416"/>
      <c r="D2" s="416"/>
      <c r="E2" s="416"/>
      <c r="F2" s="416"/>
      <c r="G2" s="250"/>
      <c r="H2" s="251"/>
      <c r="I2" s="251"/>
      <c r="K2" s="250"/>
      <c r="L2" s="250"/>
      <c r="M2" s="252"/>
      <c r="N2" s="164"/>
    </row>
    <row r="3" spans="1:14" s="160" customFormat="1" ht="12.75" customHeight="1">
      <c r="A3" s="158"/>
      <c r="B3" s="159"/>
      <c r="D3" s="161"/>
      <c r="E3" s="162"/>
      <c r="F3" s="163"/>
      <c r="G3" s="250"/>
      <c r="H3" s="251"/>
      <c r="I3" s="251"/>
      <c r="K3" s="250"/>
      <c r="L3" s="250"/>
      <c r="M3" s="252"/>
      <c r="N3" s="164"/>
    </row>
    <row r="4" spans="1:14" s="160" customFormat="1" ht="18">
      <c r="A4" s="393" t="s">
        <v>132</v>
      </c>
      <c r="B4" s="394" t="str">
        <f>+DEL</f>
        <v>ELEKTRIČNE INŠTALACIJE</v>
      </c>
      <c r="C4" s="167"/>
      <c r="D4" s="40"/>
      <c r="E4" s="168"/>
      <c r="F4" s="169"/>
      <c r="G4" s="250"/>
      <c r="H4" s="251"/>
      <c r="I4" s="251"/>
      <c r="K4" s="250"/>
      <c r="L4" s="250"/>
      <c r="M4" s="252"/>
      <c r="N4" s="164"/>
    </row>
    <row r="5" spans="1:14" s="160" customFormat="1" ht="18">
      <c r="A5" s="170"/>
      <c r="B5" s="165"/>
      <c r="C5" s="166"/>
      <c r="D5" s="40"/>
      <c r="E5" s="168"/>
      <c r="F5" s="169"/>
      <c r="G5" s="250"/>
      <c r="H5" s="251"/>
      <c r="I5" s="251"/>
      <c r="K5" s="250"/>
      <c r="L5" s="250"/>
      <c r="M5" s="252"/>
      <c r="N5" s="164"/>
    </row>
    <row r="6" spans="1:14" s="172" customFormat="1" ht="18.75" thickBot="1">
      <c r="A6" s="171" t="str">
        <f>+'[1]OSNOVA'!E32</f>
        <v>REKAPITULACIJA</v>
      </c>
      <c r="B6" s="171"/>
      <c r="C6" s="171"/>
      <c r="D6" s="171"/>
      <c r="E6" s="171"/>
      <c r="F6" s="171"/>
      <c r="G6" s="253"/>
      <c r="H6" s="254"/>
      <c r="I6" s="254"/>
      <c r="K6" s="253"/>
      <c r="L6" s="253"/>
      <c r="M6" s="202"/>
      <c r="N6" s="174"/>
    </row>
    <row r="7" spans="1:14" s="160" customFormat="1" ht="18">
      <c r="A7" s="165"/>
      <c r="B7" s="165"/>
      <c r="C7" s="166"/>
      <c r="D7" s="40"/>
      <c r="E7" s="168"/>
      <c r="F7" s="169"/>
      <c r="G7" s="250"/>
      <c r="H7" s="251"/>
      <c r="I7" s="251"/>
      <c r="K7" s="250"/>
      <c r="L7" s="250"/>
      <c r="M7" s="252"/>
      <c r="N7" s="164"/>
    </row>
    <row r="8" spans="1:6" s="181" customFormat="1" ht="15">
      <c r="A8" s="175" t="str">
        <f>'[1]NN priključek'!A5</f>
        <v>E1.</v>
      </c>
      <c r="B8" s="176" t="s">
        <v>658</v>
      </c>
      <c r="C8" s="177"/>
      <c r="D8" s="178"/>
      <c r="E8" s="177"/>
      <c r="F8" s="179">
        <f>F46</f>
        <v>0</v>
      </c>
    </row>
    <row r="9" spans="1:6" s="181" customFormat="1" ht="15">
      <c r="A9" s="182" t="str">
        <f>+'[1]Razsvetljava'!A5</f>
        <v>E2.</v>
      </c>
      <c r="B9" s="176" t="s">
        <v>659</v>
      </c>
      <c r="C9" s="177"/>
      <c r="D9" s="178"/>
      <c r="E9" s="177"/>
      <c r="F9" s="179">
        <f>F91</f>
        <v>0</v>
      </c>
    </row>
    <row r="10" spans="1:6" s="181" customFormat="1" ht="15">
      <c r="A10" s="182" t="str">
        <f>'[1]Vodovni material'!A5</f>
        <v>E3.</v>
      </c>
      <c r="B10" s="176" t="s">
        <v>660</v>
      </c>
      <c r="C10" s="177"/>
      <c r="D10" s="178"/>
      <c r="E10" s="177"/>
      <c r="F10" s="179">
        <f>F197</f>
        <v>0</v>
      </c>
    </row>
    <row r="11" spans="1:6" s="181" customFormat="1" ht="15">
      <c r="A11" s="182" t="str">
        <f>'[1]Razdelilniki'!A5</f>
        <v>E4.</v>
      </c>
      <c r="B11" s="176" t="s">
        <v>661</v>
      </c>
      <c r="C11" s="177"/>
      <c r="D11" s="178"/>
      <c r="E11" s="177"/>
      <c r="F11" s="179">
        <f>F229</f>
        <v>0</v>
      </c>
    </row>
    <row r="12" spans="1:6" s="181" customFormat="1" ht="15">
      <c r="A12" s="182" t="str">
        <f>'[1]TK'!A5</f>
        <v>E5.</v>
      </c>
      <c r="B12" s="176" t="s">
        <v>662</v>
      </c>
      <c r="C12" s="177"/>
      <c r="D12" s="178"/>
      <c r="E12" s="177"/>
      <c r="F12" s="179">
        <f>F255</f>
        <v>0</v>
      </c>
    </row>
    <row r="13" spans="1:6" s="181" customFormat="1" ht="15">
      <c r="A13" s="175" t="str">
        <f>'[1]RDČ'!A5</f>
        <v>E6.</v>
      </c>
      <c r="B13" s="176" t="s">
        <v>663</v>
      </c>
      <c r="C13" s="177"/>
      <c r="D13" s="178"/>
      <c r="E13" s="177"/>
      <c r="F13" s="179">
        <f>F269</f>
        <v>0</v>
      </c>
    </row>
    <row r="14" spans="1:6" s="181" customFormat="1" ht="15">
      <c r="A14" s="175" t="str">
        <f>'[1]prestavitev JR in zaščita EE'!A5</f>
        <v>E7.</v>
      </c>
      <c r="B14" s="176" t="s">
        <v>664</v>
      </c>
      <c r="C14" s="177"/>
      <c r="D14" s="178"/>
      <c r="E14" s="177"/>
      <c r="F14" s="179">
        <f>F303</f>
        <v>0</v>
      </c>
    </row>
    <row r="15" spans="1:6" s="181" customFormat="1" ht="15.75" thickBot="1">
      <c r="A15" s="183" t="str">
        <f>'[1]Ostalo'!A5</f>
        <v>E8.</v>
      </c>
      <c r="B15" s="184" t="s">
        <v>665</v>
      </c>
      <c r="C15" s="185"/>
      <c r="D15" s="186"/>
      <c r="E15" s="185"/>
      <c r="F15" s="187">
        <f>F319</f>
        <v>0</v>
      </c>
    </row>
    <row r="16" spans="1:8" s="181" customFormat="1" ht="15.75" thickBot="1">
      <c r="A16" s="188"/>
      <c r="B16" s="189"/>
      <c r="C16" s="190"/>
      <c r="D16" s="191" t="s">
        <v>647</v>
      </c>
      <c r="E16" s="190"/>
      <c r="F16" s="192">
        <f>SUM(F8:F15)</f>
        <v>0</v>
      </c>
      <c r="G16" s="255"/>
      <c r="H16" s="193"/>
    </row>
    <row r="17" spans="1:7" s="181" customFormat="1" ht="15.75" thickTop="1">
      <c r="A17" s="194"/>
      <c r="B17" s="195"/>
      <c r="C17" s="177"/>
      <c r="D17" s="178"/>
      <c r="E17" s="177"/>
      <c r="F17" s="179"/>
      <c r="G17" s="255"/>
    </row>
    <row r="18" spans="1:7" s="202" customFormat="1" ht="12">
      <c r="A18" s="196"/>
      <c r="B18" s="197" t="s">
        <v>648</v>
      </c>
      <c r="C18" s="198"/>
      <c r="D18" s="199"/>
      <c r="E18" s="198"/>
      <c r="F18" s="200"/>
      <c r="G18" s="201"/>
    </row>
    <row r="19" spans="1:7" s="202" customFormat="1" ht="25.5" customHeight="1">
      <c r="A19" s="203"/>
      <c r="B19" s="417" t="s">
        <v>649</v>
      </c>
      <c r="C19" s="418"/>
      <c r="D19" s="418"/>
      <c r="E19" s="418"/>
      <c r="F19" s="418"/>
      <c r="G19" s="201"/>
    </row>
    <row r="20" spans="1:7" s="202" customFormat="1" ht="27" customHeight="1">
      <c r="A20" s="203"/>
      <c r="B20" s="417" t="s">
        <v>650</v>
      </c>
      <c r="C20" s="418"/>
      <c r="D20" s="418"/>
      <c r="E20" s="418"/>
      <c r="F20" s="418"/>
      <c r="G20" s="201"/>
    </row>
    <row r="21" spans="1:7" s="202" customFormat="1" ht="25.5" customHeight="1">
      <c r="A21" s="203"/>
      <c r="B21" s="419" t="s">
        <v>651</v>
      </c>
      <c r="C21" s="420"/>
      <c r="D21" s="420"/>
      <c r="E21" s="420"/>
      <c r="F21" s="420"/>
      <c r="G21" s="201"/>
    </row>
    <row r="22" spans="1:7" s="202" customFormat="1" ht="24" customHeight="1">
      <c r="A22" s="203"/>
      <c r="B22" s="417" t="s">
        <v>652</v>
      </c>
      <c r="C22" s="418"/>
      <c r="D22" s="418"/>
      <c r="E22" s="418"/>
      <c r="F22" s="418"/>
      <c r="G22" s="201"/>
    </row>
    <row r="23" spans="1:7" s="209" customFormat="1" ht="12">
      <c r="A23" s="204"/>
      <c r="B23" s="205"/>
      <c r="C23" s="206"/>
      <c r="D23" s="207"/>
      <c r="E23" s="208"/>
      <c r="F23" s="208"/>
      <c r="G23" s="256"/>
    </row>
    <row r="24" spans="1:7" s="209" customFormat="1" ht="12">
      <c r="A24" s="210"/>
      <c r="B24" s="205"/>
      <c r="C24" s="206"/>
      <c r="D24" s="207"/>
      <c r="E24" s="208"/>
      <c r="F24" s="208"/>
      <c r="G24" s="256"/>
    </row>
    <row r="25" spans="1:14" s="209" customFormat="1" ht="13.5" thickBot="1">
      <c r="A25" s="211" t="s">
        <v>666</v>
      </c>
      <c r="B25" s="212" t="s">
        <v>658</v>
      </c>
      <c r="C25" s="213"/>
      <c r="D25" s="214"/>
      <c r="E25" s="215"/>
      <c r="F25" s="216"/>
      <c r="G25" s="202"/>
      <c r="H25" s="257"/>
      <c r="J25" s="258"/>
      <c r="K25" s="256"/>
      <c r="L25" s="256"/>
      <c r="M25" s="256"/>
      <c r="N25" s="206"/>
    </row>
    <row r="26" spans="1:14" s="209" customFormat="1" ht="12.75">
      <c r="A26" s="217"/>
      <c r="B26" s="218"/>
      <c r="C26" s="219"/>
      <c r="D26" s="220"/>
      <c r="E26" s="221"/>
      <c r="F26" s="222"/>
      <c r="G26" s="202"/>
      <c r="H26" s="257"/>
      <c r="J26" s="258"/>
      <c r="K26" s="256"/>
      <c r="L26" s="256"/>
      <c r="M26" s="256"/>
      <c r="N26" s="206"/>
    </row>
    <row r="27" spans="1:6" ht="12.75">
      <c r="A27" s="336"/>
      <c r="B27" s="421" t="s">
        <v>805</v>
      </c>
      <c r="C27" s="401"/>
      <c r="D27" s="401"/>
      <c r="E27" s="401"/>
      <c r="F27" s="401"/>
    </row>
    <row r="28" spans="1:6" ht="12.75">
      <c r="A28" s="336"/>
      <c r="B28" s="340"/>
      <c r="C28" s="67"/>
      <c r="D28" s="67"/>
      <c r="E28" s="67"/>
      <c r="F28" s="67"/>
    </row>
    <row r="29" spans="1:14" s="209" customFormat="1" ht="24">
      <c r="A29" s="223" t="s">
        <v>131</v>
      </c>
      <c r="B29" s="224" t="s">
        <v>653</v>
      </c>
      <c r="C29" s="225" t="s">
        <v>85</v>
      </c>
      <c r="D29" s="226">
        <v>5</v>
      </c>
      <c r="E29" s="227"/>
      <c r="F29" s="227">
        <f>D29*E29</f>
        <v>0</v>
      </c>
      <c r="G29" s="202"/>
      <c r="H29" s="257"/>
      <c r="J29" s="258"/>
      <c r="K29" s="256"/>
      <c r="L29" s="256"/>
      <c r="M29" s="256"/>
      <c r="N29" s="206"/>
    </row>
    <row r="30" spans="1:14" s="209" customFormat="1" ht="12">
      <c r="A30" s="228"/>
      <c r="B30" s="229"/>
      <c r="C30" s="230"/>
      <c r="D30" s="231"/>
      <c r="E30" s="232"/>
      <c r="F30" s="227"/>
      <c r="G30" s="259"/>
      <c r="H30" s="257"/>
      <c r="J30" s="258"/>
      <c r="K30" s="256"/>
      <c r="L30" s="256"/>
      <c r="M30" s="256"/>
      <c r="N30" s="206"/>
    </row>
    <row r="31" spans="1:14" s="209" customFormat="1" ht="37.5">
      <c r="A31" s="223" t="s">
        <v>108</v>
      </c>
      <c r="B31" s="224" t="s">
        <v>654</v>
      </c>
      <c r="C31" s="225" t="s">
        <v>246</v>
      </c>
      <c r="D31" s="226">
        <v>8</v>
      </c>
      <c r="E31" s="227"/>
      <c r="F31" s="227">
        <f>D31*E31</f>
        <v>0</v>
      </c>
      <c r="G31" s="258"/>
      <c r="H31" s="257"/>
      <c r="J31" s="258"/>
      <c r="K31" s="256"/>
      <c r="L31" s="256"/>
      <c r="M31" s="256"/>
      <c r="N31" s="206"/>
    </row>
    <row r="32" spans="1:14" s="209" customFormat="1" ht="12">
      <c r="A32" s="228"/>
      <c r="B32" s="229"/>
      <c r="C32" s="230"/>
      <c r="D32" s="231"/>
      <c r="E32" s="232"/>
      <c r="F32" s="227"/>
      <c r="G32" s="258"/>
      <c r="H32" s="257"/>
      <c r="J32" s="258"/>
      <c r="K32" s="256"/>
      <c r="L32" s="256"/>
      <c r="M32" s="256"/>
      <c r="N32" s="206"/>
    </row>
    <row r="33" spans="1:14" s="209" customFormat="1" ht="24">
      <c r="A33" s="223" t="s">
        <v>94</v>
      </c>
      <c r="B33" s="224" t="s">
        <v>821</v>
      </c>
      <c r="C33" s="225" t="s">
        <v>234</v>
      </c>
      <c r="D33" s="226">
        <v>1</v>
      </c>
      <c r="E33" s="227"/>
      <c r="F33" s="227">
        <f>D33*E33</f>
        <v>0</v>
      </c>
      <c r="G33" s="258"/>
      <c r="H33" s="257"/>
      <c r="J33" s="258"/>
      <c r="K33" s="256"/>
      <c r="L33" s="256"/>
      <c r="M33" s="256"/>
      <c r="N33" s="206"/>
    </row>
    <row r="34" spans="1:14" s="209" customFormat="1" ht="36">
      <c r="A34" s="228"/>
      <c r="B34" s="224" t="s">
        <v>667</v>
      </c>
      <c r="C34" s="234"/>
      <c r="D34" s="235"/>
      <c r="E34" s="232"/>
      <c r="F34" s="227"/>
      <c r="G34" s="258"/>
      <c r="H34" s="257"/>
      <c r="J34" s="258"/>
      <c r="K34" s="256"/>
      <c r="L34" s="256"/>
      <c r="M34" s="256"/>
      <c r="N34" s="206"/>
    </row>
    <row r="35" spans="1:14" s="209" customFormat="1" ht="12">
      <c r="A35" s="223"/>
      <c r="B35" s="224" t="s">
        <v>655</v>
      </c>
      <c r="C35" s="234"/>
      <c r="D35" s="235"/>
      <c r="E35" s="227"/>
      <c r="F35" s="227"/>
      <c r="G35" s="258"/>
      <c r="H35" s="257"/>
      <c r="J35" s="258"/>
      <c r="K35" s="256"/>
      <c r="L35" s="256"/>
      <c r="M35" s="256"/>
      <c r="N35" s="206"/>
    </row>
    <row r="36" spans="1:14" s="209" customFormat="1" ht="12">
      <c r="A36" s="223"/>
      <c r="B36" s="224" t="s">
        <v>656</v>
      </c>
      <c r="C36" s="234"/>
      <c r="D36" s="235"/>
      <c r="E36" s="227"/>
      <c r="F36" s="227"/>
      <c r="G36" s="258"/>
      <c r="H36" s="257"/>
      <c r="J36" s="258"/>
      <c r="K36" s="256"/>
      <c r="L36" s="256"/>
      <c r="M36" s="256"/>
      <c r="N36" s="206"/>
    </row>
    <row r="37" spans="1:14" s="209" customFormat="1" ht="24">
      <c r="A37" s="223"/>
      <c r="B37" s="224" t="s">
        <v>657</v>
      </c>
      <c r="C37" s="234"/>
      <c r="D37" s="235"/>
      <c r="E37" s="227"/>
      <c r="F37" s="227"/>
      <c r="G37" s="258"/>
      <c r="H37" s="257"/>
      <c r="J37" s="258"/>
      <c r="K37" s="256"/>
      <c r="L37" s="256"/>
      <c r="M37" s="256"/>
      <c r="N37" s="206"/>
    </row>
    <row r="38" spans="1:12" s="237" customFormat="1" ht="108">
      <c r="A38" s="223"/>
      <c r="B38" s="224" t="s">
        <v>822</v>
      </c>
      <c r="C38" s="234"/>
      <c r="D38" s="235"/>
      <c r="E38" s="227"/>
      <c r="F38" s="227"/>
      <c r="G38" s="260"/>
      <c r="H38" s="261"/>
      <c r="I38" s="260"/>
      <c r="J38" s="262"/>
      <c r="K38" s="263"/>
      <c r="L38" s="263"/>
    </row>
    <row r="39" spans="1:12" s="242" customFormat="1" ht="12">
      <c r="A39" s="223"/>
      <c r="B39" s="224" t="s">
        <v>823</v>
      </c>
      <c r="C39" s="234"/>
      <c r="D39" s="235"/>
      <c r="E39" s="227"/>
      <c r="F39" s="227"/>
      <c r="H39" s="264"/>
      <c r="J39" s="265"/>
      <c r="K39" s="266"/>
      <c r="L39" s="266"/>
    </row>
    <row r="40" spans="1:12" s="242" customFormat="1" ht="24">
      <c r="A40" s="223"/>
      <c r="B40" s="224" t="s">
        <v>824</v>
      </c>
      <c r="C40" s="234"/>
      <c r="D40" s="235"/>
      <c r="E40" s="227"/>
      <c r="F40" s="227"/>
      <c r="H40" s="264"/>
      <c r="J40" s="265"/>
      <c r="K40" s="266"/>
      <c r="L40" s="266"/>
    </row>
    <row r="41" spans="1:12" s="242" customFormat="1" ht="12">
      <c r="A41" s="228"/>
      <c r="B41" s="224"/>
      <c r="C41" s="234"/>
      <c r="D41" s="235"/>
      <c r="E41" s="232"/>
      <c r="F41" s="227"/>
      <c r="H41" s="264"/>
      <c r="J41" s="265"/>
      <c r="K41" s="266"/>
      <c r="L41" s="266"/>
    </row>
    <row r="42" spans="1:12" s="242" customFormat="1" ht="24">
      <c r="A42" s="223" t="s">
        <v>121</v>
      </c>
      <c r="B42" s="224" t="s">
        <v>825</v>
      </c>
      <c r="C42" s="225" t="s">
        <v>234</v>
      </c>
      <c r="D42" s="226">
        <v>1</v>
      </c>
      <c r="E42" s="227"/>
      <c r="F42" s="227">
        <f>D42*E42</f>
        <v>0</v>
      </c>
      <c r="H42" s="264"/>
      <c r="J42" s="265"/>
      <c r="K42" s="266"/>
      <c r="L42" s="266"/>
    </row>
    <row r="43" spans="1:12" s="242" customFormat="1" ht="12">
      <c r="A43" s="228"/>
      <c r="B43" s="224"/>
      <c r="C43" s="225"/>
      <c r="D43" s="226"/>
      <c r="E43" s="232"/>
      <c r="F43" s="227"/>
      <c r="H43" s="264"/>
      <c r="J43" s="265"/>
      <c r="K43" s="266"/>
      <c r="L43" s="266"/>
    </row>
    <row r="44" spans="1:12" s="242" customFormat="1" ht="12">
      <c r="A44" s="223" t="s">
        <v>132</v>
      </c>
      <c r="B44" s="224" t="s">
        <v>806</v>
      </c>
      <c r="C44" s="225" t="s">
        <v>234</v>
      </c>
      <c r="D44" s="226">
        <v>1</v>
      </c>
      <c r="E44" s="227"/>
      <c r="F44" s="227">
        <f>(D44/100)*E44</f>
        <v>0</v>
      </c>
      <c r="H44" s="264"/>
      <c r="J44" s="265"/>
      <c r="K44" s="266"/>
      <c r="L44" s="266"/>
    </row>
    <row r="45" spans="1:12" s="242" customFormat="1" ht="12">
      <c r="A45" s="223"/>
      <c r="B45" s="224"/>
      <c r="C45" s="234"/>
      <c r="D45" s="235"/>
      <c r="E45" s="233"/>
      <c r="F45" s="233"/>
      <c r="H45" s="264"/>
      <c r="J45" s="265"/>
      <c r="K45" s="266"/>
      <c r="L45" s="266"/>
    </row>
    <row r="46" spans="1:12" s="242" customFormat="1" ht="13.5" thickBot="1">
      <c r="A46" s="243"/>
      <c r="B46" s="244" t="str">
        <f>CONCATENATE(A25," ",B25," - SKUPAJ:")</f>
        <v>E1. NN PRIKLJUČEK - SKUPAJ:</v>
      </c>
      <c r="C46" s="244"/>
      <c r="D46" s="244"/>
      <c r="E46" s="245"/>
      <c r="F46" s="246">
        <f>SUM(F29:F45)</f>
        <v>0</v>
      </c>
      <c r="H46" s="264"/>
      <c r="J46" s="265"/>
      <c r="K46" s="266"/>
      <c r="L46" s="266"/>
    </row>
    <row r="47" spans="1:6" s="242" customFormat="1" ht="12">
      <c r="A47" s="223"/>
      <c r="B47" s="239"/>
      <c r="C47" s="238"/>
      <c r="D47" s="240"/>
      <c r="E47" s="241"/>
      <c r="F47" s="241"/>
    </row>
    <row r="48" spans="1:6" s="242" customFormat="1" ht="18">
      <c r="A48" s="268"/>
      <c r="B48" s="267"/>
      <c r="C48" s="269"/>
      <c r="D48" s="270"/>
      <c r="E48" s="173"/>
      <c r="F48" s="173"/>
    </row>
    <row r="49" spans="1:6" s="242" customFormat="1" ht="13.5" thickBot="1">
      <c r="A49" s="309" t="s">
        <v>683</v>
      </c>
      <c r="B49" s="310" t="s">
        <v>659</v>
      </c>
      <c r="C49" s="311"/>
      <c r="D49" s="312"/>
      <c r="E49" s="313"/>
      <c r="F49" s="313"/>
    </row>
    <row r="50" spans="1:6" s="242" customFormat="1" ht="12">
      <c r="A50" s="241"/>
      <c r="B50" s="271"/>
      <c r="C50" s="241"/>
      <c r="D50" s="241"/>
      <c r="E50" s="241"/>
      <c r="F50" s="241"/>
    </row>
    <row r="51" spans="1:6" ht="12.75">
      <c r="A51" s="336"/>
      <c r="B51" s="421" t="s">
        <v>805</v>
      </c>
      <c r="C51" s="401"/>
      <c r="D51" s="401"/>
      <c r="E51" s="401"/>
      <c r="F51" s="401"/>
    </row>
    <row r="52" spans="1:6" ht="12.75">
      <c r="A52" s="336"/>
      <c r="B52" s="340"/>
      <c r="C52" s="67"/>
      <c r="D52" s="67"/>
      <c r="E52" s="67"/>
      <c r="F52" s="67"/>
    </row>
    <row r="53" spans="1:7" s="242" customFormat="1" ht="120">
      <c r="A53" s="272" t="s">
        <v>131</v>
      </c>
      <c r="B53" s="274" t="s">
        <v>827</v>
      </c>
      <c r="C53" s="225" t="s">
        <v>234</v>
      </c>
      <c r="D53" s="226">
        <v>3</v>
      </c>
      <c r="E53" s="233"/>
      <c r="F53" s="233">
        <f>D53*E53</f>
        <v>0</v>
      </c>
      <c r="G53" s="238"/>
    </row>
    <row r="54" spans="1:7" s="242" customFormat="1" ht="24">
      <c r="A54" s="272"/>
      <c r="B54" s="275" t="s">
        <v>668</v>
      </c>
      <c r="C54" s="234"/>
      <c r="D54" s="235"/>
      <c r="E54" s="233"/>
      <c r="F54" s="233"/>
      <c r="G54" s="238"/>
    </row>
    <row r="55" spans="1:7" s="242" customFormat="1" ht="12">
      <c r="A55" s="276"/>
      <c r="B55" s="274"/>
      <c r="C55" s="234"/>
      <c r="D55" s="235"/>
      <c r="E55" s="233"/>
      <c r="F55" s="233"/>
      <c r="G55" s="238"/>
    </row>
    <row r="56" spans="1:7" s="242" customFormat="1" ht="132" customHeight="1">
      <c r="A56" s="272" t="s">
        <v>108</v>
      </c>
      <c r="B56" s="274" t="s">
        <v>826</v>
      </c>
      <c r="C56" s="225" t="s">
        <v>234</v>
      </c>
      <c r="D56" s="226">
        <v>1</v>
      </c>
      <c r="E56" s="233"/>
      <c r="F56" s="233">
        <f>D56*E56</f>
        <v>0</v>
      </c>
      <c r="G56" s="238"/>
    </row>
    <row r="57" spans="1:7" s="242" customFormat="1" ht="24">
      <c r="A57" s="272"/>
      <c r="B57" s="275" t="s">
        <v>669</v>
      </c>
      <c r="C57" s="234"/>
      <c r="D57" s="235"/>
      <c r="E57" s="233"/>
      <c r="F57" s="233"/>
      <c r="G57" s="238"/>
    </row>
    <row r="58" spans="1:7" s="242" customFormat="1" ht="12">
      <c r="A58" s="276"/>
      <c r="B58" s="274"/>
      <c r="C58" s="234"/>
      <c r="D58" s="235"/>
      <c r="E58" s="233"/>
      <c r="F58" s="233"/>
      <c r="G58" s="238"/>
    </row>
    <row r="59" spans="1:7" s="242" customFormat="1" ht="120" customHeight="1">
      <c r="A59" s="272" t="s">
        <v>94</v>
      </c>
      <c r="B59" s="275" t="s">
        <v>670</v>
      </c>
      <c r="C59" s="225" t="s">
        <v>234</v>
      </c>
      <c r="D59" s="226">
        <v>31</v>
      </c>
      <c r="E59" s="233"/>
      <c r="F59" s="233">
        <f>D59*E59</f>
        <v>0</v>
      </c>
      <c r="G59" s="238"/>
    </row>
    <row r="60" spans="1:7" s="242" customFormat="1" ht="24">
      <c r="A60" s="272"/>
      <c r="B60" s="275" t="s">
        <v>671</v>
      </c>
      <c r="C60" s="234"/>
      <c r="D60" s="235"/>
      <c r="E60" s="233"/>
      <c r="F60" s="233"/>
      <c r="G60" s="238"/>
    </row>
    <row r="61" spans="1:7" s="242" customFormat="1" ht="12">
      <c r="A61" s="276"/>
      <c r="B61" s="274"/>
      <c r="C61" s="234"/>
      <c r="D61" s="235"/>
      <c r="E61" s="233"/>
      <c r="F61" s="233"/>
      <c r="G61" s="238"/>
    </row>
    <row r="62" spans="1:7" s="242" customFormat="1" ht="132">
      <c r="A62" s="272" t="s">
        <v>121</v>
      </c>
      <c r="B62" s="277" t="s">
        <v>672</v>
      </c>
      <c r="C62" s="225" t="s">
        <v>234</v>
      </c>
      <c r="D62" s="226">
        <v>21</v>
      </c>
      <c r="E62" s="233"/>
      <c r="F62" s="233">
        <f>D62*E62</f>
        <v>0</v>
      </c>
      <c r="G62" s="238"/>
    </row>
    <row r="63" spans="1:7" s="242" customFormat="1" ht="24">
      <c r="A63" s="272"/>
      <c r="B63" s="275" t="s">
        <v>673</v>
      </c>
      <c r="C63" s="234"/>
      <c r="D63" s="235"/>
      <c r="E63" s="233"/>
      <c r="F63" s="233"/>
      <c r="G63" s="238"/>
    </row>
    <row r="64" spans="1:7" s="242" customFormat="1" ht="12">
      <c r="A64" s="272"/>
      <c r="B64" s="274"/>
      <c r="C64" s="236"/>
      <c r="D64" s="278"/>
      <c r="E64" s="232"/>
      <c r="F64" s="233"/>
      <c r="G64" s="238"/>
    </row>
    <row r="65" spans="1:7" s="242" customFormat="1" ht="108">
      <c r="A65" s="272" t="s">
        <v>132</v>
      </c>
      <c r="B65" s="277" t="s">
        <v>690</v>
      </c>
      <c r="C65" s="225" t="s">
        <v>234</v>
      </c>
      <c r="D65" s="226">
        <v>4</v>
      </c>
      <c r="E65" s="233"/>
      <c r="F65" s="233">
        <f>D65*E65</f>
        <v>0</v>
      </c>
      <c r="G65" s="238"/>
    </row>
    <row r="66" spans="1:7" s="242" customFormat="1" ht="24">
      <c r="A66" s="272"/>
      <c r="B66" s="279" t="s">
        <v>674</v>
      </c>
      <c r="C66" s="234"/>
      <c r="D66" s="235"/>
      <c r="E66" s="233"/>
      <c r="F66" s="233"/>
      <c r="G66" s="238"/>
    </row>
    <row r="67" spans="1:7" s="242" customFormat="1" ht="12">
      <c r="A67" s="276"/>
      <c r="B67" s="274"/>
      <c r="C67" s="236"/>
      <c r="D67" s="278"/>
      <c r="E67" s="232"/>
      <c r="F67" s="233"/>
      <c r="G67" s="238"/>
    </row>
    <row r="68" spans="1:7" s="242" customFormat="1" ht="84">
      <c r="A68" s="272" t="s">
        <v>53</v>
      </c>
      <c r="B68" s="280" t="s">
        <v>675</v>
      </c>
      <c r="C68" s="225" t="s">
        <v>234</v>
      </c>
      <c r="D68" s="226">
        <v>10</v>
      </c>
      <c r="E68" s="233"/>
      <c r="F68" s="233">
        <f>D68*E68</f>
        <v>0</v>
      </c>
      <c r="G68" s="238"/>
    </row>
    <row r="69" spans="1:7" s="242" customFormat="1" ht="24">
      <c r="A69" s="272"/>
      <c r="B69" s="279" t="s">
        <v>676</v>
      </c>
      <c r="C69" s="234"/>
      <c r="D69" s="235"/>
      <c r="E69" s="233"/>
      <c r="F69" s="233"/>
      <c r="G69" s="238"/>
    </row>
    <row r="70" spans="1:7" s="242" customFormat="1" ht="12">
      <c r="A70" s="276"/>
      <c r="B70" s="274"/>
      <c r="C70" s="236"/>
      <c r="D70" s="278"/>
      <c r="E70" s="232"/>
      <c r="F70" s="233"/>
      <c r="G70" s="238"/>
    </row>
    <row r="71" spans="1:7" s="242" customFormat="1" ht="84">
      <c r="A71" s="272" t="s">
        <v>133</v>
      </c>
      <c r="B71" s="277" t="s">
        <v>677</v>
      </c>
      <c r="C71" s="225" t="s">
        <v>234</v>
      </c>
      <c r="D71" s="226">
        <v>3</v>
      </c>
      <c r="E71" s="233"/>
      <c r="F71" s="233">
        <f>D71*E71</f>
        <v>0</v>
      </c>
      <c r="G71" s="238"/>
    </row>
    <row r="72" spans="1:7" s="242" customFormat="1" ht="24">
      <c r="A72" s="272"/>
      <c r="B72" s="279" t="s">
        <v>678</v>
      </c>
      <c r="C72" s="234"/>
      <c r="D72" s="235"/>
      <c r="E72" s="233"/>
      <c r="F72" s="233"/>
      <c r="G72" s="238"/>
    </row>
    <row r="73" spans="1:7" s="242" customFormat="1" ht="12">
      <c r="A73" s="272"/>
      <c r="B73" s="281"/>
      <c r="C73" s="236"/>
      <c r="D73" s="278"/>
      <c r="E73" s="232"/>
      <c r="F73" s="233"/>
      <c r="G73" s="238"/>
    </row>
    <row r="74" spans="1:7" s="242" customFormat="1" ht="108">
      <c r="A74" s="272" t="s">
        <v>134</v>
      </c>
      <c r="B74" s="280" t="s">
        <v>689</v>
      </c>
      <c r="C74" s="225" t="s">
        <v>234</v>
      </c>
      <c r="D74" s="226">
        <v>62</v>
      </c>
      <c r="E74" s="233"/>
      <c r="F74" s="233">
        <f>D74*E74</f>
        <v>0</v>
      </c>
      <c r="G74" s="238"/>
    </row>
    <row r="75" spans="1:7" s="242" customFormat="1" ht="24">
      <c r="A75" s="272"/>
      <c r="B75" s="279" t="s">
        <v>679</v>
      </c>
      <c r="C75" s="234"/>
      <c r="D75" s="235"/>
      <c r="E75" s="233"/>
      <c r="F75" s="233"/>
      <c r="G75" s="238"/>
    </row>
    <row r="76" spans="1:7" s="242" customFormat="1" ht="12">
      <c r="A76" s="272"/>
      <c r="B76" s="281"/>
      <c r="C76" s="234"/>
      <c r="D76" s="235"/>
      <c r="E76" s="233"/>
      <c r="F76" s="233"/>
      <c r="G76" s="238"/>
    </row>
    <row r="77" spans="1:7" s="242" customFormat="1" ht="108">
      <c r="A77" s="272" t="s">
        <v>135</v>
      </c>
      <c r="B77" s="280" t="s">
        <v>688</v>
      </c>
      <c r="C77" s="225" t="s">
        <v>234</v>
      </c>
      <c r="D77" s="226">
        <v>10</v>
      </c>
      <c r="E77" s="233"/>
      <c r="F77" s="233">
        <f>D77*E77</f>
        <v>0</v>
      </c>
      <c r="G77" s="238"/>
    </row>
    <row r="78" spans="1:7" s="242" customFormat="1" ht="24">
      <c r="A78" s="272"/>
      <c r="B78" s="279" t="s">
        <v>680</v>
      </c>
      <c r="C78" s="234"/>
      <c r="D78" s="235"/>
      <c r="E78" s="233"/>
      <c r="F78" s="233"/>
      <c r="G78" s="238"/>
    </row>
    <row r="79" spans="1:7" s="242" customFormat="1" ht="12">
      <c r="A79" s="272"/>
      <c r="B79" s="281"/>
      <c r="C79" s="234"/>
      <c r="D79" s="235"/>
      <c r="E79" s="233"/>
      <c r="F79" s="233"/>
      <c r="G79" s="238"/>
    </row>
    <row r="80" spans="1:7" s="242" customFormat="1" ht="24">
      <c r="A80" s="272" t="s">
        <v>136</v>
      </c>
      <c r="B80" s="280" t="s">
        <v>681</v>
      </c>
      <c r="C80" s="225" t="s">
        <v>234</v>
      </c>
      <c r="D80" s="226">
        <v>2</v>
      </c>
      <c r="E80" s="233"/>
      <c r="F80" s="233">
        <f>D80*E80</f>
        <v>0</v>
      </c>
      <c r="G80" s="238"/>
    </row>
    <row r="81" spans="1:7" s="242" customFormat="1" ht="24">
      <c r="A81" s="272"/>
      <c r="B81" s="279" t="s">
        <v>682</v>
      </c>
      <c r="C81" s="234"/>
      <c r="D81" s="235"/>
      <c r="E81" s="233"/>
      <c r="F81" s="233"/>
      <c r="G81" s="238"/>
    </row>
    <row r="82" spans="1:7" s="242" customFormat="1" ht="12">
      <c r="A82" s="272"/>
      <c r="B82" s="281"/>
      <c r="C82" s="234"/>
      <c r="D82" s="235"/>
      <c r="E82" s="233"/>
      <c r="F82" s="233"/>
      <c r="G82" s="238"/>
    </row>
    <row r="83" spans="1:7" s="242" customFormat="1" ht="36">
      <c r="A83" s="272" t="s">
        <v>137</v>
      </c>
      <c r="B83" s="279" t="s">
        <v>687</v>
      </c>
      <c r="C83" s="225" t="s">
        <v>234</v>
      </c>
      <c r="D83" s="226">
        <v>2</v>
      </c>
      <c r="E83" s="233"/>
      <c r="F83" s="233">
        <f>D83*E83</f>
        <v>0</v>
      </c>
      <c r="G83" s="238"/>
    </row>
    <row r="84" spans="1:7" s="242" customFormat="1" ht="12">
      <c r="A84" s="272"/>
      <c r="B84" s="274"/>
      <c r="C84" s="234"/>
      <c r="D84" s="235"/>
      <c r="E84" s="233"/>
      <c r="F84" s="233"/>
      <c r="G84" s="238"/>
    </row>
    <row r="85" spans="1:7" s="242" customFormat="1" ht="12">
      <c r="A85" s="272" t="s">
        <v>138</v>
      </c>
      <c r="B85" s="381" t="s">
        <v>686</v>
      </c>
      <c r="C85" s="225" t="s">
        <v>234</v>
      </c>
      <c r="D85" s="226">
        <v>1</v>
      </c>
      <c r="E85" s="233"/>
      <c r="F85" s="233">
        <f>D85*E85</f>
        <v>0</v>
      </c>
      <c r="G85" s="238"/>
    </row>
    <row r="86" spans="1:7" s="242" customFormat="1" ht="12">
      <c r="A86" s="272"/>
      <c r="B86" s="274"/>
      <c r="C86" s="234"/>
      <c r="D86" s="235"/>
      <c r="E86" s="233"/>
      <c r="F86" s="233"/>
      <c r="G86" s="238"/>
    </row>
    <row r="87" spans="1:7" s="242" customFormat="1" ht="12">
      <c r="A87" s="272" t="s">
        <v>139</v>
      </c>
      <c r="B87" s="224" t="s">
        <v>685</v>
      </c>
      <c r="C87" s="225" t="s">
        <v>234</v>
      </c>
      <c r="D87" s="226">
        <v>1</v>
      </c>
      <c r="E87" s="233"/>
      <c r="F87" s="233">
        <f>D87*E87</f>
        <v>0</v>
      </c>
      <c r="G87" s="238"/>
    </row>
    <row r="88" spans="1:7" s="242" customFormat="1" ht="12">
      <c r="A88" s="272"/>
      <c r="B88" s="297"/>
      <c r="C88" s="236"/>
      <c r="D88" s="278"/>
      <c r="E88" s="232"/>
      <c r="F88" s="233"/>
      <c r="G88" s="238"/>
    </row>
    <row r="89" spans="1:7" s="242" customFormat="1" ht="12">
      <c r="A89" s="272" t="s">
        <v>140</v>
      </c>
      <c r="B89" s="224" t="s">
        <v>828</v>
      </c>
      <c r="C89" s="225" t="s">
        <v>451</v>
      </c>
      <c r="D89" s="226">
        <v>3</v>
      </c>
      <c r="E89" s="233">
        <f>SUM(F53:F87)</f>
        <v>0</v>
      </c>
      <c r="F89" s="233">
        <f>(D89/100)*E89</f>
        <v>0</v>
      </c>
      <c r="G89" s="238"/>
    </row>
    <row r="90" spans="1:7" s="242" customFormat="1" ht="12">
      <c r="A90" s="272"/>
      <c r="B90" s="224"/>
      <c r="C90" s="234"/>
      <c r="D90" s="235"/>
      <c r="E90" s="233"/>
      <c r="F90" s="233"/>
      <c r="G90" s="238"/>
    </row>
    <row r="91" spans="1:7" s="242" customFormat="1" ht="13.5" thickBot="1">
      <c r="A91" s="282"/>
      <c r="B91" s="244" t="s">
        <v>684</v>
      </c>
      <c r="C91" s="244"/>
      <c r="D91" s="244"/>
      <c r="E91" s="245"/>
      <c r="F91" s="246">
        <f>SUM(F53:F90)</f>
        <v>0</v>
      </c>
      <c r="G91" s="238"/>
    </row>
    <row r="92" spans="1:7" s="242" customFormat="1" ht="15">
      <c r="A92" s="180"/>
      <c r="B92" s="283"/>
      <c r="C92" s="180"/>
      <c r="D92" s="284"/>
      <c r="E92" s="180"/>
      <c r="F92" s="285"/>
      <c r="G92" s="238"/>
    </row>
    <row r="93" spans="1:7" s="242" customFormat="1" ht="13.5" thickBot="1">
      <c r="A93" s="314" t="s">
        <v>732</v>
      </c>
      <c r="B93" s="315" t="s">
        <v>660</v>
      </c>
      <c r="C93" s="316"/>
      <c r="D93" s="316"/>
      <c r="E93" s="316"/>
      <c r="F93" s="316"/>
      <c r="G93" s="238"/>
    </row>
    <row r="94" spans="1:7" s="242" customFormat="1" ht="12">
      <c r="A94" s="266"/>
      <c r="B94" s="287"/>
      <c r="C94" s="266"/>
      <c r="D94" s="266"/>
      <c r="E94" s="266"/>
      <c r="F94" s="266"/>
      <c r="G94" s="238"/>
    </row>
    <row r="95" spans="1:6" ht="12.75">
      <c r="A95" s="336"/>
      <c r="B95" s="421" t="s">
        <v>805</v>
      </c>
      <c r="C95" s="401"/>
      <c r="D95" s="401"/>
      <c r="E95" s="401"/>
      <c r="F95" s="401"/>
    </row>
    <row r="96" spans="1:6" ht="12.75">
      <c r="A96" s="336"/>
      <c r="B96" s="340"/>
      <c r="C96" s="341"/>
      <c r="D96" s="67"/>
      <c r="E96" s="67"/>
      <c r="F96" s="67"/>
    </row>
    <row r="97" spans="1:7" s="242" customFormat="1" ht="24">
      <c r="A97" s="337" t="s">
        <v>131</v>
      </c>
      <c r="B97" s="224" t="s">
        <v>691</v>
      </c>
      <c r="C97" s="293"/>
      <c r="D97" s="294"/>
      <c r="E97" s="227"/>
      <c r="F97" s="227"/>
      <c r="G97" s="238"/>
    </row>
    <row r="98" spans="1:7" s="242" customFormat="1" ht="12">
      <c r="A98" s="337"/>
      <c r="B98" s="224" t="s">
        <v>692</v>
      </c>
      <c r="C98" s="307" t="s">
        <v>85</v>
      </c>
      <c r="D98" s="308">
        <v>550</v>
      </c>
      <c r="E98" s="227"/>
      <c r="F98" s="227">
        <f>D98*E98</f>
        <v>0</v>
      </c>
      <c r="G98" s="238"/>
    </row>
    <row r="99" spans="1:7" s="242" customFormat="1" ht="12">
      <c r="A99" s="337"/>
      <c r="B99" s="224" t="s">
        <v>693</v>
      </c>
      <c r="C99" s="307" t="s">
        <v>85</v>
      </c>
      <c r="D99" s="308">
        <v>2200</v>
      </c>
      <c r="E99" s="227"/>
      <c r="F99" s="227">
        <f aca="true" t="shared" si="0" ref="F99:F161">D99*E99</f>
        <v>0</v>
      </c>
      <c r="G99" s="238"/>
    </row>
    <row r="100" spans="1:7" s="242" customFormat="1" ht="12">
      <c r="A100" s="337"/>
      <c r="B100" s="224" t="s">
        <v>694</v>
      </c>
      <c r="C100" s="307" t="s">
        <v>85</v>
      </c>
      <c r="D100" s="308">
        <v>300</v>
      </c>
      <c r="E100" s="227"/>
      <c r="F100" s="227">
        <f t="shared" si="0"/>
        <v>0</v>
      </c>
      <c r="G100" s="238"/>
    </row>
    <row r="101" spans="1:7" s="242" customFormat="1" ht="12">
      <c r="A101" s="337"/>
      <c r="B101" s="224" t="s">
        <v>695</v>
      </c>
      <c r="C101" s="307" t="s">
        <v>85</v>
      </c>
      <c r="D101" s="308">
        <v>300</v>
      </c>
      <c r="E101" s="227"/>
      <c r="F101" s="227">
        <f t="shared" si="0"/>
        <v>0</v>
      </c>
      <c r="G101" s="238"/>
    </row>
    <row r="102" spans="1:7" s="242" customFormat="1" ht="12">
      <c r="A102" s="337"/>
      <c r="B102" s="224" t="s">
        <v>696</v>
      </c>
      <c r="C102" s="307" t="s">
        <v>85</v>
      </c>
      <c r="D102" s="308">
        <v>1450</v>
      </c>
      <c r="E102" s="227"/>
      <c r="F102" s="227">
        <f t="shared" si="0"/>
        <v>0</v>
      </c>
      <c r="G102" s="238"/>
    </row>
    <row r="103" spans="1:7" s="242" customFormat="1" ht="12">
      <c r="A103" s="337"/>
      <c r="B103" s="224"/>
      <c r="C103" s="237"/>
      <c r="D103" s="295"/>
      <c r="E103" s="296"/>
      <c r="F103" s="227"/>
      <c r="G103" s="238"/>
    </row>
    <row r="104" spans="1:7" s="242" customFormat="1" ht="24">
      <c r="A104" s="333" t="s">
        <v>108</v>
      </c>
      <c r="B104" s="224" t="s">
        <v>697</v>
      </c>
      <c r="C104" s="293"/>
      <c r="D104" s="294"/>
      <c r="E104" s="227"/>
      <c r="F104" s="227"/>
      <c r="G104" s="238"/>
    </row>
    <row r="105" spans="1:7" s="242" customFormat="1" ht="12">
      <c r="A105" s="337"/>
      <c r="B105" s="224" t="s">
        <v>698</v>
      </c>
      <c r="C105" s="307" t="s">
        <v>85</v>
      </c>
      <c r="D105" s="308">
        <v>90</v>
      </c>
      <c r="E105" s="227"/>
      <c r="F105" s="227">
        <f t="shared" si="0"/>
        <v>0</v>
      </c>
      <c r="G105" s="238"/>
    </row>
    <row r="106" spans="1:7" s="242" customFormat="1" ht="12">
      <c r="A106" s="337"/>
      <c r="B106" s="224" t="s">
        <v>699</v>
      </c>
      <c r="C106" s="307" t="s">
        <v>85</v>
      </c>
      <c r="D106" s="308">
        <v>140</v>
      </c>
      <c r="E106" s="227"/>
      <c r="F106" s="227">
        <f t="shared" si="0"/>
        <v>0</v>
      </c>
      <c r="G106" s="238"/>
    </row>
    <row r="107" spans="1:7" s="242" customFormat="1" ht="12">
      <c r="A107" s="337"/>
      <c r="B107" s="297"/>
      <c r="C107" s="237"/>
      <c r="D107" s="295"/>
      <c r="E107" s="296"/>
      <c r="F107" s="227"/>
      <c r="G107" s="238"/>
    </row>
    <row r="108" spans="1:7" s="242" customFormat="1" ht="36">
      <c r="A108" s="337" t="s">
        <v>94</v>
      </c>
      <c r="B108" s="224" t="s">
        <v>733</v>
      </c>
      <c r="C108" s="293"/>
      <c r="D108" s="294"/>
      <c r="E108" s="227"/>
      <c r="F108" s="227"/>
      <c r="G108" s="238"/>
    </row>
    <row r="109" spans="1:7" s="242" customFormat="1" ht="12">
      <c r="A109" s="337"/>
      <c r="B109" s="224" t="s">
        <v>700</v>
      </c>
      <c r="C109" s="307" t="s">
        <v>85</v>
      </c>
      <c r="D109" s="308">
        <v>25</v>
      </c>
      <c r="E109" s="227"/>
      <c r="F109" s="227">
        <f t="shared" si="0"/>
        <v>0</v>
      </c>
      <c r="G109" s="238"/>
    </row>
    <row r="110" spans="1:7" s="242" customFormat="1" ht="12">
      <c r="A110" s="337"/>
      <c r="B110" s="224" t="s">
        <v>701</v>
      </c>
      <c r="C110" s="307" t="s">
        <v>85</v>
      </c>
      <c r="D110" s="308">
        <v>40</v>
      </c>
      <c r="E110" s="227"/>
      <c r="F110" s="227">
        <f t="shared" si="0"/>
        <v>0</v>
      </c>
      <c r="G110" s="238"/>
    </row>
    <row r="111" spans="1:7" s="242" customFormat="1" ht="12">
      <c r="A111" s="337"/>
      <c r="B111" s="224" t="s">
        <v>702</v>
      </c>
      <c r="C111" s="307" t="s">
        <v>85</v>
      </c>
      <c r="D111" s="308">
        <v>20</v>
      </c>
      <c r="E111" s="227"/>
      <c r="F111" s="227">
        <f t="shared" si="0"/>
        <v>0</v>
      </c>
      <c r="G111" s="238"/>
    </row>
    <row r="112" spans="1:7" s="242" customFormat="1" ht="12">
      <c r="A112" s="337"/>
      <c r="B112" s="224" t="s">
        <v>703</v>
      </c>
      <c r="C112" s="307" t="s">
        <v>85</v>
      </c>
      <c r="D112" s="308">
        <v>50</v>
      </c>
      <c r="E112" s="227"/>
      <c r="F112" s="227">
        <f t="shared" si="0"/>
        <v>0</v>
      </c>
      <c r="G112" s="238"/>
    </row>
    <row r="113" spans="1:7" s="242" customFormat="1" ht="12">
      <c r="A113" s="337"/>
      <c r="B113" s="224" t="s">
        <v>704</v>
      </c>
      <c r="C113" s="307" t="s">
        <v>85</v>
      </c>
      <c r="D113" s="308">
        <v>20</v>
      </c>
      <c r="E113" s="227"/>
      <c r="F113" s="227">
        <f t="shared" si="0"/>
        <v>0</v>
      </c>
      <c r="G113" s="238"/>
    </row>
    <row r="114" spans="1:7" s="242" customFormat="1" ht="12">
      <c r="A114" s="337"/>
      <c r="B114" s="224"/>
      <c r="C114" s="293"/>
      <c r="D114" s="294"/>
      <c r="E114" s="227"/>
      <c r="F114" s="227"/>
      <c r="G114" s="238"/>
    </row>
    <row r="115" spans="1:7" s="242" customFormat="1" ht="12">
      <c r="A115" s="333" t="s">
        <v>121</v>
      </c>
      <c r="B115" s="224" t="s">
        <v>746</v>
      </c>
      <c r="C115" s="225" t="s">
        <v>85</v>
      </c>
      <c r="D115" s="226">
        <v>350</v>
      </c>
      <c r="E115" s="227"/>
      <c r="F115" s="227">
        <f t="shared" si="0"/>
        <v>0</v>
      </c>
      <c r="G115" s="238"/>
    </row>
    <row r="116" spans="1:7" s="242" customFormat="1" ht="12">
      <c r="A116" s="337"/>
      <c r="B116" s="224"/>
      <c r="C116" s="293"/>
      <c r="D116" s="294"/>
      <c r="E116" s="227"/>
      <c r="F116" s="227"/>
      <c r="G116" s="238"/>
    </row>
    <row r="117" spans="1:7" s="242" customFormat="1" ht="48">
      <c r="A117" s="333" t="s">
        <v>132</v>
      </c>
      <c r="B117" s="224" t="s">
        <v>819</v>
      </c>
      <c r="C117" s="293"/>
      <c r="D117" s="294"/>
      <c r="E117" s="227"/>
      <c r="F117" s="227"/>
      <c r="G117" s="238"/>
    </row>
    <row r="118" spans="1:7" s="242" customFormat="1" ht="12">
      <c r="A118" s="337"/>
      <c r="B118" s="224" t="s">
        <v>705</v>
      </c>
      <c r="C118" s="307" t="s">
        <v>85</v>
      </c>
      <c r="D118" s="308">
        <v>50</v>
      </c>
      <c r="E118" s="227"/>
      <c r="F118" s="227">
        <f t="shared" si="0"/>
        <v>0</v>
      </c>
      <c r="G118" s="238"/>
    </row>
    <row r="119" spans="1:6" ht="12.75">
      <c r="A119" s="337"/>
      <c r="B119" s="224" t="s">
        <v>706</v>
      </c>
      <c r="C119" s="307" t="s">
        <v>85</v>
      </c>
      <c r="D119" s="308">
        <v>70</v>
      </c>
      <c r="E119" s="227"/>
      <c r="F119" s="227">
        <f t="shared" si="0"/>
        <v>0</v>
      </c>
    </row>
    <row r="120" spans="1:6" ht="12.75">
      <c r="A120" s="337"/>
      <c r="B120" s="224" t="s">
        <v>707</v>
      </c>
      <c r="C120" s="307" t="s">
        <v>85</v>
      </c>
      <c r="D120" s="308">
        <v>25</v>
      </c>
      <c r="E120" s="227"/>
      <c r="F120" s="227">
        <f t="shared" si="0"/>
        <v>0</v>
      </c>
    </row>
    <row r="121" spans="1:6" ht="12.75">
      <c r="A121" s="337"/>
      <c r="B121" s="298"/>
      <c r="C121" s="293"/>
      <c r="D121" s="294"/>
      <c r="E121" s="227"/>
      <c r="F121" s="227"/>
    </row>
    <row r="122" spans="1:6" ht="36">
      <c r="A122" s="337" t="s">
        <v>53</v>
      </c>
      <c r="B122" s="224" t="s">
        <v>747</v>
      </c>
      <c r="C122" s="242"/>
      <c r="D122" s="242"/>
      <c r="E122" s="242"/>
      <c r="F122" s="227"/>
    </row>
    <row r="123" spans="1:6" ht="12.75">
      <c r="A123" s="337"/>
      <c r="B123" s="224" t="s">
        <v>708</v>
      </c>
      <c r="C123" s="307" t="s">
        <v>85</v>
      </c>
      <c r="D123" s="308">
        <v>200</v>
      </c>
      <c r="E123" s="227"/>
      <c r="F123" s="227">
        <f t="shared" si="0"/>
        <v>0</v>
      </c>
    </row>
    <row r="124" spans="1:6" ht="12.75">
      <c r="A124" s="337"/>
      <c r="B124" s="224" t="s">
        <v>709</v>
      </c>
      <c r="C124" s="307" t="s">
        <v>85</v>
      </c>
      <c r="D124" s="308">
        <v>350</v>
      </c>
      <c r="E124" s="227"/>
      <c r="F124" s="227">
        <f t="shared" si="0"/>
        <v>0</v>
      </c>
    </row>
    <row r="125" spans="1:6" ht="12.75">
      <c r="A125" s="337"/>
      <c r="B125" s="224" t="s">
        <v>710</v>
      </c>
      <c r="C125" s="307" t="s">
        <v>85</v>
      </c>
      <c r="D125" s="308">
        <v>30</v>
      </c>
      <c r="E125" s="227"/>
      <c r="F125" s="227">
        <f t="shared" si="0"/>
        <v>0</v>
      </c>
    </row>
    <row r="126" spans="1:6" ht="12.75">
      <c r="A126" s="337"/>
      <c r="B126" s="224" t="s">
        <v>711</v>
      </c>
      <c r="C126" s="307" t="s">
        <v>85</v>
      </c>
      <c r="D126" s="308">
        <v>50</v>
      </c>
      <c r="E126" s="227"/>
      <c r="F126" s="227">
        <f t="shared" si="0"/>
        <v>0</v>
      </c>
    </row>
    <row r="127" spans="1:6" ht="12.75">
      <c r="A127" s="337"/>
      <c r="B127" s="298"/>
      <c r="C127" s="242"/>
      <c r="D127" s="242"/>
      <c r="E127" s="242"/>
      <c r="F127" s="227"/>
    </row>
    <row r="128" spans="1:6" ht="36">
      <c r="A128" s="337" t="s">
        <v>133</v>
      </c>
      <c r="B128" s="224" t="s">
        <v>712</v>
      </c>
      <c r="C128" s="293"/>
      <c r="D128" s="294"/>
      <c r="E128" s="227"/>
      <c r="F128" s="227"/>
    </row>
    <row r="129" spans="1:6" ht="12.75">
      <c r="A129" s="337"/>
      <c r="B129" s="224" t="s">
        <v>713</v>
      </c>
      <c r="C129" s="307" t="s">
        <v>85</v>
      </c>
      <c r="D129" s="308">
        <v>50</v>
      </c>
      <c r="E129" s="227"/>
      <c r="F129" s="227">
        <f t="shared" si="0"/>
        <v>0</v>
      </c>
    </row>
    <row r="130" spans="1:6" ht="12.75">
      <c r="A130" s="337"/>
      <c r="B130" s="224" t="s">
        <v>714</v>
      </c>
      <c r="C130" s="307" t="s">
        <v>85</v>
      </c>
      <c r="D130" s="308">
        <v>150</v>
      </c>
      <c r="E130" s="227"/>
      <c r="F130" s="227">
        <f t="shared" si="0"/>
        <v>0</v>
      </c>
    </row>
    <row r="131" spans="1:6" ht="12.75">
      <c r="A131" s="337"/>
      <c r="B131" s="224" t="s">
        <v>715</v>
      </c>
      <c r="C131" s="307" t="s">
        <v>85</v>
      </c>
      <c r="D131" s="308">
        <v>60</v>
      </c>
      <c r="E131" s="227"/>
      <c r="F131" s="227">
        <f t="shared" si="0"/>
        <v>0</v>
      </c>
    </row>
    <row r="132" spans="1:6" ht="12.75">
      <c r="A132" s="337"/>
      <c r="B132" s="298"/>
      <c r="C132" s="293"/>
      <c r="D132" s="294"/>
      <c r="E132" s="227"/>
      <c r="F132" s="227"/>
    </row>
    <row r="133" spans="1:6" ht="24">
      <c r="A133" s="333" t="s">
        <v>134</v>
      </c>
      <c r="B133" s="224" t="s">
        <v>749</v>
      </c>
      <c r="C133" s="225" t="s">
        <v>234</v>
      </c>
      <c r="D133" s="226">
        <v>1</v>
      </c>
      <c r="E133" s="227"/>
      <c r="F133" s="227">
        <f t="shared" si="0"/>
        <v>0</v>
      </c>
    </row>
    <row r="134" spans="1:6" ht="12.75">
      <c r="A134" s="333"/>
      <c r="B134" s="224"/>
      <c r="C134" s="293"/>
      <c r="D134" s="294"/>
      <c r="E134" s="227"/>
      <c r="F134" s="227"/>
    </row>
    <row r="135" spans="1:6" ht="24">
      <c r="A135" s="333" t="s">
        <v>135</v>
      </c>
      <c r="B135" s="224" t="s">
        <v>750</v>
      </c>
      <c r="C135" s="225" t="s">
        <v>234</v>
      </c>
      <c r="D135" s="226">
        <v>1</v>
      </c>
      <c r="E135" s="227"/>
      <c r="F135" s="227">
        <f t="shared" si="0"/>
        <v>0</v>
      </c>
    </row>
    <row r="136" spans="1:6" ht="12.75">
      <c r="A136" s="337"/>
      <c r="B136" s="224"/>
      <c r="C136" s="293"/>
      <c r="D136" s="294"/>
      <c r="E136" s="227"/>
      <c r="F136" s="227"/>
    </row>
    <row r="137" spans="1:6" ht="24">
      <c r="A137" s="333" t="s">
        <v>136</v>
      </c>
      <c r="B137" s="224" t="s">
        <v>748</v>
      </c>
      <c r="C137" s="307" t="s">
        <v>246</v>
      </c>
      <c r="D137" s="308">
        <v>1</v>
      </c>
      <c r="E137" s="227"/>
      <c r="F137" s="227">
        <f t="shared" si="0"/>
        <v>0</v>
      </c>
    </row>
    <row r="138" spans="1:6" ht="12.75">
      <c r="A138" s="337"/>
      <c r="B138" s="224"/>
      <c r="C138" s="293"/>
      <c r="D138" s="294"/>
      <c r="E138" s="227"/>
      <c r="F138" s="227"/>
    </row>
    <row r="139" spans="1:6" ht="24">
      <c r="A139" s="333" t="s">
        <v>137</v>
      </c>
      <c r="B139" s="224" t="s">
        <v>716</v>
      </c>
      <c r="C139" s="293"/>
      <c r="D139" s="294"/>
      <c r="E139" s="227"/>
      <c r="F139" s="227"/>
    </row>
    <row r="140" spans="1:6" ht="12.75">
      <c r="A140" s="337"/>
      <c r="B140" s="224" t="s">
        <v>717</v>
      </c>
      <c r="C140" s="307" t="s">
        <v>246</v>
      </c>
      <c r="D140" s="308">
        <v>26</v>
      </c>
      <c r="E140" s="227"/>
      <c r="F140" s="227">
        <f t="shared" si="0"/>
        <v>0</v>
      </c>
    </row>
    <row r="141" spans="1:6" ht="12.75">
      <c r="A141" s="337"/>
      <c r="B141" s="224" t="s">
        <v>718</v>
      </c>
      <c r="C141" s="307" t="s">
        <v>246</v>
      </c>
      <c r="D141" s="308">
        <v>10</v>
      </c>
      <c r="E141" s="227"/>
      <c r="F141" s="227">
        <f t="shared" si="0"/>
        <v>0</v>
      </c>
    </row>
    <row r="142" spans="1:6" ht="12.75">
      <c r="A142" s="337"/>
      <c r="B142" s="224" t="s">
        <v>719</v>
      </c>
      <c r="C142" s="307" t="s">
        <v>246</v>
      </c>
      <c r="D142" s="308">
        <v>15</v>
      </c>
      <c r="E142" s="227"/>
      <c r="F142" s="227">
        <f t="shared" si="0"/>
        <v>0</v>
      </c>
    </row>
    <row r="143" spans="1:6" ht="12.75">
      <c r="A143" s="337"/>
      <c r="B143" s="299"/>
      <c r="C143" s="293"/>
      <c r="D143" s="294"/>
      <c r="E143" s="227"/>
      <c r="F143" s="227"/>
    </row>
    <row r="144" spans="1:6" ht="24">
      <c r="A144" s="342" t="s">
        <v>138</v>
      </c>
      <c r="B144" s="224" t="s">
        <v>720</v>
      </c>
      <c r="C144" s="293"/>
      <c r="D144" s="294"/>
      <c r="E144" s="227"/>
      <c r="F144" s="227"/>
    </row>
    <row r="145" spans="1:6" ht="12.75">
      <c r="A145" s="337"/>
      <c r="B145" s="224" t="s">
        <v>721</v>
      </c>
      <c r="C145" s="307" t="s">
        <v>246</v>
      </c>
      <c r="D145" s="308">
        <v>1</v>
      </c>
      <c r="E145" s="227"/>
      <c r="F145" s="227">
        <f t="shared" si="0"/>
        <v>0</v>
      </c>
    </row>
    <row r="146" spans="1:6" ht="12.75">
      <c r="A146" s="342"/>
      <c r="B146" s="224"/>
      <c r="C146" s="293"/>
      <c r="D146" s="294"/>
      <c r="E146" s="227"/>
      <c r="F146" s="227"/>
    </row>
    <row r="147" spans="1:6" ht="24">
      <c r="A147" s="342" t="s">
        <v>139</v>
      </c>
      <c r="B147" s="224" t="s">
        <v>722</v>
      </c>
      <c r="C147" s="293"/>
      <c r="D147" s="294"/>
      <c r="E147" s="227"/>
      <c r="F147" s="227"/>
    </row>
    <row r="148" spans="1:6" ht="12.75">
      <c r="A148" s="337"/>
      <c r="B148" s="224" t="s">
        <v>721</v>
      </c>
      <c r="C148" s="307" t="s">
        <v>246</v>
      </c>
      <c r="D148" s="308">
        <v>1</v>
      </c>
      <c r="E148" s="227"/>
      <c r="F148" s="227">
        <f t="shared" si="0"/>
        <v>0</v>
      </c>
    </row>
    <row r="149" spans="1:6" ht="12.75">
      <c r="A149" s="337"/>
      <c r="B149" s="224"/>
      <c r="C149" s="293"/>
      <c r="D149" s="294"/>
      <c r="E149" s="227"/>
      <c r="F149" s="227"/>
    </row>
    <row r="150" spans="1:6" ht="12.75">
      <c r="A150" s="342" t="s">
        <v>140</v>
      </c>
      <c r="B150" s="224" t="s">
        <v>723</v>
      </c>
      <c r="C150" s="307" t="s">
        <v>246</v>
      </c>
      <c r="D150" s="308">
        <v>2</v>
      </c>
      <c r="E150" s="227"/>
      <c r="F150" s="227">
        <f t="shared" si="0"/>
        <v>0</v>
      </c>
    </row>
    <row r="151" spans="1:6" ht="12.75">
      <c r="A151" s="342"/>
      <c r="B151" s="224"/>
      <c r="C151" s="293"/>
      <c r="D151" s="294"/>
      <c r="E151" s="227"/>
      <c r="F151" s="227"/>
    </row>
    <row r="152" spans="1:6" ht="12.75">
      <c r="A152" s="342" t="s">
        <v>141</v>
      </c>
      <c r="B152" s="224" t="s">
        <v>724</v>
      </c>
      <c r="C152" s="307" t="s">
        <v>246</v>
      </c>
      <c r="D152" s="308">
        <v>2</v>
      </c>
      <c r="E152" s="227"/>
      <c r="F152" s="227">
        <f t="shared" si="0"/>
        <v>0</v>
      </c>
    </row>
    <row r="153" spans="1:6" ht="12.75">
      <c r="A153" s="337"/>
      <c r="B153" s="224"/>
      <c r="C153" s="293"/>
      <c r="D153" s="294"/>
      <c r="E153" s="227"/>
      <c r="F153" s="227"/>
    </row>
    <row r="154" spans="1:6" ht="36">
      <c r="A154" s="342" t="s">
        <v>142</v>
      </c>
      <c r="B154" s="224" t="s">
        <v>725</v>
      </c>
      <c r="C154" s="242"/>
      <c r="D154" s="242"/>
      <c r="E154" s="242"/>
      <c r="F154" s="227"/>
    </row>
    <row r="155" spans="1:6" ht="12.75">
      <c r="A155" s="337"/>
      <c r="B155" s="224" t="s">
        <v>726</v>
      </c>
      <c r="C155" s="307" t="s">
        <v>246</v>
      </c>
      <c r="D155" s="308">
        <v>30</v>
      </c>
      <c r="E155" s="227"/>
      <c r="F155" s="227">
        <f t="shared" si="0"/>
        <v>0</v>
      </c>
    </row>
    <row r="156" spans="1:6" ht="12.75">
      <c r="A156" s="337"/>
      <c r="B156" s="224" t="s">
        <v>727</v>
      </c>
      <c r="C156" s="307" t="s">
        <v>246</v>
      </c>
      <c r="D156" s="308">
        <v>30</v>
      </c>
      <c r="E156" s="227"/>
      <c r="F156" s="227">
        <f t="shared" si="0"/>
        <v>0</v>
      </c>
    </row>
    <row r="157" spans="1:6" ht="12.75">
      <c r="A157" s="337"/>
      <c r="B157" s="224" t="s">
        <v>728</v>
      </c>
      <c r="C157" s="307" t="s">
        <v>246</v>
      </c>
      <c r="D157" s="308">
        <v>30</v>
      </c>
      <c r="E157" s="227"/>
      <c r="F157" s="227">
        <f t="shared" si="0"/>
        <v>0</v>
      </c>
    </row>
    <row r="158" spans="1:6" ht="12.75">
      <c r="A158" s="337"/>
      <c r="B158" s="224" t="s">
        <v>729</v>
      </c>
      <c r="C158" s="307" t="s">
        <v>246</v>
      </c>
      <c r="D158" s="308">
        <v>5</v>
      </c>
      <c r="E158" s="227"/>
      <c r="F158" s="227">
        <f t="shared" si="0"/>
        <v>0</v>
      </c>
    </row>
    <row r="159" spans="1:6" ht="12.75">
      <c r="A159" s="337"/>
      <c r="B159" s="224"/>
      <c r="C159" s="293"/>
      <c r="D159" s="294"/>
      <c r="E159" s="227"/>
      <c r="F159" s="227"/>
    </row>
    <row r="160" spans="1:6" ht="36">
      <c r="A160" s="342" t="s">
        <v>143</v>
      </c>
      <c r="B160" s="224" t="s">
        <v>730</v>
      </c>
      <c r="C160" s="242"/>
      <c r="D160" s="242"/>
      <c r="E160" s="242"/>
      <c r="F160" s="227"/>
    </row>
    <row r="161" spans="1:6" ht="12.75">
      <c r="A161" s="337"/>
      <c r="B161" s="224" t="s">
        <v>731</v>
      </c>
      <c r="C161" s="307" t="s">
        <v>246</v>
      </c>
      <c r="D161" s="308">
        <v>1</v>
      </c>
      <c r="E161" s="227"/>
      <c r="F161" s="227">
        <f t="shared" si="0"/>
        <v>0</v>
      </c>
    </row>
    <row r="162" spans="1:6" ht="12.75">
      <c r="A162" s="337"/>
      <c r="B162" s="224"/>
      <c r="C162" s="293"/>
      <c r="D162" s="294"/>
      <c r="E162" s="227"/>
      <c r="F162" s="227"/>
    </row>
    <row r="163" spans="1:6" ht="24">
      <c r="A163" s="342" t="s">
        <v>144</v>
      </c>
      <c r="B163" s="146" t="s">
        <v>751</v>
      </c>
      <c r="C163" s="307" t="s">
        <v>246</v>
      </c>
      <c r="D163" s="308">
        <v>1</v>
      </c>
      <c r="E163" s="227"/>
      <c r="F163" s="227">
        <f aca="true" t="shared" si="1" ref="F163:F193">D163*E163</f>
        <v>0</v>
      </c>
    </row>
    <row r="164" spans="1:6" ht="12.75">
      <c r="A164" s="337"/>
      <c r="B164" s="224"/>
      <c r="C164" s="293"/>
      <c r="D164" s="294"/>
      <c r="E164" s="227"/>
      <c r="F164" s="227"/>
    </row>
    <row r="165" spans="1:6" ht="36">
      <c r="A165" s="342" t="s">
        <v>145</v>
      </c>
      <c r="B165" s="298" t="s">
        <v>752</v>
      </c>
      <c r="C165" s="307" t="s">
        <v>246</v>
      </c>
      <c r="D165" s="308">
        <v>4</v>
      </c>
      <c r="E165" s="227"/>
      <c r="F165" s="227">
        <f t="shared" si="1"/>
        <v>0</v>
      </c>
    </row>
    <row r="166" spans="1:6" ht="12.75">
      <c r="A166" s="337"/>
      <c r="B166" s="224"/>
      <c r="C166" s="293"/>
      <c r="D166" s="294"/>
      <c r="E166" s="227"/>
      <c r="F166" s="227"/>
    </row>
    <row r="167" spans="1:6" ht="36">
      <c r="A167" s="334" t="s">
        <v>146</v>
      </c>
      <c r="B167" s="300" t="s">
        <v>753</v>
      </c>
      <c r="C167" s="307" t="s">
        <v>234</v>
      </c>
      <c r="D167" s="308">
        <v>1</v>
      </c>
      <c r="E167" s="227"/>
      <c r="F167" s="227">
        <f t="shared" si="1"/>
        <v>0</v>
      </c>
    </row>
    <row r="168" spans="1:6" ht="12.75">
      <c r="A168" s="334"/>
      <c r="B168" s="224"/>
      <c r="C168" s="293"/>
      <c r="D168" s="294"/>
      <c r="E168" s="227"/>
      <c r="F168" s="227"/>
    </row>
    <row r="169" spans="1:6" ht="48">
      <c r="A169" s="334" t="s">
        <v>147</v>
      </c>
      <c r="B169" s="300" t="s">
        <v>745</v>
      </c>
      <c r="C169" s="307" t="s">
        <v>234</v>
      </c>
      <c r="D169" s="308">
        <v>1</v>
      </c>
      <c r="E169" s="227"/>
      <c r="F169" s="227">
        <f t="shared" si="1"/>
        <v>0</v>
      </c>
    </row>
    <row r="170" spans="1:6" ht="12.75">
      <c r="A170" s="334"/>
      <c r="B170" s="224"/>
      <c r="C170" s="293"/>
      <c r="D170" s="294"/>
      <c r="E170" s="227"/>
      <c r="F170" s="227"/>
    </row>
    <row r="171" spans="1:6" ht="24">
      <c r="A171" s="334" t="s">
        <v>148</v>
      </c>
      <c r="B171" s="300" t="s">
        <v>744</v>
      </c>
      <c r="C171" s="307" t="s">
        <v>246</v>
      </c>
      <c r="D171" s="308">
        <v>41</v>
      </c>
      <c r="E171" s="227"/>
      <c r="F171" s="227">
        <f t="shared" si="1"/>
        <v>0</v>
      </c>
    </row>
    <row r="172" spans="1:6" ht="12.75">
      <c r="A172" s="334"/>
      <c r="B172" s="301"/>
      <c r="C172" s="293"/>
      <c r="D172" s="294"/>
      <c r="E172" s="227"/>
      <c r="F172" s="227"/>
    </row>
    <row r="173" spans="1:6" ht="12.75">
      <c r="A173" s="334" t="s">
        <v>149</v>
      </c>
      <c r="B173" s="301" t="s">
        <v>743</v>
      </c>
      <c r="C173" s="307" t="s">
        <v>234</v>
      </c>
      <c r="D173" s="308">
        <v>5</v>
      </c>
      <c r="E173" s="227"/>
      <c r="F173" s="227">
        <f t="shared" si="1"/>
        <v>0</v>
      </c>
    </row>
    <row r="174" spans="1:6" ht="12.75">
      <c r="A174" s="337"/>
      <c r="B174" s="302"/>
      <c r="C174" s="293"/>
      <c r="D174" s="294"/>
      <c r="E174" s="227"/>
      <c r="F174" s="227"/>
    </row>
    <row r="175" spans="1:6" ht="48">
      <c r="A175" s="334" t="s">
        <v>150</v>
      </c>
      <c r="B175" s="301" t="s">
        <v>741</v>
      </c>
      <c r="C175" s="307" t="s">
        <v>234</v>
      </c>
      <c r="D175" s="308">
        <v>1</v>
      </c>
      <c r="E175" s="227"/>
      <c r="F175" s="227">
        <f t="shared" si="1"/>
        <v>0</v>
      </c>
    </row>
    <row r="176" spans="1:6" ht="12.75">
      <c r="A176" s="337"/>
      <c r="B176" s="302"/>
      <c r="C176" s="293"/>
      <c r="D176" s="294"/>
      <c r="E176" s="227"/>
      <c r="F176" s="227"/>
    </row>
    <row r="177" spans="1:6" ht="48">
      <c r="A177" s="334" t="s">
        <v>151</v>
      </c>
      <c r="B177" s="301" t="s">
        <v>742</v>
      </c>
      <c r="C177" s="307" t="s">
        <v>234</v>
      </c>
      <c r="D177" s="308">
        <v>6</v>
      </c>
      <c r="E177" s="227"/>
      <c r="F177" s="227">
        <f t="shared" si="1"/>
        <v>0</v>
      </c>
    </row>
    <row r="178" spans="1:6" ht="12.75">
      <c r="A178" s="337"/>
      <c r="B178" s="302"/>
      <c r="C178" s="293"/>
      <c r="D178" s="294"/>
      <c r="E178" s="227"/>
      <c r="F178" s="227"/>
    </row>
    <row r="179" spans="1:6" ht="48">
      <c r="A179" s="334" t="s">
        <v>152</v>
      </c>
      <c r="B179" s="301" t="s">
        <v>740</v>
      </c>
      <c r="C179" s="307" t="s">
        <v>234</v>
      </c>
      <c r="D179" s="308">
        <v>8</v>
      </c>
      <c r="E179" s="227"/>
      <c r="F179" s="227">
        <f t="shared" si="1"/>
        <v>0</v>
      </c>
    </row>
    <row r="180" spans="1:6" ht="12.75">
      <c r="A180" s="337"/>
      <c r="B180" s="302"/>
      <c r="C180" s="307"/>
      <c r="D180" s="308"/>
      <c r="E180" s="227"/>
      <c r="F180" s="227"/>
    </row>
    <row r="181" spans="1:6" ht="36">
      <c r="A181" s="334" t="s">
        <v>153</v>
      </c>
      <c r="B181" s="301" t="s">
        <v>738</v>
      </c>
      <c r="C181" s="307" t="s">
        <v>234</v>
      </c>
      <c r="D181" s="308">
        <v>2</v>
      </c>
      <c r="E181" s="227"/>
      <c r="F181" s="227">
        <f t="shared" si="1"/>
        <v>0</v>
      </c>
    </row>
    <row r="182" spans="1:6" ht="12.75">
      <c r="A182" s="337"/>
      <c r="B182" s="302"/>
      <c r="C182" s="293"/>
      <c r="D182" s="294"/>
      <c r="E182" s="227"/>
      <c r="F182" s="227"/>
    </row>
    <row r="183" spans="1:6" ht="48">
      <c r="A183" s="334" t="s">
        <v>154</v>
      </c>
      <c r="B183" s="301" t="s">
        <v>739</v>
      </c>
      <c r="C183" s="307" t="s">
        <v>234</v>
      </c>
      <c r="D183" s="308">
        <v>1</v>
      </c>
      <c r="E183" s="227"/>
      <c r="F183" s="227">
        <f t="shared" si="1"/>
        <v>0</v>
      </c>
    </row>
    <row r="184" spans="1:6" ht="12.75">
      <c r="A184" s="337"/>
      <c r="B184" s="302"/>
      <c r="C184" s="293"/>
      <c r="D184" s="294"/>
      <c r="E184" s="227"/>
      <c r="F184" s="227"/>
    </row>
    <row r="185" spans="1:6" ht="24">
      <c r="A185" s="334" t="s">
        <v>155</v>
      </c>
      <c r="B185" s="303" t="s">
        <v>737</v>
      </c>
      <c r="C185" s="307" t="s">
        <v>234</v>
      </c>
      <c r="D185" s="308">
        <v>1</v>
      </c>
      <c r="E185" s="227"/>
      <c r="F185" s="227">
        <f t="shared" si="1"/>
        <v>0</v>
      </c>
    </row>
    <row r="186" spans="1:6" ht="12.75">
      <c r="A186" s="337"/>
      <c r="B186" s="302"/>
      <c r="C186" s="293"/>
      <c r="D186" s="294"/>
      <c r="E186" s="227"/>
      <c r="F186" s="227"/>
    </row>
    <row r="187" spans="1:6" ht="36">
      <c r="A187" s="334" t="s">
        <v>156</v>
      </c>
      <c r="B187" s="303" t="s">
        <v>736</v>
      </c>
      <c r="C187" s="307" t="s">
        <v>234</v>
      </c>
      <c r="D187" s="308">
        <v>1</v>
      </c>
      <c r="E187" s="227"/>
      <c r="F187" s="227">
        <f t="shared" si="1"/>
        <v>0</v>
      </c>
    </row>
    <row r="188" spans="1:6" ht="12.75">
      <c r="A188" s="337"/>
      <c r="B188" s="302"/>
      <c r="C188" s="293"/>
      <c r="D188" s="294"/>
      <c r="E188" s="227"/>
      <c r="F188" s="227"/>
    </row>
    <row r="189" spans="1:6" ht="60">
      <c r="A189" s="334" t="s">
        <v>157</v>
      </c>
      <c r="B189" s="301" t="s">
        <v>735</v>
      </c>
      <c r="C189" s="307" t="s">
        <v>234</v>
      </c>
      <c r="D189" s="308">
        <v>1</v>
      </c>
      <c r="E189" s="227"/>
      <c r="F189" s="227">
        <f t="shared" si="1"/>
        <v>0</v>
      </c>
    </row>
    <row r="190" spans="1:6" ht="12.75">
      <c r="A190" s="334"/>
      <c r="B190" s="301"/>
      <c r="C190" s="293"/>
      <c r="D190" s="294"/>
      <c r="E190" s="227"/>
      <c r="F190" s="227"/>
    </row>
    <row r="191" spans="1:6" ht="24">
      <c r="A191" s="334" t="s">
        <v>158</v>
      </c>
      <c r="B191" s="301" t="s">
        <v>734</v>
      </c>
      <c r="C191" s="307" t="s">
        <v>234</v>
      </c>
      <c r="D191" s="308">
        <v>1</v>
      </c>
      <c r="E191" s="227"/>
      <c r="F191" s="227">
        <f t="shared" si="1"/>
        <v>0</v>
      </c>
    </row>
    <row r="192" spans="1:6" ht="12.75">
      <c r="A192" s="334"/>
      <c r="B192" s="301"/>
      <c r="C192" s="293"/>
      <c r="D192" s="294"/>
      <c r="E192" s="227"/>
      <c r="F192" s="227"/>
    </row>
    <row r="193" spans="1:6" ht="12.75">
      <c r="A193" s="334" t="s">
        <v>159</v>
      </c>
      <c r="B193" s="301" t="s">
        <v>820</v>
      </c>
      <c r="C193" s="307" t="s">
        <v>234</v>
      </c>
      <c r="D193" s="308">
        <v>1</v>
      </c>
      <c r="E193" s="227"/>
      <c r="F193" s="227">
        <f t="shared" si="1"/>
        <v>0</v>
      </c>
    </row>
    <row r="194" spans="1:6" ht="12.75">
      <c r="A194" s="337"/>
      <c r="B194" s="302"/>
      <c r="C194" s="293"/>
      <c r="D194" s="294"/>
      <c r="E194" s="227"/>
      <c r="F194" s="227"/>
    </row>
    <row r="195" spans="1:6" ht="12.75">
      <c r="A195" s="334" t="s">
        <v>160</v>
      </c>
      <c r="B195" s="224" t="s">
        <v>806</v>
      </c>
      <c r="C195" s="307" t="s">
        <v>451</v>
      </c>
      <c r="D195" s="308">
        <v>5</v>
      </c>
      <c r="E195" s="227">
        <f>SUM(F97:F193)</f>
        <v>0</v>
      </c>
      <c r="F195" s="227">
        <f>(D195/100)*E195</f>
        <v>0</v>
      </c>
    </row>
    <row r="196" spans="1:6" ht="12.75">
      <c r="A196" s="337"/>
      <c r="B196" s="224"/>
      <c r="C196" s="293"/>
      <c r="D196" s="294"/>
      <c r="E196" s="227"/>
      <c r="F196" s="227"/>
    </row>
    <row r="197" spans="1:6" ht="13.5" thickBot="1">
      <c r="A197" s="304"/>
      <c r="B197" s="244" t="s">
        <v>754</v>
      </c>
      <c r="C197" s="244"/>
      <c r="D197" s="244"/>
      <c r="E197" s="305"/>
      <c r="F197" s="306">
        <f>IF('[1]OSNOVA'!$B$42=1,SUM(F133:F195),"")</f>
        <v>0</v>
      </c>
    </row>
    <row r="200" spans="1:6" ht="13.5" thickBot="1">
      <c r="A200" s="326" t="s">
        <v>770</v>
      </c>
      <c r="B200" s="327" t="s">
        <v>661</v>
      </c>
      <c r="C200" s="289"/>
      <c r="D200" s="290"/>
      <c r="E200" s="291"/>
      <c r="F200" s="292"/>
    </row>
    <row r="201" spans="1:6" ht="12.75">
      <c r="A201" s="317"/>
      <c r="B201" s="273"/>
      <c r="C201" s="249"/>
      <c r="D201" s="318"/>
      <c r="E201" s="286"/>
      <c r="F201" s="319"/>
    </row>
    <row r="202" spans="1:6" ht="12.75">
      <c r="A202" s="336"/>
      <c r="B202" s="421" t="s">
        <v>805</v>
      </c>
      <c r="C202" s="401"/>
      <c r="D202" s="401"/>
      <c r="E202" s="401"/>
      <c r="F202" s="401"/>
    </row>
    <row r="203" spans="1:6" ht="12.75">
      <c r="A203" s="336"/>
      <c r="B203" s="340"/>
      <c r="C203" s="341"/>
      <c r="D203" s="341"/>
      <c r="E203" s="341"/>
      <c r="F203" s="341"/>
    </row>
    <row r="204" spans="1:6" ht="48">
      <c r="A204" s="288">
        <f>1</f>
        <v>1</v>
      </c>
      <c r="B204" s="320" t="s">
        <v>818</v>
      </c>
      <c r="C204" s="307" t="s">
        <v>246</v>
      </c>
      <c r="D204" s="308">
        <v>1</v>
      </c>
      <c r="E204" s="227"/>
      <c r="F204" s="227">
        <f>D204*E204</f>
        <v>0</v>
      </c>
    </row>
    <row r="205" spans="1:6" ht="24">
      <c r="A205" s="288"/>
      <c r="B205" s="320" t="s">
        <v>755</v>
      </c>
      <c r="C205" s="307" t="s">
        <v>234</v>
      </c>
      <c r="D205" s="308">
        <v>1</v>
      </c>
      <c r="E205" s="227"/>
      <c r="F205" s="227">
        <f aca="true" t="shared" si="2" ref="F205:F227">D205*E205</f>
        <v>0</v>
      </c>
    </row>
    <row r="206" spans="1:6" ht="24">
      <c r="A206" s="321"/>
      <c r="B206" s="322" t="s">
        <v>756</v>
      </c>
      <c r="C206" s="307" t="s">
        <v>234</v>
      </c>
      <c r="D206" s="308">
        <v>1</v>
      </c>
      <c r="E206" s="227"/>
      <c r="F206" s="227">
        <f t="shared" si="2"/>
        <v>0</v>
      </c>
    </row>
    <row r="207" spans="1:6" ht="24">
      <c r="A207" s="288"/>
      <c r="B207" s="322" t="s">
        <v>757</v>
      </c>
      <c r="C207" s="307" t="s">
        <v>246</v>
      </c>
      <c r="D207" s="308">
        <v>1</v>
      </c>
      <c r="E207" s="227"/>
      <c r="F207" s="227">
        <f t="shared" si="2"/>
        <v>0</v>
      </c>
    </row>
    <row r="208" spans="1:6" ht="24">
      <c r="A208" s="288"/>
      <c r="B208" s="322" t="s">
        <v>758</v>
      </c>
      <c r="C208" s="307" t="s">
        <v>246</v>
      </c>
      <c r="D208" s="308">
        <v>22</v>
      </c>
      <c r="E208" s="227"/>
      <c r="F208" s="227">
        <f t="shared" si="2"/>
        <v>0</v>
      </c>
    </row>
    <row r="209" spans="1:6" ht="24">
      <c r="A209" s="288"/>
      <c r="B209" s="322" t="s">
        <v>759</v>
      </c>
      <c r="C209" s="307" t="s">
        <v>246</v>
      </c>
      <c r="D209" s="308">
        <v>9</v>
      </c>
      <c r="E209" s="227"/>
      <c r="F209" s="227">
        <f t="shared" si="2"/>
        <v>0</v>
      </c>
    </row>
    <row r="210" spans="1:6" ht="24">
      <c r="A210" s="288"/>
      <c r="B210" s="322" t="s">
        <v>760</v>
      </c>
      <c r="C210" s="307" t="s">
        <v>246</v>
      </c>
      <c r="D210" s="308">
        <v>1</v>
      </c>
      <c r="E210" s="227"/>
      <c r="F210" s="227">
        <f t="shared" si="2"/>
        <v>0</v>
      </c>
    </row>
    <row r="211" spans="1:6" ht="24">
      <c r="A211" s="264"/>
      <c r="B211" s="323" t="s">
        <v>761</v>
      </c>
      <c r="C211" s="307" t="s">
        <v>246</v>
      </c>
      <c r="D211" s="308">
        <v>1</v>
      </c>
      <c r="E211" s="227"/>
      <c r="F211" s="227">
        <f t="shared" si="2"/>
        <v>0</v>
      </c>
    </row>
    <row r="212" spans="1:6" ht="24">
      <c r="A212" s="288"/>
      <c r="B212" s="320" t="s">
        <v>762</v>
      </c>
      <c r="C212" s="307" t="s">
        <v>246</v>
      </c>
      <c r="D212" s="308">
        <v>1</v>
      </c>
      <c r="E212" s="227"/>
      <c r="F212" s="227">
        <f t="shared" si="2"/>
        <v>0</v>
      </c>
    </row>
    <row r="213" spans="1:6" ht="12.75">
      <c r="A213" s="288"/>
      <c r="B213" s="320" t="s">
        <v>771</v>
      </c>
      <c r="C213" s="307" t="s">
        <v>246</v>
      </c>
      <c r="D213" s="308">
        <v>1</v>
      </c>
      <c r="E213" s="227"/>
      <c r="F213" s="227">
        <f t="shared" si="2"/>
        <v>0</v>
      </c>
    </row>
    <row r="214" spans="1:6" ht="36">
      <c r="A214" s="288"/>
      <c r="B214" s="324" t="s">
        <v>763</v>
      </c>
      <c r="C214" s="307" t="s">
        <v>246</v>
      </c>
      <c r="D214" s="308">
        <v>1</v>
      </c>
      <c r="E214" s="227"/>
      <c r="F214" s="227">
        <f t="shared" si="2"/>
        <v>0</v>
      </c>
    </row>
    <row r="215" spans="1:6" ht="96">
      <c r="A215" s="288"/>
      <c r="B215" s="324" t="s">
        <v>764</v>
      </c>
      <c r="C215" s="307" t="s">
        <v>234</v>
      </c>
      <c r="D215" s="308">
        <v>1</v>
      </c>
      <c r="E215" s="227"/>
      <c r="F215" s="227">
        <f t="shared" si="2"/>
        <v>0</v>
      </c>
    </row>
    <row r="216" spans="1:6" ht="12.75">
      <c r="A216" s="288"/>
      <c r="B216" s="324"/>
      <c r="C216" s="293"/>
      <c r="D216" s="294"/>
      <c r="E216" s="227"/>
      <c r="F216" s="227">
        <f>D216*E216</f>
        <v>0</v>
      </c>
    </row>
    <row r="217" spans="1:6" ht="48">
      <c r="A217" s="288">
        <v>2</v>
      </c>
      <c r="B217" s="320" t="s">
        <v>817</v>
      </c>
      <c r="C217" s="307" t="s">
        <v>246</v>
      </c>
      <c r="D217" s="308">
        <v>1</v>
      </c>
      <c r="E217" s="227"/>
      <c r="F217" s="227">
        <f t="shared" si="2"/>
        <v>0</v>
      </c>
    </row>
    <row r="218" spans="1:6" ht="12.75">
      <c r="A218" s="288"/>
      <c r="B218" s="320" t="s">
        <v>765</v>
      </c>
      <c r="C218" s="307" t="s">
        <v>246</v>
      </c>
      <c r="D218" s="308">
        <v>1</v>
      </c>
      <c r="E218" s="227"/>
      <c r="F218" s="227">
        <f t="shared" si="2"/>
        <v>0</v>
      </c>
    </row>
    <row r="219" spans="1:6" ht="24">
      <c r="A219" s="288"/>
      <c r="B219" s="322" t="s">
        <v>766</v>
      </c>
      <c r="C219" s="307" t="s">
        <v>246</v>
      </c>
      <c r="D219" s="308">
        <v>2</v>
      </c>
      <c r="E219" s="227"/>
      <c r="F219" s="227">
        <f t="shared" si="2"/>
        <v>0</v>
      </c>
    </row>
    <row r="220" spans="1:6" ht="24">
      <c r="A220" s="288"/>
      <c r="B220" s="322" t="s">
        <v>758</v>
      </c>
      <c r="C220" s="307" t="s">
        <v>246</v>
      </c>
      <c r="D220" s="308">
        <v>19</v>
      </c>
      <c r="E220" s="227"/>
      <c r="F220" s="227">
        <f t="shared" si="2"/>
        <v>0</v>
      </c>
    </row>
    <row r="221" spans="1:6" ht="24">
      <c r="A221" s="288"/>
      <c r="B221" s="322" t="s">
        <v>767</v>
      </c>
      <c r="C221" s="307" t="s">
        <v>246</v>
      </c>
      <c r="D221" s="308">
        <v>6</v>
      </c>
      <c r="E221" s="227"/>
      <c r="F221" s="227">
        <f t="shared" si="2"/>
        <v>0</v>
      </c>
    </row>
    <row r="222" spans="1:6" ht="24">
      <c r="A222" s="288"/>
      <c r="B222" s="322" t="s">
        <v>768</v>
      </c>
      <c r="C222" s="307" t="s">
        <v>246</v>
      </c>
      <c r="D222" s="308">
        <v>9</v>
      </c>
      <c r="E222" s="227"/>
      <c r="F222" s="227">
        <f t="shared" si="2"/>
        <v>0</v>
      </c>
    </row>
    <row r="223" spans="1:6" ht="24">
      <c r="A223" s="264"/>
      <c r="B223" s="323" t="s">
        <v>761</v>
      </c>
      <c r="C223" s="307" t="s">
        <v>246</v>
      </c>
      <c r="D223" s="308">
        <v>1</v>
      </c>
      <c r="E223" s="227"/>
      <c r="F223" s="227">
        <f t="shared" si="2"/>
        <v>0</v>
      </c>
    </row>
    <row r="224" spans="1:6" ht="24">
      <c r="A224" s="288"/>
      <c r="B224" s="320" t="s">
        <v>769</v>
      </c>
      <c r="C224" s="307" t="s">
        <v>246</v>
      </c>
      <c r="D224" s="308">
        <v>1</v>
      </c>
      <c r="E224" s="227"/>
      <c r="F224" s="227">
        <f t="shared" si="2"/>
        <v>0</v>
      </c>
    </row>
    <row r="225" spans="1:6" ht="12.75">
      <c r="A225" s="288"/>
      <c r="B225" s="320" t="s">
        <v>771</v>
      </c>
      <c r="C225" s="307" t="s">
        <v>246</v>
      </c>
      <c r="D225" s="308">
        <v>2</v>
      </c>
      <c r="E225" s="227"/>
      <c r="F225" s="227">
        <f t="shared" si="2"/>
        <v>0</v>
      </c>
    </row>
    <row r="226" spans="1:6" ht="24">
      <c r="A226" s="288"/>
      <c r="B226" s="320" t="s">
        <v>762</v>
      </c>
      <c r="C226" s="307" t="s">
        <v>246</v>
      </c>
      <c r="D226" s="308">
        <v>1</v>
      </c>
      <c r="E226" s="227"/>
      <c r="F226" s="227">
        <f t="shared" si="2"/>
        <v>0</v>
      </c>
    </row>
    <row r="227" spans="1:6" ht="96">
      <c r="A227" s="288"/>
      <c r="B227" s="324" t="s">
        <v>764</v>
      </c>
      <c r="C227" s="307" t="s">
        <v>234</v>
      </c>
      <c r="D227" s="308">
        <v>1</v>
      </c>
      <c r="E227" s="227"/>
      <c r="F227" s="227">
        <f t="shared" si="2"/>
        <v>0</v>
      </c>
    </row>
    <row r="228" spans="1:6" ht="12.75">
      <c r="A228" s="288"/>
      <c r="B228" s="224"/>
      <c r="C228" s="293"/>
      <c r="D228" s="294"/>
      <c r="E228" s="227"/>
      <c r="F228" s="227"/>
    </row>
    <row r="229" spans="1:6" ht="13.5" thickBot="1">
      <c r="A229" s="304"/>
      <c r="B229" s="244" t="str">
        <f>CONCATENATE(A200," ",B200," - SKUPAJ:")</f>
        <v>E4. RAZDELILNIKI - SKUPAJ:</v>
      </c>
      <c r="C229" s="244"/>
      <c r="D229" s="244"/>
      <c r="E229" s="305"/>
      <c r="F229" s="306">
        <f>SUM(F204:F228)</f>
        <v>0</v>
      </c>
    </row>
    <row r="230" spans="1:6" ht="15">
      <c r="A230" s="181"/>
      <c r="B230" s="283"/>
      <c r="C230" s="181"/>
      <c r="D230" s="284"/>
      <c r="E230" s="181"/>
      <c r="F230" s="325"/>
    </row>
    <row r="231" spans="1:6" ht="13.5" thickBot="1">
      <c r="A231" s="330" t="s">
        <v>772</v>
      </c>
      <c r="B231" s="327" t="s">
        <v>662</v>
      </c>
      <c r="C231" s="213"/>
      <c r="D231" s="214"/>
      <c r="E231" s="215"/>
      <c r="F231" s="216"/>
    </row>
    <row r="232" spans="1:6" ht="12.75">
      <c r="A232" s="328"/>
      <c r="B232" s="273"/>
      <c r="D232" s="220"/>
      <c r="F232" s="222"/>
    </row>
    <row r="233" spans="1:6" ht="12.75">
      <c r="A233" s="336"/>
      <c r="B233" s="421" t="s">
        <v>805</v>
      </c>
      <c r="C233" s="401"/>
      <c r="D233" s="401"/>
      <c r="E233" s="401"/>
      <c r="F233" s="401"/>
    </row>
    <row r="234" spans="1:6" ht="12.75">
      <c r="A234" s="336"/>
      <c r="B234" s="340"/>
      <c r="C234" s="341"/>
      <c r="D234" s="341"/>
      <c r="E234" s="341"/>
      <c r="F234" s="341"/>
    </row>
    <row r="235" spans="1:6" ht="108.75" customHeight="1">
      <c r="A235" s="223" t="s">
        <v>131</v>
      </c>
      <c r="B235" s="382" t="s">
        <v>774</v>
      </c>
      <c r="C235" s="307" t="s">
        <v>234</v>
      </c>
      <c r="D235" s="308">
        <v>1</v>
      </c>
      <c r="E235" s="227"/>
      <c r="F235" s="227">
        <f>D235*E235</f>
        <v>0</v>
      </c>
    </row>
    <row r="236" spans="1:6" ht="14.25" customHeight="1">
      <c r="A236" s="223"/>
      <c r="B236" s="383" t="s">
        <v>810</v>
      </c>
      <c r="C236" s="293"/>
      <c r="D236" s="294"/>
      <c r="E236" s="227"/>
      <c r="F236" s="227"/>
    </row>
    <row r="237" spans="1:6" ht="25.5">
      <c r="A237" s="223"/>
      <c r="B237" s="383" t="s">
        <v>809</v>
      </c>
      <c r="C237" s="293"/>
      <c r="D237" s="294"/>
      <c r="E237" s="227"/>
      <c r="F237" s="227"/>
    </row>
    <row r="238" spans="1:6" ht="25.5">
      <c r="A238" s="223"/>
      <c r="B238" s="383" t="s">
        <v>811</v>
      </c>
      <c r="C238" s="293"/>
      <c r="D238" s="294"/>
      <c r="E238" s="227"/>
      <c r="F238" s="227"/>
    </row>
    <row r="239" spans="1:6" ht="12.75">
      <c r="A239" s="228"/>
      <c r="B239" s="224" t="s">
        <v>812</v>
      </c>
      <c r="C239" s="293"/>
      <c r="D239" s="294"/>
      <c r="E239" s="227"/>
      <c r="F239" s="227"/>
    </row>
    <row r="240" spans="1:6" ht="12.75">
      <c r="A240" s="223"/>
      <c r="B240" s="224" t="s">
        <v>813</v>
      </c>
      <c r="C240" s="293"/>
      <c r="D240" s="294"/>
      <c r="E240" s="227"/>
      <c r="F240" s="227"/>
    </row>
    <row r="241" spans="1:6" ht="48">
      <c r="A241" s="331"/>
      <c r="B241" s="224" t="s">
        <v>814</v>
      </c>
      <c r="C241" s="293"/>
      <c r="D241" s="294"/>
      <c r="E241" s="227"/>
      <c r="F241" s="227"/>
    </row>
    <row r="242" spans="1:6" ht="12.75">
      <c r="A242" s="223"/>
      <c r="B242" s="224"/>
      <c r="C242" s="293"/>
      <c r="D242" s="294"/>
      <c r="E242" s="227"/>
      <c r="F242" s="227"/>
    </row>
    <row r="243" spans="1:6" ht="24">
      <c r="A243" s="331" t="s">
        <v>108</v>
      </c>
      <c r="B243" s="224" t="s">
        <v>815</v>
      </c>
      <c r="C243" s="307" t="s">
        <v>246</v>
      </c>
      <c r="D243" s="308">
        <v>9</v>
      </c>
      <c r="E243" s="227"/>
      <c r="F243" s="227">
        <f aca="true" t="shared" si="3" ref="F243:F251">D243*E243</f>
        <v>0</v>
      </c>
    </row>
    <row r="244" spans="1:6" ht="12.75">
      <c r="A244" s="332"/>
      <c r="B244" s="224"/>
      <c r="C244" s="237"/>
      <c r="D244" s="295"/>
      <c r="E244" s="296"/>
      <c r="F244" s="227"/>
    </row>
    <row r="245" spans="1:6" ht="24">
      <c r="A245" s="331" t="s">
        <v>94</v>
      </c>
      <c r="B245" s="224" t="s">
        <v>816</v>
      </c>
      <c r="C245" s="307" t="s">
        <v>246</v>
      </c>
      <c r="D245" s="308">
        <v>1</v>
      </c>
      <c r="E245" s="227"/>
      <c r="F245" s="227">
        <f t="shared" si="3"/>
        <v>0</v>
      </c>
    </row>
    <row r="246" spans="1:6" ht="12.75">
      <c r="A246" s="332"/>
      <c r="B246" s="224"/>
      <c r="C246" s="237"/>
      <c r="D246" s="295"/>
      <c r="E246" s="296"/>
      <c r="F246" s="233"/>
    </row>
    <row r="247" spans="1:6" ht="36">
      <c r="A247" s="331" t="s">
        <v>121</v>
      </c>
      <c r="B247" s="224" t="s">
        <v>808</v>
      </c>
      <c r="C247" s="307" t="s">
        <v>85</v>
      </c>
      <c r="D247" s="308">
        <v>850</v>
      </c>
      <c r="E247" s="233"/>
      <c r="F247" s="233">
        <f t="shared" si="3"/>
        <v>0</v>
      </c>
    </row>
    <row r="248" spans="1:6" ht="12.75">
      <c r="A248" s="331"/>
      <c r="B248" s="224"/>
      <c r="C248" s="293"/>
      <c r="D248" s="294"/>
      <c r="E248" s="233"/>
      <c r="F248" s="233"/>
    </row>
    <row r="249" spans="1:6" ht="117" customHeight="1">
      <c r="A249" s="333" t="s">
        <v>132</v>
      </c>
      <c r="B249" s="329" t="s">
        <v>775</v>
      </c>
      <c r="C249" s="225" t="s">
        <v>234</v>
      </c>
      <c r="D249" s="226">
        <v>1</v>
      </c>
      <c r="E249" s="233"/>
      <c r="F249" s="233">
        <f t="shared" si="3"/>
        <v>0</v>
      </c>
    </row>
    <row r="250" spans="1:6" ht="12.75">
      <c r="A250" s="334"/>
      <c r="B250" s="301"/>
      <c r="C250" s="293"/>
      <c r="D250" s="294"/>
      <c r="E250" s="227"/>
      <c r="F250" s="233"/>
    </row>
    <row r="251" spans="1:6" ht="60">
      <c r="A251" s="333" t="s">
        <v>53</v>
      </c>
      <c r="B251" s="224" t="s">
        <v>807</v>
      </c>
      <c r="C251" s="307" t="s">
        <v>234</v>
      </c>
      <c r="D251" s="308">
        <v>1</v>
      </c>
      <c r="E251" s="233"/>
      <c r="F251" s="233">
        <f t="shared" si="3"/>
        <v>0</v>
      </c>
    </row>
    <row r="252" spans="1:6" ht="12.75">
      <c r="A252" s="331"/>
      <c r="B252" s="224"/>
      <c r="C252" s="234"/>
      <c r="D252" s="235"/>
      <c r="E252" s="233"/>
      <c r="F252" s="233"/>
    </row>
    <row r="253" spans="1:6" ht="12.75">
      <c r="A253" s="333" t="s">
        <v>133</v>
      </c>
      <c r="B253" s="224" t="s">
        <v>806</v>
      </c>
      <c r="C253" s="225" t="s">
        <v>451</v>
      </c>
      <c r="D253" s="225">
        <v>5</v>
      </c>
      <c r="E253" s="233">
        <f>SUM(F235:F251)</f>
        <v>0</v>
      </c>
      <c r="F253" s="233">
        <f>(D253)/100*E253</f>
        <v>0</v>
      </c>
    </row>
    <row r="254" spans="1:6" ht="12.75">
      <c r="A254" s="223"/>
      <c r="B254" s="224"/>
      <c r="C254" s="234"/>
      <c r="D254" s="235"/>
      <c r="E254" s="233"/>
      <c r="F254" s="233"/>
    </row>
    <row r="255" spans="1:6" ht="13.5" thickBot="1">
      <c r="A255" s="282"/>
      <c r="B255" s="244" t="s">
        <v>773</v>
      </c>
      <c r="C255" s="244"/>
      <c r="D255" s="244"/>
      <c r="E255" s="245"/>
      <c r="F255" s="246">
        <f>SUM(F235:F254)</f>
        <v>0</v>
      </c>
    </row>
    <row r="257" spans="1:6" ht="13.5" thickBot="1">
      <c r="A257" s="335" t="s">
        <v>776</v>
      </c>
      <c r="B257" s="327" t="s">
        <v>778</v>
      </c>
      <c r="C257" s="289"/>
      <c r="D257" s="290"/>
      <c r="E257" s="291"/>
      <c r="F257" s="292"/>
    </row>
    <row r="258" spans="1:6" ht="12.75">
      <c r="A258" s="336"/>
      <c r="B258" s="273"/>
      <c r="C258" s="249"/>
      <c r="D258" s="318"/>
      <c r="E258" s="286"/>
      <c r="F258" s="319"/>
    </row>
    <row r="259" spans="1:6" ht="12.75">
      <c r="A259" s="336"/>
      <c r="B259" s="421" t="s">
        <v>805</v>
      </c>
      <c r="C259" s="401"/>
      <c r="D259" s="401"/>
      <c r="E259" s="401"/>
      <c r="F259" s="401"/>
    </row>
    <row r="260" spans="1:6" ht="12.75">
      <c r="A260" s="336"/>
      <c r="B260" s="273"/>
      <c r="C260" s="249"/>
      <c r="D260" s="318"/>
      <c r="E260" s="286"/>
      <c r="F260" s="319"/>
    </row>
    <row r="261" spans="1:6" ht="60">
      <c r="A261" s="337" t="s">
        <v>131</v>
      </c>
      <c r="B261" s="384" t="s">
        <v>804</v>
      </c>
      <c r="C261" s="307" t="s">
        <v>246</v>
      </c>
      <c r="D261" s="308">
        <v>1</v>
      </c>
      <c r="E261" s="227"/>
      <c r="F261" s="227">
        <f>D261*E261</f>
        <v>0</v>
      </c>
    </row>
    <row r="262" spans="1:6" ht="12.75">
      <c r="A262" s="332"/>
      <c r="B262" s="297"/>
      <c r="C262" s="237"/>
      <c r="D262" s="295"/>
      <c r="E262" s="296"/>
      <c r="F262" s="227"/>
    </row>
    <row r="263" spans="1:6" ht="24">
      <c r="A263" s="337" t="s">
        <v>108</v>
      </c>
      <c r="B263" s="384" t="s">
        <v>803</v>
      </c>
      <c r="C263" s="307" t="s">
        <v>246</v>
      </c>
      <c r="D263" s="308">
        <v>15</v>
      </c>
      <c r="E263" s="227"/>
      <c r="F263" s="227">
        <f>D263*E263</f>
        <v>0</v>
      </c>
    </row>
    <row r="264" spans="1:6" ht="12.75">
      <c r="A264" s="337"/>
      <c r="B264" s="298"/>
      <c r="C264" s="293"/>
      <c r="D264" s="294"/>
      <c r="E264" s="227"/>
      <c r="F264" s="227"/>
    </row>
    <row r="265" spans="1:6" ht="12.75">
      <c r="A265" s="337" t="s">
        <v>94</v>
      </c>
      <c r="B265" s="298" t="s">
        <v>777</v>
      </c>
      <c r="C265" s="307" t="s">
        <v>234</v>
      </c>
      <c r="D265" s="308">
        <v>1</v>
      </c>
      <c r="E265" s="227"/>
      <c r="F265" s="227">
        <f>D265*E265</f>
        <v>0</v>
      </c>
    </row>
    <row r="266" spans="1:6" ht="12.75">
      <c r="A266" s="337"/>
      <c r="B266" s="298"/>
      <c r="C266" s="293"/>
      <c r="D266" s="294"/>
      <c r="E266" s="227"/>
      <c r="F266" s="227"/>
    </row>
    <row r="267" spans="1:6" ht="12.75">
      <c r="A267" s="337" t="s">
        <v>121</v>
      </c>
      <c r="B267" s="385" t="s">
        <v>806</v>
      </c>
      <c r="C267" s="307" t="s">
        <v>451</v>
      </c>
      <c r="D267" s="308">
        <v>5</v>
      </c>
      <c r="E267" s="227">
        <f>SUM(F261:F265)</f>
        <v>0</v>
      </c>
      <c r="F267" s="227">
        <f>(D267)/100*E267</f>
        <v>0</v>
      </c>
    </row>
    <row r="268" spans="1:6" ht="12.75">
      <c r="A268" s="337"/>
      <c r="B268" s="224"/>
      <c r="C268" s="293"/>
      <c r="D268" s="294"/>
      <c r="E268" s="227"/>
      <c r="F268" s="227"/>
    </row>
    <row r="269" spans="1:6" ht="13.5" thickBot="1">
      <c r="A269" s="338"/>
      <c r="B269" s="244" t="s">
        <v>779</v>
      </c>
      <c r="C269" s="244"/>
      <c r="D269" s="244"/>
      <c r="E269" s="305"/>
      <c r="F269" s="306">
        <f>SUM(F261:F268)</f>
        <v>0</v>
      </c>
    </row>
    <row r="270" spans="2:6" ht="12.75">
      <c r="B270" s="386"/>
      <c r="C270" s="249"/>
      <c r="D270" s="387"/>
      <c r="E270" s="286"/>
      <c r="F270" s="286"/>
    </row>
    <row r="271" spans="1:6" ht="13.5" thickBot="1">
      <c r="A271" s="330" t="s">
        <v>780</v>
      </c>
      <c r="B271" s="327" t="s">
        <v>664</v>
      </c>
      <c r="C271" s="289"/>
      <c r="D271" s="290"/>
      <c r="E271" s="291"/>
      <c r="F271" s="292"/>
    </row>
    <row r="272" spans="1:6" ht="12.75">
      <c r="A272" s="328"/>
      <c r="B272" s="273"/>
      <c r="C272" s="249"/>
      <c r="D272" s="318"/>
      <c r="E272" s="286"/>
      <c r="F272" s="319"/>
    </row>
    <row r="273" spans="1:6" ht="132">
      <c r="A273" s="223" t="s">
        <v>131</v>
      </c>
      <c r="B273" s="224" t="s">
        <v>802</v>
      </c>
      <c r="C273" s="307" t="s">
        <v>85</v>
      </c>
      <c r="D273" s="308">
        <v>85</v>
      </c>
      <c r="E273" s="227"/>
      <c r="F273" s="227">
        <f>D273*E273</f>
        <v>0</v>
      </c>
    </row>
    <row r="274" spans="1:6" ht="12.75">
      <c r="A274" s="228"/>
      <c r="B274" s="297"/>
      <c r="C274" s="237"/>
      <c r="D274" s="295"/>
      <c r="E274" s="296"/>
      <c r="F274" s="227"/>
    </row>
    <row r="275" spans="1:6" ht="132">
      <c r="A275" s="223" t="s">
        <v>108</v>
      </c>
      <c r="B275" s="224" t="s">
        <v>801</v>
      </c>
      <c r="C275" s="307" t="s">
        <v>85</v>
      </c>
      <c r="D275" s="308">
        <v>20</v>
      </c>
      <c r="E275" s="227"/>
      <c r="F275" s="227">
        <f aca="true" t="shared" si="4" ref="F275:F299">D275*E275</f>
        <v>0</v>
      </c>
    </row>
    <row r="276" spans="1:6" ht="12.75">
      <c r="A276" s="228"/>
      <c r="B276" s="229"/>
      <c r="C276" s="236"/>
      <c r="D276" s="278"/>
      <c r="E276" s="232"/>
      <c r="F276" s="227"/>
    </row>
    <row r="277" spans="1:6" ht="36">
      <c r="A277" s="223" t="s">
        <v>94</v>
      </c>
      <c r="B277" s="224" t="s">
        <v>790</v>
      </c>
      <c r="C277" s="307" t="s">
        <v>234</v>
      </c>
      <c r="D277" s="308">
        <v>2</v>
      </c>
      <c r="E277" s="227"/>
      <c r="F277" s="227">
        <f t="shared" si="4"/>
        <v>0</v>
      </c>
    </row>
    <row r="278" spans="1:6" ht="12.75">
      <c r="A278" s="228"/>
      <c r="B278" s="297"/>
      <c r="C278" s="237"/>
      <c r="D278" s="295"/>
      <c r="E278" s="296"/>
      <c r="F278" s="227"/>
    </row>
    <row r="279" spans="1:6" ht="36">
      <c r="A279" s="223" t="s">
        <v>121</v>
      </c>
      <c r="B279" s="224" t="s">
        <v>789</v>
      </c>
      <c r="C279" s="307" t="s">
        <v>85</v>
      </c>
      <c r="D279" s="308">
        <v>86</v>
      </c>
      <c r="E279" s="227"/>
      <c r="F279" s="227">
        <f t="shared" si="4"/>
        <v>0</v>
      </c>
    </row>
    <row r="280" spans="1:6" ht="12.75">
      <c r="A280" s="228"/>
      <c r="B280" s="224"/>
      <c r="C280" s="293"/>
      <c r="D280" s="294"/>
      <c r="E280" s="296"/>
      <c r="F280" s="227"/>
    </row>
    <row r="281" spans="1:6" ht="36">
      <c r="A281" s="223" t="s">
        <v>132</v>
      </c>
      <c r="B281" s="224" t="s">
        <v>787</v>
      </c>
      <c r="C281" s="307" t="s">
        <v>85</v>
      </c>
      <c r="D281" s="308">
        <v>260</v>
      </c>
      <c r="E281" s="227"/>
      <c r="F281" s="227">
        <f t="shared" si="4"/>
        <v>0</v>
      </c>
    </row>
    <row r="282" spans="1:6" ht="12.75">
      <c r="A282" s="228"/>
      <c r="B282" s="224"/>
      <c r="C282" s="293"/>
      <c r="D282" s="294"/>
      <c r="E282" s="296"/>
      <c r="F282" s="227"/>
    </row>
    <row r="283" spans="1:6" ht="48">
      <c r="A283" s="223" t="s">
        <v>53</v>
      </c>
      <c r="B283" s="224" t="s">
        <v>786</v>
      </c>
      <c r="C283" s="307" t="s">
        <v>85</v>
      </c>
      <c r="D283" s="308">
        <v>120</v>
      </c>
      <c r="E283" s="227"/>
      <c r="F283" s="227">
        <f t="shared" si="4"/>
        <v>0</v>
      </c>
    </row>
    <row r="284" spans="1:6" ht="12.75">
      <c r="A284" s="228"/>
      <c r="B284" s="224"/>
      <c r="C284" s="293"/>
      <c r="D284" s="294"/>
      <c r="E284" s="296"/>
      <c r="F284" s="227"/>
    </row>
    <row r="285" spans="1:6" ht="24">
      <c r="A285" s="223" t="s">
        <v>133</v>
      </c>
      <c r="B285" s="224" t="s">
        <v>784</v>
      </c>
      <c r="C285" s="307" t="s">
        <v>85</v>
      </c>
      <c r="D285" s="308">
        <v>120</v>
      </c>
      <c r="E285" s="227"/>
      <c r="F285" s="227">
        <f t="shared" si="4"/>
        <v>0</v>
      </c>
    </row>
    <row r="286" spans="1:6" ht="12.75">
      <c r="A286" s="228"/>
      <c r="B286" s="224"/>
      <c r="C286" s="293"/>
      <c r="D286" s="294"/>
      <c r="E286" s="296"/>
      <c r="F286" s="227"/>
    </row>
    <row r="287" spans="1:6" ht="63.75">
      <c r="A287" s="223" t="s">
        <v>134</v>
      </c>
      <c r="B287" s="388" t="s">
        <v>785</v>
      </c>
      <c r="C287" s="307" t="s">
        <v>234</v>
      </c>
      <c r="D287" s="308">
        <v>1</v>
      </c>
      <c r="E287" s="227"/>
      <c r="F287" s="227">
        <f t="shared" si="4"/>
        <v>0</v>
      </c>
    </row>
    <row r="288" spans="1:6" ht="12.75">
      <c r="A288" s="228"/>
      <c r="B288" s="224"/>
      <c r="C288" s="293"/>
      <c r="D288" s="294"/>
      <c r="E288" s="296"/>
      <c r="F288" s="227"/>
    </row>
    <row r="289" spans="1:6" ht="36">
      <c r="A289" s="223" t="s">
        <v>135</v>
      </c>
      <c r="B289" s="224" t="s">
        <v>788</v>
      </c>
      <c r="C289" s="307" t="s">
        <v>85</v>
      </c>
      <c r="D289" s="308">
        <v>23</v>
      </c>
      <c r="E289" s="227"/>
      <c r="F289" s="227">
        <f t="shared" si="4"/>
        <v>0</v>
      </c>
    </row>
    <row r="290" spans="1:6" ht="12.75">
      <c r="A290" s="223"/>
      <c r="B290" s="224"/>
      <c r="C290" s="234"/>
      <c r="D290" s="235"/>
      <c r="E290" s="233"/>
      <c r="F290" s="227"/>
    </row>
    <row r="291" spans="1:6" ht="76.5">
      <c r="A291" s="223" t="s">
        <v>136</v>
      </c>
      <c r="B291" s="389" t="s">
        <v>800</v>
      </c>
      <c r="C291" s="307" t="s">
        <v>234</v>
      </c>
      <c r="D291" s="308">
        <v>2</v>
      </c>
      <c r="E291" s="227"/>
      <c r="F291" s="227">
        <f t="shared" si="4"/>
        <v>0</v>
      </c>
    </row>
    <row r="292" spans="1:6" ht="12.75">
      <c r="A292" s="228"/>
      <c r="B292" s="297"/>
      <c r="C292" s="237"/>
      <c r="D292" s="295"/>
      <c r="E292" s="296"/>
      <c r="F292" s="227"/>
    </row>
    <row r="293" spans="1:6" ht="27">
      <c r="A293" s="223" t="s">
        <v>137</v>
      </c>
      <c r="B293" s="390" t="s">
        <v>799</v>
      </c>
      <c r="C293" s="307" t="s">
        <v>85</v>
      </c>
      <c r="D293" s="308">
        <v>8</v>
      </c>
      <c r="E293" s="227"/>
      <c r="F293" s="227">
        <f t="shared" si="4"/>
        <v>0</v>
      </c>
    </row>
    <row r="294" spans="1:6" ht="12.75">
      <c r="A294" s="228"/>
      <c r="B294" s="297"/>
      <c r="C294" s="237"/>
      <c r="D294" s="295"/>
      <c r="E294" s="296"/>
      <c r="F294" s="227"/>
    </row>
    <row r="295" spans="1:6" ht="38.25">
      <c r="A295" s="223" t="s">
        <v>138</v>
      </c>
      <c r="B295" s="391" t="s">
        <v>783</v>
      </c>
      <c r="C295" s="307" t="s">
        <v>234</v>
      </c>
      <c r="D295" s="308">
        <v>2</v>
      </c>
      <c r="E295" s="227"/>
      <c r="F295" s="227">
        <f t="shared" si="4"/>
        <v>0</v>
      </c>
    </row>
    <row r="296" spans="1:6" ht="12.75">
      <c r="A296" s="228"/>
      <c r="B296" s="224"/>
      <c r="C296" s="293"/>
      <c r="D296" s="294"/>
      <c r="E296" s="296"/>
      <c r="F296" s="227"/>
    </row>
    <row r="297" spans="1:6" ht="38.25">
      <c r="A297" s="223" t="s">
        <v>139</v>
      </c>
      <c r="B297" s="390" t="s">
        <v>782</v>
      </c>
      <c r="C297" s="307" t="s">
        <v>234</v>
      </c>
      <c r="D297" s="308">
        <v>2</v>
      </c>
      <c r="E297" s="227"/>
      <c r="F297" s="227">
        <f t="shared" si="4"/>
        <v>0</v>
      </c>
    </row>
    <row r="298" spans="1:6" ht="12.75">
      <c r="A298" s="228"/>
      <c r="B298" s="224"/>
      <c r="C298" s="293"/>
      <c r="D298" s="294"/>
      <c r="E298" s="296"/>
      <c r="F298" s="227"/>
    </row>
    <row r="299" spans="1:6" ht="36">
      <c r="A299" s="223" t="s">
        <v>140</v>
      </c>
      <c r="B299" s="224" t="s">
        <v>798</v>
      </c>
      <c r="C299" s="307" t="s">
        <v>234</v>
      </c>
      <c r="D299" s="308">
        <v>2</v>
      </c>
      <c r="E299" s="227"/>
      <c r="F299" s="227">
        <f t="shared" si="4"/>
        <v>0</v>
      </c>
    </row>
    <row r="300" spans="1:6" ht="12.75">
      <c r="A300" s="228"/>
      <c r="B300" s="224"/>
      <c r="C300" s="293"/>
      <c r="D300" s="294"/>
      <c r="E300" s="296"/>
      <c r="F300" s="227"/>
    </row>
    <row r="301" spans="1:6" ht="12.75">
      <c r="A301" s="223" t="s">
        <v>141</v>
      </c>
      <c r="B301" s="224" t="s">
        <v>806</v>
      </c>
      <c r="C301" s="307" t="s">
        <v>451</v>
      </c>
      <c r="D301" s="308">
        <v>5</v>
      </c>
      <c r="E301" s="227">
        <f>SUM(F291:F299)</f>
        <v>0</v>
      </c>
      <c r="F301" s="227">
        <f>(D301)/100*E301</f>
        <v>0</v>
      </c>
    </row>
    <row r="302" spans="1:6" ht="12.75">
      <c r="A302" s="223"/>
      <c r="B302" s="224"/>
      <c r="C302" s="234"/>
      <c r="D302" s="235"/>
      <c r="E302" s="233"/>
      <c r="F302" s="233"/>
    </row>
    <row r="303" spans="1:6" ht="13.5" thickBot="1">
      <c r="A303" s="282"/>
      <c r="B303" s="244" t="s">
        <v>781</v>
      </c>
      <c r="C303" s="244"/>
      <c r="D303" s="244"/>
      <c r="E303" s="245"/>
      <c r="F303" s="246">
        <f>IF('[1]OSNOVA'!$B$42=1,SUM(F291:F302),"")</f>
        <v>0</v>
      </c>
    </row>
    <row r="304" spans="1:6" ht="15">
      <c r="A304" s="180"/>
      <c r="B304" s="283"/>
      <c r="C304" s="180"/>
      <c r="D304" s="284"/>
      <c r="E304" s="180"/>
      <c r="F304" s="285"/>
    </row>
    <row r="305" spans="1:6" ht="13.5" thickBot="1">
      <c r="A305" s="335" t="s">
        <v>791</v>
      </c>
      <c r="B305" s="327" t="s">
        <v>665</v>
      </c>
      <c r="C305" s="289"/>
      <c r="D305" s="290"/>
      <c r="E305" s="291"/>
      <c r="F305" s="292"/>
    </row>
    <row r="306" spans="2:6" ht="12.75">
      <c r="B306" s="339"/>
      <c r="D306" s="220"/>
      <c r="F306" s="222"/>
    </row>
    <row r="307" spans="1:6" ht="12.75">
      <c r="A307" s="223" t="s">
        <v>131</v>
      </c>
      <c r="B307" s="224" t="s">
        <v>794</v>
      </c>
      <c r="C307" s="225" t="s">
        <v>93</v>
      </c>
      <c r="D307" s="308">
        <v>8</v>
      </c>
      <c r="E307" s="233"/>
      <c r="F307" s="233">
        <f aca="true" t="shared" si="5" ref="F307:F317">D307*E307</f>
        <v>0</v>
      </c>
    </row>
    <row r="308" spans="1:6" ht="12.75">
      <c r="A308" s="223"/>
      <c r="B308" s="224"/>
      <c r="C308" s="234"/>
      <c r="D308" s="294"/>
      <c r="E308" s="233"/>
      <c r="F308" s="233"/>
    </row>
    <row r="309" spans="1:6" ht="12.75">
      <c r="A309" s="223" t="s">
        <v>108</v>
      </c>
      <c r="B309" s="224" t="s">
        <v>795</v>
      </c>
      <c r="C309" s="225" t="s">
        <v>93</v>
      </c>
      <c r="D309" s="308">
        <v>8</v>
      </c>
      <c r="E309" s="233"/>
      <c r="F309" s="233">
        <f t="shared" si="5"/>
        <v>0</v>
      </c>
    </row>
    <row r="310" spans="1:6" ht="12.75">
      <c r="A310" s="223"/>
      <c r="B310" s="224"/>
      <c r="C310" s="234"/>
      <c r="D310" s="294"/>
      <c r="E310" s="233"/>
      <c r="F310" s="233"/>
    </row>
    <row r="311" spans="1:6" ht="48">
      <c r="A311" s="223" t="s">
        <v>94</v>
      </c>
      <c r="B311" s="298" t="s">
        <v>796</v>
      </c>
      <c r="C311" s="307" t="s">
        <v>234</v>
      </c>
      <c r="D311" s="308">
        <v>1</v>
      </c>
      <c r="E311" s="227"/>
      <c r="F311" s="233">
        <f t="shared" si="5"/>
        <v>0</v>
      </c>
    </row>
    <row r="312" spans="1:6" ht="12.75">
      <c r="A312" s="337"/>
      <c r="B312" s="224"/>
      <c r="C312" s="293"/>
      <c r="D312" s="294"/>
      <c r="E312" s="227"/>
      <c r="F312" s="233"/>
    </row>
    <row r="313" spans="1:6" ht="48">
      <c r="A313" s="223" t="s">
        <v>121</v>
      </c>
      <c r="B313" s="298" t="s">
        <v>797</v>
      </c>
      <c r="C313" s="307" t="s">
        <v>234</v>
      </c>
      <c r="D313" s="308">
        <v>1</v>
      </c>
      <c r="E313" s="227"/>
      <c r="F313" s="233">
        <f t="shared" si="5"/>
        <v>0</v>
      </c>
    </row>
    <row r="314" spans="1:6" ht="12.75">
      <c r="A314" s="337"/>
      <c r="B314" s="224"/>
      <c r="C314" s="293"/>
      <c r="D314" s="294"/>
      <c r="E314" s="227"/>
      <c r="F314" s="233"/>
    </row>
    <row r="315" spans="1:6" ht="24">
      <c r="A315" s="223" t="s">
        <v>132</v>
      </c>
      <c r="B315" s="298" t="s">
        <v>793</v>
      </c>
      <c r="C315" s="307" t="s">
        <v>234</v>
      </c>
      <c r="D315" s="308">
        <v>1</v>
      </c>
      <c r="E315" s="227"/>
      <c r="F315" s="233">
        <f t="shared" si="5"/>
        <v>0</v>
      </c>
    </row>
    <row r="316" spans="1:6" ht="12.75">
      <c r="A316" s="337"/>
      <c r="B316" s="224"/>
      <c r="C316" s="293"/>
      <c r="D316" s="294"/>
      <c r="E316" s="227"/>
      <c r="F316" s="233"/>
    </row>
    <row r="317" spans="1:6" ht="48">
      <c r="A317" s="223" t="s">
        <v>53</v>
      </c>
      <c r="B317" s="298" t="s">
        <v>792</v>
      </c>
      <c r="C317" s="307" t="s">
        <v>234</v>
      </c>
      <c r="D317" s="308">
        <v>1</v>
      </c>
      <c r="E317" s="227"/>
      <c r="F317" s="233">
        <f t="shared" si="5"/>
        <v>0</v>
      </c>
    </row>
    <row r="318" spans="1:6" ht="12.75">
      <c r="A318" s="337"/>
      <c r="B318" s="224"/>
      <c r="C318" s="293"/>
      <c r="D318" s="294"/>
      <c r="E318" s="227"/>
      <c r="F318" s="227"/>
    </row>
    <row r="319" spans="1:6" ht="13.5" thickBot="1">
      <c r="A319" s="338"/>
      <c r="B319" s="244" t="str">
        <f>CONCATENATE(A305," ",B305," - SKUPAJ:")</f>
        <v>E8. OSTALO - SKUPAJ:</v>
      </c>
      <c r="C319" s="244"/>
      <c r="D319" s="244"/>
      <c r="E319" s="305"/>
      <c r="F319" s="306">
        <f>SUM(F307:F318)</f>
        <v>0</v>
      </c>
    </row>
  </sheetData>
  <sheetProtection/>
  <mergeCells count="11">
    <mergeCell ref="B51:F51"/>
    <mergeCell ref="B2:F2"/>
    <mergeCell ref="B19:F19"/>
    <mergeCell ref="B20:F20"/>
    <mergeCell ref="B21:F21"/>
    <mergeCell ref="B22:F22"/>
    <mergeCell ref="B259:F259"/>
    <mergeCell ref="B233:F233"/>
    <mergeCell ref="B202:F202"/>
    <mergeCell ref="B95:F95"/>
    <mergeCell ref="B27:F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2017-09-22T07:57:42Z</cp:lastPrinted>
  <dcterms:created xsi:type="dcterms:W3CDTF">2017-09-07T08:33:08Z</dcterms:created>
  <dcterms:modified xsi:type="dcterms:W3CDTF">2017-10-05T07:50:10Z</dcterms:modified>
  <cp:category/>
  <cp:version/>
  <cp:contentType/>
  <cp:contentStatus/>
</cp:coreProperties>
</file>