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40" yWindow="180" windowWidth="13755" windowHeight="12720" activeTab="0"/>
  </bookViews>
  <sheets>
    <sheet name="POPIS FAZA II" sheetId="1" r:id="rId1"/>
  </sheets>
  <definedNames>
    <definedName name="_xlnm.Print_Area" localSheetId="0">'POPIS FAZA II'!$A$1:$G$89</definedName>
    <definedName name="_xlnm.Print_Titles" localSheetId="0">'POPIS FAZA II'!$1:$3</definedName>
  </definedNames>
  <calcPr fullCalcOnLoad="1"/>
</workbook>
</file>

<file path=xl/sharedStrings.xml><?xml version="1.0" encoding="utf-8"?>
<sst xmlns="http://schemas.openxmlformats.org/spreadsheetml/2006/main" count="115" uniqueCount="71">
  <si>
    <t>Opis dela</t>
  </si>
  <si>
    <t>Količina</t>
  </si>
  <si>
    <t>cena / enoto</t>
  </si>
  <si>
    <t>kos</t>
  </si>
  <si>
    <t>m2</t>
  </si>
  <si>
    <t>ur</t>
  </si>
  <si>
    <t>m3</t>
  </si>
  <si>
    <t>Skupaj:</t>
  </si>
  <si>
    <t>e.m.</t>
  </si>
  <si>
    <t>Št.</t>
  </si>
  <si>
    <t>PRIPRAVLJALNA DELA</t>
  </si>
  <si>
    <t>Znesek / EUR</t>
  </si>
  <si>
    <t>EUR</t>
  </si>
  <si>
    <t>Pri odvozu iz gradbišča upoštevati tudi plačilo vseh komunalnih taks in drugih stroškov z deponiranjem.</t>
  </si>
  <si>
    <t>Rušitev nevarnih gradbenih odpadkov je potrebno izvajati z ustreznimi zaščitnimi sredstvi. V skladu z navodili koordinatorja za varstvo pri delu.</t>
  </si>
  <si>
    <t xml:space="preserve">V ceni vseh postavk zajeti vsa pomožna dela in material, vse prenose, napravo in vgradnjo betona. </t>
  </si>
  <si>
    <t>Pri izvajanju betonskih del je potrebno nujno upoštevati vsa navodila projektanta načrta gradbenih konstrukcij, ki so podana v njegovem tehničnem poročilu. Vse po detajlih projekta PZI.</t>
  </si>
  <si>
    <t>m1</t>
  </si>
  <si>
    <t>Čiščenje delovišča po zaključku del</t>
  </si>
  <si>
    <t>ZEMELJSKA DELA</t>
  </si>
  <si>
    <r>
      <t xml:space="preserve">Fino planiranje dna gredbenega jarka po globinski zakoličbi s točnostjo </t>
    </r>
    <r>
      <rPr>
        <sz val="10"/>
        <rFont val="Calibri"/>
        <family val="2"/>
      </rPr>
      <t>±</t>
    </r>
    <r>
      <rPr>
        <sz val="10"/>
        <rFont val="Arial Narrow"/>
        <family val="2"/>
      </rPr>
      <t>3.0cm</t>
    </r>
  </si>
  <si>
    <t>Zasip revizijskih jaškov s tamponskim drobljencem 0/32
(z dobavo materiala) ter ročno kompriminiranje v plasteh po 30cm</t>
  </si>
  <si>
    <t xml:space="preserve">Nakladanje in odvoz viška izkopanega materiala na deponijo do 5km
</t>
  </si>
  <si>
    <t>V ceni vseh postavk je potrebno zajeti vso potrebno delovno opremo.</t>
  </si>
  <si>
    <t>Izdelava nosilne plasti bituminiziranega drobljenca zrnavosti 0/16 mm v debelini 5 cm AC22 base B50/70</t>
  </si>
  <si>
    <t>Izdelava obrabno zaporne plasti bituminiziranega drobljenca zrnavosti 0/11 mm v debelini 3 cm AC11 surf B100/150</t>
  </si>
  <si>
    <t>Izpiranje kanala in jaškov po končanih delih</t>
  </si>
  <si>
    <t>Projektantski in geomehanski nadzor (ocena)</t>
  </si>
  <si>
    <t>Rušenje asfaltnih površin vozišča, z nakladanjem na transportno sredstvo in odvoz na deponijo do 5km</t>
  </si>
  <si>
    <t>Zakoličenje in zavarovanje obstoječih komunalnih vodov v prisotnosti upravljalca komunalnega voda
(ocenjeno)</t>
  </si>
  <si>
    <t>Črpanje vode iz jarkov med izkopom in montažo
(obračun po dejansko porabljenem času)</t>
  </si>
  <si>
    <t>Rezanje asfaltnih površin vozišča, komplet z vsemi pomožnimi deli</t>
  </si>
  <si>
    <t>Humusiranje, planiranje in zatravitev zelenic s humusnim materialom od izkopa, v sloju debeline 30cm</t>
  </si>
  <si>
    <t>Zasip kanalizacijskih cevi z materialom od izkopa ter ročno kompriminiranje v plasteh po 30cm do višine 40cm pod koto nivelete ceste (zbitost 40MPa)</t>
  </si>
  <si>
    <t>Izdelava nevezane nosilne plasti voziščne konstrukcije debeline 30cm s tamponskim drobljencem 0/32 (z dobavo materiala) ter ročno kompriminiranje v plasteh po 15cm, zbitost 80MPa</t>
  </si>
  <si>
    <t>Preizkus tesnosti cevovoda po cevnih odsekih od jaška do jaška vključno z vsemi priključki po SIST EN1610. Preskus tesnosti mora izvestiakreditiran (registriran, usposobljen in od izvajalca neodvisen) preskusni laboratorij. izvajalec preskusov mora poročilu priložiti veljavno akreditacijsko listino ter veljavno dokazilo o umerjenosti merilnih instrumentov (kalibracijski test).</t>
  </si>
  <si>
    <t>Preizkus tesnosti vseh jaškov vključno z vsemi priključki po SIST EN1610. Preskus tesnosti mora izvestiakreditiran (registriran, usposobljen in od izvajalca neodvisen) preskusni laboratorij. izvajalec preskusov mora poročilu priložiti veljavno akreditacijsko listino ter veljavno dokazilo o umerjenosti merilnih instrumentov (kalibracijski test).</t>
  </si>
  <si>
    <t>Površinski izkop humusa do globine 20cm z odrivom in razgrnitvijo ob strani do 10m</t>
  </si>
  <si>
    <t>MONTAŽNA DELA</t>
  </si>
  <si>
    <t>Zavarovanje prometa med gradnjo z vso potrebno opremo oziroma signalizacijo (postavitev zaščitne ograje in premostitvenih objektov za pešce in ostali promet). Obračun se bo vršil na podlagi dejansko porabljenega časa in materiala evidentiranega v gradbenem denvniku in potrjenega od nadzornega organa.</t>
  </si>
  <si>
    <t>REKAPITULACIJA</t>
  </si>
  <si>
    <t>Zakoličenje trase kanalizacije z niveliranjem</t>
  </si>
  <si>
    <t>Naprava in postavitev gradbenih profilov za izvedbo kanalizacije</t>
  </si>
  <si>
    <r>
      <t>Dodatni strojni izkop za jaške v terenu V. ktg. Globine do 2.0m, naklon brežin 75</t>
    </r>
    <r>
      <rPr>
        <sz val="10"/>
        <color indexed="8"/>
        <rFont val="Calibri"/>
        <family val="2"/>
      </rPr>
      <t>˚.</t>
    </r>
  </si>
  <si>
    <t>Ročni izkop zemljine III.ktg. globine do 2.0m na križanjih z ostalimi komunalnimi vodi ter izdelava priključkov z odmetom izkopanega materiala 1m od roba izkopa</t>
  </si>
  <si>
    <t>Ročni izkop zemljine IV.ktg. globine do 2.0m na križanjih z ostalimi komunalnimi vodi ter izdelavo priključkov z odmetom izkopanega materiala 1m od roba izkopa</t>
  </si>
  <si>
    <t>Pregled zgrajene kanalizacije s kamero</t>
  </si>
  <si>
    <t>ZAKLJUČNA DELA</t>
  </si>
  <si>
    <r>
      <t>Dodatni strojni izkop za  jaške v terenu III. ktg. Globine do 2.0m, naklon brežin 75</t>
    </r>
    <r>
      <rPr>
        <sz val="10"/>
        <color indexed="8"/>
        <rFont val="Calibri"/>
        <family val="2"/>
      </rPr>
      <t>˚.</t>
    </r>
  </si>
  <si>
    <r>
      <t>Dodatni strojni izkop za jaške v terenu IV. ktg. Globine do 2.0m, naklon brežin 75</t>
    </r>
    <r>
      <rPr>
        <sz val="10"/>
        <color indexed="8"/>
        <rFont val="Calibri"/>
        <family val="2"/>
      </rPr>
      <t>˚.</t>
    </r>
  </si>
  <si>
    <t>Dobava in montaža LTŽ pokrovov nosilnosti 125kN</t>
  </si>
  <si>
    <r>
      <t>Dodatni ročni izkop za jaške v terenu III. ktg. Globine do 2.0m, naklon brežin 75</t>
    </r>
    <r>
      <rPr>
        <sz val="10"/>
        <color indexed="8"/>
        <rFont val="Calibri"/>
        <family val="2"/>
      </rPr>
      <t>˚.</t>
    </r>
  </si>
  <si>
    <r>
      <t>Dodatni ročni izkop za jaške v terenu IV. ktg. Globine do 2.0m, naklon brežin 75</t>
    </r>
    <r>
      <rPr>
        <sz val="10"/>
        <color indexed="8"/>
        <rFont val="Calibri"/>
        <family val="2"/>
      </rPr>
      <t>˚.</t>
    </r>
  </si>
  <si>
    <t>Dobava in vgradnja poliestrskih prefabriciranih revizijskih jaškov DN800 s priključki za cev DN250 ter tesnili (npr Regeneracija)
- betonski temelj C 16/20
- podložni beton pod LTŽ pokrovom C 12/15</t>
  </si>
  <si>
    <t xml:space="preserve">Rušenje obstoječih armiranobetonskih konstrukcij, komplet z nakladanjem in odvozom ruševin v ustrezno deponijo </t>
  </si>
  <si>
    <t>68/09 KANALIZACIJA BUDANJE II FAZA
PROJEKTANTSKI POPIS DEL Z PREDIZMERAMI
OCENA INVESTICIJE</t>
  </si>
  <si>
    <t>SKUPAJ</t>
  </si>
  <si>
    <t>- globina od 1250mm do 2500mm</t>
  </si>
  <si>
    <t>- globina od 2500mm do 4500mm</t>
  </si>
  <si>
    <t>20% DDV</t>
  </si>
  <si>
    <t>SKUPAJ Z DDV</t>
  </si>
  <si>
    <r>
      <t>Strojni izkop jarkov za kanalizacijo v terenu III. ktg. Širine dna jarka 0.80m, globine do 4.0m, naklon brežin 75</t>
    </r>
    <r>
      <rPr>
        <sz val="10"/>
        <rFont val="Calibri"/>
        <family val="2"/>
      </rPr>
      <t>˚</t>
    </r>
    <r>
      <rPr>
        <sz val="10"/>
        <rFont val="Arial Narrow"/>
        <family val="2"/>
      </rPr>
      <t>.
Zemljina se odlaga 1.0m od roba gradbene jame</t>
    </r>
  </si>
  <si>
    <r>
      <t>Strojni izkop jarkov za kanalizacijo v terenu IV. ktg. Širine dna jarka 0.80m, globine do 4.0m, naklon brežin 75</t>
    </r>
    <r>
      <rPr>
        <sz val="10"/>
        <rFont val="Calibri"/>
        <family val="2"/>
      </rPr>
      <t>˚</t>
    </r>
    <r>
      <rPr>
        <sz val="10"/>
        <rFont val="Arial Narrow"/>
        <family val="2"/>
      </rPr>
      <t>.
Zemljina se odlaga 1.0m od roba gradbene jame</t>
    </r>
  </si>
  <si>
    <r>
      <t>Strojni izkop jarkov za kanalizacijo v terenu V. ktg. Širine dna jarka 0.80m, globine do 4.0m, naklon brežin 75</t>
    </r>
    <r>
      <rPr>
        <sz val="10"/>
        <rFont val="Calibri"/>
        <family val="2"/>
      </rPr>
      <t>˚</t>
    </r>
    <r>
      <rPr>
        <sz val="10"/>
        <rFont val="Arial Narrow"/>
        <family val="2"/>
      </rPr>
      <t>.
Zemljina se odlaga 1.0m od roba gradbene jame</t>
    </r>
  </si>
  <si>
    <r>
      <t>Dobava in polaganje PVC kanalizacijskih cevi DN250 SN4 na betonsko posteljico debeline 12cm z obbetoniranjem (po detajlu) - 0.27m</t>
    </r>
    <r>
      <rPr>
        <sz val="10"/>
        <rFont val="Arial Narrow"/>
        <family val="2"/>
      </rPr>
      <t>3</t>
    </r>
    <r>
      <rPr>
        <sz val="10"/>
        <rFont val="Arial Narrow"/>
        <family val="2"/>
      </rPr>
      <t>/m, polno obbetonirana.</t>
    </r>
  </si>
  <si>
    <t>Zasip kanalizacijskih cevi s peščenim materialom  granulacije 0/125mm (z dobavo materiala) ter ročno kompriminiranje v plasteh po 15cm do višine 30cm nad temenom cevi (zbitost 40MPa)</t>
  </si>
  <si>
    <t>Dobava in montaža LTŽ pokrovov nosilnosti 400kN</t>
  </si>
  <si>
    <t>Dobava in vgradnja vodotesnih betonskih  revizijskih jaškov DN800 s priključki za cev DN250 ter tesnili 
- betonski temelj C 16/20
- podložni beton pod LTŽ pokrovom C 12/15</t>
  </si>
  <si>
    <t>Nepredvidena dela-10%</t>
  </si>
  <si>
    <t>Izdelava kamnite obloge dna jarka; kamni fi30cm položeni na svež beton (razmerje kamen beton 70/30)</t>
  </si>
  <si>
    <t>Izdelava podboja pod državno cesto s podvrtavanjem v dolžini 20m in premerom 500mm, obložno cevjo in izdelavo delovnega platoja. Skupaj z vsemi potrebnimi deli in materialom za izvedbo podboja.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</si>
</sst>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"/>
    <numFmt numFmtId="165" formatCode="#,##0.000"/>
    <numFmt numFmtId="166" formatCode="#,##0.0"/>
    <numFmt numFmtId="167" formatCode="0.00000"/>
    <numFmt numFmtId="168" formatCode="0.0000"/>
    <numFmt numFmtId="169" formatCode="0.00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2"/>
      <name val="Times New Roman CE"/>
      <family val="1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16" borderId="2" applyNumberFormat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39" fontId="2" fillId="0" borderId="6">
      <alignment horizontal="right" vertical="top" wrapText="1"/>
      <protection/>
    </xf>
    <xf numFmtId="0" fontId="25" fillId="0" borderId="7" applyNumberFormat="0" applyFill="0" applyAlignment="0" applyProtection="0"/>
    <xf numFmtId="0" fontId="26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2" borderId="9" applyNumberFormat="0" applyAlignment="0" applyProtection="0"/>
    <xf numFmtId="0" fontId="2" fillId="0" borderId="10">
      <alignment horizontal="left" vertical="top" wrapText="1"/>
      <protection/>
    </xf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vertical="top"/>
    </xf>
    <xf numFmtId="165" fontId="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5" fontId="7" fillId="0" borderId="0" xfId="0" applyNumberFormat="1" applyFont="1" applyBorder="1" applyAlignment="1">
      <alignment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top"/>
    </xf>
    <xf numFmtId="4" fontId="4" fillId="2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5" xfId="0" applyFont="1" applyBorder="1" applyAlignment="1">
      <alignment/>
    </xf>
    <xf numFmtId="0" fontId="11" fillId="0" borderId="0" xfId="0" applyFont="1" applyBorder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4" fontId="6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vertical="top"/>
    </xf>
    <xf numFmtId="2" fontId="4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4" fillId="0" borderId="16" xfId="60" applyFont="1" applyBorder="1" applyAlignment="1">
      <alignment horizontal="left" vertical="top"/>
      <protection/>
    </xf>
    <xf numFmtId="4" fontId="6" fillId="0" borderId="16" xfId="0" applyNumberFormat="1" applyFont="1" applyFill="1" applyBorder="1" applyAlignment="1">
      <alignment vertical="top"/>
    </xf>
    <xf numFmtId="4" fontId="4" fillId="0" borderId="16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0" fontId="6" fillId="0" borderId="18" xfId="62" applyNumberFormat="1" applyFont="1" applyFill="1" applyBorder="1" applyAlignment="1">
      <alignment horizontal="justify" vertical="top" wrapText="1"/>
      <protection/>
    </xf>
    <xf numFmtId="0" fontId="6" fillId="0" borderId="18" xfId="52" applyNumberFormat="1" applyFont="1" applyFill="1" applyBorder="1" applyAlignment="1">
      <alignment horizontal="justify" vertical="top" wrapText="1"/>
      <protection/>
    </xf>
    <xf numFmtId="4" fontId="9" fillId="0" borderId="17" xfId="52" applyNumberFormat="1" applyFont="1" applyFill="1" applyBorder="1" applyAlignment="1">
      <alignment vertical="top"/>
      <protection/>
    </xf>
    <xf numFmtId="49" fontId="4" fillId="0" borderId="18" xfId="61" applyNumberFormat="1" applyFont="1" applyBorder="1" applyAlignment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justify" vertical="top" wrapText="1"/>
    </xf>
    <xf numFmtId="4" fontId="4" fillId="0" borderId="15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3" fillId="0" borderId="1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left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4" fontId="6" fillId="0" borderId="19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0" fontId="4" fillId="0" borderId="6" xfId="0" applyNumberFormat="1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4" fontId="6" fillId="0" borderId="6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/>
    </xf>
    <xf numFmtId="4" fontId="6" fillId="0" borderId="23" xfId="0" applyNumberFormat="1" applyFont="1" applyFill="1" applyBorder="1" applyAlignment="1">
      <alignment horizontal="right" vertical="top"/>
    </xf>
    <xf numFmtId="4" fontId="4" fillId="0" borderId="23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 quotePrefix="1">
      <alignment horizontal="left" vertical="top" wrapText="1" indent="1"/>
    </xf>
    <xf numFmtId="0" fontId="4" fillId="0" borderId="25" xfId="0" applyFont="1" applyFill="1" applyBorder="1" applyAlignment="1" quotePrefix="1">
      <alignment horizontal="left" vertical="top" wrapText="1" indent="1"/>
    </xf>
    <xf numFmtId="0" fontId="4" fillId="0" borderId="25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6" fillId="0" borderId="25" xfId="0" applyNumberFormat="1" applyFont="1" applyFill="1" applyBorder="1" applyAlignment="1">
      <alignment horizontal="right" vertical="top"/>
    </xf>
    <xf numFmtId="4" fontId="14" fillId="2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7" fillId="0" borderId="0" xfId="0" applyNumberFormat="1" applyFont="1" applyFill="1" applyAlignment="1">
      <alignment vertical="top"/>
    </xf>
    <xf numFmtId="4" fontId="6" fillId="0" borderId="26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6" fillId="0" borderId="25" xfId="62" applyNumberFormat="1" applyFont="1" applyFill="1" applyBorder="1" applyAlignment="1">
      <alignment horizontal="justify" vertical="top" wrapText="1"/>
      <protection/>
    </xf>
    <xf numFmtId="0" fontId="4" fillId="0" borderId="24" xfId="0" applyNumberFormat="1" applyFont="1" applyFill="1" applyBorder="1" applyAlignment="1">
      <alignment vertical="top" wrapText="1"/>
    </xf>
    <xf numFmtId="0" fontId="4" fillId="0" borderId="23" xfId="60" applyFont="1" applyFill="1" applyBorder="1" applyAlignment="1">
      <alignment horizontal="left" vertical="top"/>
      <protection/>
    </xf>
    <xf numFmtId="4" fontId="6" fillId="0" borderId="23" xfId="0" applyNumberFormat="1" applyFont="1" applyFill="1" applyBorder="1" applyAlignment="1">
      <alignment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eš" xfId="49"/>
    <cellStyle name="Linked Cell" xfId="50"/>
    <cellStyle name="Neutral" xfId="51"/>
    <cellStyle name="Normal 10" xfId="52"/>
    <cellStyle name="Normal 11" xfId="53"/>
    <cellStyle name="Normal 12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Percent" xfId="64"/>
    <cellStyle name="Output" xfId="65"/>
    <cellStyle name="tekst-levo" xfId="66"/>
    <cellStyle name="Title" xfId="67"/>
    <cellStyle name="Total" xfId="68"/>
    <cellStyle name="Currency" xfId="69"/>
    <cellStyle name="Currency [0]" xfId="70"/>
    <cellStyle name="Comma" xfId="71"/>
    <cellStyle name="Comma [0]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0</xdr:row>
      <xdr:rowOff>38100</xdr:rowOff>
    </xdr:from>
    <xdr:to>
      <xdr:col>6</xdr:col>
      <xdr:colOff>476250</xdr:colOff>
      <xdr:row>0</xdr:row>
      <xdr:rowOff>323850</xdr:rowOff>
    </xdr:to>
    <xdr:pic>
      <xdr:nvPicPr>
        <xdr:cNvPr id="1" name="Picture 1" descr="logo_desn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3400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9"/>
  <sheetViews>
    <sheetView showZeros="0" tabSelected="1" zoomScaleSheetLayoutView="120" zoomScalePageLayoutView="0" workbookViewId="0" topLeftCell="A1">
      <selection activeCell="G83" sqref="G83"/>
    </sheetView>
  </sheetViews>
  <sheetFormatPr defaultColWidth="9.00390625" defaultRowHeight="12.75"/>
  <cols>
    <col min="1" max="1" width="7.75390625" style="3" customWidth="1"/>
    <col min="2" max="2" width="42.625" style="4" customWidth="1"/>
    <col min="3" max="3" width="1.75390625" style="4" customWidth="1"/>
    <col min="4" max="4" width="5.75390625" style="5" customWidth="1"/>
    <col min="5" max="5" width="11.375" style="5" customWidth="1"/>
    <col min="6" max="6" width="12.00390625" style="136" customWidth="1"/>
    <col min="7" max="7" width="14.75390625" style="136" customWidth="1"/>
    <col min="8" max="8" width="14.625" style="1" hidden="1" customWidth="1"/>
    <col min="9" max="9" width="5.375" style="26" customWidth="1"/>
    <col min="10" max="10" width="8.75390625" style="30" customWidth="1"/>
    <col min="11" max="11" width="10.00390625" style="30" customWidth="1"/>
    <col min="12" max="19" width="8.75390625" style="30" customWidth="1"/>
    <col min="20" max="21" width="8.75390625" style="26" customWidth="1"/>
    <col min="22" max="24" width="8.75390625" style="1" customWidth="1"/>
    <col min="25" max="253" width="9.125" style="1" customWidth="1"/>
    <col min="254" max="16384" width="9.125" style="2" customWidth="1"/>
  </cols>
  <sheetData>
    <row r="1" spans="1:21" s="91" customFormat="1" ht="45" customHeight="1">
      <c r="A1" s="171" t="s">
        <v>55</v>
      </c>
      <c r="B1" s="171"/>
      <c r="C1" s="171"/>
      <c r="D1" s="171"/>
      <c r="E1" s="171"/>
      <c r="F1" s="131"/>
      <c r="G1" s="131"/>
      <c r="H1" s="87"/>
      <c r="I1" s="88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  <c r="U1" s="90"/>
    </row>
    <row r="2" spans="1:21" s="14" customFormat="1" ht="47.25" customHeight="1">
      <c r="A2" s="10" t="s">
        <v>9</v>
      </c>
      <c r="B2" s="50" t="s">
        <v>0</v>
      </c>
      <c r="C2" s="51"/>
      <c r="D2" s="11" t="s">
        <v>8</v>
      </c>
      <c r="E2" s="12" t="s">
        <v>1</v>
      </c>
      <c r="F2" s="132" t="s">
        <v>2</v>
      </c>
      <c r="G2" s="137" t="s">
        <v>11</v>
      </c>
      <c r="H2" s="13"/>
      <c r="I2" s="27"/>
      <c r="J2" s="31"/>
      <c r="K2" s="31"/>
      <c r="L2" s="31"/>
      <c r="M2" s="31"/>
      <c r="N2" s="31"/>
      <c r="O2" s="31"/>
      <c r="P2" s="31"/>
      <c r="Q2" s="31"/>
      <c r="R2" s="31"/>
      <c r="S2" s="31"/>
      <c r="T2" s="27"/>
      <c r="U2" s="27"/>
    </row>
    <row r="3" spans="1:21" s="18" customFormat="1" ht="15" customHeight="1">
      <c r="A3" s="15"/>
      <c r="B3" s="16"/>
      <c r="C3" s="16"/>
      <c r="D3" s="47"/>
      <c r="E3" s="80"/>
      <c r="F3" s="133"/>
      <c r="G3" s="21"/>
      <c r="H3" s="17"/>
      <c r="I3" s="28"/>
      <c r="J3" s="32"/>
      <c r="K3" s="32"/>
      <c r="L3" s="32"/>
      <c r="N3" s="32"/>
      <c r="O3" s="32"/>
      <c r="P3" s="32"/>
      <c r="Q3" s="32"/>
      <c r="R3" s="32"/>
      <c r="S3" s="32"/>
      <c r="T3" s="28"/>
      <c r="U3" s="28"/>
    </row>
    <row r="4" spans="1:21" s="18" customFormat="1" ht="15" customHeight="1">
      <c r="A4" s="54">
        <v>1</v>
      </c>
      <c r="B4" s="55" t="s">
        <v>10</v>
      </c>
      <c r="C4" s="55"/>
      <c r="D4" s="56"/>
      <c r="E4" s="57"/>
      <c r="F4" s="134"/>
      <c r="G4" s="134"/>
      <c r="H4" s="17"/>
      <c r="I4" s="28"/>
      <c r="J4" s="32"/>
      <c r="K4" s="32"/>
      <c r="L4" s="32"/>
      <c r="N4" s="32"/>
      <c r="O4" s="32"/>
      <c r="P4" s="32"/>
      <c r="Q4" s="32"/>
      <c r="R4" s="32"/>
      <c r="S4" s="32"/>
      <c r="T4" s="28"/>
      <c r="U4" s="28"/>
    </row>
    <row r="5" spans="1:21" s="18" customFormat="1" ht="7.5" customHeight="1">
      <c r="A5" s="60"/>
      <c r="B5" s="8"/>
      <c r="C5" s="8"/>
      <c r="D5" s="47"/>
      <c r="E5" s="22"/>
      <c r="F5" s="21"/>
      <c r="G5" s="21"/>
      <c r="H5" s="17"/>
      <c r="I5" s="28"/>
      <c r="J5" s="32"/>
      <c r="K5" s="32"/>
      <c r="L5" s="32"/>
      <c r="N5" s="32"/>
      <c r="O5" s="32"/>
      <c r="P5" s="32"/>
      <c r="Q5" s="32"/>
      <c r="R5" s="32"/>
      <c r="S5" s="32"/>
      <c r="T5" s="28"/>
      <c r="U5" s="28"/>
    </row>
    <row r="6" spans="1:253" s="67" customFormat="1" ht="15.75">
      <c r="A6" s="92">
        <v>1001</v>
      </c>
      <c r="B6" s="122" t="s">
        <v>41</v>
      </c>
      <c r="C6" s="116"/>
      <c r="D6" s="96" t="s">
        <v>17</v>
      </c>
      <c r="E6" s="94">
        <v>5958</v>
      </c>
      <c r="F6" s="94"/>
      <c r="G6" s="95">
        <f>(E6*F6)</f>
        <v>0</v>
      </c>
      <c r="I6" s="69"/>
      <c r="J6" s="70"/>
      <c r="K6" s="70"/>
      <c r="L6" s="70"/>
      <c r="N6" s="70"/>
      <c r="O6" s="70"/>
      <c r="P6" s="70"/>
      <c r="Q6" s="70"/>
      <c r="R6" s="70"/>
      <c r="S6" s="70"/>
      <c r="T6" s="69"/>
      <c r="U6" s="69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</row>
    <row r="7" spans="1:8" ht="25.5">
      <c r="A7" s="92">
        <f>A6+1</f>
        <v>1002</v>
      </c>
      <c r="B7" s="123" t="s">
        <v>42</v>
      </c>
      <c r="C7" s="116"/>
      <c r="D7" s="96" t="s">
        <v>3</v>
      </c>
      <c r="E7" s="97">
        <v>330</v>
      </c>
      <c r="F7" s="94">
        <v>0</v>
      </c>
      <c r="G7" s="95">
        <f>(E7*F7)</f>
        <v>0</v>
      </c>
      <c r="H7" s="2"/>
    </row>
    <row r="8" spans="1:253" s="67" customFormat="1" ht="38.25">
      <c r="A8" s="92">
        <f>A7+1</f>
        <v>1003</v>
      </c>
      <c r="B8" s="123" t="s">
        <v>29</v>
      </c>
      <c r="C8" s="116"/>
      <c r="D8" s="96" t="s">
        <v>3</v>
      </c>
      <c r="E8" s="97">
        <v>1</v>
      </c>
      <c r="F8" s="94">
        <v>0</v>
      </c>
      <c r="G8" s="95">
        <f>(E8*F8)</f>
        <v>0</v>
      </c>
      <c r="H8" s="68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69"/>
      <c r="U8" s="69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</row>
    <row r="9" spans="1:253" s="67" customFormat="1" ht="41.25" customHeight="1">
      <c r="A9" s="92">
        <f>A8+1</f>
        <v>1004</v>
      </c>
      <c r="B9" s="123" t="s">
        <v>54</v>
      </c>
      <c r="C9" s="116"/>
      <c r="D9" s="96" t="s">
        <v>6</v>
      </c>
      <c r="E9" s="97">
        <v>10</v>
      </c>
      <c r="F9" s="97">
        <v>0</v>
      </c>
      <c r="G9" s="95">
        <f>(E9*F9)</f>
        <v>0</v>
      </c>
      <c r="H9" s="68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69"/>
      <c r="U9" s="69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</row>
    <row r="10" spans="1:253" s="67" customFormat="1" ht="76.5">
      <c r="A10" s="92">
        <f>A9+1</f>
        <v>1005</v>
      </c>
      <c r="B10" s="115" t="s">
        <v>39</v>
      </c>
      <c r="C10" s="116"/>
      <c r="D10" s="96" t="s">
        <v>3</v>
      </c>
      <c r="E10" s="97">
        <v>2</v>
      </c>
      <c r="F10" s="94">
        <v>0</v>
      </c>
      <c r="G10" s="95">
        <f>(E10*F10)</f>
        <v>0</v>
      </c>
      <c r="H10" s="68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9"/>
      <c r="U10" s="69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</row>
    <row r="11" spans="1:253" s="42" customFormat="1" ht="15.75" customHeight="1">
      <c r="A11" s="92"/>
      <c r="B11" s="110" t="s">
        <v>7</v>
      </c>
      <c r="C11" s="111"/>
      <c r="D11" s="98" t="s">
        <v>12</v>
      </c>
      <c r="E11" s="99"/>
      <c r="F11" s="99"/>
      <c r="G11" s="100">
        <f>SUM(G5:H10)</f>
        <v>0</v>
      </c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9"/>
      <c r="U11" s="39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8" ht="15.75" customHeight="1">
      <c r="A12" s="22"/>
      <c r="B12" s="8"/>
      <c r="C12" s="8"/>
      <c r="D12" s="9"/>
      <c r="E12" s="20"/>
      <c r="F12" s="21"/>
      <c r="G12" s="7"/>
      <c r="H12" s="2"/>
    </row>
    <row r="13" spans="1:21" s="18" customFormat="1" ht="15" customHeight="1">
      <c r="A13" s="58">
        <v>2</v>
      </c>
      <c r="B13" s="55" t="s">
        <v>19</v>
      </c>
      <c r="C13" s="55"/>
      <c r="D13" s="56"/>
      <c r="E13" s="78"/>
      <c r="F13" s="78"/>
      <c r="G13" s="78"/>
      <c r="H13" s="17"/>
      <c r="I13" s="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8"/>
      <c r="U13" s="28"/>
    </row>
    <row r="14" spans="1:21" s="24" customFormat="1" ht="15" customHeight="1">
      <c r="A14" s="25"/>
      <c r="B14" s="8"/>
      <c r="C14" s="8"/>
      <c r="D14" s="47"/>
      <c r="E14" s="79"/>
      <c r="F14" s="79"/>
      <c r="G14" s="79"/>
      <c r="H14" s="23"/>
      <c r="I14" s="2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9"/>
      <c r="U14" s="29"/>
    </row>
    <row r="15" spans="1:21" s="86" customFormat="1" ht="30" customHeight="1">
      <c r="A15" s="81"/>
      <c r="B15" s="169" t="s">
        <v>13</v>
      </c>
      <c r="C15" s="169"/>
      <c r="D15" s="169"/>
      <c r="E15" s="169"/>
      <c r="F15" s="169"/>
      <c r="G15" s="82"/>
      <c r="H15" s="83"/>
      <c r="I15" s="84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4"/>
      <c r="U15" s="84"/>
    </row>
    <row r="16" spans="1:21" s="86" customFormat="1" ht="29.25" customHeight="1">
      <c r="A16" s="81"/>
      <c r="B16" s="170" t="s">
        <v>14</v>
      </c>
      <c r="C16" s="170"/>
      <c r="D16" s="170"/>
      <c r="E16" s="170"/>
      <c r="F16" s="170"/>
      <c r="G16" s="82"/>
      <c r="H16" s="83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4"/>
      <c r="U16" s="84"/>
    </row>
    <row r="17" spans="1:21" s="130" customFormat="1" ht="15.75">
      <c r="A17" s="124"/>
      <c r="B17" s="125"/>
      <c r="C17" s="125"/>
      <c r="D17" s="125"/>
      <c r="E17" s="125"/>
      <c r="F17" s="125"/>
      <c r="G17" s="126"/>
      <c r="H17" s="127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8"/>
      <c r="U17" s="128"/>
    </row>
    <row r="18" spans="1:253" s="67" customFormat="1" ht="25.5">
      <c r="A18" s="92">
        <f>A13*1000+1</f>
        <v>2001</v>
      </c>
      <c r="B18" s="115" t="s">
        <v>31</v>
      </c>
      <c r="C18" s="116"/>
      <c r="D18" s="96" t="s">
        <v>17</v>
      </c>
      <c r="E18" s="97">
        <v>9359</v>
      </c>
      <c r="F18" s="94"/>
      <c r="G18" s="95">
        <f>(E18*F18)</f>
        <v>0</v>
      </c>
      <c r="H18" s="68"/>
      <c r="I18" s="69"/>
      <c r="J18" s="70"/>
      <c r="L18" s="70"/>
      <c r="M18" s="70"/>
      <c r="N18" s="70"/>
      <c r="O18" s="70"/>
      <c r="P18" s="70"/>
      <c r="Q18" s="70"/>
      <c r="R18" s="70"/>
      <c r="S18" s="70"/>
      <c r="T18" s="69"/>
      <c r="U18" s="69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</row>
    <row r="19" spans="1:253" s="67" customFormat="1" ht="25.5">
      <c r="A19" s="92">
        <f>A18+1</f>
        <v>2002</v>
      </c>
      <c r="B19" s="115" t="s">
        <v>28</v>
      </c>
      <c r="C19" s="116"/>
      <c r="D19" s="96" t="s">
        <v>6</v>
      </c>
      <c r="E19" s="97">
        <v>810.9</v>
      </c>
      <c r="F19" s="94">
        <v>0</v>
      </c>
      <c r="G19" s="95">
        <f aca="true" t="shared" si="0" ref="G19:G39">(E19*F19)</f>
        <v>0</v>
      </c>
      <c r="H19" s="68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69"/>
      <c r="U19" s="69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</row>
    <row r="20" spans="1:253" s="67" customFormat="1" ht="25.5">
      <c r="A20" s="92">
        <f>A19+1</f>
        <v>2003</v>
      </c>
      <c r="B20" s="115" t="s">
        <v>37</v>
      </c>
      <c r="C20" s="116"/>
      <c r="D20" s="96" t="s">
        <v>6</v>
      </c>
      <c r="E20" s="97">
        <v>195.3</v>
      </c>
      <c r="F20" s="94">
        <v>0</v>
      </c>
      <c r="G20" s="95">
        <f t="shared" si="0"/>
        <v>0</v>
      </c>
      <c r="H20" s="68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69"/>
      <c r="U20" s="69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</row>
    <row r="21" spans="1:8" ht="39.75" customHeight="1">
      <c r="A21" s="92">
        <f>A20+1</f>
        <v>2004</v>
      </c>
      <c r="B21" s="112" t="s">
        <v>61</v>
      </c>
      <c r="C21" s="113"/>
      <c r="D21" s="101" t="s">
        <v>6</v>
      </c>
      <c r="E21" s="102">
        <v>9078.3</v>
      </c>
      <c r="F21" s="102">
        <v>0</v>
      </c>
      <c r="G21" s="95">
        <f t="shared" si="0"/>
        <v>0</v>
      </c>
      <c r="H21" s="2"/>
    </row>
    <row r="22" spans="1:8" ht="39.75" customHeight="1">
      <c r="A22" s="92">
        <f aca="true" t="shared" si="1" ref="A22:A38">A21+1</f>
        <v>2005</v>
      </c>
      <c r="B22" s="112" t="s">
        <v>62</v>
      </c>
      <c r="C22" s="113"/>
      <c r="D22" s="101" t="s">
        <v>6</v>
      </c>
      <c r="E22" s="102">
        <v>4539.7</v>
      </c>
      <c r="F22" s="102">
        <v>0</v>
      </c>
      <c r="G22" s="95">
        <f t="shared" si="0"/>
        <v>0</v>
      </c>
      <c r="H22" s="2"/>
    </row>
    <row r="23" spans="1:8" ht="39.75" customHeight="1">
      <c r="A23" s="92">
        <f t="shared" si="1"/>
        <v>2006</v>
      </c>
      <c r="B23" s="112" t="s">
        <v>63</v>
      </c>
      <c r="C23" s="113"/>
      <c r="D23" s="101" t="s">
        <v>6</v>
      </c>
      <c r="E23" s="102">
        <v>1592.1</v>
      </c>
      <c r="F23" s="102">
        <v>0</v>
      </c>
      <c r="G23" s="95">
        <f t="shared" si="0"/>
        <v>0</v>
      </c>
      <c r="H23" s="2"/>
    </row>
    <row r="24" spans="1:8" ht="25.5">
      <c r="A24" s="92">
        <f t="shared" si="1"/>
        <v>2007</v>
      </c>
      <c r="B24" s="117" t="s">
        <v>48</v>
      </c>
      <c r="C24" s="113"/>
      <c r="D24" s="101" t="s">
        <v>6</v>
      </c>
      <c r="E24" s="102">
        <v>179.1</v>
      </c>
      <c r="F24" s="102">
        <v>0</v>
      </c>
      <c r="G24" s="95">
        <f t="shared" si="0"/>
        <v>0</v>
      </c>
      <c r="H24" s="2"/>
    </row>
    <row r="25" spans="1:8" ht="25.5">
      <c r="A25" s="92">
        <f t="shared" si="1"/>
        <v>2008</v>
      </c>
      <c r="B25" s="117" t="s">
        <v>49</v>
      </c>
      <c r="C25" s="113"/>
      <c r="D25" s="101" t="s">
        <v>6</v>
      </c>
      <c r="E25" s="102">
        <v>89.5</v>
      </c>
      <c r="F25" s="102">
        <v>0</v>
      </c>
      <c r="G25" s="95">
        <f t="shared" si="0"/>
        <v>0</v>
      </c>
      <c r="H25" s="2"/>
    </row>
    <row r="26" spans="1:8" ht="25.5">
      <c r="A26" s="92">
        <f t="shared" si="1"/>
        <v>2009</v>
      </c>
      <c r="B26" s="117" t="s">
        <v>43</v>
      </c>
      <c r="C26" s="113"/>
      <c r="D26" s="101" t="s">
        <v>6</v>
      </c>
      <c r="E26" s="102">
        <v>31.4</v>
      </c>
      <c r="F26" s="102">
        <v>0</v>
      </c>
      <c r="G26" s="95">
        <f t="shared" si="0"/>
        <v>0</v>
      </c>
      <c r="H26" s="2"/>
    </row>
    <row r="27" spans="1:253" s="26" customFormat="1" ht="25.5">
      <c r="A27" s="92">
        <f t="shared" si="1"/>
        <v>2010</v>
      </c>
      <c r="B27" s="117" t="s">
        <v>51</v>
      </c>
      <c r="C27" s="113"/>
      <c r="D27" s="101" t="s">
        <v>6</v>
      </c>
      <c r="E27" s="102">
        <v>9.45</v>
      </c>
      <c r="F27" s="102">
        <v>0</v>
      </c>
      <c r="G27" s="95">
        <f t="shared" si="0"/>
        <v>0</v>
      </c>
      <c r="H27" s="2"/>
      <c r="J27" s="30"/>
      <c r="K27" s="30"/>
      <c r="L27" s="30"/>
      <c r="M27" s="30"/>
      <c r="N27" s="30"/>
      <c r="O27" s="30"/>
      <c r="P27" s="30"/>
      <c r="Q27" s="30"/>
      <c r="R27" s="30"/>
      <c r="S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6" customFormat="1" ht="25.5">
      <c r="A28" s="92">
        <f t="shared" si="1"/>
        <v>2011</v>
      </c>
      <c r="B28" s="117" t="s">
        <v>52</v>
      </c>
      <c r="C28" s="113"/>
      <c r="D28" s="101" t="s">
        <v>6</v>
      </c>
      <c r="E28" s="102">
        <v>4.9</v>
      </c>
      <c r="F28" s="102">
        <v>0</v>
      </c>
      <c r="G28" s="95">
        <f t="shared" si="0"/>
        <v>0</v>
      </c>
      <c r="H28" s="2"/>
      <c r="J28" s="30"/>
      <c r="K28" s="30"/>
      <c r="L28" s="30"/>
      <c r="M28" s="30"/>
      <c r="N28" s="30"/>
      <c r="O28" s="30"/>
      <c r="P28" s="30"/>
      <c r="Q28" s="30"/>
      <c r="R28" s="30"/>
      <c r="S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6" customFormat="1" ht="38.25">
      <c r="A29" s="92">
        <f t="shared" si="1"/>
        <v>2012</v>
      </c>
      <c r="B29" s="112" t="s">
        <v>44</v>
      </c>
      <c r="C29" s="113"/>
      <c r="D29" s="101" t="s">
        <v>6</v>
      </c>
      <c r="E29" s="102">
        <v>20</v>
      </c>
      <c r="F29" s="102">
        <v>0</v>
      </c>
      <c r="G29" s="95">
        <f t="shared" si="0"/>
        <v>0</v>
      </c>
      <c r="H29" s="2"/>
      <c r="J29" s="30"/>
      <c r="K29" s="30"/>
      <c r="L29" s="30"/>
      <c r="M29" s="30"/>
      <c r="N29" s="30"/>
      <c r="O29" s="30"/>
      <c r="P29" s="30"/>
      <c r="Q29" s="30"/>
      <c r="R29" s="30"/>
      <c r="S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6" customFormat="1" ht="38.25">
      <c r="A30" s="92">
        <f t="shared" si="1"/>
        <v>2013</v>
      </c>
      <c r="B30" s="112" t="s">
        <v>45</v>
      </c>
      <c r="C30" s="113"/>
      <c r="D30" s="101" t="s">
        <v>6</v>
      </c>
      <c r="E30" s="102">
        <v>20</v>
      </c>
      <c r="F30" s="102">
        <v>0</v>
      </c>
      <c r="G30" s="95">
        <f t="shared" si="0"/>
        <v>0</v>
      </c>
      <c r="H30" s="2"/>
      <c r="J30" s="30"/>
      <c r="K30" s="30"/>
      <c r="L30" s="30"/>
      <c r="M30" s="30"/>
      <c r="N30" s="30"/>
      <c r="O30" s="30"/>
      <c r="P30" s="30"/>
      <c r="Q30" s="30"/>
      <c r="R30" s="30"/>
      <c r="S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6" customFormat="1" ht="25.5">
      <c r="A31" s="92">
        <f t="shared" si="1"/>
        <v>2014</v>
      </c>
      <c r="B31" s="112" t="s">
        <v>20</v>
      </c>
      <c r="C31" s="113"/>
      <c r="D31" s="101" t="s">
        <v>4</v>
      </c>
      <c r="E31" s="102">
        <v>4947.3</v>
      </c>
      <c r="F31" s="102">
        <v>0</v>
      </c>
      <c r="G31" s="95">
        <f t="shared" si="0"/>
        <v>0</v>
      </c>
      <c r="H31" s="2"/>
      <c r="J31" s="30"/>
      <c r="K31" s="30"/>
      <c r="L31" s="30"/>
      <c r="M31" s="30"/>
      <c r="N31" s="30"/>
      <c r="O31" s="30"/>
      <c r="P31" s="30"/>
      <c r="Q31" s="30"/>
      <c r="R31" s="30"/>
      <c r="S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6" customFormat="1" ht="25.5">
      <c r="A32" s="92">
        <f t="shared" si="1"/>
        <v>2015</v>
      </c>
      <c r="B32" s="112" t="s">
        <v>30</v>
      </c>
      <c r="C32" s="113"/>
      <c r="D32" s="101" t="s">
        <v>5</v>
      </c>
      <c r="E32" s="102">
        <v>70</v>
      </c>
      <c r="F32" s="102">
        <v>0</v>
      </c>
      <c r="G32" s="95">
        <f t="shared" si="0"/>
        <v>0</v>
      </c>
      <c r="H32" s="2"/>
      <c r="J32" s="30"/>
      <c r="K32" s="30"/>
      <c r="L32" s="30"/>
      <c r="M32" s="30"/>
      <c r="N32" s="30"/>
      <c r="O32" s="30"/>
      <c r="P32" s="30"/>
      <c r="Q32" s="30"/>
      <c r="R32" s="30"/>
      <c r="S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6" customFormat="1" ht="51">
      <c r="A33" s="92">
        <f t="shared" si="1"/>
        <v>2016</v>
      </c>
      <c r="B33" s="112" t="s">
        <v>65</v>
      </c>
      <c r="C33" s="113"/>
      <c r="D33" s="101" t="s">
        <v>6</v>
      </c>
      <c r="E33" s="102">
        <v>2144.7</v>
      </c>
      <c r="F33" s="102">
        <v>0</v>
      </c>
      <c r="G33" s="95">
        <f t="shared" si="0"/>
        <v>0</v>
      </c>
      <c r="H33" s="2"/>
      <c r="J33" s="30"/>
      <c r="K33" s="30"/>
      <c r="L33" s="30"/>
      <c r="M33" s="30"/>
      <c r="N33" s="30"/>
      <c r="O33" s="30"/>
      <c r="P33" s="30"/>
      <c r="Q33" s="30"/>
      <c r="R33" s="30"/>
      <c r="S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6" customFormat="1" ht="38.25">
      <c r="A34" s="92">
        <f t="shared" si="1"/>
        <v>2017</v>
      </c>
      <c r="B34" s="118" t="s">
        <v>33</v>
      </c>
      <c r="C34" s="119"/>
      <c r="D34" s="101" t="s">
        <v>6</v>
      </c>
      <c r="E34" s="102">
        <v>8135.1</v>
      </c>
      <c r="F34" s="102">
        <v>0</v>
      </c>
      <c r="G34" s="95">
        <f t="shared" si="0"/>
        <v>0</v>
      </c>
      <c r="H34" s="2"/>
      <c r="J34" s="30"/>
      <c r="K34" s="30"/>
      <c r="L34" s="30"/>
      <c r="M34" s="30"/>
      <c r="N34" s="30"/>
      <c r="O34" s="30"/>
      <c r="P34" s="30"/>
      <c r="Q34" s="30"/>
      <c r="R34" s="30"/>
      <c r="S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6" customFormat="1" ht="51">
      <c r="A35" s="92">
        <f t="shared" si="1"/>
        <v>2018</v>
      </c>
      <c r="B35" s="117" t="s">
        <v>34</v>
      </c>
      <c r="C35" s="113"/>
      <c r="D35" s="104" t="s">
        <v>6</v>
      </c>
      <c r="E35" s="94">
        <v>2682</v>
      </c>
      <c r="F35" s="102">
        <v>0</v>
      </c>
      <c r="G35" s="95">
        <f t="shared" si="0"/>
        <v>0</v>
      </c>
      <c r="H35" s="2"/>
      <c r="J35" s="30"/>
      <c r="K35" s="30"/>
      <c r="L35" s="30"/>
      <c r="M35" s="30"/>
      <c r="N35" s="30"/>
      <c r="O35" s="30"/>
      <c r="P35" s="30"/>
      <c r="Q35" s="30"/>
      <c r="R35" s="30"/>
      <c r="S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6" customFormat="1" ht="38.25">
      <c r="A36" s="92">
        <f t="shared" si="1"/>
        <v>2019</v>
      </c>
      <c r="B36" s="117" t="s">
        <v>21</v>
      </c>
      <c r="C36" s="113"/>
      <c r="D36" s="101" t="s">
        <v>6</v>
      </c>
      <c r="E36" s="102">
        <v>101.8</v>
      </c>
      <c r="F36" s="102">
        <v>0</v>
      </c>
      <c r="G36" s="95">
        <f t="shared" si="0"/>
        <v>0</v>
      </c>
      <c r="H36" s="2"/>
      <c r="J36" s="30"/>
      <c r="K36" s="30"/>
      <c r="L36" s="30"/>
      <c r="M36" s="30"/>
      <c r="N36" s="30"/>
      <c r="O36" s="30"/>
      <c r="P36" s="30"/>
      <c r="Q36" s="30"/>
      <c r="R36" s="30"/>
      <c r="S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6" customFormat="1" ht="38.25">
      <c r="A37" s="92">
        <f t="shared" si="1"/>
        <v>2020</v>
      </c>
      <c r="B37" s="120" t="s">
        <v>22</v>
      </c>
      <c r="C37" s="113"/>
      <c r="D37" s="101" t="s">
        <v>6</v>
      </c>
      <c r="E37" s="102">
        <v>6057</v>
      </c>
      <c r="F37" s="102">
        <v>0</v>
      </c>
      <c r="G37" s="95">
        <f t="shared" si="0"/>
        <v>0</v>
      </c>
      <c r="H37" s="2"/>
      <c r="J37" s="30"/>
      <c r="K37" s="30"/>
      <c r="L37" s="30"/>
      <c r="M37" s="30"/>
      <c r="N37" s="30"/>
      <c r="O37" s="30"/>
      <c r="P37" s="30"/>
      <c r="Q37" s="30"/>
      <c r="R37" s="30"/>
      <c r="S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8" ht="25.5">
      <c r="A38" s="92">
        <f t="shared" si="1"/>
        <v>2021</v>
      </c>
      <c r="B38" s="117" t="s">
        <v>32</v>
      </c>
      <c r="C38" s="113"/>
      <c r="D38" s="101" t="s">
        <v>4</v>
      </c>
      <c r="E38" s="102">
        <v>1036.8</v>
      </c>
      <c r="F38" s="102">
        <v>0</v>
      </c>
      <c r="G38" s="95">
        <f t="shared" si="0"/>
        <v>0</v>
      </c>
      <c r="H38" s="2"/>
    </row>
    <row r="39" spans="1:8" ht="51">
      <c r="A39" s="149">
        <v>2022</v>
      </c>
      <c r="B39" s="173" t="s">
        <v>70</v>
      </c>
      <c r="C39" s="174"/>
      <c r="D39" s="175" t="s">
        <v>3</v>
      </c>
      <c r="E39" s="176">
        <v>2</v>
      </c>
      <c r="F39" s="176">
        <v>0</v>
      </c>
      <c r="G39" s="153">
        <f t="shared" si="0"/>
        <v>0</v>
      </c>
      <c r="H39" s="2"/>
    </row>
    <row r="40" spans="1:8" ht="15.75">
      <c r="A40" s="92"/>
      <c r="B40" s="117"/>
      <c r="C40" s="113"/>
      <c r="D40" s="101"/>
      <c r="E40" s="102"/>
      <c r="F40" s="102"/>
      <c r="G40" s="95"/>
      <c r="H40" s="2"/>
    </row>
    <row r="41" spans="1:253" s="42" customFormat="1" ht="15.75">
      <c r="A41" s="105"/>
      <c r="B41" s="110" t="s">
        <v>7</v>
      </c>
      <c r="C41" s="111"/>
      <c r="D41" s="98" t="s">
        <v>12</v>
      </c>
      <c r="E41" s="103"/>
      <c r="F41" s="103"/>
      <c r="G41" s="106">
        <f>SUM(G18:G40)</f>
        <v>0</v>
      </c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9"/>
      <c r="U41" s="39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3" spans="1:21" s="18" customFormat="1" ht="15" customHeight="1">
      <c r="A43" s="58">
        <v>3</v>
      </c>
      <c r="B43" s="55" t="s">
        <v>38</v>
      </c>
      <c r="C43" s="55"/>
      <c r="D43" s="56"/>
      <c r="E43" s="78"/>
      <c r="F43" s="78"/>
      <c r="G43" s="78"/>
      <c r="H43" s="17"/>
      <c r="I43" s="28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28"/>
      <c r="U43" s="28"/>
    </row>
    <row r="44" spans="1:21" s="24" customFormat="1" ht="15" customHeight="1">
      <c r="A44" s="25"/>
      <c r="B44" s="8"/>
      <c r="C44" s="8"/>
      <c r="D44" s="47"/>
      <c r="E44" s="79"/>
      <c r="F44" s="79"/>
      <c r="G44" s="79"/>
      <c r="H44" s="23"/>
      <c r="I44" s="29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29"/>
      <c r="U44" s="29"/>
    </row>
    <row r="45" spans="1:21" s="86" customFormat="1" ht="33.75" customHeight="1">
      <c r="A45" s="81"/>
      <c r="B45" s="169" t="s">
        <v>15</v>
      </c>
      <c r="C45" s="169"/>
      <c r="D45" s="169"/>
      <c r="E45" s="169"/>
      <c r="F45" s="169"/>
      <c r="G45" s="82"/>
      <c r="H45" s="83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4"/>
      <c r="U45" s="84"/>
    </row>
    <row r="46" spans="1:21" s="86" customFormat="1" ht="45" customHeight="1">
      <c r="A46" s="81"/>
      <c r="B46" s="169" t="s">
        <v>16</v>
      </c>
      <c r="C46" s="169"/>
      <c r="D46" s="169"/>
      <c r="E46" s="169"/>
      <c r="F46" s="169"/>
      <c r="G46" s="82"/>
      <c r="H46" s="83"/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4"/>
      <c r="U46" s="84"/>
    </row>
    <row r="47" spans="1:21" s="86" customFormat="1" ht="21.75" customHeight="1">
      <c r="A47" s="81"/>
      <c r="B47" s="170" t="s">
        <v>23</v>
      </c>
      <c r="C47" s="170"/>
      <c r="D47" s="170"/>
      <c r="E47" s="170"/>
      <c r="F47" s="170"/>
      <c r="G47" s="82"/>
      <c r="H47" s="83"/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4"/>
      <c r="U47" s="84"/>
    </row>
    <row r="48" spans="1:17" ht="15.75">
      <c r="A48" s="19"/>
      <c r="B48" s="8"/>
      <c r="C48" s="8"/>
      <c r="D48" s="9"/>
      <c r="E48" s="45"/>
      <c r="F48" s="45"/>
      <c r="G48" s="71"/>
      <c r="H48" s="2"/>
      <c r="J48" s="33"/>
      <c r="K48" s="33"/>
      <c r="L48" s="33"/>
      <c r="M48" s="33"/>
      <c r="N48" s="33"/>
      <c r="O48" s="33"/>
      <c r="P48" s="33"/>
      <c r="Q48" s="33"/>
    </row>
    <row r="49" spans="1:21" s="18" customFormat="1" ht="7.5" customHeight="1">
      <c r="A49" s="60"/>
      <c r="B49" s="8"/>
      <c r="C49" s="8"/>
      <c r="D49" s="47"/>
      <c r="E49" s="62"/>
      <c r="F49" s="45"/>
      <c r="G49" s="45"/>
      <c r="H49" s="17"/>
      <c r="I49" s="28"/>
      <c r="J49" s="52"/>
      <c r="K49" s="52"/>
      <c r="L49" s="52"/>
      <c r="M49" s="52"/>
      <c r="N49" s="52"/>
      <c r="O49" s="52"/>
      <c r="P49" s="52"/>
      <c r="Q49" s="52"/>
      <c r="R49" s="32"/>
      <c r="S49" s="32"/>
      <c r="T49" s="28"/>
      <c r="U49" s="28"/>
    </row>
    <row r="50" spans="1:253" s="67" customFormat="1" ht="38.25">
      <c r="A50" s="92">
        <v>3001</v>
      </c>
      <c r="B50" s="139" t="s">
        <v>64</v>
      </c>
      <c r="C50" s="140"/>
      <c r="D50" s="141" t="s">
        <v>17</v>
      </c>
      <c r="E50" s="142">
        <v>5958</v>
      </c>
      <c r="F50" s="142"/>
      <c r="G50" s="143">
        <f aca="true" t="shared" si="2" ref="G50:G59">(E50*F50)</f>
        <v>0</v>
      </c>
      <c r="I50" s="69"/>
      <c r="J50" s="166"/>
      <c r="K50" s="166"/>
      <c r="L50" s="166"/>
      <c r="M50" s="166"/>
      <c r="N50" s="166"/>
      <c r="O50" s="166"/>
      <c r="P50" s="166"/>
      <c r="Q50" s="166"/>
      <c r="R50" s="70"/>
      <c r="S50" s="70"/>
      <c r="T50" s="69"/>
      <c r="U50" s="69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</row>
    <row r="51" spans="1:253" s="67" customFormat="1" ht="66.75" customHeight="1">
      <c r="A51" s="138">
        <f>A50+1</f>
        <v>3002</v>
      </c>
      <c r="B51" s="139" t="s">
        <v>53</v>
      </c>
      <c r="C51" s="140"/>
      <c r="D51" s="141"/>
      <c r="E51" s="142"/>
      <c r="F51" s="157"/>
      <c r="G51" s="143">
        <f t="shared" si="2"/>
        <v>0</v>
      </c>
      <c r="I51" s="69"/>
      <c r="J51" s="166"/>
      <c r="K51" s="166"/>
      <c r="L51" s="166"/>
      <c r="M51" s="166"/>
      <c r="N51" s="166"/>
      <c r="O51" s="166"/>
      <c r="P51" s="166"/>
      <c r="Q51" s="166"/>
      <c r="R51" s="70"/>
      <c r="S51" s="70"/>
      <c r="T51" s="69"/>
      <c r="U51" s="69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</row>
    <row r="52" spans="1:253" s="67" customFormat="1" ht="15.75">
      <c r="A52" s="144"/>
      <c r="B52" s="154" t="s">
        <v>57</v>
      </c>
      <c r="C52" s="145"/>
      <c r="D52" s="146" t="s">
        <v>3</v>
      </c>
      <c r="E52" s="147">
        <v>127</v>
      </c>
      <c r="F52" s="158">
        <v>0</v>
      </c>
      <c r="G52" s="148">
        <f t="shared" si="2"/>
        <v>0</v>
      </c>
      <c r="I52" s="69"/>
      <c r="J52" s="166"/>
      <c r="K52" s="166"/>
      <c r="L52" s="166"/>
      <c r="M52" s="166"/>
      <c r="N52" s="166"/>
      <c r="O52" s="166"/>
      <c r="P52" s="166"/>
      <c r="Q52" s="166"/>
      <c r="R52" s="70"/>
      <c r="S52" s="70"/>
      <c r="T52" s="69"/>
      <c r="U52" s="69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</row>
    <row r="53" spans="1:253" s="67" customFormat="1" ht="15.75">
      <c r="A53" s="149"/>
      <c r="B53" s="155" t="s">
        <v>58</v>
      </c>
      <c r="C53" s="150"/>
      <c r="D53" s="151" t="s">
        <v>3</v>
      </c>
      <c r="E53" s="152">
        <v>37</v>
      </c>
      <c r="F53" s="159">
        <v>0</v>
      </c>
      <c r="G53" s="153">
        <f t="shared" si="2"/>
        <v>0</v>
      </c>
      <c r="I53" s="69"/>
      <c r="J53" s="166"/>
      <c r="K53" s="166"/>
      <c r="L53" s="166"/>
      <c r="M53" s="166"/>
      <c r="N53" s="166"/>
      <c r="O53" s="166"/>
      <c r="P53" s="166"/>
      <c r="Q53" s="166"/>
      <c r="R53" s="70"/>
      <c r="S53" s="70"/>
      <c r="T53" s="69"/>
      <c r="U53" s="69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</row>
    <row r="54" spans="1:253" s="67" customFormat="1" ht="15.75">
      <c r="A54" s="149"/>
      <c r="B54" s="155"/>
      <c r="C54" s="150"/>
      <c r="D54" s="151"/>
      <c r="E54" s="167"/>
      <c r="F54" s="168"/>
      <c r="G54" s="153"/>
      <c r="I54" s="69"/>
      <c r="J54" s="166"/>
      <c r="K54" s="166"/>
      <c r="L54" s="166"/>
      <c r="M54" s="166"/>
      <c r="N54" s="166"/>
      <c r="O54" s="166"/>
      <c r="P54" s="166"/>
      <c r="Q54" s="166"/>
      <c r="R54" s="70"/>
      <c r="S54" s="70"/>
      <c r="T54" s="69"/>
      <c r="U54" s="69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</row>
    <row r="55" spans="1:253" s="67" customFormat="1" ht="51">
      <c r="A55" s="149">
        <v>3003</v>
      </c>
      <c r="B55" s="139" t="s">
        <v>67</v>
      </c>
      <c r="C55" s="150"/>
      <c r="D55" s="151"/>
      <c r="E55" s="167"/>
      <c r="F55" s="168"/>
      <c r="G55" s="153"/>
      <c r="I55" s="69"/>
      <c r="J55" s="166"/>
      <c r="K55" s="166"/>
      <c r="L55" s="166"/>
      <c r="M55" s="166"/>
      <c r="N55" s="166"/>
      <c r="O55" s="166"/>
      <c r="P55" s="166"/>
      <c r="Q55" s="166"/>
      <c r="R55" s="70"/>
      <c r="S55" s="70"/>
      <c r="T55" s="69"/>
      <c r="U55" s="69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</row>
    <row r="56" spans="1:253" s="67" customFormat="1" ht="15.75">
      <c r="A56" s="149"/>
      <c r="B56" s="154" t="s">
        <v>57</v>
      </c>
      <c r="C56" s="145"/>
      <c r="D56" s="146" t="s">
        <v>3</v>
      </c>
      <c r="E56" s="167">
        <v>10</v>
      </c>
      <c r="F56" s="168"/>
      <c r="G56" s="153"/>
      <c r="I56" s="69"/>
      <c r="J56" s="166"/>
      <c r="K56" s="166"/>
      <c r="L56" s="166"/>
      <c r="M56" s="166"/>
      <c r="N56" s="166"/>
      <c r="O56" s="166"/>
      <c r="P56" s="166"/>
      <c r="Q56" s="166"/>
      <c r="R56" s="70"/>
      <c r="S56" s="70"/>
      <c r="T56" s="69"/>
      <c r="U56" s="69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</row>
    <row r="57" spans="1:253" s="67" customFormat="1" ht="15.75">
      <c r="A57" s="149"/>
      <c r="B57" s="155"/>
      <c r="C57" s="150"/>
      <c r="D57" s="151"/>
      <c r="E57" s="167"/>
      <c r="F57" s="168"/>
      <c r="G57" s="153"/>
      <c r="I57" s="69"/>
      <c r="J57" s="166"/>
      <c r="K57" s="166"/>
      <c r="L57" s="166"/>
      <c r="M57" s="166"/>
      <c r="N57" s="166"/>
      <c r="O57" s="166"/>
      <c r="P57" s="166"/>
      <c r="Q57" s="166"/>
      <c r="R57" s="70"/>
      <c r="S57" s="70"/>
      <c r="T57" s="69"/>
      <c r="U57" s="69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</row>
    <row r="58" spans="1:17" ht="15.75">
      <c r="A58" s="149">
        <v>3004</v>
      </c>
      <c r="B58" s="156" t="s">
        <v>66</v>
      </c>
      <c r="C58" s="150"/>
      <c r="D58" s="151" t="s">
        <v>3</v>
      </c>
      <c r="E58" s="147">
        <v>148</v>
      </c>
      <c r="F58" s="147">
        <v>0</v>
      </c>
      <c r="G58" s="153">
        <f t="shared" si="2"/>
        <v>0</v>
      </c>
      <c r="H58" s="2"/>
      <c r="J58" s="33"/>
      <c r="K58" s="33"/>
      <c r="L58" s="33"/>
      <c r="M58" s="33"/>
      <c r="N58" s="33"/>
      <c r="O58" s="33"/>
      <c r="P58" s="33"/>
      <c r="Q58" s="33"/>
    </row>
    <row r="59" spans="1:17" ht="15.75">
      <c r="A59" s="92">
        <f>A58+1</f>
        <v>3005</v>
      </c>
      <c r="B59" s="115" t="s">
        <v>50</v>
      </c>
      <c r="C59" s="109"/>
      <c r="D59" s="93" t="s">
        <v>3</v>
      </c>
      <c r="E59" s="94">
        <v>26</v>
      </c>
      <c r="F59" s="94">
        <v>0</v>
      </c>
      <c r="G59" s="95">
        <f t="shared" si="2"/>
        <v>0</v>
      </c>
      <c r="H59" s="2"/>
      <c r="J59" s="33"/>
      <c r="K59" s="33"/>
      <c r="L59" s="33"/>
      <c r="M59" s="33"/>
      <c r="N59" s="33"/>
      <c r="O59" s="33"/>
      <c r="P59" s="33"/>
      <c r="Q59" s="33"/>
    </row>
    <row r="60" spans="1:253" s="42" customFormat="1" ht="15.75">
      <c r="A60" s="105"/>
      <c r="B60" s="110" t="s">
        <v>7</v>
      </c>
      <c r="C60" s="111"/>
      <c r="D60" s="98" t="s">
        <v>12</v>
      </c>
      <c r="E60" s="107"/>
      <c r="F60" s="108"/>
      <c r="G60" s="100">
        <f>SUM(G50:G59)</f>
        <v>0</v>
      </c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9"/>
      <c r="U60" s="39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1:17" ht="15.75">
      <c r="A61" s="63"/>
      <c r="B61" s="64"/>
      <c r="C61" s="64"/>
      <c r="D61" s="65"/>
      <c r="E61" s="66"/>
      <c r="F61" s="77"/>
      <c r="G61" s="77"/>
      <c r="H61" s="2"/>
      <c r="J61" s="33"/>
      <c r="K61" s="33"/>
      <c r="L61" s="33"/>
      <c r="M61" s="33"/>
      <c r="N61" s="33"/>
      <c r="O61" s="33"/>
      <c r="P61" s="33"/>
      <c r="Q61" s="33"/>
    </row>
    <row r="62" spans="1:253" s="6" customFormat="1" ht="15.75">
      <c r="A62" s="54">
        <v>4</v>
      </c>
      <c r="B62" s="55" t="s">
        <v>47</v>
      </c>
      <c r="C62" s="55"/>
      <c r="D62" s="56"/>
      <c r="E62" s="61"/>
      <c r="F62" s="59"/>
      <c r="G62" s="59"/>
      <c r="I62" s="48"/>
      <c r="J62" s="53"/>
      <c r="K62" s="53"/>
      <c r="L62" s="53"/>
      <c r="T62" s="48"/>
      <c r="U62" s="48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</row>
    <row r="63" spans="1:253" s="6" customFormat="1" ht="15.75">
      <c r="A63" s="60"/>
      <c r="B63" s="8"/>
      <c r="C63" s="8"/>
      <c r="D63" s="47"/>
      <c r="E63" s="62"/>
      <c r="F63" s="45"/>
      <c r="G63" s="45"/>
      <c r="I63" s="48"/>
      <c r="J63" s="53"/>
      <c r="K63" s="53"/>
      <c r="L63" s="53"/>
      <c r="M63" s="53"/>
      <c r="N63" s="53"/>
      <c r="O63" s="53"/>
      <c r="P63" s="53"/>
      <c r="Q63" s="53"/>
      <c r="R63" s="49"/>
      <c r="S63" s="49"/>
      <c r="T63" s="48"/>
      <c r="U63" s="48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</row>
    <row r="64" spans="1:253" s="6" customFormat="1" ht="25.5">
      <c r="A64" s="92">
        <f>A62*1000+1</f>
        <v>4001</v>
      </c>
      <c r="B64" s="121" t="s">
        <v>24</v>
      </c>
      <c r="C64" s="113"/>
      <c r="D64" s="104" t="s">
        <v>4</v>
      </c>
      <c r="E64" s="94">
        <v>10137.6</v>
      </c>
      <c r="F64" s="94"/>
      <c r="G64" s="95">
        <f aca="true" t="shared" si="3" ref="G64:G72">(E64*F64)</f>
        <v>0</v>
      </c>
      <c r="I64" s="48"/>
      <c r="J64" s="53"/>
      <c r="K64" s="53"/>
      <c r="L64" s="53"/>
      <c r="M64" s="53"/>
      <c r="N64" s="53"/>
      <c r="O64" s="53"/>
      <c r="P64" s="53"/>
      <c r="Q64" s="53"/>
      <c r="R64" s="49"/>
      <c r="S64" s="49"/>
      <c r="T64" s="48"/>
      <c r="U64" s="48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</row>
    <row r="65" spans="1:253" s="6" customFormat="1" ht="25.5">
      <c r="A65" s="92">
        <f aca="true" t="shared" si="4" ref="A65:A72">A64+1</f>
        <v>4002</v>
      </c>
      <c r="B65" s="121" t="s">
        <v>25</v>
      </c>
      <c r="C65" s="113"/>
      <c r="D65" s="104" t="s">
        <v>4</v>
      </c>
      <c r="E65" s="94">
        <v>10137.6</v>
      </c>
      <c r="F65" s="94">
        <v>0</v>
      </c>
      <c r="G65" s="95">
        <f t="shared" si="3"/>
        <v>0</v>
      </c>
      <c r="I65" s="48"/>
      <c r="J65" s="53"/>
      <c r="K65" s="53"/>
      <c r="L65" s="53"/>
      <c r="M65" s="53"/>
      <c r="N65" s="53"/>
      <c r="O65" s="53"/>
      <c r="P65" s="53"/>
      <c r="Q65" s="53"/>
      <c r="R65" s="49"/>
      <c r="S65" s="49"/>
      <c r="T65" s="48"/>
      <c r="U65" s="48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</row>
    <row r="66" spans="1:253" s="6" customFormat="1" ht="25.5">
      <c r="A66" s="92">
        <v>4003</v>
      </c>
      <c r="B66" s="172" t="s">
        <v>69</v>
      </c>
      <c r="C66" s="113"/>
      <c r="D66" s="104" t="s">
        <v>4</v>
      </c>
      <c r="E66" s="94">
        <v>4</v>
      </c>
      <c r="F66" s="94">
        <v>0</v>
      </c>
      <c r="G66" s="95">
        <f t="shared" si="3"/>
        <v>0</v>
      </c>
      <c r="I66" s="48"/>
      <c r="J66" s="53"/>
      <c r="K66" s="53"/>
      <c r="L66" s="53"/>
      <c r="M66" s="53"/>
      <c r="N66" s="53"/>
      <c r="O66" s="53"/>
      <c r="P66" s="53"/>
      <c r="Q66" s="53"/>
      <c r="R66" s="49"/>
      <c r="S66" s="49"/>
      <c r="T66" s="48"/>
      <c r="U66" s="48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</row>
    <row r="67" spans="1:253" s="161" customFormat="1" ht="23.25" customHeight="1">
      <c r="A67" s="92">
        <f>A66+1</f>
        <v>4004</v>
      </c>
      <c r="B67" s="112" t="s">
        <v>26</v>
      </c>
      <c r="C67" s="113"/>
      <c r="D67" s="93" t="s">
        <v>17</v>
      </c>
      <c r="E67" s="94">
        <v>5958</v>
      </c>
      <c r="F67" s="94">
        <v>0</v>
      </c>
      <c r="G67" s="95">
        <f t="shared" si="3"/>
        <v>0</v>
      </c>
      <c r="I67" s="162"/>
      <c r="J67" s="163"/>
      <c r="K67" s="163"/>
      <c r="L67" s="163"/>
      <c r="M67" s="163"/>
      <c r="N67" s="163"/>
      <c r="O67" s="163"/>
      <c r="P67" s="163"/>
      <c r="Q67" s="163"/>
      <c r="R67" s="164"/>
      <c r="S67" s="164"/>
      <c r="T67" s="162"/>
      <c r="U67" s="162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  <c r="IN67" s="165"/>
      <c r="IO67" s="165"/>
      <c r="IP67" s="165"/>
      <c r="IQ67" s="165"/>
      <c r="IR67" s="165"/>
      <c r="IS67" s="165"/>
    </row>
    <row r="68" spans="1:253" s="161" customFormat="1" ht="15.75">
      <c r="A68" s="92">
        <f t="shared" si="4"/>
        <v>4005</v>
      </c>
      <c r="B68" s="112" t="s">
        <v>46</v>
      </c>
      <c r="C68" s="113"/>
      <c r="D68" s="93" t="s">
        <v>17</v>
      </c>
      <c r="E68" s="94">
        <v>5958</v>
      </c>
      <c r="F68" s="94">
        <v>0</v>
      </c>
      <c r="G68" s="95">
        <f t="shared" si="3"/>
        <v>0</v>
      </c>
      <c r="I68" s="162"/>
      <c r="J68" s="163"/>
      <c r="K68" s="163"/>
      <c r="L68" s="163"/>
      <c r="M68" s="163"/>
      <c r="N68" s="163"/>
      <c r="O68" s="163"/>
      <c r="P68" s="163"/>
      <c r="Q68" s="163"/>
      <c r="R68" s="164"/>
      <c r="S68" s="164"/>
      <c r="T68" s="162"/>
      <c r="U68" s="162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  <c r="IN68" s="165"/>
      <c r="IO68" s="165"/>
      <c r="IP68" s="165"/>
      <c r="IQ68" s="165"/>
      <c r="IR68" s="165"/>
      <c r="IS68" s="165"/>
    </row>
    <row r="69" spans="1:253" s="161" customFormat="1" ht="89.25">
      <c r="A69" s="92">
        <f t="shared" si="4"/>
        <v>4006</v>
      </c>
      <c r="B69" s="112" t="s">
        <v>35</v>
      </c>
      <c r="C69" s="113"/>
      <c r="D69" s="93" t="s">
        <v>17</v>
      </c>
      <c r="E69" s="94">
        <v>5958</v>
      </c>
      <c r="F69" s="94">
        <v>0</v>
      </c>
      <c r="G69" s="95">
        <f t="shared" si="3"/>
        <v>0</v>
      </c>
      <c r="I69" s="162"/>
      <c r="J69" s="163"/>
      <c r="K69" s="163"/>
      <c r="L69" s="163"/>
      <c r="M69" s="163"/>
      <c r="N69" s="163"/>
      <c r="O69" s="163"/>
      <c r="P69" s="163"/>
      <c r="Q69" s="163"/>
      <c r="R69" s="164"/>
      <c r="S69" s="164"/>
      <c r="T69" s="162"/>
      <c r="U69" s="162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  <c r="HD69" s="165"/>
      <c r="HE69" s="165"/>
      <c r="HF69" s="165"/>
      <c r="HG69" s="165"/>
      <c r="HH69" s="165"/>
      <c r="HI69" s="165"/>
      <c r="HJ69" s="165"/>
      <c r="HK69" s="165"/>
      <c r="HL69" s="165"/>
      <c r="HM69" s="165"/>
      <c r="HN69" s="165"/>
      <c r="HO69" s="165"/>
      <c r="HP69" s="165"/>
      <c r="HQ69" s="165"/>
      <c r="HR69" s="165"/>
      <c r="HS69" s="165"/>
      <c r="HT69" s="165"/>
      <c r="HU69" s="165"/>
      <c r="HV69" s="165"/>
      <c r="HW69" s="165"/>
      <c r="HX69" s="165"/>
      <c r="HY69" s="165"/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5"/>
      <c r="IL69" s="165"/>
      <c r="IM69" s="165"/>
      <c r="IN69" s="165"/>
      <c r="IO69" s="165"/>
      <c r="IP69" s="165"/>
      <c r="IQ69" s="165"/>
      <c r="IR69" s="165"/>
      <c r="IS69" s="165"/>
    </row>
    <row r="70" spans="1:253" s="161" customFormat="1" ht="76.5">
      <c r="A70" s="92">
        <f t="shared" si="4"/>
        <v>4007</v>
      </c>
      <c r="B70" s="112" t="s">
        <v>36</v>
      </c>
      <c r="C70" s="113"/>
      <c r="D70" s="93" t="s">
        <v>3</v>
      </c>
      <c r="E70" s="94">
        <v>174</v>
      </c>
      <c r="F70" s="94">
        <v>0</v>
      </c>
      <c r="G70" s="95">
        <f t="shared" si="3"/>
        <v>0</v>
      </c>
      <c r="I70" s="162"/>
      <c r="J70" s="163"/>
      <c r="K70" s="163"/>
      <c r="L70" s="163"/>
      <c r="M70" s="163"/>
      <c r="N70" s="163"/>
      <c r="O70" s="163"/>
      <c r="P70" s="163"/>
      <c r="Q70" s="163"/>
      <c r="R70" s="164"/>
      <c r="S70" s="164"/>
      <c r="T70" s="162"/>
      <c r="U70" s="162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</row>
    <row r="71" spans="1:253" s="6" customFormat="1" ht="15.75">
      <c r="A71" s="92">
        <f t="shared" si="4"/>
        <v>4008</v>
      </c>
      <c r="B71" s="112" t="s">
        <v>27</v>
      </c>
      <c r="C71" s="113"/>
      <c r="D71" s="93" t="s">
        <v>5</v>
      </c>
      <c r="E71" s="94">
        <v>30</v>
      </c>
      <c r="F71" s="94">
        <v>0</v>
      </c>
      <c r="G71" s="95">
        <f t="shared" si="3"/>
        <v>0</v>
      </c>
      <c r="I71" s="48"/>
      <c r="J71" s="53"/>
      <c r="K71" s="53"/>
      <c r="L71" s="53"/>
      <c r="M71" s="53"/>
      <c r="N71" s="53"/>
      <c r="O71" s="53"/>
      <c r="P71" s="53"/>
      <c r="Q71" s="53"/>
      <c r="R71" s="49"/>
      <c r="S71" s="49"/>
      <c r="T71" s="48"/>
      <c r="U71" s="48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</row>
    <row r="72" spans="1:253" s="6" customFormat="1" ht="15.75">
      <c r="A72" s="92">
        <f t="shared" si="4"/>
        <v>4009</v>
      </c>
      <c r="B72" s="114" t="s">
        <v>18</v>
      </c>
      <c r="C72" s="113"/>
      <c r="D72" s="93" t="s">
        <v>4</v>
      </c>
      <c r="E72" s="94">
        <v>6467</v>
      </c>
      <c r="F72" s="94">
        <v>0</v>
      </c>
      <c r="G72" s="95">
        <f t="shared" si="3"/>
        <v>0</v>
      </c>
      <c r="I72" s="48"/>
      <c r="J72" s="53"/>
      <c r="K72" s="53"/>
      <c r="L72" s="53"/>
      <c r="M72" s="53"/>
      <c r="N72" s="53"/>
      <c r="O72" s="53"/>
      <c r="P72" s="53"/>
      <c r="Q72" s="53"/>
      <c r="R72" s="49"/>
      <c r="S72" s="49"/>
      <c r="T72" s="48"/>
      <c r="U72" s="48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</row>
    <row r="73" spans="1:253" s="38" customFormat="1" ht="15.75">
      <c r="A73" s="105"/>
      <c r="B73" s="110" t="s">
        <v>7</v>
      </c>
      <c r="C73" s="111"/>
      <c r="D73" s="98" t="s">
        <v>12</v>
      </c>
      <c r="E73" s="107"/>
      <c r="F73" s="108"/>
      <c r="G73" s="100">
        <f>SUM(G64:G72)</f>
        <v>0</v>
      </c>
      <c r="I73" s="75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5"/>
      <c r="U73" s="75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</row>
    <row r="74" spans="1:253" s="6" customFormat="1" ht="15.75">
      <c r="A74" s="19"/>
      <c r="B74" s="8"/>
      <c r="C74" s="8"/>
      <c r="D74" s="9"/>
      <c r="E74" s="46"/>
      <c r="F74" s="45"/>
      <c r="G74" s="71"/>
      <c r="I74" s="48"/>
      <c r="J74" s="53"/>
      <c r="K74" s="53"/>
      <c r="L74" s="53"/>
      <c r="M74" s="53"/>
      <c r="N74" s="53"/>
      <c r="O74" s="53"/>
      <c r="P74" s="53"/>
      <c r="Q74" s="53"/>
      <c r="R74" s="49"/>
      <c r="S74" s="49"/>
      <c r="T74" s="48"/>
      <c r="U74" s="48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</row>
    <row r="75" spans="1:17" ht="15.75">
      <c r="A75" s="22"/>
      <c r="B75" s="8"/>
      <c r="C75" s="8"/>
      <c r="D75" s="9"/>
      <c r="E75" s="46"/>
      <c r="F75" s="45"/>
      <c r="G75" s="71"/>
      <c r="H75" s="2"/>
      <c r="J75" s="33"/>
      <c r="K75" s="33"/>
      <c r="L75" s="33"/>
      <c r="M75" s="33"/>
      <c r="N75" s="33"/>
      <c r="O75" s="33"/>
      <c r="P75" s="33"/>
      <c r="Q75" s="33"/>
    </row>
    <row r="76" spans="1:17" ht="15.75">
      <c r="A76" s="22"/>
      <c r="B76" s="8"/>
      <c r="C76" s="8"/>
      <c r="D76" s="9"/>
      <c r="E76" s="46"/>
      <c r="F76" s="45"/>
      <c r="G76" s="71"/>
      <c r="H76" s="2"/>
      <c r="J76" s="33"/>
      <c r="K76" s="33"/>
      <c r="L76" s="33"/>
      <c r="M76" s="33"/>
      <c r="N76" s="33"/>
      <c r="O76" s="33"/>
      <c r="P76" s="33"/>
      <c r="Q76" s="33"/>
    </row>
    <row r="77" spans="1:21" s="18" customFormat="1" ht="15" customHeight="1">
      <c r="A77" s="54"/>
      <c r="B77" s="55" t="s">
        <v>40</v>
      </c>
      <c r="C77" s="55"/>
      <c r="D77" s="56"/>
      <c r="E77" s="61"/>
      <c r="F77" s="59"/>
      <c r="G77" s="59"/>
      <c r="H77" s="17"/>
      <c r="I77" s="28"/>
      <c r="J77" s="52"/>
      <c r="K77" s="52"/>
      <c r="L77" s="52"/>
      <c r="M77" s="52"/>
      <c r="N77" s="52"/>
      <c r="O77" s="52"/>
      <c r="P77" s="52"/>
      <c r="Q77" s="52"/>
      <c r="R77" s="32"/>
      <c r="S77" s="32"/>
      <c r="T77" s="28"/>
      <c r="U77" s="28"/>
    </row>
    <row r="78" spans="1:21" s="18" customFormat="1" ht="7.5" customHeight="1">
      <c r="A78" s="60"/>
      <c r="B78" s="8"/>
      <c r="C78" s="8"/>
      <c r="D78" s="47"/>
      <c r="E78" s="62"/>
      <c r="F78" s="45"/>
      <c r="G78" s="45"/>
      <c r="H78" s="17"/>
      <c r="I78" s="28"/>
      <c r="J78" s="52"/>
      <c r="K78" s="52"/>
      <c r="L78" s="52"/>
      <c r="M78" s="52"/>
      <c r="N78" s="52"/>
      <c r="O78" s="52"/>
      <c r="P78" s="52"/>
      <c r="Q78" s="52"/>
      <c r="R78" s="32"/>
      <c r="S78" s="32"/>
      <c r="T78" s="28"/>
      <c r="U78" s="28"/>
    </row>
    <row r="79" spans="1:17" ht="15.75">
      <c r="A79" s="22">
        <f>A4</f>
        <v>1</v>
      </c>
      <c r="B79" s="22" t="str">
        <f>B4</f>
        <v>PRIPRAVLJALNA DELA</v>
      </c>
      <c r="C79" s="80"/>
      <c r="D79" s="47"/>
      <c r="E79" s="44"/>
      <c r="F79" s="44"/>
      <c r="G79" s="44">
        <f>G11</f>
        <v>0</v>
      </c>
      <c r="H79" s="2"/>
      <c r="J79" s="33"/>
      <c r="K79" s="33"/>
      <c r="L79" s="33"/>
      <c r="M79" s="33"/>
      <c r="N79" s="33"/>
      <c r="O79" s="33"/>
      <c r="P79" s="33"/>
      <c r="Q79" s="33"/>
    </row>
    <row r="80" spans="1:17" ht="15.75">
      <c r="A80" s="22">
        <f>A13</f>
        <v>2</v>
      </c>
      <c r="B80" s="22" t="str">
        <f>B13</f>
        <v>ZEMELJSKA DELA</v>
      </c>
      <c r="C80" s="22"/>
      <c r="D80" s="22"/>
      <c r="E80" s="22"/>
      <c r="F80" s="20"/>
      <c r="G80" s="44">
        <f>G41</f>
        <v>0</v>
      </c>
      <c r="H80" s="2"/>
      <c r="J80" s="33"/>
      <c r="K80" s="33"/>
      <c r="L80" s="33"/>
      <c r="M80" s="33"/>
      <c r="N80" s="33"/>
      <c r="O80" s="33"/>
      <c r="P80" s="33"/>
      <c r="Q80" s="33"/>
    </row>
    <row r="81" spans="1:17" ht="15.75">
      <c r="A81" s="22">
        <f>A43</f>
        <v>3</v>
      </c>
      <c r="B81" s="22" t="str">
        <f>B43</f>
        <v>MONTAŽNA DELA</v>
      </c>
      <c r="C81" s="22"/>
      <c r="D81" s="22"/>
      <c r="E81" s="22"/>
      <c r="F81" s="20"/>
      <c r="G81" s="44">
        <f>G60</f>
        <v>0</v>
      </c>
      <c r="H81" s="2"/>
      <c r="J81" s="33"/>
      <c r="K81" s="33"/>
      <c r="L81" s="33"/>
      <c r="M81" s="33"/>
      <c r="N81" s="33"/>
      <c r="O81" s="33"/>
      <c r="P81" s="33"/>
      <c r="Q81" s="33"/>
    </row>
    <row r="82" spans="1:17" ht="15.75">
      <c r="A82" s="22">
        <f>A62</f>
        <v>4</v>
      </c>
      <c r="B82" s="22" t="str">
        <f>B62</f>
        <v>ZAKLJUČNA DELA</v>
      </c>
      <c r="C82" s="22"/>
      <c r="D82" s="22"/>
      <c r="E82" s="22"/>
      <c r="F82" s="20"/>
      <c r="G82" s="44">
        <f>G73</f>
        <v>0</v>
      </c>
      <c r="H82" s="2"/>
      <c r="J82" s="33"/>
      <c r="K82" s="33"/>
      <c r="L82" s="33"/>
      <c r="M82" s="33"/>
      <c r="N82" s="33"/>
      <c r="O82" s="33"/>
      <c r="P82" s="33"/>
      <c r="Q82" s="33"/>
    </row>
    <row r="83" spans="1:17" ht="15.75">
      <c r="A83" s="22">
        <v>5</v>
      </c>
      <c r="B83" s="22" t="s">
        <v>68</v>
      </c>
      <c r="C83" s="22"/>
      <c r="D83" s="22"/>
      <c r="E83" s="22"/>
      <c r="F83" s="20"/>
      <c r="G83" s="44">
        <f>(+G79+G80+G81+G82)*0.1</f>
        <v>0</v>
      </c>
      <c r="H83" s="2"/>
      <c r="J83" s="33"/>
      <c r="K83" s="33"/>
      <c r="L83" s="33"/>
      <c r="M83" s="33"/>
      <c r="N83" s="33"/>
      <c r="O83" s="33"/>
      <c r="P83" s="33"/>
      <c r="Q83" s="33"/>
    </row>
    <row r="84" spans="1:253" s="42" customFormat="1" ht="15.75">
      <c r="A84" s="72"/>
      <c r="B84" s="36"/>
      <c r="C84" s="36"/>
      <c r="D84" s="37"/>
      <c r="E84" s="74"/>
      <c r="F84" s="73"/>
      <c r="G84" s="44"/>
      <c r="I84" s="39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39"/>
      <c r="U84" s="39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</row>
    <row r="85" spans="1:253" s="6" customFormat="1" ht="15.75">
      <c r="A85" s="54"/>
      <c r="B85" s="54" t="s">
        <v>56</v>
      </c>
      <c r="C85" s="54"/>
      <c r="D85" s="54"/>
      <c r="E85" s="54"/>
      <c r="F85" s="54"/>
      <c r="G85" s="160">
        <f>SUM(G79:G84)</f>
        <v>0</v>
      </c>
      <c r="I85" s="48"/>
      <c r="J85" s="53"/>
      <c r="K85" s="53"/>
      <c r="L85" s="53"/>
      <c r="M85" s="53"/>
      <c r="N85" s="53"/>
      <c r="O85" s="53"/>
      <c r="P85" s="53"/>
      <c r="Q85" s="53"/>
      <c r="R85" s="49"/>
      <c r="S85" s="49"/>
      <c r="T85" s="48"/>
      <c r="U85" s="48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</row>
    <row r="86" spans="2:7" ht="15.75">
      <c r="B86" s="22" t="s">
        <v>59</v>
      </c>
      <c r="E86" s="4"/>
      <c r="F86" s="135"/>
      <c r="G86" s="44">
        <f>+G85*0.2</f>
        <v>0</v>
      </c>
    </row>
    <row r="87" spans="1:21" s="1" customFormat="1" ht="15.75">
      <c r="A87" s="3"/>
      <c r="B87" s="4"/>
      <c r="C87" s="4"/>
      <c r="D87" s="5"/>
      <c r="E87" s="4"/>
      <c r="F87" s="135"/>
      <c r="G87" s="135"/>
      <c r="I87" s="26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6"/>
      <c r="U87" s="26"/>
    </row>
    <row r="88" spans="1:21" s="1" customFormat="1" ht="15.75">
      <c r="A88" s="3"/>
      <c r="B88" s="4" t="s">
        <v>60</v>
      </c>
      <c r="C88" s="4"/>
      <c r="D88" s="5"/>
      <c r="E88" s="4"/>
      <c r="F88" s="135"/>
      <c r="G88" s="135">
        <f>+G85+G86</f>
        <v>0</v>
      </c>
      <c r="I88" s="26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6"/>
      <c r="U88" s="26"/>
    </row>
    <row r="89" spans="1:21" s="1" customFormat="1" ht="15.75">
      <c r="A89" s="3"/>
      <c r="B89" s="4"/>
      <c r="C89" s="4"/>
      <c r="D89" s="5"/>
      <c r="E89" s="4"/>
      <c r="F89" s="135"/>
      <c r="G89" s="135"/>
      <c r="I89" s="26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6"/>
      <c r="U89" s="26"/>
    </row>
    <row r="90" spans="5:7" ht="15.75">
      <c r="E90" s="4"/>
      <c r="F90" s="135"/>
      <c r="G90" s="135"/>
    </row>
    <row r="91" spans="5:7" ht="15.75">
      <c r="E91" s="4"/>
      <c r="F91" s="135"/>
      <c r="G91" s="135"/>
    </row>
    <row r="92" spans="5:7" ht="15.75">
      <c r="E92" s="4"/>
      <c r="F92" s="135"/>
      <c r="G92" s="135"/>
    </row>
    <row r="93" spans="5:7" ht="15.75">
      <c r="E93" s="4"/>
      <c r="F93" s="135"/>
      <c r="G93" s="135"/>
    </row>
    <row r="94" spans="5:7" ht="15.75">
      <c r="E94" s="4"/>
      <c r="F94" s="135"/>
      <c r="G94" s="135"/>
    </row>
    <row r="95" spans="5:7" ht="15.75">
      <c r="E95" s="4"/>
      <c r="F95" s="135"/>
      <c r="G95" s="135"/>
    </row>
    <row r="96" spans="5:7" ht="15.75">
      <c r="E96" s="4"/>
      <c r="F96" s="135"/>
      <c r="G96" s="135"/>
    </row>
    <row r="97" spans="5:7" ht="15.75">
      <c r="E97" s="4"/>
      <c r="F97" s="135"/>
      <c r="G97" s="135"/>
    </row>
    <row r="98" spans="5:7" ht="15.75">
      <c r="E98" s="4"/>
      <c r="F98" s="135"/>
      <c r="G98" s="135"/>
    </row>
    <row r="99" spans="5:7" ht="15.75">
      <c r="E99" s="4"/>
      <c r="F99" s="135"/>
      <c r="G99" s="135"/>
    </row>
    <row r="100" spans="5:7" ht="15.75">
      <c r="E100" s="4"/>
      <c r="F100" s="135"/>
      <c r="G100" s="135"/>
    </row>
    <row r="101" spans="5:7" ht="15.75">
      <c r="E101" s="4"/>
      <c r="F101" s="135"/>
      <c r="G101" s="135"/>
    </row>
    <row r="102" spans="5:7" ht="15.75">
      <c r="E102" s="4"/>
      <c r="F102" s="135"/>
      <c r="G102" s="135"/>
    </row>
    <row r="103" spans="5:7" ht="15.75">
      <c r="E103" s="4"/>
      <c r="F103" s="135"/>
      <c r="G103" s="135"/>
    </row>
    <row r="104" spans="5:7" ht="15.75">
      <c r="E104" s="4"/>
      <c r="F104" s="135"/>
      <c r="G104" s="135"/>
    </row>
    <row r="105" spans="5:7" ht="15.75">
      <c r="E105" s="4"/>
      <c r="F105" s="135"/>
      <c r="G105" s="135"/>
    </row>
    <row r="106" spans="5:7" ht="15.75">
      <c r="E106" s="4"/>
      <c r="F106" s="135"/>
      <c r="G106" s="135"/>
    </row>
    <row r="107" spans="5:7" ht="15.75">
      <c r="E107" s="4"/>
      <c r="F107" s="135"/>
      <c r="G107" s="135"/>
    </row>
    <row r="108" spans="5:7" ht="15.75">
      <c r="E108" s="4"/>
      <c r="F108" s="135"/>
      <c r="G108" s="135"/>
    </row>
    <row r="109" spans="5:7" ht="15.75">
      <c r="E109" s="4"/>
      <c r="F109" s="135"/>
      <c r="G109" s="135"/>
    </row>
    <row r="110" spans="5:7" ht="15.75">
      <c r="E110" s="4"/>
      <c r="F110" s="135"/>
      <c r="G110" s="135"/>
    </row>
    <row r="111" spans="5:7" ht="15.75">
      <c r="E111" s="4"/>
      <c r="F111" s="135"/>
      <c r="G111" s="135"/>
    </row>
    <row r="112" spans="5:7" ht="15.75">
      <c r="E112" s="4"/>
      <c r="F112" s="135"/>
      <c r="G112" s="135"/>
    </row>
    <row r="113" spans="5:7" ht="15.75">
      <c r="E113" s="4"/>
      <c r="F113" s="135"/>
      <c r="G113" s="135"/>
    </row>
    <row r="114" spans="5:7" ht="15.75">
      <c r="E114" s="4"/>
      <c r="F114" s="135"/>
      <c r="G114" s="135"/>
    </row>
    <row r="115" spans="5:7" ht="15.75">
      <c r="E115" s="4"/>
      <c r="F115" s="135"/>
      <c r="G115" s="135"/>
    </row>
    <row r="116" spans="5:7" ht="15.75">
      <c r="E116" s="4"/>
      <c r="F116" s="135"/>
      <c r="G116" s="135"/>
    </row>
    <row r="117" spans="5:7" ht="15.75">
      <c r="E117" s="4"/>
      <c r="F117" s="135"/>
      <c r="G117" s="135"/>
    </row>
    <row r="118" spans="5:7" ht="15.75">
      <c r="E118" s="4"/>
      <c r="F118" s="135"/>
      <c r="G118" s="135"/>
    </row>
    <row r="119" spans="5:7" ht="15.75">
      <c r="E119" s="4"/>
      <c r="F119" s="135"/>
      <c r="G119" s="135"/>
    </row>
    <row r="120" spans="5:7" ht="15.75">
      <c r="E120" s="4"/>
      <c r="F120" s="135"/>
      <c r="G120" s="135"/>
    </row>
    <row r="121" spans="5:7" ht="15.75">
      <c r="E121" s="4"/>
      <c r="F121" s="135"/>
      <c r="G121" s="135"/>
    </row>
    <row r="122" spans="5:7" ht="15.75">
      <c r="E122" s="4"/>
      <c r="F122" s="135"/>
      <c r="G122" s="135"/>
    </row>
    <row r="123" spans="5:7" ht="15.75">
      <c r="E123" s="4"/>
      <c r="F123" s="135"/>
      <c r="G123" s="135"/>
    </row>
    <row r="124" spans="5:7" ht="15.75">
      <c r="E124" s="4"/>
      <c r="F124" s="135"/>
      <c r="G124" s="135"/>
    </row>
    <row r="125" spans="5:7" ht="15.75">
      <c r="E125" s="4"/>
      <c r="F125" s="135"/>
      <c r="G125" s="135"/>
    </row>
    <row r="126" spans="5:7" ht="15.75">
      <c r="E126" s="4"/>
      <c r="F126" s="135"/>
      <c r="G126" s="135"/>
    </row>
    <row r="127" spans="5:7" ht="15.75">
      <c r="E127" s="4"/>
      <c r="F127" s="135"/>
      <c r="G127" s="135"/>
    </row>
    <row r="128" spans="5:7" ht="15.75">
      <c r="E128" s="4"/>
      <c r="F128" s="135"/>
      <c r="G128" s="135"/>
    </row>
    <row r="129" spans="5:7" ht="15.75">
      <c r="E129" s="4"/>
      <c r="F129" s="135"/>
      <c r="G129" s="135"/>
    </row>
    <row r="130" spans="5:7" ht="15.75">
      <c r="E130" s="4"/>
      <c r="F130" s="135"/>
      <c r="G130" s="135"/>
    </row>
    <row r="131" spans="5:7" ht="15.75">
      <c r="E131" s="4"/>
      <c r="F131" s="135"/>
      <c r="G131" s="135"/>
    </row>
    <row r="132" spans="5:7" ht="15.75">
      <c r="E132" s="4"/>
      <c r="F132" s="135"/>
      <c r="G132" s="135"/>
    </row>
    <row r="133" spans="5:7" ht="15.75">
      <c r="E133" s="4"/>
      <c r="F133" s="135"/>
      <c r="G133" s="135"/>
    </row>
    <row r="134" spans="5:7" ht="15.75">
      <c r="E134" s="4"/>
      <c r="F134" s="135"/>
      <c r="G134" s="135"/>
    </row>
    <row r="135" spans="5:7" ht="15.75">
      <c r="E135" s="4"/>
      <c r="F135" s="135"/>
      <c r="G135" s="135"/>
    </row>
    <row r="136" spans="5:7" ht="15.75">
      <c r="E136" s="4"/>
      <c r="F136" s="135"/>
      <c r="G136" s="135"/>
    </row>
    <row r="137" spans="5:7" ht="15.75">
      <c r="E137" s="4"/>
      <c r="F137" s="135"/>
      <c r="G137" s="135"/>
    </row>
    <row r="138" spans="5:7" ht="15.75">
      <c r="E138" s="4"/>
      <c r="F138" s="135"/>
      <c r="G138" s="135"/>
    </row>
    <row r="139" spans="5:7" ht="15.75">
      <c r="E139" s="4"/>
      <c r="F139" s="135"/>
      <c r="G139" s="135"/>
    </row>
    <row r="140" spans="5:7" ht="15.75">
      <c r="E140" s="4"/>
      <c r="F140" s="135"/>
      <c r="G140" s="135"/>
    </row>
    <row r="141" spans="5:7" ht="15.75">
      <c r="E141" s="4"/>
      <c r="F141" s="135"/>
      <c r="G141" s="135"/>
    </row>
    <row r="142" spans="5:7" ht="15.75">
      <c r="E142" s="4"/>
      <c r="F142" s="135"/>
      <c r="G142" s="135"/>
    </row>
    <row r="143" spans="5:7" ht="15.75">
      <c r="E143" s="4"/>
      <c r="F143" s="135"/>
      <c r="G143" s="135"/>
    </row>
    <row r="144" spans="5:7" ht="15.75">
      <c r="E144" s="4"/>
      <c r="F144" s="135"/>
      <c r="G144" s="135"/>
    </row>
    <row r="145" spans="5:7" ht="15.75">
      <c r="E145" s="4"/>
      <c r="F145" s="135"/>
      <c r="G145" s="135"/>
    </row>
    <row r="146" spans="5:7" ht="15.75">
      <c r="E146" s="4"/>
      <c r="F146" s="135"/>
      <c r="G146" s="135"/>
    </row>
    <row r="147" spans="5:7" ht="15.75">
      <c r="E147" s="4"/>
      <c r="F147" s="135"/>
      <c r="G147" s="135"/>
    </row>
    <row r="148" spans="5:7" ht="15.75">
      <c r="E148" s="4"/>
      <c r="F148" s="135"/>
      <c r="G148" s="135"/>
    </row>
    <row r="149" spans="5:7" ht="15.75">
      <c r="E149" s="4"/>
      <c r="F149" s="135"/>
      <c r="G149" s="135"/>
    </row>
    <row r="150" spans="5:7" ht="15.75">
      <c r="E150" s="4"/>
      <c r="F150" s="135"/>
      <c r="G150" s="135"/>
    </row>
    <row r="151" spans="5:7" ht="15.75">
      <c r="E151" s="4"/>
      <c r="F151" s="135"/>
      <c r="G151" s="135"/>
    </row>
    <row r="152" spans="5:7" ht="15.75">
      <c r="E152" s="4"/>
      <c r="F152" s="135"/>
      <c r="G152" s="135"/>
    </row>
    <row r="153" spans="5:7" ht="15.75">
      <c r="E153" s="4"/>
      <c r="F153" s="135"/>
      <c r="G153" s="135"/>
    </row>
    <row r="154" spans="5:7" ht="15.75">
      <c r="E154" s="4"/>
      <c r="F154" s="135"/>
      <c r="G154" s="135"/>
    </row>
    <row r="155" spans="5:7" ht="15.75">
      <c r="E155" s="4"/>
      <c r="F155" s="135"/>
      <c r="G155" s="135"/>
    </row>
    <row r="156" spans="5:7" ht="15.75">
      <c r="E156" s="4"/>
      <c r="F156" s="135"/>
      <c r="G156" s="135"/>
    </row>
    <row r="157" spans="5:7" ht="15.75">
      <c r="E157" s="4"/>
      <c r="F157" s="135"/>
      <c r="G157" s="135"/>
    </row>
    <row r="158" spans="5:7" ht="15.75">
      <c r="E158" s="4"/>
      <c r="F158" s="135"/>
      <c r="G158" s="135"/>
    </row>
    <row r="159" spans="5:7" ht="15.75">
      <c r="E159" s="4"/>
      <c r="F159" s="135"/>
      <c r="G159" s="135"/>
    </row>
    <row r="160" spans="5:7" ht="15.75">
      <c r="E160" s="4"/>
      <c r="F160" s="135"/>
      <c r="G160" s="135"/>
    </row>
    <row r="161" spans="5:7" ht="15.75">
      <c r="E161" s="4"/>
      <c r="F161" s="135"/>
      <c r="G161" s="135"/>
    </row>
    <row r="162" spans="5:7" ht="15.75">
      <c r="E162" s="4"/>
      <c r="F162" s="135"/>
      <c r="G162" s="135"/>
    </row>
    <row r="163" spans="5:7" ht="15.75">
      <c r="E163" s="4"/>
      <c r="F163" s="135"/>
      <c r="G163" s="135"/>
    </row>
    <row r="164" spans="5:7" ht="15.75">
      <c r="E164" s="4"/>
      <c r="F164" s="135"/>
      <c r="G164" s="135"/>
    </row>
    <row r="165" spans="5:7" ht="15.75">
      <c r="E165" s="4"/>
      <c r="F165" s="135"/>
      <c r="G165" s="135"/>
    </row>
    <row r="166" spans="5:7" ht="15.75">
      <c r="E166" s="4"/>
      <c r="F166" s="135"/>
      <c r="G166" s="135"/>
    </row>
    <row r="167" spans="5:7" ht="15.75">
      <c r="E167" s="4"/>
      <c r="F167" s="135"/>
      <c r="G167" s="135"/>
    </row>
    <row r="168" spans="5:7" ht="15.75">
      <c r="E168" s="4"/>
      <c r="F168" s="135"/>
      <c r="G168" s="135"/>
    </row>
    <row r="169" spans="5:7" ht="15.75">
      <c r="E169" s="4"/>
      <c r="F169" s="135"/>
      <c r="G169" s="135"/>
    </row>
    <row r="170" spans="5:7" ht="15.75">
      <c r="E170" s="4"/>
      <c r="F170" s="135"/>
      <c r="G170" s="135"/>
    </row>
    <row r="171" spans="5:7" ht="15.75">
      <c r="E171" s="4"/>
      <c r="F171" s="135"/>
      <c r="G171" s="135"/>
    </row>
    <row r="172" spans="5:7" ht="15.75">
      <c r="E172" s="4"/>
      <c r="F172" s="135"/>
      <c r="G172" s="135"/>
    </row>
    <row r="173" spans="5:7" ht="15.75">
      <c r="E173" s="4"/>
      <c r="F173" s="135"/>
      <c r="G173" s="135"/>
    </row>
    <row r="174" spans="5:7" ht="15.75">
      <c r="E174" s="4"/>
      <c r="F174" s="135"/>
      <c r="G174" s="135"/>
    </row>
    <row r="175" spans="5:7" ht="15.75">
      <c r="E175" s="4"/>
      <c r="F175" s="135"/>
      <c r="G175" s="135"/>
    </row>
    <row r="176" spans="5:7" ht="15.75">
      <c r="E176" s="4"/>
      <c r="F176" s="135"/>
      <c r="G176" s="135"/>
    </row>
    <row r="177" spans="5:7" ht="15.75">
      <c r="E177" s="4"/>
      <c r="F177" s="135"/>
      <c r="G177" s="135"/>
    </row>
    <row r="178" spans="5:7" ht="15.75">
      <c r="E178" s="4"/>
      <c r="F178" s="135"/>
      <c r="G178" s="135"/>
    </row>
    <row r="179" spans="5:7" ht="15.75">
      <c r="E179" s="4"/>
      <c r="F179" s="135"/>
      <c r="G179" s="135"/>
    </row>
    <row r="180" spans="5:7" ht="15.75">
      <c r="E180" s="4"/>
      <c r="F180" s="135"/>
      <c r="G180" s="135"/>
    </row>
    <row r="181" spans="5:7" ht="15.75">
      <c r="E181" s="4"/>
      <c r="F181" s="135"/>
      <c r="G181" s="135"/>
    </row>
    <row r="182" spans="5:7" ht="15.75">
      <c r="E182" s="4"/>
      <c r="F182" s="135"/>
      <c r="G182" s="135"/>
    </row>
    <row r="183" spans="5:7" ht="15.75">
      <c r="E183" s="4"/>
      <c r="F183" s="135"/>
      <c r="G183" s="135"/>
    </row>
    <row r="184" spans="5:7" ht="15.75">
      <c r="E184" s="4"/>
      <c r="F184" s="135"/>
      <c r="G184" s="135"/>
    </row>
    <row r="185" spans="5:7" ht="15.75">
      <c r="E185" s="4"/>
      <c r="F185" s="135"/>
      <c r="G185" s="135"/>
    </row>
    <row r="186" spans="5:7" ht="15.75">
      <c r="E186" s="4"/>
      <c r="F186" s="135"/>
      <c r="G186" s="135"/>
    </row>
    <row r="187" spans="5:7" ht="15.75">
      <c r="E187" s="4"/>
      <c r="F187" s="135"/>
      <c r="G187" s="135"/>
    </row>
    <row r="188" spans="5:7" ht="15.75">
      <c r="E188" s="4"/>
      <c r="F188" s="135"/>
      <c r="G188" s="135"/>
    </row>
    <row r="189" spans="5:7" ht="15.75">
      <c r="E189" s="4"/>
      <c r="F189" s="135"/>
      <c r="G189" s="135"/>
    </row>
  </sheetData>
  <sheetProtection/>
  <mergeCells count="6">
    <mergeCell ref="B46:F46"/>
    <mergeCell ref="B47:F47"/>
    <mergeCell ref="A1:E1"/>
    <mergeCell ref="B15:F15"/>
    <mergeCell ref="B16:F16"/>
    <mergeCell ref="B45:F45"/>
  </mergeCells>
  <printOptions/>
  <pageMargins left="0.984251968503937" right="0.3937007874015748" top="0.3937007874015748" bottom="0.7874015748031497" header="0.3937007874015748" footer="0.3937007874015748"/>
  <pageSetup fitToHeight="0" fitToWidth="1" horizontalDpi="300" verticalDpi="300" orientation="portrait" paperSize="9" scale="93" r:id="rId2"/>
  <headerFooter alignWithMargins="0">
    <oddFooter>&amp;L&amp;"-,Regular"&amp;9&amp;F&amp;C&amp;"-,Regular"&amp;9&amp;A&amp;R&amp;"-,Regular"&amp;9&amp;P/&amp;N</oddFooter>
  </headerFooter>
  <rowBreaks count="5" manualBreakCount="5">
    <brk id="11" max="6" man="1"/>
    <brk id="26" max="6" man="1"/>
    <brk id="41" max="6" man="1"/>
    <brk id="60" max="6" man="1"/>
    <brk id="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corus inzenirji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08.351 ČN PODVELKA</dc:title>
  <dc:subject/>
  <dc:creator>MatejB</dc:creator>
  <cp:keywords/>
  <dc:description/>
  <cp:lastModifiedBy>peterk</cp:lastModifiedBy>
  <cp:lastPrinted>2010-12-03T16:29:53Z</cp:lastPrinted>
  <dcterms:created xsi:type="dcterms:W3CDTF">2005-09-02T10:30:53Z</dcterms:created>
  <dcterms:modified xsi:type="dcterms:W3CDTF">2013-04-18T11:05:11Z</dcterms:modified>
  <cp:category/>
  <cp:version/>
  <cp:contentType/>
  <cp:contentStatus/>
  <cp:revision>1</cp:revision>
</cp:coreProperties>
</file>