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25" yWindow="65491" windowWidth="13770" windowHeight="15720" tabRatio="885" activeTab="1"/>
  </bookViews>
  <sheets>
    <sheet name="REKAP.I" sheetId="1" r:id="rId1"/>
    <sheet name="REKAP.II" sheetId="2" r:id="rId2"/>
    <sheet name="A.01" sheetId="3" r:id="rId3"/>
    <sheet name="A.02" sheetId="4" r:id="rId4"/>
    <sheet name="A.03" sheetId="5" r:id="rId5"/>
    <sheet name="A.04" sheetId="6" r:id="rId6"/>
    <sheet name="A.05" sheetId="7" r:id="rId7"/>
    <sheet name="A.06" sheetId="8" r:id="rId8"/>
    <sheet name="B.01" sheetId="9" r:id="rId9"/>
    <sheet name="B.02" sheetId="10" r:id="rId10"/>
    <sheet name="B.03" sheetId="11" r:id="rId11"/>
    <sheet name="B.04" sheetId="12" r:id="rId12"/>
    <sheet name="B.05" sheetId="13" r:id="rId13"/>
    <sheet name="B.06" sheetId="14" r:id="rId14"/>
    <sheet name="B.07" sheetId="15" r:id="rId15"/>
    <sheet name="C.01" sheetId="16" r:id="rId16"/>
    <sheet name="C.02" sheetId="17" r:id="rId17"/>
    <sheet name="F.01" sheetId="18" r:id="rId18"/>
  </sheets>
  <definedNames>
    <definedName name="_xlnm.Print_Area" localSheetId="2">'A.01'!$B$2:$L$15</definedName>
    <definedName name="_xlnm.Print_Area" localSheetId="3">'A.02'!$B$2:$L$27</definedName>
    <definedName name="_xlnm.Print_Area" localSheetId="4">'A.03'!$B$2:$L$30</definedName>
    <definedName name="_xlnm.Print_Area" localSheetId="5">'A.04'!$B$2:$L$40</definedName>
    <definedName name="_xlnm.Print_Area" localSheetId="6">'A.05'!$B$2:$L$82</definedName>
    <definedName name="_xlnm.Print_Area" localSheetId="7">'A.06'!$B$2:$L$35</definedName>
    <definedName name="_xlnm.Print_Area" localSheetId="8">'B.01'!$B$2:$L$18</definedName>
    <definedName name="_xlnm.Print_Area" localSheetId="9">'B.02'!$B$2:$L$10</definedName>
    <definedName name="_xlnm.Print_Area" localSheetId="10">'B.03'!$B$2:$L$43</definedName>
    <definedName name="_xlnm.Print_Area" localSheetId="11">'B.04'!$B$2:$L$14</definedName>
    <definedName name="_xlnm.Print_Area" localSheetId="12">'B.05'!$B$2:$L$22</definedName>
    <definedName name="_xlnm.Print_Area" localSheetId="13">'B.06'!$B$2:$L$18</definedName>
    <definedName name="_xlnm.Print_Area" localSheetId="14">'B.07'!$A$2:$L$15</definedName>
    <definedName name="_xlnm.Print_Area" localSheetId="15">'C.01'!$B$2:$L$34</definedName>
    <definedName name="_xlnm.Print_Area" localSheetId="16">'C.02'!$B$2:$L$47</definedName>
    <definedName name="_xlnm.Print_Area" localSheetId="17">'F.01'!$B$2:$L$31</definedName>
    <definedName name="_xlnm.Print_Area" localSheetId="0">'REKAP.I'!$A$1:$L$42</definedName>
    <definedName name="_xlnm.Print_Area" localSheetId="1">'REKAP.II'!$A$8:$H$48</definedName>
  </definedNames>
  <calcPr fullCalcOnLoad="1"/>
</workbook>
</file>

<file path=xl/comments10.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9" authorId="0">
      <text>
        <r>
          <rPr>
            <sz val="8"/>
            <rFont val="Tahoma"/>
            <family val="0"/>
          </rPr>
          <t>Upošteva polja vključno s K500! Seštevek prenaša iz polja K1!</t>
        </r>
      </text>
    </comment>
  </commentList>
</comments>
</file>

<file path=xl/comments11.xml><?xml version="1.0" encoding="utf-8"?>
<comments xmlns="http://schemas.openxmlformats.org/spreadsheetml/2006/main">
  <authors>
    <author>Roman Pregelj</author>
  </authors>
  <commentList>
    <comment ref="L2" authorId="0">
      <text>
        <r>
          <rPr>
            <sz val="8"/>
            <rFont val="Tahoma"/>
            <family val="0"/>
          </rPr>
          <t>Upošteva polja vključno s K500! Seštevek prenaša iz polja K1!</t>
        </r>
      </text>
    </comment>
    <comment ref="L42" authorId="0">
      <text>
        <r>
          <rPr>
            <sz val="8"/>
            <rFont val="Tahoma"/>
            <family val="0"/>
          </rPr>
          <t>Upošteva polja vključno s K500! Seštevek prenaša iz polja K1!</t>
        </r>
      </text>
    </comment>
  </commentList>
</comments>
</file>

<file path=xl/comments12.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13" authorId="0">
      <text>
        <r>
          <rPr>
            <sz val="8"/>
            <rFont val="Tahoma"/>
            <family val="0"/>
          </rPr>
          <t>Upošteva polja vključno s K500! Seštevek prenaša iz polja K1!</t>
        </r>
      </text>
    </comment>
  </commentList>
</comments>
</file>

<file path=xl/comments13.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21" authorId="0">
      <text>
        <r>
          <rPr>
            <sz val="8"/>
            <rFont val="Tahoma"/>
            <family val="0"/>
          </rPr>
          <t>Upošteva polja vključno s K500! Seštevek prenaša iz polja K1!</t>
        </r>
      </text>
    </comment>
  </commentList>
</comments>
</file>

<file path=xl/comments14.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17" authorId="0">
      <text>
        <r>
          <rPr>
            <sz val="8"/>
            <rFont val="Tahoma"/>
            <family val="0"/>
          </rPr>
          <t>Upošteva polja vključno s K500! Seštevek prenaša iz polja K1!</t>
        </r>
      </text>
    </comment>
  </commentList>
</comments>
</file>

<file path=xl/comments15.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14" authorId="0">
      <text>
        <r>
          <rPr>
            <sz val="8"/>
            <rFont val="Tahoma"/>
            <family val="0"/>
          </rPr>
          <t>Upošteva polja vključno s K500! Seštevek prenaša iz polja K1!</t>
        </r>
      </text>
    </comment>
  </commentList>
</comments>
</file>

<file path=xl/comments16.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33" authorId="0">
      <text>
        <r>
          <rPr>
            <sz val="8"/>
            <rFont val="Tahoma"/>
            <family val="0"/>
          </rPr>
          <t>Upošteva polja vključno s K500! Seštevek prenaša iz polja K1!</t>
        </r>
      </text>
    </comment>
  </commentList>
</comments>
</file>

<file path=xl/comments17.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46" authorId="0">
      <text>
        <r>
          <rPr>
            <sz val="8"/>
            <rFont val="Tahoma"/>
            <family val="0"/>
          </rPr>
          <t>Upošteva polja vključno s K500! Seštevek prenaša iz polja K1!</t>
        </r>
      </text>
    </comment>
  </commentList>
</comments>
</file>

<file path=xl/comments18.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30" authorId="0">
      <text>
        <r>
          <rPr>
            <sz val="8"/>
            <rFont val="Tahoma"/>
            <family val="0"/>
          </rPr>
          <t>Upošteva polja vključno s K500! Seštevek prenaša iz polja K1!</t>
        </r>
      </text>
    </comment>
  </commentList>
</comments>
</file>

<file path=xl/comments3.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14" authorId="0">
      <text>
        <r>
          <rPr>
            <sz val="8"/>
            <rFont val="Tahoma"/>
            <family val="0"/>
          </rPr>
          <t>Upošteva polja vključno s K500! Seštevek prenaša iz polja K1!</t>
        </r>
      </text>
    </comment>
  </commentList>
</comments>
</file>

<file path=xl/comments4.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26" authorId="0">
      <text>
        <r>
          <rPr>
            <sz val="8"/>
            <rFont val="Tahoma"/>
            <family val="0"/>
          </rPr>
          <t>Upošteva polja vključno s K500! Seštevek prenaša iz polja K1!</t>
        </r>
      </text>
    </comment>
  </commentList>
</comments>
</file>

<file path=xl/comments5.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29" authorId="0">
      <text>
        <r>
          <rPr>
            <sz val="8"/>
            <rFont val="Tahoma"/>
            <family val="0"/>
          </rPr>
          <t>Upošteva polja vključno s K500! Seštevek prenaša iz polja K1!</t>
        </r>
      </text>
    </comment>
  </commentList>
</comments>
</file>

<file path=xl/comments6.xml><?xml version="1.0" encoding="utf-8"?>
<comments xmlns="http://schemas.openxmlformats.org/spreadsheetml/2006/main">
  <authors>
    <author>Roman Pregelj</author>
  </authors>
  <commentList>
    <comment ref="L2" authorId="0">
      <text>
        <r>
          <rPr>
            <sz val="8"/>
            <rFont val="Tahoma"/>
            <family val="0"/>
          </rPr>
          <t>Upošteva polja vključno s K500! Seštevek prenaša iz polja K1!</t>
        </r>
      </text>
    </comment>
    <comment ref="L40" authorId="0">
      <text>
        <r>
          <rPr>
            <sz val="8"/>
            <rFont val="Tahoma"/>
            <family val="0"/>
          </rPr>
          <t>Upošteva polja vključno s K500! Seštevek prenaša iz polja K1!</t>
        </r>
      </text>
    </comment>
  </commentList>
</comments>
</file>

<file path=xl/comments7.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81" authorId="0">
      <text>
        <r>
          <rPr>
            <sz val="8"/>
            <rFont val="Tahoma"/>
            <family val="0"/>
          </rPr>
          <t>Upošteva polja vključno s K500! Seštevek prenaša iz polja K1!</t>
        </r>
      </text>
    </comment>
  </commentList>
</comments>
</file>

<file path=xl/comments8.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34" authorId="0">
      <text>
        <r>
          <rPr>
            <sz val="8"/>
            <rFont val="Tahoma"/>
            <family val="0"/>
          </rPr>
          <t>Upošteva polja vključno s K500! Seštevek prenaša iz polja K1!</t>
        </r>
      </text>
    </comment>
  </commentList>
</comments>
</file>

<file path=xl/comments9.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17" authorId="0">
      <text>
        <r>
          <rPr>
            <sz val="8"/>
            <rFont val="Tahoma"/>
            <family val="0"/>
          </rPr>
          <t>Upošteva polja vključno s K500! Seštevek prenaša iz polja K1!</t>
        </r>
      </text>
    </comment>
  </commentList>
</comments>
</file>

<file path=xl/sharedStrings.xml><?xml version="1.0" encoding="utf-8"?>
<sst xmlns="http://schemas.openxmlformats.org/spreadsheetml/2006/main" count="535" uniqueCount="285">
  <si>
    <t>Lesen zaključek zatrepov</t>
  </si>
  <si>
    <t>Dobava in montaža obeh zatrepov. Izdelanih iz skoblanih desk debeline 22mm z vmesnimi vrati velikosti (130-175/90cm). Skupaj z leseno nosilno podkonstrukcijo in vsemi zaključnimi elementi. Glej shemo odprtin!</t>
  </si>
  <si>
    <t>Lesena strešna konstrukcija</t>
  </si>
  <si>
    <t>Letve strešne konstrukcije</t>
  </si>
  <si>
    <t>Letve za izvedbo zračnega sloja</t>
  </si>
  <si>
    <t xml:space="preserve">Etažna plošča, strop </t>
  </si>
  <si>
    <t>Stenska keramika - kuhinja in sanitarije</t>
  </si>
  <si>
    <t>Patiniranje gips elementov</t>
  </si>
  <si>
    <t>Patiniranje gips obloženih stropov s kitanjem s polifiksom in finim brušenjem.</t>
  </si>
  <si>
    <t>B.07</t>
  </si>
  <si>
    <t>Gips stene in obloge</t>
  </si>
  <si>
    <t>Gips stropna obloga</t>
  </si>
  <si>
    <t>Dobava in montaža gips stropne obloge - mavčnokartonski strop. Gips plošče 2x1,25cm so na ravni podkonstrukcije iz kovinskih profilov (s sidranjem na leseno konstrukcijo iz stropnikov) komplet z bandažiranjem stikov gips površine.</t>
  </si>
  <si>
    <t>Gips stropna obloga s toplotno izolacijo</t>
  </si>
  <si>
    <t>Dobava in montaža gips stropne obloge - mavčnokartonski strop z vmesno toplotno izolacijo (tervol debeline 16cm v PE foliji). Gips plošče 2x1,25cm so na ravni podkonstrukcije iz kovinskih profilov (s sidranjem na leseno konstrukcijo iz stropnikov) komplet z bandažiranjem stikov gips površine.</t>
  </si>
  <si>
    <t>Gips stene in obloge-skupaj EUR:</t>
  </si>
  <si>
    <t>Zunanja ureditev</t>
  </si>
  <si>
    <t>Zunanja ureditev - skupaj EUR:</t>
  </si>
  <si>
    <t xml:space="preserve">Opaž  AB nosilcev in preklad </t>
  </si>
  <si>
    <t xml:space="preserve">Opaž  AB nosilcev in preklad z vsemi pomožnimi deli. </t>
  </si>
  <si>
    <t xml:space="preserve">Zidanje zidov z modularnim opečnim zidakom, zid deb. 20 cm s podaljšano malto, z vsemi pomožnimi deli in prenosi na objektu. </t>
  </si>
  <si>
    <t>Obrizg ter grobi in fini omet vseh notranjih sten iz opečnih zidakov.</t>
  </si>
  <si>
    <t xml:space="preserve">Zasip za položeno kanalizacijo </t>
  </si>
  <si>
    <t>Opaž AB zidov objekta</t>
  </si>
  <si>
    <t xml:space="preserve">Odtočne cevi - fi 100 mm </t>
  </si>
  <si>
    <t>Fasadni oder</t>
  </si>
  <si>
    <t>Delovni odri</t>
  </si>
  <si>
    <t xml:space="preserve"> </t>
  </si>
  <si>
    <t>M3</t>
  </si>
  <si>
    <t>0</t>
  </si>
  <si>
    <t>Objekt:</t>
  </si>
  <si>
    <t>Investitor:</t>
  </si>
  <si>
    <t>A.</t>
  </si>
  <si>
    <t>B.</t>
  </si>
  <si>
    <t>Skupaj</t>
  </si>
  <si>
    <t>REKAPITULACIJA</t>
  </si>
  <si>
    <t>Zemeljska dela</t>
  </si>
  <si>
    <t>Betonska dela</t>
  </si>
  <si>
    <t>A.01</t>
  </si>
  <si>
    <t>A.02</t>
  </si>
  <si>
    <t>A=</t>
  </si>
  <si>
    <t>B=</t>
  </si>
  <si>
    <t>C=</t>
  </si>
  <si>
    <t>D=</t>
  </si>
  <si>
    <t>Skupaj:</t>
  </si>
  <si>
    <t>SKUPNA REKAPITULACIJA</t>
  </si>
  <si>
    <t>M2</t>
  </si>
  <si>
    <t>SKRITO</t>
  </si>
  <si>
    <t>Cena</t>
  </si>
  <si>
    <t>KG</t>
  </si>
  <si>
    <t>A.03</t>
  </si>
  <si>
    <t>Tesarska dela</t>
  </si>
  <si>
    <t>M1</t>
  </si>
  <si>
    <t>KOM</t>
  </si>
  <si>
    <t>A.04</t>
  </si>
  <si>
    <t>Zidarska dela</t>
  </si>
  <si>
    <t xml:space="preserve">M2  </t>
  </si>
  <si>
    <t>A.05</t>
  </si>
  <si>
    <t>Kanalizacija</t>
  </si>
  <si>
    <t>B.01</t>
  </si>
  <si>
    <t>B.02</t>
  </si>
  <si>
    <t>B.03</t>
  </si>
  <si>
    <t>B.04</t>
  </si>
  <si>
    <t>B.05</t>
  </si>
  <si>
    <t>Slikopleskarska dela</t>
  </si>
  <si>
    <t>B.06</t>
  </si>
  <si>
    <t>Fasadna dela</t>
  </si>
  <si>
    <t>Tamponsko nasutje</t>
  </si>
  <si>
    <t>Mrežasta armatura</t>
  </si>
  <si>
    <t>Peskolovci</t>
  </si>
  <si>
    <t>Pomoč obrtnikom</t>
  </si>
  <si>
    <t xml:space="preserve">Armatura </t>
  </si>
  <si>
    <t>NADOMESTNA GRADNJA STANOVANJSKE HIŠE</t>
  </si>
  <si>
    <t>Vzidava rozet, zračnikov</t>
  </si>
  <si>
    <t>Drenaža</t>
  </si>
  <si>
    <t>Montaža in demontaža fasadnega cevnega odra za izvedbo fasaderskih del.</t>
  </si>
  <si>
    <t>Izravnava in utrditev izkopnega platoja</t>
  </si>
  <si>
    <t>Vertikalna hidroizolacija obodnih zidov z zaščito</t>
  </si>
  <si>
    <t>Zemeljska dela - skupaj EUR:</t>
  </si>
  <si>
    <t>Znesek   EUR</t>
  </si>
  <si>
    <t>Betonska dela - skupaj EUR:</t>
  </si>
  <si>
    <t>EUR</t>
  </si>
  <si>
    <t>Tesarska dela - skupaj EUR:</t>
  </si>
  <si>
    <t>Zidarska dela - skupaj EUR:</t>
  </si>
  <si>
    <t>Kleparska dela - skupaj EUR:</t>
  </si>
  <si>
    <t>Kanalizacija - skupaj EUR.</t>
  </si>
  <si>
    <t>Kleparska dela</t>
  </si>
  <si>
    <t>Slikopleskarska dela - skupaj EUR:</t>
  </si>
  <si>
    <t>Fasadna dela - skupaj EUR:</t>
  </si>
  <si>
    <t>C.</t>
  </si>
  <si>
    <t>C.01</t>
  </si>
  <si>
    <t>Zračniki</t>
  </si>
  <si>
    <t>A.06</t>
  </si>
  <si>
    <t>Ureditev in zavarovanje gradbišča</t>
  </si>
  <si>
    <t>OBJEKT - GRADBENA DELA</t>
  </si>
  <si>
    <t>OBJEKT - OBRTNIŠKA DELA</t>
  </si>
  <si>
    <t>OBJEKT - OBRTNIŠKA DELA:</t>
  </si>
  <si>
    <t>Strojni izkop za temelje objekta</t>
  </si>
  <si>
    <t>Izravnava in utrditev dna jarkov</t>
  </si>
  <si>
    <t>Izravnava dna kanalizacijskih jarkov s planiranjem in utrditvijo z nabijanjem.</t>
  </si>
  <si>
    <t xml:space="preserve">Tlakarska in keramična dela </t>
  </si>
  <si>
    <t>Tlakarska in ker.dela - sk.: EUR:</t>
  </si>
  <si>
    <t xml:space="preserve">Izravnava ometanih sten </t>
  </si>
  <si>
    <t>Izravnava fino ometanih sten s polifiksom in finim brušenjem.</t>
  </si>
  <si>
    <t>Izravnava dna temeljev in izkopanega platoja s planiranjem in utrditvijo z nabijanjem do potrebne zbitosti.</t>
  </si>
  <si>
    <t>Ponikovalnica</t>
  </si>
  <si>
    <t>Izdelava vertikalne hidroizolacije obodnih AB zidov komplet z zaščito v sestavi: 1x ibitol premaz, 1x izotekt V4 varjen z min 10 cm preklopom in zaščita s toplotno izolacijskimi ploščami - stirodur deb. 2 cm.</t>
  </si>
  <si>
    <t>Zidanje modularni opečni zidak - zid deb. 20 cm</t>
  </si>
  <si>
    <t>Izvedba notranjih ometov - opečni zid</t>
  </si>
  <si>
    <t>Dobava in montaža odtočnih strešnih cevi fi 100 mm, barvana pločevina deb. 0.55 mm, vključno z zidnimi objemkami s pritrditvijo ter izvedbo priključka na odtok žleba.</t>
  </si>
  <si>
    <t xml:space="preserve">Naprava, dobava in montaža strešnih zračnikov odušnih in zračnih PVC cevi fi 110 mm na poševni korčni strešini iz barvane pločevine. </t>
  </si>
  <si>
    <t>Ključavničarska dela</t>
  </si>
  <si>
    <t>Ključavničarska dela - sk.: EUR:</t>
  </si>
  <si>
    <t>Slikanje notranjih izravnanih sten in stropov s poldisperzijsko barvo z 2x nanosom.</t>
  </si>
  <si>
    <t>Slikanje notranjih sten in stropov s poldisperzijsko barvo</t>
  </si>
  <si>
    <t>Dobava in montaža strešnih odtočnih žlebov, viseči, polkrožni fi 15 cm, barvana pločevina deb. 0.55 mm,  vključno s kljukami in sidranjem, ter izvedbo iztokov in čelnih zapor.</t>
  </si>
  <si>
    <t>OBJEKT OB TABORNIŠKEM DOMU</t>
  </si>
  <si>
    <t>NA KOVKU</t>
  </si>
  <si>
    <t xml:space="preserve">OBČINA AJDOVŠČINA, Ulica 5. maja 6/a, 5270 Ajdovščina </t>
  </si>
  <si>
    <t xml:space="preserve">Zakoličba objekta </t>
  </si>
  <si>
    <t>Zakoličba novega objekta, višinsko in smerno, s postavitvijo vogalnih profilov.</t>
  </si>
  <si>
    <t>Pripravljalna dela</t>
  </si>
  <si>
    <t>Pripravljalna dela - skupaj EUR:</t>
  </si>
  <si>
    <t>Dobava in vgraditev armature RA 400/500, kompletno z ravnanjem, krivljenjem, polaganjem in vezanjem v armaturne koše.</t>
  </si>
  <si>
    <t>Dobava in vgrajevanje mrežne armature MA 500/560, komplet s potrebnim krivljenjem in rezanjem.</t>
  </si>
  <si>
    <t>Horizontalna hidroizolacija - talna</t>
  </si>
  <si>
    <t>Zidanje modularni opečni zidak - zid deb. 12 cm</t>
  </si>
  <si>
    <t xml:space="preserve">Zidanje zidov z modularnim opečnim zidakom, zid deb. 12 cm s podaljšano malto, z vsemi pomožnimi deli in prenosi na objektu. </t>
  </si>
  <si>
    <t>Streha - opečna strešna kritina</t>
  </si>
  <si>
    <t xml:space="preserve">Dobava in pokrivanje strešine z opečno strešno kritino (TONDACH tip VLEČENI ZAREZNIK rdeč). Strešbuk pokrit v skladu z navodili proizvajalca, s porabo strešnikov cca. 17,0 kosa/m2. Komplet z vsemi pomožnimi deli in prenosi. </t>
  </si>
  <si>
    <t>PVC varovalna mrežica</t>
  </si>
  <si>
    <t xml:space="preserve">Opaž  AB vertikalnih vezi </t>
  </si>
  <si>
    <t xml:space="preserve">Opaž  AB vertikalnih vezi za širino zidu 20 cm. </t>
  </si>
  <si>
    <t>Opečni slemenjaki</t>
  </si>
  <si>
    <t>Dobava in pokrivanje slemen z opečnimi slemenjaki. Pokrivanje se izvaja suhomontažno z uporabo tipskih aeroslemenskih elementov, ki omogočajo zadostno zračenje strehe. Slemenjaki se pritrjujejo na slemensko letev s sponko za pritrditev slemenjaka. V enaki barvi, kot je opečna kritina.</t>
  </si>
  <si>
    <t>Rezervna kritina - visokodifuzijska folija</t>
  </si>
  <si>
    <t>Snegolov</t>
  </si>
  <si>
    <t xml:space="preserve">Dobava in montaža snegolovov (Tondach Tuning točkovni snegolov za vlečeni zareznik). Snegolovi se montirajo po strešini po navodilih proizvajalca za porabo 2,3 snegolova/m2, ter na vsak strešnik v drugi vrsti strešne kritine. Snegolovi so v enaki barvi kot strešna kritina. </t>
  </si>
  <si>
    <t>Ravni zaključek strehe iz opečnih elementov</t>
  </si>
  <si>
    <t xml:space="preserve">Izvedba ravnega zaključka strehe iz opečnih elementov (krajnik ali zaključni strešnik s ploščico). </t>
  </si>
  <si>
    <t>Vzidava oken in vrat velikosti do 2,0 m2</t>
  </si>
  <si>
    <t>Vzidava vseh oken in vrat ter slepih podbojev velikosti do 2,0 m2.</t>
  </si>
  <si>
    <t>Vzidava oken in vrat velikosti nad 2,0 m2</t>
  </si>
  <si>
    <t>Vzidava vseh oken in vrat ter slepih podbojev velikosti nad 2,0 m2.</t>
  </si>
  <si>
    <t>Vzidava elektroomarice</t>
  </si>
  <si>
    <t>Vzidava elektroomarice za potrebe elektroinstalacij.</t>
  </si>
  <si>
    <t>Vzidava zračnih in odušnih PVC cevi fi 110mm.</t>
  </si>
  <si>
    <t xml:space="preserve">Vzidava zračnih in odušnih PVC cevi </t>
  </si>
  <si>
    <t>Vzidava vseh zračnih rozet</t>
  </si>
  <si>
    <t>Izkop za kanalizacijo</t>
  </si>
  <si>
    <t>Izkop kanala v terenu v IV. Ktg za izvedbo kanalizacije z odmetom ob rob izkopa delno (50% izkopa), delno nakladanje in odvoz v deponijo.</t>
  </si>
  <si>
    <t>Zasip za položeno kanalizacijo z materialom od izkopa z nabijanjem v plasteh do ustrezne zbitosti.</t>
  </si>
  <si>
    <t>PVC cevi fi 125</t>
  </si>
  <si>
    <t>Dobava in izdelava peskolovov iz betonskih cevi fi 40 cm, globine do 1.0 m, z AB pokrovom 50x50 cm, komplet z obdelavo dna in priključkov.</t>
  </si>
  <si>
    <t>Revizijski jašek fi 60 cm - zunanji</t>
  </si>
  <si>
    <t xml:space="preserve">Naprava ponikovalnice iz perforirane betonske cevi fi 100 cm, globine 2,00 m, komplet z izkopi in drenažnim kamnitim zasipom, priključkom in betonsko ploščo z betonskim pokrovom 60/60 cm. </t>
  </si>
  <si>
    <t>Mala biološka čistilna naprava</t>
  </si>
  <si>
    <t>Žlebovi strehe s kritino iz opečnih zareznikov</t>
  </si>
  <si>
    <t>Vratne pripire</t>
  </si>
  <si>
    <t>Dobava in montaža vratnih pripir iz RF pločevine (pripire pri izdelavi finalnih tlakov).</t>
  </si>
  <si>
    <t>Mizarska dela</t>
  </si>
  <si>
    <t>Zunanja masivna enokrilna vrata</t>
  </si>
  <si>
    <t>Dobava in montaža zunanjih masivnih enokrilnih vrat, izdelanih po naročilu, masivna, smrekov les lakiran. Vrata so opremljena z evrostandard okovjem in vpeta v plohast lesen podboj. Vrata so dimenzije 80/210cm.</t>
  </si>
  <si>
    <t>Notranja enokrilna vrata</t>
  </si>
  <si>
    <t>Dobava in montaža notranjih enokrilnih vrat. Krilo je smrekov les, lakiran. Vrata so premljena z evrostandard okovljem in vpeta v plohast lesen podboj. Vrata so dimenzije 80/210cm.</t>
  </si>
  <si>
    <t>Pregradne stene WC-jev z vrati</t>
  </si>
  <si>
    <t>Dobava in montaža pregradnih sten s prehodnimi vrati iz bakelit plošč (npr. max plošče); stena je komplet z nosilno kovinsko podkonstrukcijo, odmik od tal je 20cm, skupna višina je 210cm. V steni so prehodna vrata širine 70cm (komplet z okovjem in cilindrično ključavnico z zasunom iz notranje strani). Stena je ustrezno vijačena in sidrana v tla in v fiksne stene. Pregradne stene so različnih dimenzij in oblik - glej sheme odprtin!</t>
  </si>
  <si>
    <t>290/210cm - 3 vrata</t>
  </si>
  <si>
    <t xml:space="preserve">140/210 </t>
  </si>
  <si>
    <t>30/210</t>
  </si>
  <si>
    <t>Leseno okno (290/60cm)</t>
  </si>
  <si>
    <t>Leseno okno (282/60cm)</t>
  </si>
  <si>
    <t>Dobava in montaža lesenih masivnih oken izdelanih po naročilu, smrekov les lakiran. Okna so po dolžini razdeljena na tri dele in opremljena z evrostandard okovjem. Odpiranje na ventus - spodnji del (okrog horizontalne osi). Zasteklitev s termopan steklom. Alu kljuka - okno dimenzije 282/60cm. glej shemo odprtin!</t>
  </si>
  <si>
    <t>Leseno okno (198/60cm)</t>
  </si>
  <si>
    <t>Leseno okno (175/125cm)</t>
  </si>
  <si>
    <t>Dobava in montaža lesenih masivnih oken izdelanih po naročilu, smrekov les lakiran. Okna so po dolžini razdeljena na dva dela in opremljena z evrostandard okovjem. Odpiranje na ventus (okrog horizontalne osi). Zasteklitev s termopan steklom. Alu kljuka - okno dimenzije 198/60cm. glej shemo odprtin!</t>
  </si>
  <si>
    <t>Dobava in montaža lesenih masivnih oken izdelanih po naročilu, smrekov les lakiran. Okna so po dolžini razdeljena na tri dele in opremljena z evrostandard okovjem. Odpiranje na ventus (okrog horizontalne osi). Zasteklitev s termopan steklom. Alu kljuka - okno dimenzije 290/60cm. glej shemo odprtin!</t>
  </si>
  <si>
    <t>Mizarska dela - skupaj: EUR:</t>
  </si>
  <si>
    <t>Dobava in izvedba lesene strešne konstrukcije objekta, sestavljena iz: trapeznih vešal sestavljenih iz razpornih tramov 16/16cm ter škarij 1x5/16cm, špirovcev 12/14cm na razdalji 80cm, komplet z ustreznim sidranjem na obodne zidove. Les je obdelan in protiglivično zaščiten. Celotna konstrukcija je v celoti skoblana. Glej shemo konstrukcije!</t>
  </si>
  <si>
    <t>Dobava in montaža letev strešne konstrukcije za pokrivanje z opečno strešno kritino (TONDACH tip strešnika vlečeni zareznik rdeč). Letvanje z letvami 5/3cm na razmaku 26,5cm. Letvanje izvesti v skladu z navodili proizvajalca, komplet z vsemi pomožnimi deli in prenosi. Vse letve so skoblane.</t>
  </si>
  <si>
    <t>Dobava in montaža letev vzdolžno na špirovce za izvedbo zračnega sloja. Minimalna višina letev - zračnega sloja je 5cm. Letvanje z letvami - morali 5/8cm. Komplet z vsemi pomožnimi deli in prenosi. Letve so skoblane.</t>
  </si>
  <si>
    <t>Izdelava hidroizolativnega cementnega premaza pred polaganjem keramike na betonske in ometane stene.</t>
  </si>
  <si>
    <t>Hidroizolativni cementni premaz</t>
  </si>
  <si>
    <t>Izdelava horizontalne talne hidroizolacije na podložnem betonu: 1x ibitol premaz, 1x izotekt V4 varjen z min. 10 cm preklopom. Hidroizolativni premaz na stiku med talno ploščo in betonsko steno in pod zidanimi stenami.</t>
  </si>
  <si>
    <t>Dobava in polaganje rezervne kritine - visokodifuzijske folije (Sd=0,02m TONDACH TUNING FOL-K). Polaganje direktno na opaž. Folijo položiti v skladu z navodili proizvajalca, komplet z vsemi pomožnimi deli in prenosi. Folijo položimo nad zaprti del objekta.</t>
  </si>
  <si>
    <t>Leseni stebri</t>
  </si>
  <si>
    <t>Dobava in montaža lesenih masivnih stebrov iz hrastovega lesa, dimenzije 25/25cm, višine 2,6m. Z jeklenim spodnjim distančnikom za fiksiranje stebra na talno AB ploščo z zaščito.</t>
  </si>
  <si>
    <t>Dobava in polaganje stenskih keramičnih ploščic na lepilo. Komplet s stičenjem stikov in fugiranjem ter vogalnimi PVC letvicami. Keramika položena do vrha betonske stene (h=2,60m). Keramiko izbere projektant.</t>
  </si>
  <si>
    <t>Kamnite okenske police - zunanje</t>
  </si>
  <si>
    <t>Dobava in polaganje zunanjih kamnitih okenskih polic - plošče dimenzije 15/3cm z odkapnim utorom in robno letvico, naravni kamen tip repen.</t>
  </si>
  <si>
    <t>Kamnita okenska polica - zunanja (175/35cm)</t>
  </si>
  <si>
    <t>Naprava revizijskega jaška iz betonske cevi fi 60 cm in betonskim pokrovom 50/50 cm, jašek globine do 1.00 m, komplet z obdelavo dna in priključkov - jaški zunanjega kanalizacijskega razvoda meteorne in fekalne vode.</t>
  </si>
  <si>
    <t>Dobava in montaža lesenih masivnih oken izdelanih po naročilu, smrekov les lakiran. Okno se odpira kot ventus z okovjem na spodnjem robu. Namesto stekla je izolativni panel. Na notranji strani je okno obloženo z inox pločevino ki služi kot razdelilna polica. Alu kljuka - okno dimenzije 175/60cm. Glej shemo odprtin!</t>
  </si>
  <si>
    <t>Dobava in polaganje zunanje kamnite okenske police - plošče dim. 175/20/3 cm z odkapnim utorom in robno letvico, naravni kamen tip repen.</t>
  </si>
  <si>
    <t>D.</t>
  </si>
  <si>
    <t>STROJNE INSTALACIJE</t>
  </si>
  <si>
    <t>E.</t>
  </si>
  <si>
    <t>ELEKTRO INSTALACIJE</t>
  </si>
  <si>
    <t>F.01</t>
  </si>
  <si>
    <t>Oprema prostorov</t>
  </si>
  <si>
    <t>Oprema prostorov - skupaj EUR:</t>
  </si>
  <si>
    <t>Lesene zunanje klopi in mize</t>
  </si>
  <si>
    <t>Lesene zunanje klopi in mize. Miza dimenzije 80/210cm, klopi dimenzije 40/210cm brez hrbtnega naslona. Material je bor, globinsko impregniran. Klopi so pritrjene na mizo.</t>
  </si>
  <si>
    <t>Lesen regal v shrambi</t>
  </si>
  <si>
    <t>50/80cm</t>
  </si>
  <si>
    <t>120/80cm</t>
  </si>
  <si>
    <t>Inox pult</t>
  </si>
  <si>
    <t>Lesen regal dimenzije 50/80cm in 50/120cm, višine 180cm. Police na razdalji 35cm. Material je bor, globinsko impregniran.</t>
  </si>
  <si>
    <t>Lesen regal dimenzije 70/90cm, višine 180cm. Police na razdalji 35cm. Material je bor, globinsko impregniran.</t>
  </si>
  <si>
    <t>Inox viseči regali</t>
  </si>
  <si>
    <t>Inox pult dimenzije 70/190cm, višine 90cm. Z polico iz inox pločevine na višini 15cm nad tlemi.</t>
  </si>
  <si>
    <t>Inox viseči regali dimenzije 35/190cm, višine 72cm. S tremi policami iz inox pločevine.</t>
  </si>
  <si>
    <t>Inox pult z dvojnim koritom</t>
  </si>
  <si>
    <t>Inox pult dimenzije 70/190cm, višine 90cm. Z dvojnim koritom in s polico iz inox pločevine na višini 15cm nad tlemi.</t>
  </si>
  <si>
    <t>SKUPAJ</t>
  </si>
  <si>
    <t>OBJEKT - GRADBENA DELA:</t>
  </si>
  <si>
    <t>F.</t>
  </si>
  <si>
    <t>OPREMA PROSTOROV</t>
  </si>
  <si>
    <t>ZUNANJA UREDITEV</t>
  </si>
  <si>
    <t xml:space="preserve">Dobava in montaža lesene stropne konstrukcije v naslednji sestavi: skoblani deščični pod lepljen na OSB3 plošče privijačene na stropnike iz skoblanih smrekovih tramov debeline 14/16cm. Celotna nosilna konstrukcija je zaščitena z protiglivičnim premazom in finalnim premazom v beli barvi. Zgornji tlak se obrobi z zaključnimi letvami. </t>
  </si>
  <si>
    <t>Dobava in polaganje talnih keramičnih ploščic na lepilo, komplet s stičenjem stikov in fugiranjem. Keramiko izbere projektant.</t>
  </si>
  <si>
    <t>Travne plošče - osmice</t>
  </si>
  <si>
    <t>Tamponsko nasutje pod tlakovanjem in travnimi ploščami</t>
  </si>
  <si>
    <t>Dobava in vgradnja drenažnega tamponskega materiala pod tlakovanjem in travnimi ploščami v debelini 20 cm, s planiranjem in uvaljanjem do predpisane zbitosti.</t>
  </si>
  <si>
    <t>Tlakovanje dela dvorišča ob objektu</t>
  </si>
  <si>
    <t>Kamenje za ograditev kurišča</t>
  </si>
  <si>
    <t>Betonska podloga kurišča</t>
  </si>
  <si>
    <t>C.02</t>
  </si>
  <si>
    <t>Ekološki otok</t>
  </si>
  <si>
    <t>Izkop za talno ploščo v terenu III.-IV. Ktg.</t>
  </si>
  <si>
    <t>Ročno planiranje in utrjevanje dna izkopa</t>
  </si>
  <si>
    <t>Armatura</t>
  </si>
  <si>
    <t xml:space="preserve">Zunanja ureditev </t>
  </si>
  <si>
    <t>Izkop za talno ploščo v terenu</t>
  </si>
  <si>
    <t>Ročno planiranje in utrjevanje dna izkopa pred nasipom tamponskega materiala.</t>
  </si>
  <si>
    <t>Izdelava fasade</t>
  </si>
  <si>
    <t xml:space="preserve">Nanos lepila z poliestersko armirno mrežico, izravnalni sloj lepila in zaključni sloj silikonskega fasadnega ometa, barva in granulacija po izbiri projektanta. </t>
  </si>
  <si>
    <t>Dobava in ročno vgrajevanje tamponskega materiala pod betonsko ploščo v debelini 20 cm.</t>
  </si>
  <si>
    <t>Dobava in ročno vgrajevanje podložnega betona C12/15.</t>
  </si>
  <si>
    <t>Dobava in vgrajevanje betona v betonski zid</t>
  </si>
  <si>
    <t>Dobava in vgrajevanje podložnega betona</t>
  </si>
  <si>
    <t>Dobava in vgrajevanje tamponskega materiala</t>
  </si>
  <si>
    <t>Dobava in vgrajevanje betona v betonski zid in talno ploščo, C25/30, prereza 0,12 -0,20 m3/m1.</t>
  </si>
  <si>
    <t>Metličenje betonske površine</t>
  </si>
  <si>
    <t>Obdelava sveže betonske površine talne plošče z metlo - metličen beton.</t>
  </si>
  <si>
    <t>Dobava in vgrajevanje armaturnih palic in armaturnih mrež v zidove in talno ploščo.</t>
  </si>
  <si>
    <t>Opaž temeljne plošče</t>
  </si>
  <si>
    <t>Izdelava opaža roba temeljne plošče.</t>
  </si>
  <si>
    <t>Opaž zidov</t>
  </si>
  <si>
    <t>Izdelava dvostranskega opaža za zidove (vidni beton).</t>
  </si>
  <si>
    <t>Ekološki otok - skupaj EUR:</t>
  </si>
  <si>
    <t>Smetnjaki</t>
  </si>
  <si>
    <t>KOS</t>
  </si>
  <si>
    <t>Dobava premičnega plastičnega smetnjaka 120 l.</t>
  </si>
  <si>
    <t>Dobava in vgradnja biološke čistilne naprave 15-23 PE pohodna, z montažo čistilnega modula in mikroprocesorskega krmiljenja. (npr. SBR Fluido BlackLine 16E 60/60 z oznako KBKB6060). Vgradnja v skladu z navodili proizvajalca, komplet z izkopom gradbene jame, zasipom in vsemi pomožnimi deli in prenosi.</t>
  </si>
  <si>
    <t>Izkop za tlakovanje</t>
  </si>
  <si>
    <t>Dobava in položitev kamenja okrog betonske podloge kurišča.</t>
  </si>
  <si>
    <t>Dobava in betoniranje podložnega tlaka kurišča z betonom C20/25 debeline 10 cm, vključno z opažem robu.</t>
  </si>
  <si>
    <t>Dobava in polaganje betonskih tlakovcev med obstoječim in novim objektom na že pripravljeno tamponsko podlago vključno z peščeno podlago in fugiranjem (tlakovec po izbiri projektanta).</t>
  </si>
  <si>
    <t xml:space="preserve">Dobava in montaža travnih plošč na mestu parkirišč na že pripravljeno tamponsko podlago, vključno z zapolnitvijo in zatravitvijo. Dimenzije 600/400/100 mm, sive barve. </t>
  </si>
  <si>
    <t xml:space="preserve">Izkop terena za izvedbo tlakovanja ob objektu, parkirišč in kurišča, vključno z nakladanjem in odvozom materiala v trajno deponijo. </t>
  </si>
  <si>
    <t>Ureditev in zavarovanje gradbišča pred začetkom izvajanja del - ocena.</t>
  </si>
  <si>
    <t>Dobava in vgradnja tamponskega materiala pod temeljnim platojem objekta v debelini najprej 20 cm debelejši tampon (32/64), nato še 20 cm tampon (16/32) s planiranjem in uvaljanjem do predpisane zbitosti.</t>
  </si>
  <si>
    <t>Izvedba drenaže z drenažno cevjo fi 110 mm na podložni beton vključno z drenažnih zasipom.</t>
  </si>
  <si>
    <t>Dobava in vgrajevanje betona preseka 0.10 m3/m2, C12/15, podložni beton pod temeljno ploščo objekta.</t>
  </si>
  <si>
    <t>Podložni beton - C12/15</t>
  </si>
  <si>
    <t>Dobava in vgrajevanje betona preseka 0,20 m3/m2, C25/30, v AB temeljno ploščo objekta.</t>
  </si>
  <si>
    <t>Beton AB zidov objekta - C25/30</t>
  </si>
  <si>
    <t>Beton - temelji C25/30</t>
  </si>
  <si>
    <t>Dobava in vgrajevanje betona v AB zidove objekta, deb. 20 cm - beton C25/30.</t>
  </si>
  <si>
    <t>Dobava in vgrajevanje betona v AB nosilce in horizontalne preklade, beton C25/30.</t>
  </si>
  <si>
    <t>Beton za AB nosilce, preklade in vezi - C25/30</t>
  </si>
  <si>
    <t>Opaž AB temeljne plošče</t>
  </si>
  <si>
    <t>Opaž AB temeljne plošče objekta, višina temeljne plošče 20 cm, izvedba komplet z vsemi pomožnimi deli.</t>
  </si>
  <si>
    <t>Dvostranski opaž AB zidov objekta (deb. zidov 20 cm, komplet z vsemi pomožnimi deli.</t>
  </si>
  <si>
    <t>Naprava lahkih premičnih delovnih odrov višine do 3.50 m. Obračuna se tlorisna površina prostora objekta in nadstrešnice.</t>
  </si>
  <si>
    <t>Dobava in montaža PVC varovalne mrežice 100mm (rola 5m) tipske varovalne mrežice za ptiče. Mrežica širine 100mm se montira po celotni dolžini kapne linije in onemogoča vstop ptičem, mrčesu, zračni sloj za zračenje opeke.</t>
  </si>
  <si>
    <t>Razna nepredvidena dela in pomoč obrtnikom pri obrtno instalaterskih delih (obračun po količinah potrjenih v gradbenem dnevniku).</t>
  </si>
  <si>
    <t>UR</t>
  </si>
  <si>
    <t>Izkop terena za izvedbo AB temeljne plošče ter odvoz materiala v stalno deponijo. Globina izkopa 70 cm v kategoriji III. in IV., pod koto končanega tlaka.</t>
  </si>
  <si>
    <t>Talna keramika - kuhinja, sanitarije, shramba</t>
  </si>
  <si>
    <t>Dobava in polaganje PVC kanalizacijskih cevi fi 125 mm z delnim obbetoniranjem.</t>
  </si>
  <si>
    <t>Zasutje z materialom od izkopa</t>
  </si>
  <si>
    <t>Zasip za AB steno objekta z materialom od izkopa.</t>
  </si>
  <si>
    <t>22% DDV:</t>
  </si>
</sst>
</file>

<file path=xl/styles.xml><?xml version="1.0" encoding="utf-8"?>
<styleSheet xmlns="http://schemas.openxmlformats.org/spreadsheetml/2006/main">
  <numFmts count="34">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 &quot;SIT&quot;"/>
    <numFmt numFmtId="182" formatCode="#,##0.00\ _S_I_T"/>
    <numFmt numFmtId="183" formatCode="#,##0.00_ ;\-#,##0.00\ "/>
    <numFmt numFmtId="184" formatCode="d/\ mmmm\,\ yyyy"/>
    <numFmt numFmtId="185" formatCode="dd/\ mm/\ yyyy"/>
    <numFmt numFmtId="186" formatCode="dd\.mm\.\ yyyy"/>
    <numFmt numFmtId="187" formatCode="#,##0.00\ "/>
    <numFmt numFmtId="188" formatCode="dd\.\ mm\.\ yyyy"/>
    <numFmt numFmtId="189" formatCode="dd/mm/\ yyyy"/>
  </numFmts>
  <fonts count="58">
    <font>
      <sz val="10"/>
      <name val="Arial CE"/>
      <family val="0"/>
    </font>
    <font>
      <b/>
      <sz val="10"/>
      <name val="Arial CE"/>
      <family val="2"/>
    </font>
    <font>
      <b/>
      <sz val="12"/>
      <name val="Arial CE"/>
      <family val="2"/>
    </font>
    <font>
      <sz val="12"/>
      <name val="Arial CE"/>
      <family val="2"/>
    </font>
    <font>
      <i/>
      <sz val="11"/>
      <name val="Arial CE"/>
      <family val="2"/>
    </font>
    <font>
      <b/>
      <u val="singleAccounting"/>
      <sz val="10"/>
      <name val="Arial CE"/>
      <family val="2"/>
    </font>
    <font>
      <b/>
      <u val="singleAccounting"/>
      <sz val="12"/>
      <name val="Arial CE"/>
      <family val="2"/>
    </font>
    <font>
      <sz val="8"/>
      <name val="Tahoma"/>
      <family val="0"/>
    </font>
    <font>
      <i/>
      <sz val="10"/>
      <name val="Arial CE"/>
      <family val="2"/>
    </font>
    <font>
      <u val="single"/>
      <sz val="10"/>
      <color indexed="12"/>
      <name val="Arial CE"/>
      <family val="0"/>
    </font>
    <font>
      <u val="single"/>
      <sz val="10"/>
      <color indexed="36"/>
      <name val="Arial CE"/>
      <family val="0"/>
    </font>
    <font>
      <b/>
      <sz val="11"/>
      <name val="Arial CE"/>
      <family val="2"/>
    </font>
    <font>
      <b/>
      <sz val="16"/>
      <name val="Arial CE"/>
      <family val="0"/>
    </font>
    <font>
      <b/>
      <sz val="16"/>
      <name val="Albertus Extra Bold"/>
      <family val="2"/>
    </font>
    <font>
      <sz val="12"/>
      <name val="Times New Roman"/>
      <family val="1"/>
    </font>
    <font>
      <sz val="10"/>
      <name val="Times New Roman"/>
      <family val="1"/>
    </font>
    <font>
      <b/>
      <sz val="12"/>
      <name val="Times New Roman"/>
      <family val="1"/>
    </font>
    <font>
      <b/>
      <sz val="14"/>
      <name val="Arial CE"/>
      <family val="2"/>
    </font>
    <font>
      <b/>
      <u val="single"/>
      <sz val="12"/>
      <name val="Arial CE"/>
      <family val="2"/>
    </font>
    <font>
      <sz val="11"/>
      <name val="Arial CE"/>
      <family val="2"/>
    </font>
    <font>
      <sz val="10"/>
      <color indexed="10"/>
      <name val="Arial CE"/>
      <family val="2"/>
    </font>
    <font>
      <b/>
      <sz val="12"/>
      <color indexed="10"/>
      <name val="Arial CE"/>
      <family val="2"/>
    </font>
    <font>
      <b/>
      <sz val="10"/>
      <color indexed="10"/>
      <name val="Arial CE"/>
      <family val="2"/>
    </font>
    <font>
      <sz val="12"/>
      <color indexed="10"/>
      <name val="Arial CE"/>
      <family val="2"/>
    </font>
    <font>
      <b/>
      <sz val="16"/>
      <color indexed="10"/>
      <name val="Arial CE"/>
      <family val="0"/>
    </font>
    <font>
      <sz val="12"/>
      <color indexed="10"/>
      <name val="Times New Roman"/>
      <family val="1"/>
    </font>
    <font>
      <sz val="10"/>
      <color indexed="53"/>
      <name val="Arial CE"/>
      <family val="2"/>
    </font>
    <font>
      <b/>
      <sz val="10"/>
      <color indexed="53"/>
      <name val="Arial CE"/>
      <family val="2"/>
    </font>
    <font>
      <b/>
      <sz val="12"/>
      <color indexed="53"/>
      <name val="Arial CE"/>
      <family val="2"/>
    </font>
    <font>
      <sz val="12"/>
      <color indexed="53"/>
      <name val="Arial CE"/>
      <family val="2"/>
    </font>
    <font>
      <sz val="12"/>
      <name val="Arial"/>
      <family val="2"/>
    </font>
    <font>
      <sz val="10"/>
      <name val="Arial"/>
      <family val="2"/>
    </font>
    <font>
      <sz val="10"/>
      <color indexed="10"/>
      <name val="Arial"/>
      <family val="2"/>
    </font>
    <font>
      <b/>
      <sz val="12"/>
      <name val="Arial"/>
      <family val="2"/>
    </font>
    <font>
      <sz val="12"/>
      <color indexed="10"/>
      <name val="Arial"/>
      <family val="2"/>
    </font>
    <font>
      <b/>
      <sz val="12"/>
      <color indexed="10"/>
      <name val="Arial"/>
      <family val="2"/>
    </font>
    <font>
      <sz val="11"/>
      <color indexed="10"/>
      <name val="Arial CE"/>
      <family val="0"/>
    </font>
    <font>
      <b/>
      <sz val="14"/>
      <color indexed="10"/>
      <name val="Arial CE"/>
      <family val="0"/>
    </font>
    <font>
      <b/>
      <sz val="14"/>
      <name val="Albertus Extra Bold"/>
      <family val="2"/>
    </font>
    <font>
      <b/>
      <sz val="12"/>
      <name val="Albertus Extra Bold"/>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8"/>
      <name val="Arial CE"/>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5"/>
        <bgColor indexed="64"/>
      </patternFill>
    </fill>
  </fills>
  <borders count="14">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2" fillId="4" borderId="0" applyNumberFormat="0" applyBorder="0" applyAlignment="0" applyProtection="0"/>
    <xf numFmtId="0" fontId="9" fillId="0" borderId="0" applyNumberFormat="0" applyFill="0" applyBorder="0" applyAlignment="0" applyProtection="0"/>
    <xf numFmtId="0" fontId="43" fillId="16"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17"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0" fillId="18" borderId="5"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2" borderId="0" applyNumberFormat="0" applyBorder="0" applyAlignment="0" applyProtection="0"/>
    <xf numFmtId="0" fontId="51" fillId="0" borderId="6" applyNumberFormat="0" applyFill="0" applyAlignment="0" applyProtection="0"/>
    <xf numFmtId="0" fontId="52" fillId="23" borderId="7" applyNumberFormat="0" applyAlignment="0" applyProtection="0"/>
    <xf numFmtId="0" fontId="53" fillId="16" borderId="8" applyNumberFormat="0" applyAlignment="0" applyProtection="0"/>
    <xf numFmtId="0" fontId="54"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7" borderId="8" applyNumberFormat="0" applyAlignment="0" applyProtection="0"/>
    <xf numFmtId="0" fontId="56" fillId="0" borderId="9" applyNumberFormat="0" applyFill="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xf>
    <xf numFmtId="1" fontId="2" fillId="0" borderId="0" xfId="0" applyNumberFormat="1" applyFont="1" applyAlignment="1">
      <alignment horizontal="center"/>
    </xf>
    <xf numFmtId="182" fontId="0" fillId="0" borderId="0" xfId="0" applyNumberFormat="1" applyAlignment="1">
      <alignment/>
    </xf>
    <xf numFmtId="4" fontId="0" fillId="0" borderId="0" xfId="0" applyNumberFormat="1" applyAlignment="1">
      <alignment/>
    </xf>
    <xf numFmtId="0" fontId="0" fillId="0" borderId="0" xfId="0" applyAlignment="1">
      <alignment vertical="center"/>
    </xf>
    <xf numFmtId="1" fontId="4" fillId="0" borderId="0" xfId="0" applyNumberFormat="1" applyFont="1" applyAlignment="1">
      <alignment/>
    </xf>
    <xf numFmtId="0" fontId="4" fillId="0" borderId="0" xfId="0" applyFont="1" applyAlignment="1">
      <alignment/>
    </xf>
    <xf numFmtId="4" fontId="4" fillId="0" borderId="0" xfId="0" applyNumberFormat="1" applyFont="1" applyAlignment="1">
      <alignment/>
    </xf>
    <xf numFmtId="0" fontId="5" fillId="0" borderId="0" xfId="0" applyFont="1" applyAlignment="1">
      <alignment/>
    </xf>
    <xf numFmtId="0" fontId="6" fillId="0" borderId="0" xfId="0" applyFont="1" applyAlignment="1">
      <alignment/>
    </xf>
    <xf numFmtId="0" fontId="2" fillId="0" borderId="10" xfId="0" applyFont="1" applyBorder="1" applyAlignment="1">
      <alignment vertical="center"/>
    </xf>
    <xf numFmtId="4" fontId="2" fillId="0" borderId="10" xfId="0" applyNumberFormat="1" applyFont="1" applyFill="1" applyBorder="1" applyAlignment="1">
      <alignment vertical="center"/>
    </xf>
    <xf numFmtId="43" fontId="2" fillId="0" borderId="0" xfId="0" applyNumberFormat="1" applyFont="1" applyFill="1" applyAlignment="1">
      <alignment vertical="center"/>
    </xf>
    <xf numFmtId="182" fontId="2" fillId="0" borderId="0" xfId="0" applyNumberFormat="1" applyFont="1" applyFill="1" applyAlignment="1">
      <alignment vertical="center"/>
    </xf>
    <xf numFmtId="43" fontId="2" fillId="0" borderId="0" xfId="0" applyNumberFormat="1"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4" fontId="2" fillId="0" borderId="0" xfId="0" applyNumberFormat="1" applyFont="1" applyFill="1" applyBorder="1" applyAlignment="1">
      <alignment vertical="center"/>
    </xf>
    <xf numFmtId="4" fontId="1" fillId="0" borderId="0" xfId="0" applyNumberFormat="1" applyFont="1" applyAlignment="1">
      <alignment horizontal="right"/>
    </xf>
    <xf numFmtId="0" fontId="0" fillId="0" borderId="0" xfId="0" applyNumberFormat="1" applyFont="1" applyBorder="1" applyAlignment="1">
      <alignment horizontal="justify" vertical="top" wrapText="1"/>
    </xf>
    <xf numFmtId="187" fontId="1" fillId="0" borderId="0" xfId="0" applyNumberFormat="1" applyFont="1" applyAlignment="1">
      <alignment horizontal="right"/>
    </xf>
    <xf numFmtId="187" fontId="0" fillId="0" borderId="0" xfId="0" applyNumberFormat="1" applyFont="1" applyBorder="1" applyAlignment="1">
      <alignment vertical="top"/>
    </xf>
    <xf numFmtId="187" fontId="0" fillId="0" borderId="0" xfId="0" applyNumberFormat="1" applyFont="1" applyBorder="1" applyAlignment="1">
      <alignment horizontal="justify" vertical="top" wrapText="1"/>
    </xf>
    <xf numFmtId="187" fontId="0" fillId="0" borderId="0" xfId="0" applyNumberFormat="1" applyFont="1" applyBorder="1" applyAlignment="1">
      <alignment horizontal="justify" vertical="top"/>
    </xf>
    <xf numFmtId="0" fontId="0" fillId="24" borderId="0" xfId="0" applyFill="1" applyAlignment="1">
      <alignment/>
    </xf>
    <xf numFmtId="0" fontId="1" fillId="24" borderId="0" xfId="0" applyFont="1" applyFill="1" applyAlignment="1">
      <alignment/>
    </xf>
    <xf numFmtId="4" fontId="0" fillId="24" borderId="0" xfId="0" applyNumberFormat="1" applyFill="1" applyAlignment="1">
      <alignment/>
    </xf>
    <xf numFmtId="182" fontId="0" fillId="24" borderId="0" xfId="0" applyNumberFormat="1" applyFill="1" applyAlignment="1">
      <alignment/>
    </xf>
    <xf numFmtId="0" fontId="1" fillId="0" borderId="0" xfId="0" applyFont="1" applyAlignment="1">
      <alignment horizontal="right"/>
    </xf>
    <xf numFmtId="0" fontId="0" fillId="24" borderId="0" xfId="0" applyFont="1" applyFill="1" applyAlignment="1">
      <alignment/>
    </xf>
    <xf numFmtId="0" fontId="0" fillId="0" borderId="0" xfId="0" applyFont="1" applyAlignment="1">
      <alignment horizontal="justify" vertical="top" wrapText="1"/>
    </xf>
    <xf numFmtId="1" fontId="0" fillId="24" borderId="0" xfId="0" applyNumberFormat="1" applyFont="1" applyFill="1" applyAlignment="1">
      <alignment horizontal="center" vertical="top"/>
    </xf>
    <xf numFmtId="187" fontId="0" fillId="24" borderId="0" xfId="0" applyNumberFormat="1" applyFont="1" applyFill="1" applyAlignment="1">
      <alignment/>
    </xf>
    <xf numFmtId="4" fontId="0" fillId="24" borderId="0" xfId="0" applyNumberFormat="1" applyFont="1" applyFill="1" applyAlignment="1" applyProtection="1">
      <alignment horizontal="right"/>
      <protection hidden="1"/>
    </xf>
    <xf numFmtId="1" fontId="0" fillId="0" borderId="0" xfId="0" applyNumberFormat="1" applyFont="1" applyAlignment="1">
      <alignment horizontal="center" vertical="top"/>
    </xf>
    <xf numFmtId="0" fontId="0" fillId="0" borderId="0" xfId="0" applyFont="1" applyAlignment="1">
      <alignment/>
    </xf>
    <xf numFmtId="187" fontId="0" fillId="0" borderId="0" xfId="0" applyNumberFormat="1" applyFont="1" applyAlignment="1">
      <alignment/>
    </xf>
    <xf numFmtId="4" fontId="0" fillId="0" borderId="0" xfId="0" applyNumberFormat="1" applyFont="1" applyAlignment="1">
      <alignment horizontal="right"/>
    </xf>
    <xf numFmtId="1" fontId="3" fillId="0" borderId="0" xfId="0" applyNumberFormat="1" applyFont="1" applyAlignment="1">
      <alignment horizontal="center"/>
    </xf>
    <xf numFmtId="0" fontId="3" fillId="0" borderId="0" xfId="0" applyFont="1" applyAlignment="1">
      <alignment/>
    </xf>
    <xf numFmtId="187" fontId="0" fillId="0" borderId="0" xfId="0" applyNumberFormat="1" applyFont="1" applyAlignment="1">
      <alignment horizontal="right"/>
    </xf>
    <xf numFmtId="0" fontId="8" fillId="0" borderId="0" xfId="0" applyFont="1" applyAlignment="1">
      <alignment/>
    </xf>
    <xf numFmtId="2" fontId="0" fillId="0" borderId="0" xfId="0" applyNumberFormat="1" applyFont="1" applyAlignment="1">
      <alignment/>
    </xf>
    <xf numFmtId="0" fontId="1" fillId="24" borderId="10" xfId="0" applyFont="1" applyFill="1" applyBorder="1" applyAlignment="1">
      <alignment/>
    </xf>
    <xf numFmtId="0" fontId="1" fillId="0" borderId="10" xfId="0" applyFont="1" applyBorder="1" applyAlignment="1">
      <alignment/>
    </xf>
    <xf numFmtId="187" fontId="1" fillId="0" borderId="10" xfId="0" applyNumberFormat="1" applyFont="1" applyBorder="1" applyAlignment="1">
      <alignment horizontal="right"/>
    </xf>
    <xf numFmtId="4" fontId="1" fillId="0" borderId="10" xfId="0" applyNumberFormat="1" applyFont="1" applyBorder="1" applyAlignment="1">
      <alignment horizontal="right"/>
    </xf>
    <xf numFmtId="0" fontId="1" fillId="0" borderId="10" xfId="0" applyFont="1" applyBorder="1" applyAlignment="1">
      <alignment horizontal="right"/>
    </xf>
    <xf numFmtId="0" fontId="12" fillId="0" borderId="0" xfId="0" applyFont="1" applyAlignment="1">
      <alignment/>
    </xf>
    <xf numFmtId="0" fontId="13" fillId="0" borderId="0" xfId="0" applyFont="1" applyAlignment="1">
      <alignment horizontal="center"/>
    </xf>
    <xf numFmtId="0" fontId="12" fillId="0" borderId="0" xfId="0" applyFont="1" applyAlignment="1">
      <alignment horizontal="center"/>
    </xf>
    <xf numFmtId="182" fontId="12" fillId="0" borderId="0" xfId="0" applyNumberFormat="1" applyFont="1" applyAlignment="1">
      <alignment/>
    </xf>
    <xf numFmtId="43" fontId="0" fillId="0" borderId="0" xfId="0" applyNumberFormat="1" applyFont="1" applyAlignment="1">
      <alignment/>
    </xf>
    <xf numFmtId="43" fontId="11" fillId="0" borderId="10" xfId="0" applyNumberFormat="1" applyFont="1" applyFill="1" applyBorder="1" applyAlignment="1">
      <alignment vertical="center"/>
    </xf>
    <xf numFmtId="0" fontId="15" fillId="0" borderId="0" xfId="0" applyFont="1" applyAlignment="1">
      <alignment/>
    </xf>
    <xf numFmtId="0" fontId="14" fillId="0" borderId="0" xfId="0" applyFont="1" applyAlignment="1">
      <alignment vertical="center"/>
    </xf>
    <xf numFmtId="0" fontId="2" fillId="0" borderId="0" xfId="0" applyFont="1" applyAlignment="1">
      <alignment/>
    </xf>
    <xf numFmtId="0" fontId="17" fillId="0" borderId="0" xfId="0" applyFont="1" applyAlignment="1">
      <alignment horizontal="center"/>
    </xf>
    <xf numFmtId="0" fontId="18" fillId="0" borderId="0" xfId="0" applyFont="1" applyAlignment="1">
      <alignment/>
    </xf>
    <xf numFmtId="1" fontId="20" fillId="0" borderId="0" xfId="0" applyNumberFormat="1" applyFont="1" applyAlignment="1">
      <alignment horizontal="center" vertical="top"/>
    </xf>
    <xf numFmtId="0" fontId="20" fillId="0" borderId="0" xfId="0" applyFont="1" applyAlignment="1">
      <alignment/>
    </xf>
    <xf numFmtId="187" fontId="20" fillId="0" borderId="0" xfId="0" applyNumberFormat="1" applyFont="1" applyAlignment="1">
      <alignment/>
    </xf>
    <xf numFmtId="4" fontId="20" fillId="0" borderId="0" xfId="0" applyNumberFormat="1" applyFont="1" applyAlignment="1">
      <alignment horizontal="right"/>
    </xf>
    <xf numFmtId="0" fontId="20" fillId="0" borderId="0" xfId="0" applyFont="1" applyAlignment="1">
      <alignment/>
    </xf>
    <xf numFmtId="1" fontId="21" fillId="0" borderId="0" xfId="0" applyNumberFormat="1" applyFont="1" applyAlignment="1">
      <alignment horizontal="center"/>
    </xf>
    <xf numFmtId="0" fontId="21" fillId="0" borderId="0" xfId="0" applyFont="1" applyAlignment="1">
      <alignment/>
    </xf>
    <xf numFmtId="0" fontId="22" fillId="0" borderId="0" xfId="0" applyFont="1" applyAlignment="1">
      <alignment/>
    </xf>
    <xf numFmtId="187" fontId="22" fillId="0" borderId="0" xfId="0" applyNumberFormat="1" applyFont="1" applyAlignment="1">
      <alignment horizontal="right"/>
    </xf>
    <xf numFmtId="4" fontId="22" fillId="0" borderId="0" xfId="0" applyNumberFormat="1" applyFont="1" applyAlignment="1">
      <alignment horizontal="right"/>
    </xf>
    <xf numFmtId="0" fontId="22" fillId="0" borderId="0" xfId="0" applyFont="1" applyAlignment="1">
      <alignment horizontal="right"/>
    </xf>
    <xf numFmtId="1" fontId="23" fillId="0" borderId="0" xfId="0" applyNumberFormat="1" applyFont="1" applyAlignment="1">
      <alignment horizontal="center"/>
    </xf>
    <xf numFmtId="0" fontId="23" fillId="0" borderId="0" xfId="0" applyFont="1" applyAlignment="1">
      <alignment/>
    </xf>
    <xf numFmtId="0" fontId="20" fillId="0" borderId="0" xfId="0" applyNumberFormat="1" applyFont="1" applyBorder="1" applyAlignment="1">
      <alignment horizontal="justify" vertical="top" wrapText="1"/>
    </xf>
    <xf numFmtId="2" fontId="20" fillId="0" borderId="0" xfId="0" applyNumberFormat="1" applyFont="1" applyAlignment="1">
      <alignment/>
    </xf>
    <xf numFmtId="187" fontId="20" fillId="0" borderId="0" xfId="0" applyNumberFormat="1" applyFont="1" applyAlignment="1">
      <alignment horizontal="right"/>
    </xf>
    <xf numFmtId="4" fontId="22" fillId="0" borderId="10" xfId="0" applyNumberFormat="1" applyFont="1" applyBorder="1" applyAlignment="1">
      <alignment horizontal="right"/>
    </xf>
    <xf numFmtId="0" fontId="22" fillId="0" borderId="10" xfId="0" applyFont="1" applyBorder="1" applyAlignment="1">
      <alignment horizontal="right"/>
    </xf>
    <xf numFmtId="0" fontId="20" fillId="0" borderId="0" xfId="0" applyFont="1" applyAlignment="1">
      <alignment horizontal="justify" vertical="top" wrapText="1"/>
    </xf>
    <xf numFmtId="0" fontId="20" fillId="0" borderId="0" xfId="0" applyFont="1" applyAlignment="1">
      <alignment/>
    </xf>
    <xf numFmtId="4" fontId="20" fillId="0" borderId="0" xfId="0" applyNumberFormat="1" applyFont="1" applyAlignment="1">
      <alignment/>
    </xf>
    <xf numFmtId="0" fontId="24" fillId="0" borderId="0" xfId="0" applyFont="1" applyAlignment="1">
      <alignment/>
    </xf>
    <xf numFmtId="0" fontId="21" fillId="0" borderId="0" xfId="0" applyFont="1" applyAlignment="1">
      <alignment vertical="center"/>
    </xf>
    <xf numFmtId="0" fontId="20" fillId="0" borderId="0" xfId="0" applyFont="1" applyAlignment="1">
      <alignment vertical="center"/>
    </xf>
    <xf numFmtId="0" fontId="25" fillId="0" borderId="0" xfId="0" applyFont="1" applyAlignment="1">
      <alignment vertical="center"/>
    </xf>
    <xf numFmtId="0" fontId="0" fillId="0" borderId="0" xfId="0" applyFont="1" applyAlignment="1">
      <alignment/>
    </xf>
    <xf numFmtId="4" fontId="0" fillId="0" borderId="0" xfId="0" applyNumberFormat="1" applyFont="1" applyAlignment="1">
      <alignment/>
    </xf>
    <xf numFmtId="182" fontId="0" fillId="0" borderId="0" xfId="0" applyNumberFormat="1" applyFont="1" applyAlignment="1">
      <alignment/>
    </xf>
    <xf numFmtId="43" fontId="0" fillId="0" borderId="0" xfId="0" applyNumberFormat="1" applyFont="1" applyAlignment="1">
      <alignment/>
    </xf>
    <xf numFmtId="182" fontId="0" fillId="0" borderId="0" xfId="0" applyNumberFormat="1" applyFont="1" applyFill="1" applyAlignment="1">
      <alignment vertical="center"/>
    </xf>
    <xf numFmtId="43" fontId="0" fillId="0" borderId="0" xfId="0" applyNumberFormat="1" applyFont="1" applyAlignment="1">
      <alignment vertical="center"/>
    </xf>
    <xf numFmtId="43" fontId="0" fillId="0" borderId="0" xfId="0" applyNumberFormat="1" applyFont="1" applyFill="1" applyAlignment="1">
      <alignment vertical="center"/>
    </xf>
    <xf numFmtId="2" fontId="26" fillId="0" borderId="0" xfId="0" applyNumberFormat="1" applyFont="1" applyAlignment="1">
      <alignment/>
    </xf>
    <xf numFmtId="1" fontId="26" fillId="0" borderId="0" xfId="0" applyNumberFormat="1" applyFont="1" applyAlignment="1">
      <alignment horizontal="center" vertical="top"/>
    </xf>
    <xf numFmtId="0" fontId="26" fillId="0" borderId="0" xfId="0" applyFont="1" applyAlignment="1">
      <alignment/>
    </xf>
    <xf numFmtId="0" fontId="26" fillId="24" borderId="0" xfId="0" applyFont="1" applyFill="1" applyAlignment="1">
      <alignment/>
    </xf>
    <xf numFmtId="187" fontId="26" fillId="0" borderId="0" xfId="0" applyNumberFormat="1" applyFont="1" applyAlignment="1">
      <alignment/>
    </xf>
    <xf numFmtId="4" fontId="26" fillId="0" borderId="0" xfId="0" applyNumberFormat="1" applyFont="1" applyAlignment="1">
      <alignment horizontal="right"/>
    </xf>
    <xf numFmtId="1" fontId="28" fillId="0" borderId="0" xfId="0" applyNumberFormat="1" applyFont="1" applyAlignment="1">
      <alignment horizontal="center"/>
    </xf>
    <xf numFmtId="0" fontId="28" fillId="0" borderId="0" xfId="0" applyFont="1" applyAlignment="1">
      <alignment/>
    </xf>
    <xf numFmtId="0" fontId="27" fillId="0" borderId="0" xfId="0" applyFont="1" applyAlignment="1">
      <alignment/>
    </xf>
    <xf numFmtId="187" fontId="27" fillId="0" borderId="0" xfId="0" applyNumberFormat="1" applyFont="1" applyAlignment="1">
      <alignment horizontal="right"/>
    </xf>
    <xf numFmtId="4" fontId="27" fillId="0" borderId="0" xfId="0" applyNumberFormat="1" applyFont="1" applyAlignment="1">
      <alignment horizontal="right"/>
    </xf>
    <xf numFmtId="0" fontId="27" fillId="0" borderId="0" xfId="0" applyFont="1" applyAlignment="1">
      <alignment horizontal="right"/>
    </xf>
    <xf numFmtId="1" fontId="29" fillId="0" borderId="0" xfId="0" applyNumberFormat="1" applyFont="1" applyAlignment="1">
      <alignment horizontal="center"/>
    </xf>
    <xf numFmtId="0" fontId="15" fillId="0" borderId="0" xfId="0" applyFont="1" applyAlignment="1">
      <alignment/>
    </xf>
    <xf numFmtId="0" fontId="27" fillId="0" borderId="10" xfId="0" applyFont="1" applyBorder="1" applyAlignment="1">
      <alignment/>
    </xf>
    <xf numFmtId="0" fontId="14" fillId="0" borderId="0" xfId="0" applyFont="1" applyBorder="1" applyAlignment="1">
      <alignment vertical="center"/>
    </xf>
    <xf numFmtId="0" fontId="16" fillId="0" borderId="0" xfId="0" applyFont="1" applyFill="1" applyBorder="1" applyAlignment="1">
      <alignment vertical="center"/>
    </xf>
    <xf numFmtId="0" fontId="14" fillId="0" borderId="0" xfId="0" applyFont="1" applyFill="1" applyBorder="1" applyAlignment="1">
      <alignment vertical="center"/>
    </xf>
    <xf numFmtId="4" fontId="16" fillId="0" borderId="0" xfId="0" applyNumberFormat="1" applyFont="1" applyFill="1" applyBorder="1" applyAlignment="1">
      <alignment vertical="center"/>
    </xf>
    <xf numFmtId="182" fontId="14" fillId="0" borderId="0" xfId="0" applyNumberFormat="1" applyFont="1" applyBorder="1" applyAlignment="1">
      <alignment vertical="center"/>
    </xf>
    <xf numFmtId="182" fontId="16" fillId="0" borderId="0" xfId="0" applyNumberFormat="1" applyFont="1" applyBorder="1" applyAlignment="1">
      <alignment vertical="center"/>
    </xf>
    <xf numFmtId="0" fontId="30" fillId="0" borderId="0" xfId="0" applyFont="1" applyAlignment="1">
      <alignment horizontal="center"/>
    </xf>
    <xf numFmtId="0" fontId="30" fillId="0" borderId="0" xfId="0" applyFont="1" applyAlignment="1">
      <alignment/>
    </xf>
    <xf numFmtId="0" fontId="31" fillId="0" borderId="0" xfId="0" applyFont="1" applyAlignment="1">
      <alignment/>
    </xf>
    <xf numFmtId="4" fontId="30" fillId="0" borderId="0" xfId="0" applyNumberFormat="1" applyFont="1" applyAlignment="1">
      <alignment horizontal="right"/>
    </xf>
    <xf numFmtId="182" fontId="31" fillId="0" borderId="0" xfId="0" applyNumberFormat="1" applyFont="1" applyAlignment="1">
      <alignment/>
    </xf>
    <xf numFmtId="182" fontId="30" fillId="0" borderId="0" xfId="0" applyNumberFormat="1" applyFont="1" applyAlignment="1">
      <alignment/>
    </xf>
    <xf numFmtId="0" fontId="31" fillId="0" borderId="0" xfId="0" applyFont="1" applyAlignment="1">
      <alignment/>
    </xf>
    <xf numFmtId="0" fontId="32" fillId="0" borderId="0" xfId="0" applyFont="1" applyAlignment="1">
      <alignment/>
    </xf>
    <xf numFmtId="4" fontId="31" fillId="0" borderId="0" xfId="0" applyNumberFormat="1" applyFont="1" applyAlignment="1">
      <alignment/>
    </xf>
    <xf numFmtId="0" fontId="30" fillId="0" borderId="11" xfId="0" applyFont="1" applyBorder="1" applyAlignment="1">
      <alignment vertical="center"/>
    </xf>
    <xf numFmtId="0" fontId="33" fillId="0" borderId="11" xfId="0" applyFont="1" applyFill="1" applyBorder="1" applyAlignment="1">
      <alignment vertical="center"/>
    </xf>
    <xf numFmtId="0" fontId="30" fillId="0" borderId="11" xfId="0" applyFont="1" applyFill="1" applyBorder="1" applyAlignment="1">
      <alignment vertical="center"/>
    </xf>
    <xf numFmtId="4" fontId="33" fillId="0" borderId="11" xfId="0" applyNumberFormat="1" applyFont="1" applyFill="1" applyBorder="1" applyAlignment="1">
      <alignment vertical="center"/>
    </xf>
    <xf numFmtId="182" fontId="30" fillId="0" borderId="11" xfId="0" applyNumberFormat="1" applyFont="1" applyBorder="1" applyAlignment="1">
      <alignment vertical="center"/>
    </xf>
    <xf numFmtId="182" fontId="33" fillId="0" borderId="11" xfId="0" applyNumberFormat="1" applyFont="1" applyBorder="1" applyAlignment="1">
      <alignment vertical="center"/>
    </xf>
    <xf numFmtId="0" fontId="34" fillId="0" borderId="0" xfId="0" applyFont="1" applyAlignment="1">
      <alignment vertical="center"/>
    </xf>
    <xf numFmtId="0" fontId="30" fillId="0" borderId="0" xfId="0" applyFont="1" applyBorder="1" applyAlignment="1">
      <alignment vertical="center"/>
    </xf>
    <xf numFmtId="0" fontId="33" fillId="0" borderId="0" xfId="0" applyFont="1" applyFill="1" applyBorder="1" applyAlignment="1">
      <alignment vertical="center"/>
    </xf>
    <xf numFmtId="0" fontId="30" fillId="0" borderId="0" xfId="0" applyFont="1" applyFill="1" applyBorder="1" applyAlignment="1">
      <alignment vertical="center"/>
    </xf>
    <xf numFmtId="4" fontId="33" fillId="0" borderId="0" xfId="0" applyNumberFormat="1" applyFont="1" applyFill="1" applyBorder="1" applyAlignment="1">
      <alignment vertical="center"/>
    </xf>
    <xf numFmtId="182" fontId="30" fillId="0" borderId="0" xfId="0" applyNumberFormat="1" applyFont="1" applyBorder="1" applyAlignment="1">
      <alignment vertical="center"/>
    </xf>
    <xf numFmtId="182" fontId="33" fillId="0" borderId="0" xfId="0" applyNumberFormat="1" applyFont="1" applyBorder="1" applyAlignment="1">
      <alignment vertical="center"/>
    </xf>
    <xf numFmtId="0" fontId="35" fillId="0" borderId="0" xfId="0" applyFont="1" applyAlignment="1">
      <alignment vertical="center"/>
    </xf>
    <xf numFmtId="0" fontId="14" fillId="0" borderId="12" xfId="0" applyFont="1" applyBorder="1" applyAlignment="1">
      <alignment vertical="center"/>
    </xf>
    <xf numFmtId="0" fontId="16" fillId="0" borderId="12" xfId="0" applyFont="1" applyFill="1" applyBorder="1" applyAlignment="1">
      <alignment vertical="center"/>
    </xf>
    <xf numFmtId="0" fontId="14" fillId="0" borderId="12" xfId="0" applyFont="1" applyFill="1" applyBorder="1" applyAlignment="1">
      <alignment vertical="center"/>
    </xf>
    <xf numFmtId="4" fontId="16" fillId="0" borderId="12" xfId="0" applyNumberFormat="1" applyFont="1" applyFill="1" applyBorder="1" applyAlignment="1">
      <alignment vertical="center"/>
    </xf>
    <xf numFmtId="182" fontId="14" fillId="0" borderId="12" xfId="0" applyNumberFormat="1" applyFont="1" applyBorder="1" applyAlignment="1">
      <alignment vertical="center"/>
    </xf>
    <xf numFmtId="182" fontId="16" fillId="0" borderId="12" xfId="0" applyNumberFormat="1" applyFont="1" applyBorder="1" applyAlignment="1">
      <alignment vertical="center"/>
    </xf>
    <xf numFmtId="0" fontId="36" fillId="0" borderId="0" xfId="0" applyFont="1" applyAlignment="1">
      <alignment vertical="center"/>
    </xf>
    <xf numFmtId="0" fontId="11" fillId="0" borderId="10" xfId="0" applyFont="1" applyBorder="1" applyAlignment="1">
      <alignment vertical="center"/>
    </xf>
    <xf numFmtId="4" fontId="11" fillId="0" borderId="10" xfId="0" applyNumberFormat="1" applyFont="1" applyFill="1" applyBorder="1" applyAlignment="1">
      <alignment vertical="center"/>
    </xf>
    <xf numFmtId="1" fontId="1" fillId="0" borderId="0" xfId="0" applyNumberFormat="1" applyFont="1" applyAlignment="1">
      <alignment horizontal="center"/>
    </xf>
    <xf numFmtId="1" fontId="22" fillId="0" borderId="10" xfId="0" applyNumberFormat="1" applyFont="1" applyBorder="1" applyAlignment="1">
      <alignment horizontal="center"/>
    </xf>
    <xf numFmtId="4" fontId="1" fillId="0" borderId="10" xfId="0" applyNumberFormat="1" applyFont="1" applyBorder="1" applyAlignment="1">
      <alignment/>
    </xf>
    <xf numFmtId="1" fontId="27" fillId="0" borderId="10" xfId="0" applyNumberFormat="1" applyFont="1" applyBorder="1" applyAlignment="1">
      <alignment horizontal="center"/>
    </xf>
    <xf numFmtId="43" fontId="11" fillId="0" borderId="10" xfId="0" applyNumberFormat="1" applyFont="1" applyFill="1" applyBorder="1" applyAlignment="1">
      <alignment vertical="center"/>
    </xf>
    <xf numFmtId="182" fontId="19" fillId="0" borderId="0" xfId="0" applyNumberFormat="1" applyFont="1" applyFill="1" applyAlignment="1">
      <alignment vertical="center"/>
    </xf>
    <xf numFmtId="43" fontId="19" fillId="0" borderId="0" xfId="0" applyNumberFormat="1" applyFont="1" applyAlignment="1">
      <alignment vertical="center"/>
    </xf>
    <xf numFmtId="0" fontId="19" fillId="0" borderId="0" xfId="0" applyFont="1" applyAlignment="1">
      <alignment vertical="center"/>
    </xf>
    <xf numFmtId="0" fontId="37" fillId="0" borderId="0" xfId="0" applyFont="1" applyAlignment="1">
      <alignment/>
    </xf>
    <xf numFmtId="0" fontId="17" fillId="0" borderId="0" xfId="0" applyFont="1" applyAlignment="1">
      <alignment/>
    </xf>
    <xf numFmtId="182" fontId="17" fillId="0" borderId="0" xfId="0" applyNumberFormat="1" applyFont="1" applyAlignment="1">
      <alignment/>
    </xf>
    <xf numFmtId="1" fontId="1" fillId="0" borderId="10" xfId="0" applyNumberFormat="1" applyFont="1" applyBorder="1" applyAlignment="1">
      <alignment horizontal="center"/>
    </xf>
    <xf numFmtId="0" fontId="14" fillId="0" borderId="0" xfId="0" applyFont="1" applyAlignment="1">
      <alignment/>
    </xf>
    <xf numFmtId="0" fontId="33" fillId="0" borderId="13" xfId="0" applyFont="1" applyBorder="1" applyAlignment="1">
      <alignment vertical="center"/>
    </xf>
    <xf numFmtId="0" fontId="33" fillId="0" borderId="13" xfId="0" applyFont="1" applyFill="1" applyBorder="1" applyAlignment="1">
      <alignment vertical="center"/>
    </xf>
    <xf numFmtId="4" fontId="33" fillId="0" borderId="13" xfId="0" applyNumberFormat="1" applyFont="1" applyFill="1" applyBorder="1" applyAlignment="1">
      <alignment vertical="center"/>
    </xf>
    <xf numFmtId="182" fontId="33" fillId="0" borderId="13" xfId="0" applyNumberFormat="1" applyFont="1" applyBorder="1" applyAlignment="1">
      <alignment vertical="center"/>
    </xf>
    <xf numFmtId="0" fontId="33" fillId="0" borderId="0" xfId="0" applyFont="1" applyAlignment="1">
      <alignment/>
    </xf>
    <xf numFmtId="187" fontId="20" fillId="0" borderId="0" xfId="0" applyNumberFormat="1" applyFont="1" applyFill="1" applyBorder="1" applyAlignment="1">
      <alignment horizontal="justify" vertical="top"/>
    </xf>
    <xf numFmtId="187" fontId="20" fillId="0" borderId="0" xfId="0" applyNumberFormat="1" applyFont="1" applyFill="1" applyBorder="1" applyAlignment="1">
      <alignment horizontal="justify" vertical="top" wrapText="1"/>
    </xf>
    <xf numFmtId="187" fontId="26" fillId="0" borderId="0" xfId="0" applyNumberFormat="1" applyFont="1" applyFill="1" applyAlignment="1">
      <alignment horizontal="right"/>
    </xf>
    <xf numFmtId="187" fontId="0" fillId="0" borderId="0" xfId="0" applyNumberFormat="1" applyFont="1" applyFill="1" applyAlignment="1">
      <alignment horizontal="right"/>
    </xf>
    <xf numFmtId="187" fontId="0" fillId="0" borderId="0" xfId="0" applyNumberFormat="1" applyFont="1" applyFill="1" applyAlignment="1">
      <alignment/>
    </xf>
    <xf numFmtId="187" fontId="0" fillId="0" borderId="0" xfId="0" applyNumberFormat="1" applyFont="1" applyFill="1" applyBorder="1" applyAlignment="1">
      <alignment vertical="top"/>
    </xf>
    <xf numFmtId="187" fontId="20" fillId="0" borderId="0" xfId="0" applyNumberFormat="1" applyFont="1" applyFill="1" applyAlignment="1">
      <alignment horizontal="right"/>
    </xf>
    <xf numFmtId="187" fontId="0" fillId="0" borderId="0" xfId="0" applyNumberFormat="1" applyFont="1" applyFill="1" applyBorder="1" applyAlignment="1">
      <alignment horizontal="justify" vertical="top"/>
    </xf>
    <xf numFmtId="187" fontId="20" fillId="0" borderId="0" xfId="0" applyNumberFormat="1" applyFont="1" applyFill="1" applyAlignment="1">
      <alignment/>
    </xf>
    <xf numFmtId="187" fontId="0" fillId="0" borderId="0" xfId="0" applyNumberFormat="1" applyFont="1" applyFill="1" applyBorder="1" applyAlignment="1">
      <alignment horizontal="justify" vertical="top" wrapText="1"/>
    </xf>
    <xf numFmtId="0" fontId="39" fillId="0" borderId="0" xfId="0" applyFont="1" applyAlignment="1">
      <alignment horizontal="center"/>
    </xf>
    <xf numFmtId="0" fontId="2" fillId="0" borderId="0" xfId="0" applyFont="1" applyAlignment="1">
      <alignment/>
    </xf>
    <xf numFmtId="0" fontId="0" fillId="0" borderId="0" xfId="0" applyFont="1" applyAlignment="1">
      <alignment/>
    </xf>
    <xf numFmtId="4" fontId="0" fillId="0" borderId="0" xfId="0" applyNumberFormat="1" applyFont="1" applyAlignment="1">
      <alignment/>
    </xf>
    <xf numFmtId="182" fontId="0" fillId="0" borderId="0" xfId="0" applyNumberFormat="1" applyFont="1" applyAlignment="1">
      <alignment/>
    </xf>
    <xf numFmtId="0" fontId="31" fillId="0" borderId="0" xfId="0" applyFont="1" applyAlignment="1">
      <alignment/>
    </xf>
    <xf numFmtId="0" fontId="15" fillId="0" borderId="0" xfId="0" applyFont="1" applyAlignment="1">
      <alignment/>
    </xf>
    <xf numFmtId="0" fontId="0" fillId="0" borderId="0" xfId="0" applyFont="1" applyAlignment="1">
      <alignment/>
    </xf>
    <xf numFmtId="0" fontId="1" fillId="0" borderId="0" xfId="0" applyFont="1" applyFill="1" applyAlignment="1" applyProtection="1">
      <alignment/>
      <protection locked="0"/>
    </xf>
    <xf numFmtId="0" fontId="0" fillId="0" borderId="0" xfId="0" applyFont="1" applyFill="1" applyAlignment="1" applyProtection="1">
      <alignment/>
      <protection locked="0"/>
    </xf>
    <xf numFmtId="4" fontId="0" fillId="0" borderId="0" xfId="0" applyNumberFormat="1" applyFont="1" applyFill="1" applyAlignment="1" applyProtection="1">
      <alignment/>
      <protection locked="0"/>
    </xf>
    <xf numFmtId="4" fontId="11" fillId="0" borderId="0" xfId="0" applyNumberFormat="1" applyFont="1" applyFill="1" applyAlignment="1" applyProtection="1">
      <alignment/>
      <protection locked="0"/>
    </xf>
    <xf numFmtId="0" fontId="20" fillId="0" borderId="0" xfId="0" applyFont="1" applyAlignment="1">
      <alignment/>
    </xf>
    <xf numFmtId="0" fontId="11" fillId="0" borderId="0" xfId="0" applyFont="1" applyAlignment="1">
      <alignment/>
    </xf>
    <xf numFmtId="0" fontId="19" fillId="0" borderId="0" xfId="0" applyFont="1" applyAlignment="1">
      <alignment/>
    </xf>
    <xf numFmtId="4" fontId="19" fillId="0" borderId="0" xfId="0" applyNumberFormat="1" applyFont="1" applyAlignment="1">
      <alignment/>
    </xf>
    <xf numFmtId="182" fontId="19" fillId="0" borderId="0" xfId="0" applyNumberFormat="1" applyFont="1" applyAlignment="1">
      <alignment/>
    </xf>
    <xf numFmtId="0" fontId="2" fillId="0" borderId="0" xfId="0" applyFont="1" applyAlignment="1">
      <alignment vertical="top"/>
    </xf>
    <xf numFmtId="0" fontId="38" fillId="0" borderId="0" xfId="0" applyFont="1" applyAlignment="1">
      <alignment horizontal="center"/>
    </xf>
    <xf numFmtId="0" fontId="17" fillId="0" borderId="0" xfId="0" applyFont="1" applyAlignment="1">
      <alignment horizontal="center"/>
    </xf>
    <xf numFmtId="0" fontId="0" fillId="0" borderId="0" xfId="0" applyNumberFormat="1" applyFont="1" applyBorder="1" applyAlignment="1">
      <alignment horizontal="justify" vertical="top" wrapText="1"/>
    </xf>
    <xf numFmtId="2" fontId="0" fillId="0" borderId="0" xfId="0" applyNumberFormat="1" applyFont="1" applyBorder="1" applyAlignment="1">
      <alignment horizontal="justify" vertical="top" wrapText="1"/>
    </xf>
    <xf numFmtId="0" fontId="0" fillId="0" borderId="0" xfId="0" applyFont="1" applyAlignment="1">
      <alignment horizontal="justify" vertical="top" wrapText="1"/>
    </xf>
    <xf numFmtId="0" fontId="0" fillId="0" borderId="0" xfId="0" applyFont="1" applyAlignment="1">
      <alignment wrapText="1"/>
    </xf>
    <xf numFmtId="0" fontId="0" fillId="0" borderId="0" xfId="0"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6.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7"/>
  <dimension ref="A1:M43"/>
  <sheetViews>
    <sheetView zoomScalePageLayoutView="0" workbookViewId="0" topLeftCell="A16">
      <selection activeCell="C38" sqref="C38"/>
    </sheetView>
  </sheetViews>
  <sheetFormatPr defaultColWidth="9.00390625" defaultRowHeight="12.75"/>
  <cols>
    <col min="1" max="1" width="2.625" style="0" customWidth="1"/>
    <col min="2" max="2" width="10.875" style="0" customWidth="1"/>
    <col min="3" max="3" width="18.25390625" style="0" customWidth="1"/>
    <col min="5" max="5" width="7.875" style="0" customWidth="1"/>
    <col min="6" max="6" width="1.00390625" style="0" customWidth="1"/>
    <col min="7" max="7" width="4.125" style="0" customWidth="1"/>
    <col min="8" max="8" width="22.75390625" style="6" customWidth="1"/>
    <col min="9" max="9" width="1.875" style="5" customWidth="1"/>
    <col min="10" max="10" width="8.125" style="0" customWidth="1"/>
    <col min="11" max="11" width="0.74609375" style="0" customWidth="1"/>
    <col min="12" max="12" width="0.875" style="0" customWidth="1"/>
  </cols>
  <sheetData>
    <row r="1" spans="1:13" s="3" customFormat="1" ht="12.75">
      <c r="A1" s="187"/>
      <c r="B1" s="187"/>
      <c r="C1" s="187"/>
      <c r="D1" s="187"/>
      <c r="E1" s="187"/>
      <c r="F1" s="187"/>
      <c r="G1" s="187"/>
      <c r="H1" s="187"/>
      <c r="I1" s="187"/>
      <c r="J1" s="187"/>
      <c r="K1" s="187"/>
      <c r="L1" s="187"/>
      <c r="M1" s="66"/>
    </row>
    <row r="2" spans="1:13" s="3" customFormat="1" ht="12.75">
      <c r="A2" s="187"/>
      <c r="B2" s="187"/>
      <c r="C2" s="187"/>
      <c r="D2" s="187"/>
      <c r="E2" s="187"/>
      <c r="F2" s="187"/>
      <c r="G2" s="187"/>
      <c r="H2" s="187"/>
      <c r="I2" s="187"/>
      <c r="J2" s="187"/>
      <c r="K2" s="187"/>
      <c r="L2" s="187"/>
      <c r="M2" s="66"/>
    </row>
    <row r="3" spans="1:13" ht="15" hidden="1">
      <c r="A3" s="177"/>
      <c r="B3" s="42" t="s">
        <v>30</v>
      </c>
      <c r="C3" s="185" t="s">
        <v>72</v>
      </c>
      <c r="D3" s="185"/>
      <c r="E3" s="185"/>
      <c r="F3" s="185"/>
      <c r="G3" s="185"/>
      <c r="H3" s="185"/>
      <c r="I3" s="185"/>
      <c r="J3" s="182"/>
      <c r="K3" s="182"/>
      <c r="L3" s="182"/>
      <c r="M3" s="81"/>
    </row>
    <row r="4" spans="1:13" ht="15">
      <c r="A4" s="182"/>
      <c r="B4" s="192" t="s">
        <v>30</v>
      </c>
      <c r="C4" s="186" t="s">
        <v>116</v>
      </c>
      <c r="D4" s="186"/>
      <c r="E4" s="186"/>
      <c r="F4" s="186"/>
      <c r="G4" s="186"/>
      <c r="H4" s="186"/>
      <c r="I4" s="186"/>
      <c r="J4" s="182"/>
      <c r="K4" s="182"/>
      <c r="L4" s="182"/>
      <c r="M4" s="81"/>
    </row>
    <row r="5" spans="1:13" ht="15">
      <c r="A5" s="182"/>
      <c r="B5" s="192"/>
      <c r="C5" s="188" t="s">
        <v>117</v>
      </c>
      <c r="D5" s="189"/>
      <c r="E5" s="189"/>
      <c r="F5" s="189"/>
      <c r="G5" s="189"/>
      <c r="H5" s="190"/>
      <c r="I5" s="191"/>
      <c r="J5" s="182"/>
      <c r="K5" s="182"/>
      <c r="L5" s="182"/>
      <c r="M5" s="81"/>
    </row>
    <row r="6" spans="1:13" ht="15.75">
      <c r="A6" s="182"/>
      <c r="B6" s="59" t="s">
        <v>31</v>
      </c>
      <c r="C6" s="183" t="s">
        <v>118</v>
      </c>
      <c r="D6" s="183"/>
      <c r="E6" s="183"/>
      <c r="F6" s="183"/>
      <c r="G6" s="183"/>
      <c r="H6" s="183"/>
      <c r="I6" s="183"/>
      <c r="J6" s="182"/>
      <c r="K6" s="182"/>
      <c r="L6" s="182"/>
      <c r="M6" s="81"/>
    </row>
    <row r="7" spans="1:13" ht="12.75">
      <c r="A7" s="182"/>
      <c r="B7" s="182"/>
      <c r="C7" s="184"/>
      <c r="D7" s="184"/>
      <c r="E7" s="184"/>
      <c r="F7" s="184"/>
      <c r="G7" s="184"/>
      <c r="H7" s="184"/>
      <c r="I7" s="184"/>
      <c r="J7" s="182"/>
      <c r="K7" s="182"/>
      <c r="L7" s="182"/>
      <c r="M7" s="81"/>
    </row>
    <row r="8" spans="1:13" ht="12.75">
      <c r="A8" s="182"/>
      <c r="B8" s="182"/>
      <c r="C8" s="184"/>
      <c r="D8" s="184"/>
      <c r="E8" s="184"/>
      <c r="F8" s="184"/>
      <c r="G8" s="184"/>
      <c r="H8" s="184"/>
      <c r="I8" s="184"/>
      <c r="J8" s="182"/>
      <c r="K8" s="182"/>
      <c r="L8" s="182"/>
      <c r="M8" s="81"/>
    </row>
    <row r="9" spans="1:13" ht="12.75">
      <c r="A9" s="175" t="s">
        <v>45</v>
      </c>
      <c r="B9" s="176"/>
      <c r="C9" s="176"/>
      <c r="D9" s="176"/>
      <c r="E9" s="176"/>
      <c r="F9" s="176"/>
      <c r="G9" s="176"/>
      <c r="H9" s="176"/>
      <c r="I9" s="176"/>
      <c r="J9" s="176"/>
      <c r="K9" s="176"/>
      <c r="L9" s="176"/>
      <c r="M9" s="81"/>
    </row>
    <row r="10" spans="1:13" ht="36.75" customHeight="1">
      <c r="A10" s="176"/>
      <c r="B10" s="176"/>
      <c r="C10" s="176"/>
      <c r="D10" s="176"/>
      <c r="E10" s="176"/>
      <c r="F10" s="176"/>
      <c r="G10" s="176"/>
      <c r="H10" s="176"/>
      <c r="I10" s="176"/>
      <c r="J10" s="176"/>
      <c r="K10" s="176"/>
      <c r="L10" s="176"/>
      <c r="M10" s="81"/>
    </row>
    <row r="11" spans="1:13" ht="12.75">
      <c r="A11" s="176"/>
      <c r="B11" s="176"/>
      <c r="C11" s="176"/>
      <c r="D11" s="176"/>
      <c r="E11" s="176"/>
      <c r="F11" s="176"/>
      <c r="G11" s="176"/>
      <c r="H11" s="176"/>
      <c r="I11" s="176"/>
      <c r="J11" s="176"/>
      <c r="K11" s="176"/>
      <c r="L11" s="176"/>
      <c r="M11" s="81"/>
    </row>
    <row r="12" spans="1:13" ht="0.75" customHeight="1">
      <c r="A12" s="176"/>
      <c r="B12" s="176"/>
      <c r="C12" s="176"/>
      <c r="D12" s="176"/>
      <c r="E12" s="176"/>
      <c r="F12" s="176"/>
      <c r="G12" s="176"/>
      <c r="H12" s="176"/>
      <c r="I12" s="176"/>
      <c r="J12" s="176"/>
      <c r="K12" s="176"/>
      <c r="L12" s="176"/>
      <c r="M12" s="81"/>
    </row>
    <row r="13" spans="1:13" ht="12.75">
      <c r="A13" s="177"/>
      <c r="B13" s="177"/>
      <c r="C13" s="177"/>
      <c r="D13" s="177"/>
      <c r="E13" s="177"/>
      <c r="F13" s="177"/>
      <c r="G13" s="177"/>
      <c r="H13" s="178"/>
      <c r="I13" s="179"/>
      <c r="J13" s="177"/>
      <c r="K13" s="177"/>
      <c r="L13" s="177"/>
      <c r="M13" s="81"/>
    </row>
    <row r="14" spans="1:13" ht="12.75">
      <c r="A14" s="177"/>
      <c r="B14" s="177"/>
      <c r="C14" s="177"/>
      <c r="D14" s="177"/>
      <c r="E14" s="177"/>
      <c r="F14" s="177"/>
      <c r="G14" s="177"/>
      <c r="H14" s="178"/>
      <c r="I14" s="179"/>
      <c r="J14" s="177"/>
      <c r="K14" s="177"/>
      <c r="L14" s="177"/>
      <c r="M14" s="81"/>
    </row>
    <row r="15" spans="1:13" ht="41.25" customHeight="1">
      <c r="A15" s="177"/>
      <c r="B15" s="177"/>
      <c r="C15" s="177"/>
      <c r="D15" s="177"/>
      <c r="E15" s="177"/>
      <c r="F15" s="177"/>
      <c r="G15" s="177"/>
      <c r="H15" s="178"/>
      <c r="I15" s="179"/>
      <c r="J15" s="177"/>
      <c r="K15" s="177"/>
      <c r="L15" s="177"/>
      <c r="M15" s="81"/>
    </row>
    <row r="16" spans="1:13" s="57" customFormat="1" ht="15">
      <c r="A16" s="181"/>
      <c r="B16" s="115" t="s">
        <v>32</v>
      </c>
      <c r="C16" s="116" t="s">
        <v>215</v>
      </c>
      <c r="D16" s="117"/>
      <c r="E16" s="117"/>
      <c r="F16" s="117"/>
      <c r="G16" s="117"/>
      <c r="H16" s="118">
        <f>'REKAP.II'!$C$2</f>
        <v>0</v>
      </c>
      <c r="I16" s="119"/>
      <c r="J16" s="120" t="s">
        <v>81</v>
      </c>
      <c r="K16" s="180"/>
      <c r="L16" s="180"/>
      <c r="M16" s="122"/>
    </row>
    <row r="17" spans="1:13" s="57" customFormat="1" ht="15">
      <c r="A17" s="181"/>
      <c r="B17" s="115"/>
      <c r="C17" s="117"/>
      <c r="D17" s="117"/>
      <c r="E17" s="117"/>
      <c r="F17" s="117"/>
      <c r="G17" s="117"/>
      <c r="H17" s="123"/>
      <c r="I17" s="119"/>
      <c r="J17" s="119"/>
      <c r="K17" s="180"/>
      <c r="L17" s="180"/>
      <c r="M17" s="122"/>
    </row>
    <row r="18" spans="1:13" s="57" customFormat="1" ht="15">
      <c r="A18" s="181"/>
      <c r="B18" s="115" t="s">
        <v>33</v>
      </c>
      <c r="C18" s="116" t="s">
        <v>96</v>
      </c>
      <c r="D18" s="117"/>
      <c r="E18" s="117"/>
      <c r="F18" s="117"/>
      <c r="G18" s="117"/>
      <c r="H18" s="118">
        <f>'REKAP.II'!$C$3</f>
        <v>0</v>
      </c>
      <c r="I18" s="119"/>
      <c r="J18" s="120" t="s">
        <v>81</v>
      </c>
      <c r="K18" s="180"/>
      <c r="L18" s="180"/>
      <c r="M18" s="122"/>
    </row>
    <row r="19" spans="1:13" s="57" customFormat="1" ht="15">
      <c r="A19" s="181"/>
      <c r="B19" s="115"/>
      <c r="C19" s="116"/>
      <c r="D19" s="117"/>
      <c r="E19" s="117"/>
      <c r="F19" s="117"/>
      <c r="G19" s="117"/>
      <c r="H19" s="118"/>
      <c r="I19" s="119"/>
      <c r="J19" s="120"/>
      <c r="K19" s="180"/>
      <c r="L19" s="180"/>
      <c r="M19" s="122"/>
    </row>
    <row r="20" spans="1:13" s="57" customFormat="1" ht="15">
      <c r="A20" s="181"/>
      <c r="B20" s="115" t="s">
        <v>89</v>
      </c>
      <c r="C20" s="116" t="s">
        <v>218</v>
      </c>
      <c r="D20" s="117"/>
      <c r="E20" s="117"/>
      <c r="F20" s="117"/>
      <c r="G20" s="117"/>
      <c r="H20" s="118">
        <f>'C.01'!G33+'C.02'!G46</f>
        <v>0</v>
      </c>
      <c r="I20" s="119"/>
      <c r="J20" s="120" t="s">
        <v>81</v>
      </c>
      <c r="K20" s="180"/>
      <c r="L20" s="180"/>
      <c r="M20" s="122"/>
    </row>
    <row r="21" spans="1:13" s="57" customFormat="1" ht="15">
      <c r="A21" s="181"/>
      <c r="B21" s="115"/>
      <c r="C21" s="116"/>
      <c r="D21" s="117"/>
      <c r="E21" s="117"/>
      <c r="F21" s="117"/>
      <c r="G21" s="117"/>
      <c r="H21" s="118"/>
      <c r="I21" s="119"/>
      <c r="J21" s="120"/>
      <c r="K21" s="180"/>
      <c r="L21" s="180"/>
      <c r="M21" s="122"/>
    </row>
    <row r="22" spans="1:13" s="57" customFormat="1" ht="15">
      <c r="A22" s="181"/>
      <c r="B22" s="115" t="s">
        <v>194</v>
      </c>
      <c r="C22" s="116" t="s">
        <v>195</v>
      </c>
      <c r="D22" s="117"/>
      <c r="E22" s="117"/>
      <c r="F22" s="117"/>
      <c r="G22" s="117"/>
      <c r="H22" s="118">
        <v>0</v>
      </c>
      <c r="I22" s="119"/>
      <c r="J22" s="120" t="s">
        <v>81</v>
      </c>
      <c r="K22" s="180"/>
      <c r="L22" s="180"/>
      <c r="M22" s="122"/>
    </row>
    <row r="23" spans="1:13" s="57" customFormat="1" ht="15">
      <c r="A23" s="181"/>
      <c r="B23" s="115"/>
      <c r="C23" s="116"/>
      <c r="D23" s="117"/>
      <c r="E23" s="117"/>
      <c r="F23" s="117"/>
      <c r="G23" s="117"/>
      <c r="H23" s="118"/>
      <c r="I23" s="119"/>
      <c r="J23" s="120"/>
      <c r="K23" s="180"/>
      <c r="L23" s="180"/>
      <c r="M23" s="122"/>
    </row>
    <row r="24" spans="1:13" s="57" customFormat="1" ht="15">
      <c r="A24" s="181"/>
      <c r="B24" s="115" t="s">
        <v>196</v>
      </c>
      <c r="C24" s="116" t="s">
        <v>197</v>
      </c>
      <c r="D24" s="117"/>
      <c r="E24" s="117"/>
      <c r="F24" s="117"/>
      <c r="G24" s="117"/>
      <c r="H24" s="118">
        <v>0</v>
      </c>
      <c r="I24" s="119"/>
      <c r="J24" s="120" t="s">
        <v>81</v>
      </c>
      <c r="K24" s="180"/>
      <c r="L24" s="180"/>
      <c r="M24" s="122"/>
    </row>
    <row r="25" spans="1:13" s="57" customFormat="1" ht="15.75" thickBot="1">
      <c r="A25" s="181"/>
      <c r="B25" s="115"/>
      <c r="C25" s="117"/>
      <c r="D25" s="117"/>
      <c r="E25" s="117"/>
      <c r="F25" s="117"/>
      <c r="G25" s="117"/>
      <c r="H25" s="123"/>
      <c r="I25" s="119"/>
      <c r="J25" s="119"/>
      <c r="K25" s="180"/>
      <c r="L25" s="180"/>
      <c r="M25" s="122"/>
    </row>
    <row r="26" spans="1:13" s="58" customFormat="1" ht="26.25" customHeight="1" thickBot="1">
      <c r="A26" s="181"/>
      <c r="B26" s="124"/>
      <c r="C26" s="125" t="s">
        <v>44</v>
      </c>
      <c r="D26" s="126"/>
      <c r="E26" s="126"/>
      <c r="F26" s="126"/>
      <c r="G26" s="126"/>
      <c r="H26" s="127">
        <f>SUM(H16:H25)</f>
        <v>0</v>
      </c>
      <c r="I26" s="128"/>
      <c r="J26" s="129" t="s">
        <v>81</v>
      </c>
      <c r="K26" s="180"/>
      <c r="L26" s="180"/>
      <c r="M26" s="130"/>
    </row>
    <row r="27" spans="1:13" s="58" customFormat="1" ht="14.25" customHeight="1">
      <c r="A27" s="107"/>
      <c r="B27" s="131"/>
      <c r="C27" s="132"/>
      <c r="D27" s="133"/>
      <c r="E27" s="133"/>
      <c r="F27" s="133"/>
      <c r="G27" s="133"/>
      <c r="H27" s="134"/>
      <c r="I27" s="135"/>
      <c r="J27" s="136"/>
      <c r="K27" s="121"/>
      <c r="L27" s="121"/>
      <c r="M27" s="130"/>
    </row>
    <row r="28" spans="1:13" s="58" customFormat="1" ht="14.25" customHeight="1">
      <c r="A28" s="107"/>
      <c r="B28" s="131"/>
      <c r="C28" s="132" t="s">
        <v>284</v>
      </c>
      <c r="D28" s="133"/>
      <c r="E28" s="133"/>
      <c r="F28" s="133"/>
      <c r="G28" s="133"/>
      <c r="H28" s="134">
        <f>H26*0.2</f>
        <v>0</v>
      </c>
      <c r="I28" s="135"/>
      <c r="J28" s="136" t="s">
        <v>81</v>
      </c>
      <c r="K28" s="121"/>
      <c r="L28" s="121"/>
      <c r="M28" s="130"/>
    </row>
    <row r="29" spans="1:13" s="58" customFormat="1" ht="14.25" customHeight="1">
      <c r="A29" s="107"/>
      <c r="B29" s="131"/>
      <c r="C29" s="132"/>
      <c r="D29" s="133"/>
      <c r="E29" s="133"/>
      <c r="F29" s="133"/>
      <c r="G29" s="133"/>
      <c r="H29" s="134"/>
      <c r="I29" s="135"/>
      <c r="J29" s="136"/>
      <c r="K29" s="121"/>
      <c r="L29" s="121"/>
      <c r="M29" s="130"/>
    </row>
    <row r="30" spans="1:13" s="58" customFormat="1" ht="28.5" customHeight="1" thickBot="1">
      <c r="A30" s="159"/>
      <c r="B30" s="160"/>
      <c r="C30" s="161" t="s">
        <v>214</v>
      </c>
      <c r="D30" s="161"/>
      <c r="E30" s="161"/>
      <c r="F30" s="161"/>
      <c r="G30" s="161"/>
      <c r="H30" s="162">
        <f>H26+H28</f>
        <v>0</v>
      </c>
      <c r="I30" s="163"/>
      <c r="J30" s="163" t="s">
        <v>81</v>
      </c>
      <c r="K30" s="164"/>
      <c r="L30" s="164"/>
      <c r="M30" s="137"/>
    </row>
    <row r="31" spans="1:13" s="58" customFormat="1" ht="14.25" customHeight="1">
      <c r="A31" s="107"/>
      <c r="B31" s="109"/>
      <c r="C31" s="110"/>
      <c r="D31" s="111"/>
      <c r="E31" s="111"/>
      <c r="F31" s="111"/>
      <c r="G31" s="111"/>
      <c r="H31" s="112"/>
      <c r="I31" s="113"/>
      <c r="J31" s="114"/>
      <c r="K31" s="107"/>
      <c r="L31" s="107"/>
      <c r="M31" s="86"/>
    </row>
    <row r="32" spans="1:13" s="58" customFormat="1" ht="14.25" customHeight="1">
      <c r="A32" s="107"/>
      <c r="B32" s="109"/>
      <c r="C32" s="110"/>
      <c r="D32" s="111"/>
      <c r="E32" s="111"/>
      <c r="F32" s="111"/>
      <c r="G32" s="111"/>
      <c r="H32" s="112"/>
      <c r="I32" s="113"/>
      <c r="J32" s="114"/>
      <c r="K32" s="107"/>
      <c r="L32" s="107"/>
      <c r="M32" s="86"/>
    </row>
    <row r="33" spans="1:13" s="58" customFormat="1" ht="14.25" customHeight="1">
      <c r="A33" s="107"/>
      <c r="B33" s="109"/>
      <c r="C33" s="110"/>
      <c r="D33" s="111"/>
      <c r="E33" s="111"/>
      <c r="F33" s="111"/>
      <c r="G33" s="111"/>
      <c r="H33" s="112"/>
      <c r="I33" s="113"/>
      <c r="J33" s="114"/>
      <c r="K33" s="107"/>
      <c r="L33" s="107"/>
      <c r="M33" s="86"/>
    </row>
    <row r="34" spans="1:13" s="58" customFormat="1" ht="14.25" customHeight="1">
      <c r="A34" s="107"/>
      <c r="B34" s="115" t="s">
        <v>216</v>
      </c>
      <c r="C34" s="116" t="s">
        <v>217</v>
      </c>
      <c r="D34" s="111"/>
      <c r="E34" s="111"/>
      <c r="F34" s="111"/>
      <c r="G34" s="111"/>
      <c r="H34" s="118">
        <f>'F.01'!G30</f>
        <v>0</v>
      </c>
      <c r="I34" s="113"/>
      <c r="J34" s="120" t="s">
        <v>81</v>
      </c>
      <c r="K34" s="107"/>
      <c r="L34" s="107"/>
      <c r="M34" s="86"/>
    </row>
    <row r="35" spans="1:13" s="58" customFormat="1" ht="14.25" customHeight="1" thickBot="1">
      <c r="A35" s="107"/>
      <c r="B35" s="138"/>
      <c r="C35" s="139"/>
      <c r="D35" s="140"/>
      <c r="E35" s="140"/>
      <c r="F35" s="140"/>
      <c r="G35" s="140"/>
      <c r="H35" s="141"/>
      <c r="I35" s="142"/>
      <c r="J35" s="143"/>
      <c r="K35" s="107"/>
      <c r="L35" s="107"/>
      <c r="M35" s="86"/>
    </row>
    <row r="36" spans="1:13" s="58" customFormat="1" ht="27.75" customHeight="1" thickBot="1">
      <c r="A36" s="107"/>
      <c r="B36" s="124"/>
      <c r="C36" s="125" t="s">
        <v>44</v>
      </c>
      <c r="D36" s="126"/>
      <c r="E36" s="126"/>
      <c r="F36" s="126"/>
      <c r="G36" s="126"/>
      <c r="H36" s="127">
        <f>SUM(H33:H35)</f>
        <v>0</v>
      </c>
      <c r="I36" s="128"/>
      <c r="J36" s="129" t="s">
        <v>81</v>
      </c>
      <c r="K36" s="107"/>
      <c r="L36" s="107"/>
      <c r="M36" s="86"/>
    </row>
    <row r="37" spans="1:13" s="58" customFormat="1" ht="14.25" customHeight="1">
      <c r="A37" s="107"/>
      <c r="B37" s="109"/>
      <c r="C37" s="110"/>
      <c r="D37" s="111"/>
      <c r="E37" s="111"/>
      <c r="F37" s="111"/>
      <c r="G37" s="111"/>
      <c r="H37" s="112"/>
      <c r="I37" s="113"/>
      <c r="J37" s="114"/>
      <c r="K37" s="107"/>
      <c r="L37" s="107"/>
      <c r="M37" s="86"/>
    </row>
    <row r="38" spans="1:13" s="58" customFormat="1" ht="14.25" customHeight="1">
      <c r="A38" s="107"/>
      <c r="B38" s="109"/>
      <c r="C38" s="132" t="s">
        <v>284</v>
      </c>
      <c r="D38" s="111"/>
      <c r="E38" s="111"/>
      <c r="F38" s="111"/>
      <c r="G38" s="111"/>
      <c r="H38" s="134">
        <f>H36*0.2</f>
        <v>0</v>
      </c>
      <c r="I38" s="113"/>
      <c r="J38" s="136" t="s">
        <v>81</v>
      </c>
      <c r="K38" s="107"/>
      <c r="L38" s="107"/>
      <c r="M38" s="86"/>
    </row>
    <row r="39" spans="1:13" s="58" customFormat="1" ht="14.25" customHeight="1">
      <c r="A39" s="107"/>
      <c r="B39" s="109"/>
      <c r="C39" s="110"/>
      <c r="D39" s="111"/>
      <c r="E39" s="111"/>
      <c r="F39" s="111"/>
      <c r="G39" s="111"/>
      <c r="H39" s="112"/>
      <c r="I39" s="113"/>
      <c r="J39" s="114"/>
      <c r="K39" s="107"/>
      <c r="L39" s="107"/>
      <c r="M39" s="86"/>
    </row>
    <row r="40" spans="1:13" s="58" customFormat="1" ht="26.25" customHeight="1" thickBot="1">
      <c r="A40" s="159"/>
      <c r="B40" s="160"/>
      <c r="C40" s="161" t="s">
        <v>214</v>
      </c>
      <c r="D40" s="161"/>
      <c r="E40" s="161"/>
      <c r="F40" s="161"/>
      <c r="G40" s="161"/>
      <c r="H40" s="162">
        <f>H36+H38</f>
        <v>0</v>
      </c>
      <c r="I40" s="163"/>
      <c r="J40" s="163" t="s">
        <v>81</v>
      </c>
      <c r="K40" s="159"/>
      <c r="L40" s="159"/>
      <c r="M40" s="86"/>
    </row>
    <row r="41" spans="1:13" s="58" customFormat="1" ht="14.25" customHeight="1">
      <c r="A41" s="107"/>
      <c r="B41" s="109"/>
      <c r="C41" s="110"/>
      <c r="D41" s="111"/>
      <c r="E41" s="111"/>
      <c r="F41" s="111"/>
      <c r="G41" s="111"/>
      <c r="H41" s="112"/>
      <c r="I41" s="113"/>
      <c r="J41" s="114"/>
      <c r="K41" s="107"/>
      <c r="L41" s="107"/>
      <c r="M41" s="86"/>
    </row>
    <row r="42" spans="1:13" s="58" customFormat="1" ht="14.25" customHeight="1">
      <c r="A42" s="107"/>
      <c r="B42" s="109"/>
      <c r="C42" s="110"/>
      <c r="D42" s="111"/>
      <c r="E42" s="111"/>
      <c r="F42" s="111"/>
      <c r="G42" s="111"/>
      <c r="H42" s="112"/>
      <c r="I42" s="113"/>
      <c r="J42" s="114"/>
      <c r="K42" s="107"/>
      <c r="L42" s="107"/>
      <c r="M42" s="86"/>
    </row>
    <row r="43" spans="1:12" ht="12.75">
      <c r="A43" s="3"/>
      <c r="B43" s="3"/>
      <c r="C43" s="3"/>
      <c r="D43" s="3"/>
      <c r="E43" s="3"/>
      <c r="F43" s="3"/>
      <c r="G43" s="3"/>
      <c r="H43" s="3"/>
      <c r="I43" s="3"/>
      <c r="J43" s="3"/>
      <c r="K43" s="3"/>
      <c r="L43" s="3"/>
    </row>
  </sheetData>
  <sheetProtection/>
  <mergeCells count="17">
    <mergeCell ref="C3:I3"/>
    <mergeCell ref="C4:I4"/>
    <mergeCell ref="A1:L2"/>
    <mergeCell ref="J3:L5"/>
    <mergeCell ref="C5:I5"/>
    <mergeCell ref="A3:A5"/>
    <mergeCell ref="B4:B5"/>
    <mergeCell ref="A6:A8"/>
    <mergeCell ref="B7:B8"/>
    <mergeCell ref="J6:L8"/>
    <mergeCell ref="C6:I6"/>
    <mergeCell ref="C7:I7"/>
    <mergeCell ref="C8:I8"/>
    <mergeCell ref="A9:L12"/>
    <mergeCell ref="A13:L15"/>
    <mergeCell ref="K16:L26"/>
    <mergeCell ref="A16:A26"/>
  </mergeCells>
  <printOptions/>
  <pageMargins left="0.7480314960629921" right="0.5511811023622047" top="0.984251968503937" bottom="0.984251968503937"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311"/>
  <dimension ref="A1:L10"/>
  <sheetViews>
    <sheetView zoomScalePageLayoutView="0" workbookViewId="0" topLeftCell="B2">
      <selection activeCell="J7" sqref="J7"/>
    </sheetView>
  </sheetViews>
  <sheetFormatPr defaultColWidth="9.00390625" defaultRowHeight="12.75" customHeight="1"/>
  <cols>
    <col min="1" max="1" width="6.00390625" style="32" hidden="1" customWidth="1"/>
    <col min="2" max="2" width="4.62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3.5" customHeight="1" hidden="1">
      <c r="B1" s="34" t="s">
        <v>29</v>
      </c>
      <c r="C1" s="32" t="s">
        <v>47</v>
      </c>
      <c r="J1" s="35"/>
      <c r="L1" s="36">
        <f>SUM(L8:L382)</f>
        <v>0</v>
      </c>
    </row>
    <row r="2" spans="2:12" ht="12.75" customHeight="1">
      <c r="B2" s="62"/>
      <c r="C2" s="63"/>
      <c r="D2" s="63"/>
      <c r="E2" s="63"/>
      <c r="F2" s="63"/>
      <c r="G2" s="63"/>
      <c r="H2" s="63"/>
      <c r="I2" s="63"/>
      <c r="J2" s="64"/>
      <c r="K2" s="65"/>
      <c r="L2" s="63"/>
    </row>
    <row r="3" spans="1:12" s="1" customFormat="1" ht="20.25" customHeight="1">
      <c r="A3" s="28" t="s">
        <v>47</v>
      </c>
      <c r="B3" s="147" t="s">
        <v>60</v>
      </c>
      <c r="C3" s="1" t="s">
        <v>111</v>
      </c>
      <c r="J3" s="23" t="s">
        <v>48</v>
      </c>
      <c r="K3" s="21"/>
      <c r="L3" s="31" t="s">
        <v>79</v>
      </c>
    </row>
    <row r="4" spans="1:12" s="1" customFormat="1" ht="20.25" customHeight="1">
      <c r="A4" s="28"/>
      <c r="B4" s="4"/>
      <c r="C4" s="2"/>
      <c r="J4" s="23"/>
      <c r="K4" s="21"/>
      <c r="L4" s="31"/>
    </row>
    <row r="5" spans="1:3" ht="12.75">
      <c r="A5" s="32">
        <f>IF(C5=0,0,1)</f>
        <v>1</v>
      </c>
      <c r="B5" s="37">
        <f>SUM($A$5:A5)*A5</f>
        <v>1</v>
      </c>
      <c r="C5" s="44" t="s">
        <v>158</v>
      </c>
    </row>
    <row r="6" spans="3:10" ht="27" customHeight="1">
      <c r="C6" s="195" t="s">
        <v>159</v>
      </c>
      <c r="D6" s="197"/>
      <c r="E6" s="197"/>
      <c r="F6" s="197"/>
      <c r="G6" s="197"/>
      <c r="H6" s="197"/>
      <c r="I6" s="33"/>
      <c r="J6" s="25"/>
    </row>
    <row r="7" spans="2:12" ht="12.75">
      <c r="B7" s="62"/>
      <c r="E7" s="38" t="s">
        <v>52</v>
      </c>
      <c r="G7" s="45">
        <v>3</v>
      </c>
      <c r="J7" s="168"/>
      <c r="L7" s="40">
        <f>G7*J7</f>
        <v>0</v>
      </c>
    </row>
    <row r="8" ht="12.75" customHeight="1">
      <c r="B8" s="62"/>
    </row>
    <row r="9" spans="1:12" s="47" customFormat="1" ht="18" customHeight="1">
      <c r="A9" s="46" t="s">
        <v>47</v>
      </c>
      <c r="B9" s="148"/>
      <c r="C9" s="47" t="s">
        <v>112</v>
      </c>
      <c r="G9" s="149">
        <f>SUM(L5:L382)</f>
        <v>0</v>
      </c>
      <c r="J9" s="48"/>
      <c r="K9" s="49"/>
      <c r="L9" s="50"/>
    </row>
    <row r="10" ht="12.75" customHeight="1">
      <c r="B10" s="62"/>
    </row>
  </sheetData>
  <sheetProtection/>
  <mergeCells count="1">
    <mergeCell ref="C6:H6"/>
  </mergeCells>
  <printOptions/>
  <pageMargins left="0.7874015748031497" right="0.75" top="0.984251968503937" bottom="0.984251968503937" header="0" footer="0"/>
  <pageSetup horizontalDpi="600" verticalDpi="600" orientation="portrait" paperSize="9" r:id="rId3"/>
  <headerFooter alignWithMargins="0">
    <oddFooter>&amp;C&amp;A&amp;RStran &amp;P</oddFooter>
  </headerFooter>
  <legacyDrawing r:id="rId2"/>
</worksheet>
</file>

<file path=xl/worksheets/sheet11.xml><?xml version="1.0" encoding="utf-8"?>
<worksheet xmlns="http://schemas.openxmlformats.org/spreadsheetml/2006/main" xmlns:r="http://schemas.openxmlformats.org/officeDocument/2006/relationships">
  <sheetPr codeName="List320"/>
  <dimension ref="A1:L44"/>
  <sheetViews>
    <sheetView zoomScalePageLayoutView="0" workbookViewId="0" topLeftCell="B14">
      <selection activeCell="J40" sqref="J40"/>
    </sheetView>
  </sheetViews>
  <sheetFormatPr defaultColWidth="9.00390625" defaultRowHeight="12.75"/>
  <cols>
    <col min="1" max="1" width="0" style="32" hidden="1" customWidth="1"/>
    <col min="2" max="2" width="4.75390625" style="37" customWidth="1"/>
    <col min="3" max="3" width="9.125" style="38" customWidth="1"/>
    <col min="4" max="4" width="8.125" style="38" customWidth="1"/>
    <col min="5" max="5" width="9.125" style="38" customWidth="1"/>
    <col min="6" max="6" width="10.00390625" style="38" customWidth="1"/>
    <col min="7" max="7" width="13.125" style="38" bestFit="1" customWidth="1"/>
    <col min="8" max="8" width="6.875" style="38" customWidth="1"/>
    <col min="9" max="9" width="0.74609375" style="38" customWidth="1"/>
    <col min="10" max="10" width="11.375" style="39" customWidth="1"/>
    <col min="11" max="11" width="0.74609375" style="38" hidden="1" customWidth="1"/>
    <col min="12" max="12" width="13.375" style="40" customWidth="1"/>
    <col min="13" max="13" width="8.125" style="38" customWidth="1"/>
    <col min="14" max="16384" width="9.125" style="38" customWidth="1"/>
  </cols>
  <sheetData>
    <row r="1" spans="2:12" s="32" customFormat="1" ht="15" customHeight="1" hidden="1">
      <c r="B1" s="34" t="s">
        <v>29</v>
      </c>
      <c r="C1" s="32" t="s">
        <v>47</v>
      </c>
      <c r="J1" s="35"/>
      <c r="L1" s="36">
        <f>SUM(L4:L493)</f>
        <v>0</v>
      </c>
    </row>
    <row r="2" spans="1:12" s="1" customFormat="1" ht="18.75" customHeight="1">
      <c r="A2" s="28" t="s">
        <v>47</v>
      </c>
      <c r="B2" s="147" t="s">
        <v>61</v>
      </c>
      <c r="C2" s="1" t="s">
        <v>160</v>
      </c>
      <c r="J2" s="23" t="s">
        <v>48</v>
      </c>
      <c r="K2" s="21"/>
      <c r="L2" s="31" t="s">
        <v>79</v>
      </c>
    </row>
    <row r="3" spans="1:12" s="1" customFormat="1" ht="18.75" customHeight="1">
      <c r="A3" s="28"/>
      <c r="B3" s="67"/>
      <c r="C3" s="68"/>
      <c r="D3" s="69"/>
      <c r="E3" s="69"/>
      <c r="F3" s="69"/>
      <c r="G3" s="69"/>
      <c r="H3" s="69"/>
      <c r="I3" s="69"/>
      <c r="J3" s="70"/>
      <c r="K3" s="71"/>
      <c r="L3" s="72"/>
    </row>
    <row r="4" spans="1:3" ht="12.75">
      <c r="A4" s="32">
        <f>IF(C4=0,0,1)</f>
        <v>1</v>
      </c>
      <c r="B4" s="37">
        <f>SUM($A$4:A4)*A4</f>
        <v>1</v>
      </c>
      <c r="C4" s="44" t="s">
        <v>161</v>
      </c>
    </row>
    <row r="5" spans="3:10" ht="51" customHeight="1">
      <c r="C5" s="195" t="s">
        <v>162</v>
      </c>
      <c r="D5" s="197"/>
      <c r="E5" s="197"/>
      <c r="F5" s="197"/>
      <c r="G5" s="197"/>
      <c r="H5" s="197"/>
      <c r="I5" s="33"/>
      <c r="J5" s="25"/>
    </row>
    <row r="6" spans="5:12" ht="12.75">
      <c r="E6" s="38" t="s">
        <v>53</v>
      </c>
      <c r="G6" s="45">
        <v>2</v>
      </c>
      <c r="J6" s="168"/>
      <c r="L6" s="40">
        <f>G6*J6</f>
        <v>0</v>
      </c>
    </row>
    <row r="7" spans="2:12" ht="12.75">
      <c r="B7" s="62"/>
      <c r="C7" s="63"/>
      <c r="D7" s="63"/>
      <c r="E7" s="63"/>
      <c r="F7" s="63"/>
      <c r="G7" s="76"/>
      <c r="H7" s="63"/>
      <c r="I7" s="63"/>
      <c r="J7" s="171"/>
      <c r="K7" s="63"/>
      <c r="L7" s="65"/>
    </row>
    <row r="8" spans="1:10" ht="12.75">
      <c r="A8" s="32">
        <f>IF(C8=0,0,1)</f>
        <v>1</v>
      </c>
      <c r="B8" s="37">
        <f>SUM($A$4:A8)*A8</f>
        <v>2</v>
      </c>
      <c r="C8" s="44" t="s">
        <v>163</v>
      </c>
      <c r="J8" s="169"/>
    </row>
    <row r="9" spans="3:10" ht="39" customHeight="1">
      <c r="C9" s="195" t="s">
        <v>164</v>
      </c>
      <c r="D9" s="197"/>
      <c r="E9" s="197"/>
      <c r="F9" s="197"/>
      <c r="G9" s="197"/>
      <c r="H9" s="197"/>
      <c r="I9" s="33"/>
      <c r="J9" s="174"/>
    </row>
    <row r="10" spans="5:12" ht="12.75">
      <c r="E10" s="38" t="s">
        <v>53</v>
      </c>
      <c r="G10" s="45">
        <v>1</v>
      </c>
      <c r="J10" s="168"/>
      <c r="L10" s="40">
        <f>G10*J10</f>
        <v>0</v>
      </c>
    </row>
    <row r="11" spans="2:12" ht="12.75">
      <c r="B11" s="62"/>
      <c r="C11" s="63"/>
      <c r="D11" s="63"/>
      <c r="E11" s="63"/>
      <c r="F11" s="63"/>
      <c r="G11" s="76"/>
      <c r="H11" s="63"/>
      <c r="I11" s="63"/>
      <c r="J11" s="171"/>
      <c r="K11" s="63"/>
      <c r="L11" s="65"/>
    </row>
    <row r="12" spans="1:12" ht="12.75">
      <c r="A12" s="32">
        <f>IF(C12=0,0,1)</f>
        <v>1</v>
      </c>
      <c r="B12" s="37">
        <f>SUM($A$4:A12)*A12</f>
        <v>3</v>
      </c>
      <c r="C12" s="44" t="s">
        <v>165</v>
      </c>
      <c r="J12" s="169"/>
      <c r="K12" s="63"/>
      <c r="L12" s="65"/>
    </row>
    <row r="13" spans="3:10" ht="88.5" customHeight="1">
      <c r="C13" s="195" t="s">
        <v>166</v>
      </c>
      <c r="D13" s="197"/>
      <c r="E13" s="197"/>
      <c r="F13" s="197"/>
      <c r="G13" s="197"/>
      <c r="H13" s="197"/>
      <c r="I13" s="33"/>
      <c r="J13" s="174"/>
    </row>
    <row r="14" spans="2:12" ht="12.75">
      <c r="B14" s="62"/>
      <c r="C14" s="38" t="s">
        <v>167</v>
      </c>
      <c r="E14" s="38" t="s">
        <v>53</v>
      </c>
      <c r="G14" s="45">
        <v>1</v>
      </c>
      <c r="J14" s="168"/>
      <c r="L14" s="40">
        <f>G14*J14</f>
        <v>0</v>
      </c>
    </row>
    <row r="15" spans="2:12" ht="12.75">
      <c r="B15" s="62"/>
      <c r="C15" s="38" t="s">
        <v>168</v>
      </c>
      <c r="E15" s="38" t="s">
        <v>53</v>
      </c>
      <c r="G15" s="45">
        <v>2</v>
      </c>
      <c r="J15" s="168"/>
      <c r="L15" s="40">
        <f>G15*J15</f>
        <v>0</v>
      </c>
    </row>
    <row r="16" spans="2:12" ht="12.75">
      <c r="B16" s="62"/>
      <c r="C16" s="38" t="s">
        <v>169</v>
      </c>
      <c r="E16" s="38" t="s">
        <v>53</v>
      </c>
      <c r="G16" s="45">
        <v>1</v>
      </c>
      <c r="J16" s="168"/>
      <c r="L16" s="40">
        <f>G16*J16</f>
        <v>0</v>
      </c>
    </row>
    <row r="17" spans="2:11" ht="12.75">
      <c r="B17" s="62"/>
      <c r="C17" s="63"/>
      <c r="D17" s="63"/>
      <c r="E17" s="63"/>
      <c r="F17" s="63"/>
      <c r="G17" s="76"/>
      <c r="H17" s="63"/>
      <c r="I17" s="63"/>
      <c r="J17" s="171"/>
      <c r="K17" s="63"/>
    </row>
    <row r="18" spans="1:11" ht="12.75">
      <c r="A18" s="32">
        <f>IF(C18=0,0,1)</f>
        <v>1</v>
      </c>
      <c r="B18" s="37">
        <f>SUM($A$4:A18)*A18</f>
        <v>4</v>
      </c>
      <c r="C18" s="44" t="s">
        <v>171</v>
      </c>
      <c r="J18" s="169"/>
      <c r="K18" s="63"/>
    </row>
    <row r="19" spans="3:11" ht="65.25" customHeight="1">
      <c r="C19" s="195" t="s">
        <v>172</v>
      </c>
      <c r="D19" s="197"/>
      <c r="E19" s="197"/>
      <c r="F19" s="197"/>
      <c r="G19" s="197"/>
      <c r="H19" s="197"/>
      <c r="I19" s="33"/>
      <c r="J19" s="174"/>
      <c r="K19" s="63"/>
    </row>
    <row r="20" spans="2:12" ht="12.75">
      <c r="B20" s="62"/>
      <c r="C20" s="63"/>
      <c r="D20" s="63"/>
      <c r="E20" s="38" t="s">
        <v>53</v>
      </c>
      <c r="G20" s="45">
        <v>1</v>
      </c>
      <c r="J20" s="168"/>
      <c r="L20" s="40">
        <f>G20*J20</f>
        <v>0</v>
      </c>
    </row>
    <row r="21" spans="2:10" ht="12.75">
      <c r="B21" s="62"/>
      <c r="C21" s="63"/>
      <c r="D21" s="63"/>
      <c r="G21" s="45"/>
      <c r="J21" s="168"/>
    </row>
    <row r="22" spans="2:10" ht="12.75">
      <c r="B22" s="37">
        <v>5</v>
      </c>
      <c r="C22" s="44" t="s">
        <v>170</v>
      </c>
      <c r="G22" s="45"/>
      <c r="J22" s="168"/>
    </row>
    <row r="23" spans="2:10" ht="63" customHeight="1">
      <c r="B23" s="62"/>
      <c r="C23" s="195" t="s">
        <v>176</v>
      </c>
      <c r="D23" s="197"/>
      <c r="E23" s="197"/>
      <c r="F23" s="197"/>
      <c r="G23" s="197"/>
      <c r="H23" s="197"/>
      <c r="J23" s="168"/>
    </row>
    <row r="24" spans="2:12" ht="12.75">
      <c r="B24" s="62"/>
      <c r="C24" s="63"/>
      <c r="D24" s="63"/>
      <c r="E24" s="38" t="s">
        <v>53</v>
      </c>
      <c r="G24" s="45">
        <v>1</v>
      </c>
      <c r="J24" s="168"/>
      <c r="L24" s="40">
        <f>G24*J24</f>
        <v>0</v>
      </c>
    </row>
    <row r="25" spans="2:10" ht="12.75">
      <c r="B25" s="62"/>
      <c r="C25" s="63"/>
      <c r="D25" s="63"/>
      <c r="G25" s="45"/>
      <c r="J25" s="168"/>
    </row>
    <row r="26" spans="2:10" ht="12.75">
      <c r="B26" s="37">
        <v>6</v>
      </c>
      <c r="C26" s="44" t="s">
        <v>173</v>
      </c>
      <c r="G26" s="45"/>
      <c r="J26" s="168"/>
    </row>
    <row r="27" spans="3:10" ht="63" customHeight="1">
      <c r="C27" s="195" t="s">
        <v>175</v>
      </c>
      <c r="D27" s="197"/>
      <c r="E27" s="197"/>
      <c r="F27" s="197"/>
      <c r="G27" s="197"/>
      <c r="H27" s="197"/>
      <c r="J27" s="168"/>
    </row>
    <row r="28" spans="2:12" ht="12.75">
      <c r="B28" s="62"/>
      <c r="C28" s="63"/>
      <c r="D28" s="63"/>
      <c r="E28" s="38" t="s">
        <v>53</v>
      </c>
      <c r="G28" s="45">
        <v>1</v>
      </c>
      <c r="J28" s="168"/>
      <c r="L28" s="40">
        <f>G28*J28</f>
        <v>0</v>
      </c>
    </row>
    <row r="29" spans="2:10" ht="12.75">
      <c r="B29" s="62"/>
      <c r="C29" s="63"/>
      <c r="D29" s="63"/>
      <c r="G29" s="45"/>
      <c r="J29" s="168"/>
    </row>
    <row r="30" spans="2:10" ht="12.75">
      <c r="B30" s="37">
        <v>7</v>
      </c>
      <c r="C30" s="44" t="s">
        <v>174</v>
      </c>
      <c r="G30" s="45"/>
      <c r="J30" s="168"/>
    </row>
    <row r="31" spans="2:10" ht="62.25" customHeight="1">
      <c r="B31" s="62"/>
      <c r="C31" s="195" t="s">
        <v>192</v>
      </c>
      <c r="D31" s="197"/>
      <c r="E31" s="197"/>
      <c r="F31" s="197"/>
      <c r="G31" s="197"/>
      <c r="H31" s="197"/>
      <c r="J31" s="168"/>
    </row>
    <row r="32" spans="2:12" ht="12.75">
      <c r="B32" s="62"/>
      <c r="C32" s="63"/>
      <c r="D32" s="63"/>
      <c r="E32" s="38" t="s">
        <v>53</v>
      </c>
      <c r="G32" s="45">
        <v>1</v>
      </c>
      <c r="J32" s="168"/>
      <c r="L32" s="40">
        <f>G32*J32</f>
        <v>0</v>
      </c>
    </row>
    <row r="33" spans="2:10" ht="12.75">
      <c r="B33" s="62"/>
      <c r="C33" s="63"/>
      <c r="D33" s="63"/>
      <c r="G33" s="45"/>
      <c r="J33" s="168"/>
    </row>
    <row r="34" spans="2:10" ht="12.75">
      <c r="B34" s="37">
        <v>8</v>
      </c>
      <c r="C34" s="44" t="s">
        <v>0</v>
      </c>
      <c r="G34" s="45"/>
      <c r="J34" s="168"/>
    </row>
    <row r="35" spans="2:10" ht="49.5" customHeight="1">
      <c r="B35" s="62"/>
      <c r="C35" s="195" t="s">
        <v>1</v>
      </c>
      <c r="D35" s="197"/>
      <c r="E35" s="197"/>
      <c r="F35" s="197"/>
      <c r="G35" s="197"/>
      <c r="H35" s="197"/>
      <c r="J35" s="168"/>
    </row>
    <row r="36" spans="2:12" ht="12.75">
      <c r="B36" s="62"/>
      <c r="E36" s="38" t="s">
        <v>53</v>
      </c>
      <c r="G36" s="45">
        <v>2</v>
      </c>
      <c r="J36" s="168"/>
      <c r="L36" s="40">
        <f>G36*J36</f>
        <v>0</v>
      </c>
    </row>
    <row r="37" spans="2:10" ht="12.75">
      <c r="B37" s="62"/>
      <c r="G37" s="45"/>
      <c r="J37" s="168"/>
    </row>
    <row r="38" spans="2:10" ht="12.75">
      <c r="B38" s="37">
        <v>9</v>
      </c>
      <c r="C38" s="44" t="s">
        <v>185</v>
      </c>
      <c r="G38" s="45"/>
      <c r="J38" s="168"/>
    </row>
    <row r="39" spans="3:10" ht="39.75" customHeight="1">
      <c r="C39" s="195" t="s">
        <v>186</v>
      </c>
      <c r="D39" s="197"/>
      <c r="E39" s="197"/>
      <c r="F39" s="197"/>
      <c r="G39" s="197"/>
      <c r="H39" s="197"/>
      <c r="J39" s="168"/>
    </row>
    <row r="40" spans="5:12" ht="12.75">
      <c r="E40" s="38" t="s">
        <v>53</v>
      </c>
      <c r="G40" s="45">
        <v>3</v>
      </c>
      <c r="J40" s="168"/>
      <c r="L40" s="40">
        <f>G40*J40</f>
        <v>0</v>
      </c>
    </row>
    <row r="41" spans="2:12" ht="12.75">
      <c r="B41" s="62"/>
      <c r="G41" s="45"/>
      <c r="J41" s="43"/>
      <c r="K41" s="63"/>
      <c r="L41" s="65"/>
    </row>
    <row r="42" spans="1:12" s="47" customFormat="1" ht="18.75" customHeight="1">
      <c r="A42" s="46" t="s">
        <v>47</v>
      </c>
      <c r="B42" s="148"/>
      <c r="C42" s="47" t="s">
        <v>177</v>
      </c>
      <c r="G42" s="149">
        <f>SUM(L4:L493)</f>
        <v>0</v>
      </c>
      <c r="J42" s="48"/>
      <c r="K42" s="78"/>
      <c r="L42" s="79"/>
    </row>
    <row r="43" spans="2:12" ht="12.75">
      <c r="B43" s="62"/>
      <c r="K43" s="63"/>
      <c r="L43" s="65"/>
    </row>
    <row r="44" spans="2:12" ht="12.75">
      <c r="B44" s="62"/>
      <c r="K44" s="63"/>
      <c r="L44" s="65"/>
    </row>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sheetData>
  <sheetProtection/>
  <mergeCells count="9">
    <mergeCell ref="C39:H39"/>
    <mergeCell ref="C35:H35"/>
    <mergeCell ref="C5:H5"/>
    <mergeCell ref="C19:H19"/>
    <mergeCell ref="C9:H9"/>
    <mergeCell ref="C13:H13"/>
    <mergeCell ref="C23:H23"/>
    <mergeCell ref="C27:H27"/>
    <mergeCell ref="C31:H31"/>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12.xml><?xml version="1.0" encoding="utf-8"?>
<worksheet xmlns="http://schemas.openxmlformats.org/spreadsheetml/2006/main" xmlns:r="http://schemas.openxmlformats.org/officeDocument/2006/relationships">
  <sheetPr codeName="List314"/>
  <dimension ref="A1:M13"/>
  <sheetViews>
    <sheetView zoomScalePageLayoutView="0" workbookViewId="0" topLeftCell="B2">
      <selection activeCell="J11" sqref="J11"/>
    </sheetView>
  </sheetViews>
  <sheetFormatPr defaultColWidth="9.00390625" defaultRowHeight="12.75"/>
  <cols>
    <col min="1" max="1" width="0" style="32" hidden="1" customWidth="1"/>
    <col min="2" max="2" width="5.125" style="37" customWidth="1"/>
    <col min="3" max="3" width="9.125" style="38" customWidth="1"/>
    <col min="4" max="4" width="8.125" style="38" customWidth="1"/>
    <col min="5" max="5" width="9.125" style="38" customWidth="1"/>
    <col min="6" max="6" width="10.00390625" style="38" customWidth="1"/>
    <col min="7" max="7" width="13.125" style="38" bestFit="1" customWidth="1"/>
    <col min="8" max="8" width="6.875" style="38" customWidth="1"/>
    <col min="9" max="9" width="0.74609375" style="38" customWidth="1"/>
    <col min="10" max="10" width="11.875" style="39" customWidth="1"/>
    <col min="11" max="11" width="0.12890625" style="38" customWidth="1"/>
    <col min="12" max="12" width="13.25390625" style="40" customWidth="1"/>
    <col min="13" max="13" width="8.125" style="38" customWidth="1"/>
    <col min="14" max="16384" width="9.125" style="38" customWidth="1"/>
  </cols>
  <sheetData>
    <row r="1" spans="2:12" s="32" customFormat="1" ht="15" customHeight="1" hidden="1">
      <c r="B1" s="34" t="s">
        <v>29</v>
      </c>
      <c r="C1" s="32" t="s">
        <v>47</v>
      </c>
      <c r="J1" s="35"/>
      <c r="L1" s="36">
        <f>SUM(L5:L464)</f>
        <v>0</v>
      </c>
    </row>
    <row r="2" spans="1:13" ht="15.75" customHeight="1">
      <c r="A2" s="97"/>
      <c r="B2" s="95"/>
      <c r="C2" s="96"/>
      <c r="D2" s="96"/>
      <c r="E2" s="96"/>
      <c r="F2" s="96"/>
      <c r="G2" s="96"/>
      <c r="H2" s="96"/>
      <c r="I2" s="96"/>
      <c r="J2" s="98"/>
      <c r="K2" s="99"/>
      <c r="L2" s="96"/>
      <c r="M2" s="96"/>
    </row>
    <row r="3" spans="1:12" s="1" customFormat="1" ht="18.75" customHeight="1">
      <c r="A3" s="28" t="s">
        <v>47</v>
      </c>
      <c r="B3" s="147" t="s">
        <v>62</v>
      </c>
      <c r="C3" s="1" t="s">
        <v>10</v>
      </c>
      <c r="J3" s="23" t="s">
        <v>48</v>
      </c>
      <c r="K3" s="21"/>
      <c r="L3" s="31" t="s">
        <v>79</v>
      </c>
    </row>
    <row r="4" spans="1:12" s="1" customFormat="1" ht="18.75" customHeight="1">
      <c r="A4" s="28"/>
      <c r="B4" s="4"/>
      <c r="C4" s="2"/>
      <c r="J4" s="23"/>
      <c r="K4" s="21"/>
      <c r="L4" s="31"/>
    </row>
    <row r="5" spans="1:3" ht="12.75">
      <c r="A5" s="32">
        <f>IF(C5=0,0,1)</f>
        <v>1</v>
      </c>
      <c r="B5" s="37">
        <f>SUM($A$5:A5)*A5</f>
        <v>1</v>
      </c>
      <c r="C5" s="44" t="s">
        <v>11</v>
      </c>
    </row>
    <row r="6" spans="3:10" ht="53.25" customHeight="1">
      <c r="C6" s="195" t="s">
        <v>12</v>
      </c>
      <c r="D6" s="197"/>
      <c r="E6" s="197"/>
      <c r="F6" s="197"/>
      <c r="G6" s="197"/>
      <c r="H6" s="197"/>
      <c r="I6" s="33"/>
      <c r="J6" s="25"/>
    </row>
    <row r="7" spans="5:12" ht="12.75">
      <c r="E7" s="38" t="s">
        <v>46</v>
      </c>
      <c r="G7" s="45">
        <v>17.3</v>
      </c>
      <c r="J7" s="168"/>
      <c r="L7" s="40">
        <f>G7*J7</f>
        <v>0</v>
      </c>
    </row>
    <row r="8" spans="2:12" ht="12.75">
      <c r="B8" s="62"/>
      <c r="C8" s="63"/>
      <c r="D8" s="63"/>
      <c r="E8" s="63"/>
      <c r="F8" s="63"/>
      <c r="G8" s="76"/>
      <c r="H8" s="63"/>
      <c r="I8" s="63"/>
      <c r="J8" s="171"/>
      <c r="K8" s="63"/>
      <c r="L8" s="65"/>
    </row>
    <row r="9" spans="1:12" ht="12.75">
      <c r="A9" s="32">
        <f>IF(C9=0,0,1)</f>
        <v>1</v>
      </c>
      <c r="B9" s="37">
        <f>SUM($A$5:A9)*A9</f>
        <v>2</v>
      </c>
      <c r="C9" s="44" t="s">
        <v>13</v>
      </c>
      <c r="I9" s="63"/>
      <c r="J9" s="173"/>
      <c r="K9" s="63"/>
      <c r="L9" s="65"/>
    </row>
    <row r="10" spans="3:12" ht="66" customHeight="1">
      <c r="C10" s="195" t="s">
        <v>14</v>
      </c>
      <c r="D10" s="197"/>
      <c r="E10" s="197"/>
      <c r="F10" s="197"/>
      <c r="G10" s="197"/>
      <c r="H10" s="197"/>
      <c r="I10" s="80"/>
      <c r="J10" s="166"/>
      <c r="K10" s="63"/>
      <c r="L10" s="65"/>
    </row>
    <row r="11" spans="2:12" ht="12.75">
      <c r="B11" s="62"/>
      <c r="E11" s="38" t="s">
        <v>46</v>
      </c>
      <c r="G11" s="45">
        <v>10.5</v>
      </c>
      <c r="J11" s="168"/>
      <c r="L11" s="40">
        <f>G11*J11</f>
        <v>0</v>
      </c>
    </row>
    <row r="12" spans="2:12" ht="12.75">
      <c r="B12" s="62"/>
      <c r="C12" s="63"/>
      <c r="D12" s="63"/>
      <c r="E12" s="63"/>
      <c r="F12" s="63"/>
      <c r="G12" s="76"/>
      <c r="H12" s="63"/>
      <c r="I12" s="63"/>
      <c r="J12" s="77"/>
      <c r="K12" s="63"/>
      <c r="L12" s="65"/>
    </row>
    <row r="13" spans="1:12" s="47" customFormat="1" ht="18.75" customHeight="1">
      <c r="A13" s="46" t="s">
        <v>47</v>
      </c>
      <c r="B13" s="158"/>
      <c r="C13" s="47" t="s">
        <v>15</v>
      </c>
      <c r="G13" s="149">
        <f>SUM(L5:L464)</f>
        <v>0</v>
      </c>
      <c r="J13" s="48"/>
      <c r="K13" s="49"/>
      <c r="L13" s="50"/>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sheetData>
  <sheetProtection/>
  <mergeCells count="2">
    <mergeCell ref="C6:H6"/>
    <mergeCell ref="C10:H10"/>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13.xml><?xml version="1.0" encoding="utf-8"?>
<worksheet xmlns="http://schemas.openxmlformats.org/spreadsheetml/2006/main" xmlns:r="http://schemas.openxmlformats.org/officeDocument/2006/relationships">
  <sheetPr codeName="List313"/>
  <dimension ref="A1:L22"/>
  <sheetViews>
    <sheetView zoomScalePageLayoutView="0" workbookViewId="0" topLeftCell="B2">
      <selection activeCell="J19" sqref="J19"/>
    </sheetView>
  </sheetViews>
  <sheetFormatPr defaultColWidth="9.00390625" defaultRowHeight="12.75"/>
  <cols>
    <col min="1" max="1" width="0" style="32" hidden="1" customWidth="1"/>
    <col min="2" max="2" width="4.62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5" customHeight="1" hidden="1">
      <c r="B1" s="34" t="s">
        <v>29</v>
      </c>
      <c r="C1" s="32" t="s">
        <v>47</v>
      </c>
      <c r="J1" s="35"/>
      <c r="L1" s="36">
        <f>SUM(L5:L472)</f>
        <v>0</v>
      </c>
    </row>
    <row r="2" spans="11:12" ht="15.75" customHeight="1">
      <c r="K2" s="40"/>
      <c r="L2" s="38"/>
    </row>
    <row r="3" spans="1:12" s="1" customFormat="1" ht="18.75" customHeight="1">
      <c r="A3" s="28" t="s">
        <v>47</v>
      </c>
      <c r="B3" s="147" t="s">
        <v>63</v>
      </c>
      <c r="C3" s="1" t="s">
        <v>100</v>
      </c>
      <c r="J3" s="23" t="s">
        <v>48</v>
      </c>
      <c r="K3" s="21"/>
      <c r="L3" s="31" t="s">
        <v>79</v>
      </c>
    </row>
    <row r="4" spans="1:12" s="1" customFormat="1" ht="18.75" customHeight="1">
      <c r="A4" s="28"/>
      <c r="B4" s="4"/>
      <c r="C4" s="2"/>
      <c r="J4" s="23"/>
      <c r="K4" s="21"/>
      <c r="L4" s="31"/>
    </row>
    <row r="5" spans="1:12" ht="12.75">
      <c r="A5" s="32">
        <f>IF(C5=0,0,1)</f>
        <v>1</v>
      </c>
      <c r="B5" s="37">
        <f>SUM($A$5:A5)*A5</f>
        <v>1</v>
      </c>
      <c r="C5" s="44" t="s">
        <v>280</v>
      </c>
      <c r="K5" s="63"/>
      <c r="L5" s="65"/>
    </row>
    <row r="6" spans="3:12" ht="28.5" customHeight="1">
      <c r="C6" s="195" t="s">
        <v>220</v>
      </c>
      <c r="D6" s="197"/>
      <c r="E6" s="197"/>
      <c r="F6" s="197"/>
      <c r="G6" s="197"/>
      <c r="H6" s="197"/>
      <c r="I6" s="33"/>
      <c r="J6" s="25"/>
      <c r="K6" s="63"/>
      <c r="L6" s="65"/>
    </row>
    <row r="7" spans="2:12" ht="12.75">
      <c r="B7" s="62"/>
      <c r="C7" s="63"/>
      <c r="E7" s="38" t="s">
        <v>46</v>
      </c>
      <c r="G7" s="45">
        <v>27.15</v>
      </c>
      <c r="J7" s="168"/>
      <c r="L7" s="40">
        <f>G7*J7</f>
        <v>0</v>
      </c>
    </row>
    <row r="8" spans="2:12" ht="12.75">
      <c r="B8" s="62"/>
      <c r="C8" s="63"/>
      <c r="D8" s="63"/>
      <c r="E8" s="63"/>
      <c r="F8" s="63"/>
      <c r="G8" s="76"/>
      <c r="H8" s="63"/>
      <c r="I8" s="63"/>
      <c r="J8" s="171"/>
      <c r="K8" s="63"/>
      <c r="L8" s="65"/>
    </row>
    <row r="9" spans="1:12" ht="12.75">
      <c r="A9" s="32">
        <f>IF(C9=0,0,1)</f>
        <v>1</v>
      </c>
      <c r="B9" s="37">
        <f>SUM($A$5:A9)*A9</f>
        <v>2</v>
      </c>
      <c r="C9" s="44" t="s">
        <v>6</v>
      </c>
      <c r="H9" s="63"/>
      <c r="I9" s="63"/>
      <c r="J9" s="173"/>
      <c r="K9" s="63"/>
      <c r="L9" s="65"/>
    </row>
    <row r="10" spans="2:12" ht="54.75" customHeight="1">
      <c r="B10" s="62"/>
      <c r="C10" s="195" t="s">
        <v>187</v>
      </c>
      <c r="D10" s="197"/>
      <c r="E10" s="197"/>
      <c r="F10" s="197"/>
      <c r="G10" s="197"/>
      <c r="H10" s="197"/>
      <c r="I10" s="33"/>
      <c r="J10" s="174"/>
      <c r="K10" s="63"/>
      <c r="L10" s="65"/>
    </row>
    <row r="11" spans="2:12" ht="12.75">
      <c r="B11" s="62"/>
      <c r="C11" s="63"/>
      <c r="E11" s="38" t="s">
        <v>46</v>
      </c>
      <c r="G11" s="45">
        <v>60</v>
      </c>
      <c r="J11" s="168"/>
      <c r="L11" s="40">
        <f>G11*J11</f>
        <v>0</v>
      </c>
    </row>
    <row r="12" spans="2:12" ht="12.75">
      <c r="B12" s="62"/>
      <c r="C12" s="63"/>
      <c r="D12" s="63"/>
      <c r="E12" s="63"/>
      <c r="F12" s="63"/>
      <c r="G12" s="76"/>
      <c r="H12" s="63"/>
      <c r="I12" s="63"/>
      <c r="J12" s="171"/>
      <c r="K12" s="63"/>
      <c r="L12" s="65"/>
    </row>
    <row r="13" spans="1:10" ht="12.75">
      <c r="A13" s="32">
        <f>IF(C13=0,0,1)</f>
        <v>1</v>
      </c>
      <c r="B13" s="37">
        <f>SUM($A$5:A13)*A13</f>
        <v>3</v>
      </c>
      <c r="C13" s="44" t="s">
        <v>190</v>
      </c>
      <c r="J13" s="169"/>
    </row>
    <row r="14" spans="3:10" ht="39.75" customHeight="1">
      <c r="C14" s="195" t="s">
        <v>193</v>
      </c>
      <c r="D14" s="195"/>
      <c r="E14" s="195"/>
      <c r="F14" s="195"/>
      <c r="G14" s="195"/>
      <c r="H14" s="195"/>
      <c r="I14" s="22"/>
      <c r="J14" s="172"/>
    </row>
    <row r="15" spans="5:12" ht="12.75">
      <c r="E15" s="38" t="s">
        <v>53</v>
      </c>
      <c r="G15" s="45">
        <v>1</v>
      </c>
      <c r="J15" s="168"/>
      <c r="L15" s="40">
        <f>G15*J15</f>
        <v>0</v>
      </c>
    </row>
    <row r="16" spans="7:10" ht="12.75">
      <c r="G16" s="45"/>
      <c r="J16" s="168"/>
    </row>
    <row r="17" spans="2:10" ht="12.75">
      <c r="B17" s="37">
        <v>4</v>
      </c>
      <c r="C17" s="44" t="s">
        <v>188</v>
      </c>
      <c r="G17" s="45"/>
      <c r="J17" s="168"/>
    </row>
    <row r="18" spans="3:10" ht="39" customHeight="1">
      <c r="C18" s="195" t="s">
        <v>189</v>
      </c>
      <c r="D18" s="195"/>
      <c r="E18" s="195"/>
      <c r="F18" s="195"/>
      <c r="G18" s="195"/>
      <c r="H18" s="195"/>
      <c r="J18" s="168"/>
    </row>
    <row r="19" spans="5:12" ht="12.75">
      <c r="E19" s="38" t="s">
        <v>52</v>
      </c>
      <c r="G19" s="45">
        <v>8</v>
      </c>
      <c r="J19" s="168"/>
      <c r="L19" s="40">
        <f>G19*J19</f>
        <v>0</v>
      </c>
    </row>
    <row r="20" spans="2:10" ht="12.75">
      <c r="B20" s="62"/>
      <c r="G20" s="45"/>
      <c r="J20" s="43"/>
    </row>
    <row r="21" spans="1:12" s="47" customFormat="1" ht="18.75" customHeight="1">
      <c r="A21" s="46" t="s">
        <v>47</v>
      </c>
      <c r="B21" s="148"/>
      <c r="C21" s="47" t="s">
        <v>101</v>
      </c>
      <c r="G21" s="149">
        <f>SUM(L5:L472)</f>
        <v>0</v>
      </c>
      <c r="J21" s="48"/>
      <c r="K21" s="49"/>
      <c r="L21" s="50"/>
    </row>
    <row r="22" ht="12.75">
      <c r="B22" s="62"/>
    </row>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sheetData>
  <sheetProtection/>
  <mergeCells count="4">
    <mergeCell ref="C14:H14"/>
    <mergeCell ref="C6:H6"/>
    <mergeCell ref="C10:H10"/>
    <mergeCell ref="C18:H18"/>
  </mergeCells>
  <printOptions/>
  <pageMargins left="0.7874015748031497" right="0.75" top="0.984251968503937" bottom="0.984251968503937" header="0" footer="0"/>
  <pageSetup horizontalDpi="600" verticalDpi="600" orientation="portrait" paperSize="9" r:id="rId3"/>
  <headerFooter alignWithMargins="0">
    <oddFooter>&amp;C&amp;A&amp;RStran &amp;P</oddFooter>
  </headerFooter>
  <legacyDrawing r:id="rId2"/>
</worksheet>
</file>

<file path=xl/worksheets/sheet14.xml><?xml version="1.0" encoding="utf-8"?>
<worksheet xmlns="http://schemas.openxmlformats.org/spreadsheetml/2006/main" xmlns:r="http://schemas.openxmlformats.org/officeDocument/2006/relationships">
  <sheetPr codeName="List315"/>
  <dimension ref="A1:L18"/>
  <sheetViews>
    <sheetView zoomScalePageLayoutView="0" workbookViewId="0" topLeftCell="B2">
      <selection activeCell="J15" sqref="J15"/>
    </sheetView>
  </sheetViews>
  <sheetFormatPr defaultColWidth="9.00390625" defaultRowHeight="12.75"/>
  <cols>
    <col min="1" max="1" width="0" style="32" hidden="1" customWidth="1"/>
    <col min="2" max="2" width="5.125" style="37" customWidth="1"/>
    <col min="3" max="3" width="9.125" style="38" customWidth="1"/>
    <col min="4" max="4" width="8.125" style="38" customWidth="1"/>
    <col min="5" max="5" width="9.125" style="38" customWidth="1"/>
    <col min="6" max="6" width="8.125" style="38" customWidth="1"/>
    <col min="7" max="7" width="10.003906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5" customHeight="1" hidden="1">
      <c r="B1" s="34" t="s">
        <v>29</v>
      </c>
      <c r="C1" s="32" t="s">
        <v>47</v>
      </c>
      <c r="J1" s="35"/>
      <c r="L1" s="36">
        <f>SUM(L9:L480)</f>
        <v>0</v>
      </c>
    </row>
    <row r="2" spans="11:12" ht="15.75" customHeight="1">
      <c r="K2" s="40"/>
      <c r="L2" s="38"/>
    </row>
    <row r="3" spans="1:12" s="1" customFormat="1" ht="18.75" customHeight="1">
      <c r="A3" s="28" t="s">
        <v>47</v>
      </c>
      <c r="B3" s="147" t="s">
        <v>65</v>
      </c>
      <c r="C3" s="1" t="s">
        <v>64</v>
      </c>
      <c r="J3" s="23" t="s">
        <v>48</v>
      </c>
      <c r="K3" s="21"/>
      <c r="L3" s="31" t="s">
        <v>79</v>
      </c>
    </row>
    <row r="4" spans="1:12" s="1" customFormat="1" ht="18.75" customHeight="1">
      <c r="A4" s="28"/>
      <c r="B4" s="4"/>
      <c r="C4" s="2"/>
      <c r="J4" s="23"/>
      <c r="K4" s="21"/>
      <c r="L4" s="31"/>
    </row>
    <row r="5" spans="1:3" ht="12.75">
      <c r="A5" s="32">
        <f>IF(C5=0,0,1)</f>
        <v>1</v>
      </c>
      <c r="B5" s="37">
        <f>SUM($A$5:A5)*A5</f>
        <v>1</v>
      </c>
      <c r="C5" s="44" t="s">
        <v>102</v>
      </c>
    </row>
    <row r="6" spans="3:10" ht="15.75" customHeight="1">
      <c r="C6" s="195" t="s">
        <v>103</v>
      </c>
      <c r="D6" s="195"/>
      <c r="E6" s="195"/>
      <c r="F6" s="195"/>
      <c r="G6" s="195"/>
      <c r="H6" s="195"/>
      <c r="I6" s="22"/>
      <c r="J6" s="26"/>
    </row>
    <row r="7" spans="5:12" ht="12.75">
      <c r="E7" s="38" t="s">
        <v>46</v>
      </c>
      <c r="G7" s="45">
        <v>38</v>
      </c>
      <c r="J7" s="168"/>
      <c r="L7" s="40">
        <f>G7*J7</f>
        <v>0</v>
      </c>
    </row>
    <row r="8" spans="7:10" ht="12.75">
      <c r="G8" s="45"/>
      <c r="J8" s="168"/>
    </row>
    <row r="9" spans="1:10" ht="12.75">
      <c r="A9" s="32">
        <f>IF(C9=0,0,1)</f>
        <v>1</v>
      </c>
      <c r="B9" s="37">
        <f>SUM($A$5:A9)*A9</f>
        <v>2</v>
      </c>
      <c r="C9" s="44" t="s">
        <v>114</v>
      </c>
      <c r="J9" s="169"/>
    </row>
    <row r="10" spans="3:10" ht="25.5" customHeight="1">
      <c r="C10" s="195" t="s">
        <v>113</v>
      </c>
      <c r="D10" s="197"/>
      <c r="E10" s="197"/>
      <c r="F10" s="197"/>
      <c r="G10" s="197"/>
      <c r="H10" s="197"/>
      <c r="I10" s="33"/>
      <c r="J10" s="174"/>
    </row>
    <row r="11" spans="5:12" ht="12.75">
      <c r="E11" s="38" t="s">
        <v>46</v>
      </c>
      <c r="G11" s="45">
        <v>60</v>
      </c>
      <c r="J11" s="168"/>
      <c r="L11" s="40">
        <f>G11*J11</f>
        <v>0</v>
      </c>
    </row>
    <row r="12" spans="7:10" ht="12.75">
      <c r="G12" s="45"/>
      <c r="J12" s="168"/>
    </row>
    <row r="13" spans="2:10" ht="12.75">
      <c r="B13" s="37">
        <v>3</v>
      </c>
      <c r="C13" s="44" t="s">
        <v>7</v>
      </c>
      <c r="G13" s="45"/>
      <c r="J13" s="168"/>
    </row>
    <row r="14" spans="3:10" ht="24.75" customHeight="1">
      <c r="C14" s="195" t="s">
        <v>8</v>
      </c>
      <c r="D14" s="197"/>
      <c r="E14" s="197"/>
      <c r="F14" s="197"/>
      <c r="G14" s="197"/>
      <c r="H14" s="197"/>
      <c r="J14" s="168"/>
    </row>
    <row r="15" spans="3:12" ht="12.75">
      <c r="C15" s="22"/>
      <c r="D15" s="33"/>
      <c r="E15" s="33" t="s">
        <v>46</v>
      </c>
      <c r="F15" s="33"/>
      <c r="G15" s="45">
        <v>29</v>
      </c>
      <c r="H15" s="33"/>
      <c r="J15" s="168"/>
      <c r="L15" s="40">
        <f>G15*J15</f>
        <v>0</v>
      </c>
    </row>
    <row r="16" spans="2:10" ht="12" customHeight="1">
      <c r="B16" s="62"/>
      <c r="G16" s="45"/>
      <c r="J16" s="43"/>
    </row>
    <row r="17" spans="1:12" s="47" customFormat="1" ht="18.75" customHeight="1">
      <c r="A17" s="46" t="s">
        <v>47</v>
      </c>
      <c r="B17" s="148"/>
      <c r="C17" s="47" t="s">
        <v>87</v>
      </c>
      <c r="J17" s="48">
        <f>SUM(L5:L480)</f>
        <v>0</v>
      </c>
      <c r="K17" s="49"/>
      <c r="L17" s="50"/>
    </row>
    <row r="18" ht="12.75">
      <c r="B18" s="62"/>
    </row>
    <row r="34" ht="12.75"/>
    <row r="35" ht="12.75"/>
    <row r="36" ht="12.75"/>
    <row r="37" ht="12.75"/>
  </sheetData>
  <sheetProtection/>
  <mergeCells count="3">
    <mergeCell ref="C14:H14"/>
    <mergeCell ref="C10:H10"/>
    <mergeCell ref="C6:H6"/>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15.xml><?xml version="1.0" encoding="utf-8"?>
<worksheet xmlns="http://schemas.openxmlformats.org/spreadsheetml/2006/main" xmlns:r="http://schemas.openxmlformats.org/officeDocument/2006/relationships">
  <sheetPr codeName="List316"/>
  <dimension ref="A1:L15"/>
  <sheetViews>
    <sheetView zoomScalePageLayoutView="0" workbookViewId="0" topLeftCell="B2">
      <selection activeCell="J12" sqref="J12"/>
    </sheetView>
  </sheetViews>
  <sheetFormatPr defaultColWidth="9.00390625" defaultRowHeight="12.75"/>
  <cols>
    <col min="1" max="1" width="0" style="32" hidden="1" customWidth="1"/>
    <col min="2" max="2" width="4.87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8" customHeight="1" hidden="1">
      <c r="B1" s="34" t="s">
        <v>29</v>
      </c>
      <c r="C1" s="32" t="s">
        <v>47</v>
      </c>
      <c r="J1" s="35"/>
      <c r="L1" s="36">
        <f>SUM(L6:L469)</f>
        <v>0</v>
      </c>
    </row>
    <row r="2" spans="2:12" ht="15.75" customHeight="1">
      <c r="B2" s="62"/>
      <c r="C2" s="63"/>
      <c r="D2" s="63"/>
      <c r="E2" s="63"/>
      <c r="F2" s="63"/>
      <c r="G2" s="63"/>
      <c r="H2" s="63"/>
      <c r="I2" s="63"/>
      <c r="J2" s="64"/>
      <c r="K2" s="65"/>
      <c r="L2" s="63"/>
    </row>
    <row r="3" spans="1:12" s="1" customFormat="1" ht="18.75" customHeight="1">
      <c r="A3" s="28" t="s">
        <v>47</v>
      </c>
      <c r="B3" s="147" t="s">
        <v>9</v>
      </c>
      <c r="C3" s="1" t="s">
        <v>66</v>
      </c>
      <c r="J3" s="23" t="s">
        <v>48</v>
      </c>
      <c r="K3" s="21"/>
      <c r="L3" s="31" t="s">
        <v>79</v>
      </c>
    </row>
    <row r="4" spans="1:12" ht="12.75" customHeight="1">
      <c r="A4" s="32">
        <v>0</v>
      </c>
      <c r="B4" s="41"/>
      <c r="C4" s="42"/>
      <c r="K4" s="40"/>
      <c r="L4" s="38"/>
    </row>
    <row r="5" spans="2:12" ht="12.75" customHeight="1">
      <c r="B5" s="73"/>
      <c r="C5" s="74"/>
      <c r="D5" s="63"/>
      <c r="E5" s="63"/>
      <c r="F5" s="63"/>
      <c r="G5" s="63"/>
      <c r="H5" s="63"/>
      <c r="I5" s="63"/>
      <c r="J5" s="64"/>
      <c r="K5" s="65"/>
      <c r="L5" s="63"/>
    </row>
    <row r="6" spans="1:10" ht="12.75">
      <c r="A6" s="32">
        <f>IF(C6=0,0,1)</f>
        <v>1</v>
      </c>
      <c r="B6" s="37">
        <v>1</v>
      </c>
      <c r="C6" s="44" t="s">
        <v>235</v>
      </c>
      <c r="D6" s="33"/>
      <c r="E6" s="33"/>
      <c r="F6" s="33"/>
      <c r="G6" s="45"/>
      <c r="H6" s="33"/>
      <c r="J6" s="43"/>
    </row>
    <row r="7" spans="3:10" ht="38.25" customHeight="1">
      <c r="C7" s="195" t="s">
        <v>236</v>
      </c>
      <c r="D7" s="197"/>
      <c r="E7" s="197"/>
      <c r="F7" s="197"/>
      <c r="G7" s="197"/>
      <c r="H7" s="197"/>
      <c r="J7" s="43"/>
    </row>
    <row r="8" spans="3:12" ht="12.75">
      <c r="C8" s="22"/>
      <c r="D8" s="33"/>
      <c r="E8" s="33" t="s">
        <v>46</v>
      </c>
      <c r="F8" s="33"/>
      <c r="G8" s="45">
        <v>80</v>
      </c>
      <c r="H8" s="33"/>
      <c r="J8" s="168"/>
      <c r="L8" s="40">
        <f>G8*J8</f>
        <v>0</v>
      </c>
    </row>
    <row r="9" spans="3:10" ht="12.75">
      <c r="C9" s="22"/>
      <c r="D9" s="33"/>
      <c r="E9" s="33"/>
      <c r="F9" s="33"/>
      <c r="G9" s="45"/>
      <c r="H9" s="33"/>
      <c r="J9" s="168"/>
    </row>
    <row r="10" spans="1:10" ht="12.75">
      <c r="A10" s="32">
        <f>IF(C10=0,0,1)</f>
        <v>1</v>
      </c>
      <c r="B10" s="37">
        <f>SUM($A$4:A10)*A10</f>
        <v>2</v>
      </c>
      <c r="C10" s="44" t="s">
        <v>25</v>
      </c>
      <c r="J10" s="169"/>
    </row>
    <row r="11" spans="3:10" ht="26.25" customHeight="1">
      <c r="C11" s="195" t="s">
        <v>75</v>
      </c>
      <c r="D11" s="195"/>
      <c r="E11" s="195"/>
      <c r="F11" s="195"/>
      <c r="G11" s="195"/>
      <c r="H11" s="195"/>
      <c r="I11" s="22"/>
      <c r="J11" s="170"/>
    </row>
    <row r="12" spans="2:12" ht="12.75">
      <c r="B12" s="62"/>
      <c r="E12" s="38" t="s">
        <v>46</v>
      </c>
      <c r="G12" s="45">
        <v>90</v>
      </c>
      <c r="J12" s="168"/>
      <c r="L12" s="40">
        <f>G12*J12</f>
        <v>0</v>
      </c>
    </row>
    <row r="13" spans="2:10" ht="12.75">
      <c r="B13" s="62"/>
      <c r="G13" s="45"/>
      <c r="J13" s="43"/>
    </row>
    <row r="14" spans="1:12" s="47" customFormat="1" ht="18.75" customHeight="1">
      <c r="A14" s="46" t="s">
        <v>47</v>
      </c>
      <c r="B14" s="148"/>
      <c r="C14" s="47" t="s">
        <v>88</v>
      </c>
      <c r="G14" s="149">
        <f>SUM(L6:L469)</f>
        <v>0</v>
      </c>
      <c r="J14" s="48"/>
      <c r="K14" s="49"/>
      <c r="L14" s="50"/>
    </row>
    <row r="15" ht="12.75">
      <c r="B15" s="62"/>
    </row>
    <row r="37" ht="12.75"/>
    <row r="38" ht="12.75"/>
    <row r="39" ht="12.75"/>
  </sheetData>
  <sheetProtection/>
  <mergeCells count="2">
    <mergeCell ref="C11:H11"/>
    <mergeCell ref="C7:H7"/>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16.xml><?xml version="1.0" encoding="utf-8"?>
<worksheet xmlns="http://schemas.openxmlformats.org/spreadsheetml/2006/main" xmlns:r="http://schemas.openxmlformats.org/officeDocument/2006/relationships">
  <sheetPr codeName="List317"/>
  <dimension ref="A1:M34"/>
  <sheetViews>
    <sheetView zoomScalePageLayoutView="0" workbookViewId="0" topLeftCell="B2">
      <selection activeCell="J31" sqref="J31"/>
    </sheetView>
  </sheetViews>
  <sheetFormatPr defaultColWidth="9.00390625" defaultRowHeight="12.75"/>
  <cols>
    <col min="1" max="1" width="0" style="32" hidden="1" customWidth="1"/>
    <col min="2" max="2" width="4.12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8" customHeight="1" hidden="1">
      <c r="B1" s="34" t="s">
        <v>29</v>
      </c>
      <c r="C1" s="32" t="s">
        <v>47</v>
      </c>
      <c r="J1" s="35"/>
      <c r="L1" s="36">
        <f>SUM(L5:L488)</f>
        <v>0</v>
      </c>
    </row>
    <row r="2" spans="2:12" ht="15.75" customHeight="1">
      <c r="B2" s="62"/>
      <c r="C2" s="63"/>
      <c r="D2" s="63"/>
      <c r="E2" s="63"/>
      <c r="F2" s="63"/>
      <c r="G2" s="63"/>
      <c r="H2" s="63"/>
      <c r="I2" s="63"/>
      <c r="J2" s="64"/>
      <c r="K2" s="65"/>
      <c r="L2" s="63"/>
    </row>
    <row r="3" spans="1:12" s="1" customFormat="1" ht="18.75" customHeight="1">
      <c r="A3" s="28" t="s">
        <v>47</v>
      </c>
      <c r="B3" s="147" t="s">
        <v>90</v>
      </c>
      <c r="C3" s="1" t="s">
        <v>16</v>
      </c>
      <c r="J3" s="23" t="s">
        <v>48</v>
      </c>
      <c r="K3" s="21"/>
      <c r="L3" s="31" t="s">
        <v>79</v>
      </c>
    </row>
    <row r="4" spans="1:13" s="1" customFormat="1" ht="18.75" customHeight="1">
      <c r="A4" s="28"/>
      <c r="B4" s="100"/>
      <c r="C4" s="101"/>
      <c r="D4" s="102"/>
      <c r="E4" s="102"/>
      <c r="F4" s="102"/>
      <c r="G4" s="102"/>
      <c r="H4" s="102"/>
      <c r="I4" s="102"/>
      <c r="J4" s="103"/>
      <c r="K4" s="104"/>
      <c r="L4" s="105"/>
      <c r="M4" s="102"/>
    </row>
    <row r="5" spans="1:3" ht="12.75">
      <c r="A5" s="32">
        <f>IF(C5=0,0,1)</f>
        <v>1</v>
      </c>
      <c r="B5" s="37">
        <f>SUM($A$5:A5)*A5</f>
        <v>1</v>
      </c>
      <c r="C5" s="44" t="s">
        <v>156</v>
      </c>
    </row>
    <row r="6" spans="3:13" ht="64.5" customHeight="1">
      <c r="C6" s="195" t="s">
        <v>254</v>
      </c>
      <c r="D6" s="195"/>
      <c r="E6" s="195"/>
      <c r="F6" s="195"/>
      <c r="G6" s="195"/>
      <c r="H6" s="195"/>
      <c r="I6" s="33"/>
      <c r="J6" s="25"/>
      <c r="K6" s="63"/>
      <c r="L6" s="65"/>
      <c r="M6" s="63"/>
    </row>
    <row r="7" spans="5:13" ht="12.75">
      <c r="E7" s="38" t="s">
        <v>53</v>
      </c>
      <c r="G7" s="45">
        <v>1</v>
      </c>
      <c r="J7" s="168"/>
      <c r="K7" s="63"/>
      <c r="L7" s="40">
        <f>G7*J7</f>
        <v>0</v>
      </c>
      <c r="M7" s="63"/>
    </row>
    <row r="8" spans="7:10" ht="12.75">
      <c r="G8" s="45"/>
      <c r="J8" s="168"/>
    </row>
    <row r="9" spans="1:10" ht="12.75">
      <c r="A9" s="32">
        <f>IF(C9=0,0,1)</f>
        <v>1</v>
      </c>
      <c r="B9" s="37">
        <f>SUM($A$5:A9)*A9</f>
        <v>2</v>
      </c>
      <c r="C9" s="44" t="s">
        <v>255</v>
      </c>
      <c r="J9" s="169"/>
    </row>
    <row r="10" spans="3:10" ht="37.5" customHeight="1">
      <c r="C10" s="195" t="s">
        <v>260</v>
      </c>
      <c r="D10" s="195"/>
      <c r="E10" s="195"/>
      <c r="F10" s="195"/>
      <c r="G10" s="195"/>
      <c r="H10" s="195"/>
      <c r="I10" s="33"/>
      <c r="J10" s="174"/>
    </row>
    <row r="11" spans="5:12" ht="12.75">
      <c r="E11" s="38" t="s">
        <v>28</v>
      </c>
      <c r="G11" s="45">
        <v>80</v>
      </c>
      <c r="J11" s="168"/>
      <c r="L11" s="40">
        <f>G11*J11</f>
        <v>0</v>
      </c>
    </row>
    <row r="12" spans="7:10" ht="12.75">
      <c r="G12" s="45"/>
      <c r="J12" s="168"/>
    </row>
    <row r="13" spans="2:10" ht="13.5" customHeight="1">
      <c r="B13" s="37">
        <v>3</v>
      </c>
      <c r="C13" s="44" t="s">
        <v>221</v>
      </c>
      <c r="J13" s="169"/>
    </row>
    <row r="14" spans="3:10" ht="38.25" customHeight="1">
      <c r="C14" s="195" t="s">
        <v>259</v>
      </c>
      <c r="D14" s="195"/>
      <c r="E14" s="195"/>
      <c r="F14" s="195"/>
      <c r="G14" s="195"/>
      <c r="H14" s="195"/>
      <c r="I14" s="33"/>
      <c r="J14" s="174"/>
    </row>
    <row r="15" spans="5:12" ht="12.75">
      <c r="E15" s="38" t="s">
        <v>46</v>
      </c>
      <c r="G15" s="45">
        <v>50</v>
      </c>
      <c r="J15" s="168"/>
      <c r="L15" s="40">
        <f>G15*J15</f>
        <v>0</v>
      </c>
    </row>
    <row r="16" spans="7:10" ht="12.75">
      <c r="G16" s="45"/>
      <c r="J16" s="168"/>
    </row>
    <row r="17" spans="2:10" ht="12.75">
      <c r="B17" s="37">
        <v>4</v>
      </c>
      <c r="C17" s="44" t="s">
        <v>224</v>
      </c>
      <c r="G17" s="45"/>
      <c r="J17" s="168"/>
    </row>
    <row r="18" spans="3:10" ht="38.25" customHeight="1">
      <c r="C18" s="195" t="s">
        <v>258</v>
      </c>
      <c r="D18" s="195"/>
      <c r="E18" s="195"/>
      <c r="F18" s="195"/>
      <c r="G18" s="195"/>
      <c r="H18" s="195"/>
      <c r="J18" s="168"/>
    </row>
    <row r="19" spans="5:12" ht="12.75">
      <c r="E19" s="38" t="s">
        <v>46</v>
      </c>
      <c r="G19" s="45">
        <v>206</v>
      </c>
      <c r="J19" s="168"/>
      <c r="L19" s="40">
        <f>G19*J19</f>
        <v>0</v>
      </c>
    </row>
    <row r="20" spans="7:10" ht="12.75">
      <c r="G20" s="45"/>
      <c r="J20" s="168"/>
    </row>
    <row r="21" spans="2:10" ht="12.75">
      <c r="B21" s="37">
        <v>5</v>
      </c>
      <c r="C21" s="44" t="s">
        <v>222</v>
      </c>
      <c r="G21" s="45"/>
      <c r="J21" s="168"/>
    </row>
    <row r="22" spans="3:10" ht="41.25" customHeight="1">
      <c r="C22" s="195" t="s">
        <v>223</v>
      </c>
      <c r="D22" s="195"/>
      <c r="E22" s="195"/>
      <c r="F22" s="195"/>
      <c r="G22" s="195"/>
      <c r="H22" s="195"/>
      <c r="J22" s="168"/>
    </row>
    <row r="23" spans="5:12" ht="12.75">
      <c r="E23" s="38" t="s">
        <v>28</v>
      </c>
      <c r="G23" s="45">
        <v>53</v>
      </c>
      <c r="J23" s="168"/>
      <c r="L23" s="40">
        <f>G23*J23</f>
        <v>0</v>
      </c>
    </row>
    <row r="24" spans="2:10" ht="12.75">
      <c r="B24" s="62"/>
      <c r="G24" s="45"/>
      <c r="J24" s="168"/>
    </row>
    <row r="25" spans="2:10" ht="12.75">
      <c r="B25" s="37">
        <v>6</v>
      </c>
      <c r="C25" s="44" t="s">
        <v>225</v>
      </c>
      <c r="G25" s="45"/>
      <c r="J25" s="168"/>
    </row>
    <row r="26" spans="2:10" ht="15" customHeight="1">
      <c r="B26" s="62"/>
      <c r="C26" s="195" t="s">
        <v>256</v>
      </c>
      <c r="D26" s="195"/>
      <c r="E26" s="195"/>
      <c r="F26" s="195"/>
      <c r="G26" s="195"/>
      <c r="H26" s="195"/>
      <c r="J26" s="168"/>
    </row>
    <row r="27" spans="2:12" ht="12.75">
      <c r="B27" s="62"/>
      <c r="E27" s="38" t="s">
        <v>28</v>
      </c>
      <c r="G27" s="45">
        <v>0.5</v>
      </c>
      <c r="J27" s="168"/>
      <c r="L27" s="40">
        <f>G27*J27</f>
        <v>0</v>
      </c>
    </row>
    <row r="28" spans="2:10" ht="12.75">
      <c r="B28" s="62"/>
      <c r="G28" s="45"/>
      <c r="J28" s="168"/>
    </row>
    <row r="29" spans="2:10" ht="12.75">
      <c r="B29" s="37">
        <v>7</v>
      </c>
      <c r="C29" s="44" t="s">
        <v>226</v>
      </c>
      <c r="G29" s="45"/>
      <c r="J29" s="168"/>
    </row>
    <row r="30" spans="2:10" ht="26.25" customHeight="1">
      <c r="B30" s="62"/>
      <c r="C30" s="195" t="s">
        <v>257</v>
      </c>
      <c r="D30" s="195"/>
      <c r="E30" s="195"/>
      <c r="F30" s="195"/>
      <c r="G30" s="195"/>
      <c r="H30" s="195"/>
      <c r="J30" s="168"/>
    </row>
    <row r="31" spans="2:12" ht="12.75">
      <c r="B31" s="62"/>
      <c r="E31" s="38" t="s">
        <v>46</v>
      </c>
      <c r="G31" s="45">
        <v>9</v>
      </c>
      <c r="J31" s="168"/>
      <c r="L31" s="40">
        <f>G31*J31</f>
        <v>0</v>
      </c>
    </row>
    <row r="32" spans="2:10" ht="12.75">
      <c r="B32" s="62"/>
      <c r="G32" s="45"/>
      <c r="J32" s="43"/>
    </row>
    <row r="33" spans="1:12" s="47" customFormat="1" ht="18.75" customHeight="1">
      <c r="A33" s="46" t="s">
        <v>47</v>
      </c>
      <c r="B33" s="148"/>
      <c r="C33" s="47" t="s">
        <v>17</v>
      </c>
      <c r="G33" s="149">
        <f>SUM(L5:L488)</f>
        <v>0</v>
      </c>
      <c r="J33" s="48"/>
      <c r="K33" s="49"/>
      <c r="L33" s="50"/>
    </row>
    <row r="34" ht="12.75">
      <c r="B34" s="62"/>
    </row>
    <row r="50" ht="12.75"/>
    <row r="51" ht="12.75"/>
    <row r="52" ht="12.75"/>
    <row r="53" ht="12.75"/>
    <row r="54" ht="12.75"/>
    <row r="55" ht="12.75"/>
    <row r="56" ht="12.75"/>
    <row r="57" ht="12.75"/>
    <row r="58" ht="12.75"/>
    <row r="59" ht="12.75"/>
    <row r="60" ht="12.75"/>
  </sheetData>
  <sheetProtection/>
  <mergeCells count="7">
    <mergeCell ref="C26:H26"/>
    <mergeCell ref="C30:H30"/>
    <mergeCell ref="C6:H6"/>
    <mergeCell ref="C14:H14"/>
    <mergeCell ref="C18:H18"/>
    <mergeCell ref="C22:H22"/>
    <mergeCell ref="C10:H10"/>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17.xml><?xml version="1.0" encoding="utf-8"?>
<worksheet xmlns="http://schemas.openxmlformats.org/spreadsheetml/2006/main" xmlns:r="http://schemas.openxmlformats.org/officeDocument/2006/relationships">
  <sheetPr codeName="List318"/>
  <dimension ref="A1:M47"/>
  <sheetViews>
    <sheetView zoomScalePageLayoutView="0" workbookViewId="0" topLeftCell="B6">
      <selection activeCell="J44" sqref="J44"/>
    </sheetView>
  </sheetViews>
  <sheetFormatPr defaultColWidth="9.00390625" defaultRowHeight="12.75"/>
  <cols>
    <col min="1" max="1" width="0" style="32" hidden="1" customWidth="1"/>
    <col min="2" max="2" width="4.37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8" customHeight="1" hidden="1">
      <c r="B1" s="34" t="s">
        <v>29</v>
      </c>
      <c r="C1" s="32" t="s">
        <v>47</v>
      </c>
      <c r="J1" s="35"/>
      <c r="L1" s="36">
        <f>SUM(L6:L501)</f>
        <v>0</v>
      </c>
    </row>
    <row r="2" spans="2:12" ht="15.75" customHeight="1">
      <c r="B2" s="62"/>
      <c r="C2" s="63"/>
      <c r="D2" s="63"/>
      <c r="E2" s="63"/>
      <c r="F2" s="63"/>
      <c r="G2" s="63"/>
      <c r="H2" s="63"/>
      <c r="I2" s="63"/>
      <c r="J2" s="64"/>
      <c r="K2" s="65"/>
      <c r="L2" s="63"/>
    </row>
    <row r="3" spans="1:12" s="1" customFormat="1" ht="18.75" customHeight="1">
      <c r="A3" s="28" t="s">
        <v>47</v>
      </c>
      <c r="B3" s="147" t="s">
        <v>227</v>
      </c>
      <c r="C3" s="1" t="s">
        <v>228</v>
      </c>
      <c r="J3" s="23" t="s">
        <v>48</v>
      </c>
      <c r="K3" s="21"/>
      <c r="L3" s="31" t="s">
        <v>79</v>
      </c>
    </row>
    <row r="4" spans="1:13" s="1" customFormat="1" ht="18.75" customHeight="1">
      <c r="A4" s="28"/>
      <c r="B4" s="100"/>
      <c r="C4" s="101"/>
      <c r="D4" s="102"/>
      <c r="E4" s="102"/>
      <c r="F4" s="102"/>
      <c r="G4" s="102"/>
      <c r="H4" s="102"/>
      <c r="I4" s="102"/>
      <c r="J4" s="103"/>
      <c r="K4" s="104"/>
      <c r="L4" s="105"/>
      <c r="M4" s="102"/>
    </row>
    <row r="5" spans="1:12" ht="12.75" customHeight="1">
      <c r="A5" s="32">
        <v>0</v>
      </c>
      <c r="B5" s="106"/>
      <c r="C5" s="42"/>
      <c r="K5" s="40"/>
      <c r="L5" s="38"/>
    </row>
    <row r="6" spans="1:3" ht="12.75">
      <c r="A6" s="32">
        <f>IF(C6=0,0,1)</f>
        <v>1</v>
      </c>
      <c r="B6" s="37">
        <f>SUM($A$5:A6)*A6</f>
        <v>1</v>
      </c>
      <c r="C6" s="44" t="s">
        <v>233</v>
      </c>
    </row>
    <row r="7" spans="3:10" ht="15" customHeight="1">
      <c r="C7" s="195" t="s">
        <v>229</v>
      </c>
      <c r="D7" s="195"/>
      <c r="E7" s="195"/>
      <c r="F7" s="195"/>
      <c r="G7" s="195"/>
      <c r="H7" s="195"/>
      <c r="I7" s="33"/>
      <c r="J7" s="25"/>
    </row>
    <row r="8" spans="5:12" ht="12.75">
      <c r="E8" s="38" t="s">
        <v>28</v>
      </c>
      <c r="G8" s="45">
        <v>9</v>
      </c>
      <c r="J8" s="168"/>
      <c r="L8" s="40">
        <f>G8*J8</f>
        <v>0</v>
      </c>
    </row>
    <row r="9" spans="7:10" ht="12.75">
      <c r="G9" s="45"/>
      <c r="J9" s="168"/>
    </row>
    <row r="10" spans="2:10" ht="13.5" customHeight="1">
      <c r="B10" s="37">
        <v>2</v>
      </c>
      <c r="C10" s="44" t="s">
        <v>230</v>
      </c>
      <c r="J10" s="169"/>
    </row>
    <row r="11" spans="3:10" ht="27.75" customHeight="1">
      <c r="C11" s="195" t="s">
        <v>234</v>
      </c>
      <c r="D11" s="195"/>
      <c r="E11" s="195"/>
      <c r="F11" s="195"/>
      <c r="G11" s="195"/>
      <c r="H11" s="195"/>
      <c r="I11" s="33"/>
      <c r="J11" s="174"/>
    </row>
    <row r="12" spans="5:12" ht="12.75">
      <c r="E12" s="38" t="s">
        <v>46</v>
      </c>
      <c r="G12" s="45">
        <v>10.8</v>
      </c>
      <c r="J12" s="168"/>
      <c r="L12" s="40">
        <f>G12*J12</f>
        <v>0</v>
      </c>
    </row>
    <row r="13" spans="7:10" ht="12.75">
      <c r="G13" s="45"/>
      <c r="J13" s="168"/>
    </row>
    <row r="14" spans="2:10" ht="12.75">
      <c r="B14" s="37">
        <v>3</v>
      </c>
      <c r="C14" s="44" t="s">
        <v>241</v>
      </c>
      <c r="G14" s="45"/>
      <c r="J14" s="168"/>
    </row>
    <row r="15" spans="3:10" ht="28.5" customHeight="1">
      <c r="C15" s="195" t="s">
        <v>237</v>
      </c>
      <c r="D15" s="195"/>
      <c r="E15" s="195"/>
      <c r="F15" s="195"/>
      <c r="G15" s="195"/>
      <c r="H15" s="195"/>
      <c r="J15" s="168"/>
    </row>
    <row r="16" spans="5:12" ht="12.75">
      <c r="E16" s="38" t="s">
        <v>28</v>
      </c>
      <c r="G16" s="45">
        <v>2.2</v>
      </c>
      <c r="J16" s="168"/>
      <c r="L16" s="40">
        <f>G16*J16</f>
        <v>0</v>
      </c>
    </row>
    <row r="17" spans="7:10" ht="12.75">
      <c r="G17" s="45"/>
      <c r="J17" s="168"/>
    </row>
    <row r="18" spans="2:10" ht="12.75">
      <c r="B18" s="37">
        <v>4</v>
      </c>
      <c r="C18" s="44" t="s">
        <v>240</v>
      </c>
      <c r="G18" s="45"/>
      <c r="J18" s="168"/>
    </row>
    <row r="19" spans="3:10" ht="12.75" customHeight="1">
      <c r="C19" s="195" t="s">
        <v>238</v>
      </c>
      <c r="D19" s="195"/>
      <c r="E19" s="195"/>
      <c r="F19" s="195"/>
      <c r="G19" s="195"/>
      <c r="H19" s="195"/>
      <c r="J19" s="168"/>
    </row>
    <row r="20" spans="5:12" ht="12.75">
      <c r="E20" s="38" t="s">
        <v>28</v>
      </c>
      <c r="G20" s="45">
        <v>1.1</v>
      </c>
      <c r="J20" s="168"/>
      <c r="L20" s="40">
        <f>G20*J20</f>
        <v>0</v>
      </c>
    </row>
    <row r="21" spans="2:10" ht="12.75">
      <c r="B21" s="62"/>
      <c r="G21" s="45"/>
      <c r="J21" s="168"/>
    </row>
    <row r="22" spans="2:10" ht="12.75">
      <c r="B22" s="37">
        <v>5</v>
      </c>
      <c r="C22" s="44" t="s">
        <v>239</v>
      </c>
      <c r="G22" s="45"/>
      <c r="J22" s="168"/>
    </row>
    <row r="23" spans="2:10" ht="25.5" customHeight="1">
      <c r="B23" s="62"/>
      <c r="C23" s="195" t="s">
        <v>242</v>
      </c>
      <c r="D23" s="195"/>
      <c r="E23" s="195"/>
      <c r="F23" s="195"/>
      <c r="G23" s="195"/>
      <c r="H23" s="195"/>
      <c r="J23" s="168"/>
    </row>
    <row r="24" spans="2:12" ht="12.75">
      <c r="B24" s="62"/>
      <c r="E24" s="38" t="s">
        <v>28</v>
      </c>
      <c r="G24" s="45">
        <v>3.7</v>
      </c>
      <c r="J24" s="168"/>
      <c r="L24" s="40">
        <f>G24*J24</f>
        <v>0</v>
      </c>
    </row>
    <row r="25" spans="2:10" ht="12.75">
      <c r="B25" s="62"/>
      <c r="G25" s="45"/>
      <c r="J25" s="168"/>
    </row>
    <row r="26" spans="2:10" ht="12.75">
      <c r="B26" s="37">
        <v>6</v>
      </c>
      <c r="C26" s="44" t="s">
        <v>243</v>
      </c>
      <c r="G26" s="45"/>
      <c r="J26" s="168"/>
    </row>
    <row r="27" spans="2:10" ht="26.25" customHeight="1">
      <c r="B27" s="62"/>
      <c r="C27" s="195" t="s">
        <v>244</v>
      </c>
      <c r="D27" s="195"/>
      <c r="E27" s="195"/>
      <c r="F27" s="195"/>
      <c r="G27" s="195"/>
      <c r="H27" s="195"/>
      <c r="J27" s="168"/>
    </row>
    <row r="28" spans="2:12" ht="12.75">
      <c r="B28" s="62"/>
      <c r="E28" s="38" t="s">
        <v>46</v>
      </c>
      <c r="G28" s="45">
        <v>8.3</v>
      </c>
      <c r="J28" s="168"/>
      <c r="L28" s="40">
        <f>G28*J28</f>
        <v>0</v>
      </c>
    </row>
    <row r="29" spans="2:10" ht="12.75">
      <c r="B29" s="62"/>
      <c r="G29" s="45"/>
      <c r="J29" s="168"/>
    </row>
    <row r="30" spans="2:10" ht="12.75">
      <c r="B30" s="37">
        <v>7</v>
      </c>
      <c r="C30" s="44" t="s">
        <v>231</v>
      </c>
      <c r="G30" s="45"/>
      <c r="J30" s="168"/>
    </row>
    <row r="31" spans="2:10" ht="27.75" customHeight="1">
      <c r="B31" s="62"/>
      <c r="C31" s="195" t="s">
        <v>245</v>
      </c>
      <c r="D31" s="195"/>
      <c r="E31" s="195"/>
      <c r="F31" s="195"/>
      <c r="G31" s="195"/>
      <c r="H31" s="195"/>
      <c r="J31" s="168"/>
    </row>
    <row r="32" spans="2:12" ht="12.75">
      <c r="B32" s="62"/>
      <c r="E32" s="38" t="s">
        <v>49</v>
      </c>
      <c r="G32" s="45">
        <v>260</v>
      </c>
      <c r="J32" s="168"/>
      <c r="L32" s="40">
        <f>G32*J32</f>
        <v>0</v>
      </c>
    </row>
    <row r="33" spans="2:10" ht="12.75">
      <c r="B33" s="62"/>
      <c r="G33" s="45"/>
      <c r="J33" s="168"/>
    </row>
    <row r="34" spans="2:10" ht="12.75">
      <c r="B34" s="37">
        <v>8</v>
      </c>
      <c r="C34" s="44" t="s">
        <v>246</v>
      </c>
      <c r="G34" s="45"/>
      <c r="J34" s="168"/>
    </row>
    <row r="35" spans="2:10" ht="12.75">
      <c r="B35" s="62"/>
      <c r="C35" s="195" t="s">
        <v>247</v>
      </c>
      <c r="D35" s="195"/>
      <c r="E35" s="195"/>
      <c r="F35" s="195"/>
      <c r="G35" s="195"/>
      <c r="H35" s="195"/>
      <c r="J35" s="168"/>
    </row>
    <row r="36" spans="2:12" ht="12.75">
      <c r="B36" s="62"/>
      <c r="C36" s="22"/>
      <c r="D36" s="22"/>
      <c r="E36" s="22" t="s">
        <v>46</v>
      </c>
      <c r="F36" s="22"/>
      <c r="G36" s="45">
        <v>2.85</v>
      </c>
      <c r="H36" s="22"/>
      <c r="J36" s="168"/>
      <c r="L36" s="40">
        <f>G36*J36</f>
        <v>0</v>
      </c>
    </row>
    <row r="37" spans="2:10" ht="12.75">
      <c r="B37" s="62"/>
      <c r="C37" s="22"/>
      <c r="D37" s="22"/>
      <c r="E37" s="22"/>
      <c r="F37" s="22"/>
      <c r="G37" s="22"/>
      <c r="H37" s="22"/>
      <c r="J37" s="168"/>
    </row>
    <row r="38" spans="2:10" ht="12.75">
      <c r="B38" s="37">
        <v>9</v>
      </c>
      <c r="C38" s="44" t="s">
        <v>248</v>
      </c>
      <c r="D38" s="22"/>
      <c r="E38" s="22"/>
      <c r="F38" s="22"/>
      <c r="G38" s="22"/>
      <c r="H38" s="22"/>
      <c r="J38" s="168"/>
    </row>
    <row r="39" spans="2:10" ht="13.5" customHeight="1">
      <c r="B39" s="62"/>
      <c r="C39" s="195" t="s">
        <v>249</v>
      </c>
      <c r="D39" s="195"/>
      <c r="E39" s="195"/>
      <c r="F39" s="195"/>
      <c r="G39" s="195"/>
      <c r="H39" s="195"/>
      <c r="J39" s="168"/>
    </row>
    <row r="40" spans="2:12" ht="12.75">
      <c r="B40" s="62"/>
      <c r="C40" s="22"/>
      <c r="D40" s="22"/>
      <c r="E40" s="22" t="s">
        <v>46</v>
      </c>
      <c r="F40" s="22"/>
      <c r="G40" s="45">
        <v>31</v>
      </c>
      <c r="H40" s="22"/>
      <c r="J40" s="168"/>
      <c r="L40" s="40">
        <f>G40*J40</f>
        <v>0</v>
      </c>
    </row>
    <row r="41" spans="2:10" ht="12.75">
      <c r="B41" s="62"/>
      <c r="C41" s="22"/>
      <c r="D41" s="22"/>
      <c r="E41" s="22"/>
      <c r="F41" s="22"/>
      <c r="G41" s="22"/>
      <c r="H41" s="22"/>
      <c r="J41" s="43"/>
    </row>
    <row r="42" spans="2:10" ht="12.75">
      <c r="B42" s="37">
        <v>10</v>
      </c>
      <c r="C42" s="44" t="s">
        <v>251</v>
      </c>
      <c r="D42" s="22"/>
      <c r="E42" s="22"/>
      <c r="F42" s="22"/>
      <c r="G42" s="22"/>
      <c r="H42" s="22"/>
      <c r="J42" s="43"/>
    </row>
    <row r="43" spans="2:10" ht="13.5" customHeight="1">
      <c r="B43" s="62"/>
      <c r="C43" s="195" t="s">
        <v>253</v>
      </c>
      <c r="D43" s="195"/>
      <c r="E43" s="195"/>
      <c r="F43" s="195"/>
      <c r="G43" s="195"/>
      <c r="H43" s="195"/>
      <c r="J43" s="43"/>
    </row>
    <row r="44" spans="2:12" ht="12.75">
      <c r="B44" s="62"/>
      <c r="C44" s="22"/>
      <c r="D44" s="22"/>
      <c r="E44" s="22" t="s">
        <v>252</v>
      </c>
      <c r="F44" s="22"/>
      <c r="G44" s="45">
        <v>6</v>
      </c>
      <c r="H44" s="22"/>
      <c r="J44" s="43"/>
      <c r="L44" s="40">
        <f>G44*J44</f>
        <v>0</v>
      </c>
    </row>
    <row r="45" spans="2:10" ht="12.75">
      <c r="B45" s="62"/>
      <c r="G45" s="45"/>
      <c r="J45" s="43"/>
    </row>
    <row r="46" spans="1:12" s="47" customFormat="1" ht="18.75" customHeight="1">
      <c r="A46" s="46" t="s">
        <v>47</v>
      </c>
      <c r="B46" s="148"/>
      <c r="C46" s="47" t="s">
        <v>250</v>
      </c>
      <c r="G46" s="149">
        <f>SUM(L6:L501)</f>
        <v>0</v>
      </c>
      <c r="J46" s="48"/>
      <c r="K46" s="49"/>
      <c r="L46" s="50"/>
    </row>
    <row r="47" ht="12.75">
      <c r="B47" s="62"/>
    </row>
    <row r="71" ht="12.75"/>
    <row r="72" ht="12.75"/>
    <row r="73" ht="12.75"/>
    <row r="74" ht="12.75"/>
    <row r="75" ht="12.75"/>
    <row r="76" ht="12.75"/>
    <row r="77" ht="12.75"/>
    <row r="78" ht="12.75"/>
    <row r="79" ht="12.75"/>
    <row r="80" ht="12.75"/>
    <row r="81" ht="12.75"/>
  </sheetData>
  <sheetProtection/>
  <mergeCells count="10">
    <mergeCell ref="C23:H23"/>
    <mergeCell ref="C27:H27"/>
    <mergeCell ref="C43:H43"/>
    <mergeCell ref="C31:H31"/>
    <mergeCell ref="C35:H35"/>
    <mergeCell ref="C39:H39"/>
    <mergeCell ref="C7:H7"/>
    <mergeCell ref="C11:H11"/>
    <mergeCell ref="C15:H15"/>
    <mergeCell ref="C19:H19"/>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18.xml><?xml version="1.0" encoding="utf-8"?>
<worksheet xmlns="http://schemas.openxmlformats.org/spreadsheetml/2006/main" xmlns:r="http://schemas.openxmlformats.org/officeDocument/2006/relationships">
  <sheetPr codeName="List36"/>
  <dimension ref="A1:N37"/>
  <sheetViews>
    <sheetView zoomScalePageLayoutView="0" workbookViewId="0" topLeftCell="B2">
      <selection activeCell="J28" sqref="J28"/>
    </sheetView>
  </sheetViews>
  <sheetFormatPr defaultColWidth="9.00390625" defaultRowHeight="12.75"/>
  <cols>
    <col min="1" max="1" width="0" style="32" hidden="1" customWidth="1"/>
    <col min="2" max="2" width="4.37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6.5" customHeight="1" hidden="1">
      <c r="B1" s="34" t="s">
        <v>29</v>
      </c>
      <c r="C1" s="32" t="s">
        <v>47</v>
      </c>
      <c r="J1" s="35"/>
      <c r="L1" s="36">
        <f>SUM(L5:L457)</f>
        <v>0</v>
      </c>
    </row>
    <row r="2" spans="2:12" ht="15.75" customHeight="1">
      <c r="B2" s="62"/>
      <c r="C2" s="63"/>
      <c r="D2" s="63"/>
      <c r="E2" s="63"/>
      <c r="F2" s="63"/>
      <c r="G2" s="63"/>
      <c r="H2" s="63"/>
      <c r="I2" s="63"/>
      <c r="J2" s="64"/>
      <c r="K2" s="65"/>
      <c r="L2" s="63"/>
    </row>
    <row r="3" spans="1:12" s="1" customFormat="1" ht="18.75" customHeight="1">
      <c r="A3" s="28" t="s">
        <v>47</v>
      </c>
      <c r="B3" s="147" t="s">
        <v>198</v>
      </c>
      <c r="C3" s="1" t="s">
        <v>199</v>
      </c>
      <c r="J3" s="23" t="s">
        <v>48</v>
      </c>
      <c r="K3" s="71"/>
      <c r="L3" s="31" t="s">
        <v>79</v>
      </c>
    </row>
    <row r="4" spans="1:12" s="1" customFormat="1" ht="18.75" customHeight="1">
      <c r="A4" s="28"/>
      <c r="B4" s="4"/>
      <c r="C4" s="2"/>
      <c r="J4" s="23"/>
      <c r="K4" s="71"/>
      <c r="L4" s="31"/>
    </row>
    <row r="5" spans="1:3" ht="12.75">
      <c r="A5" s="32">
        <f>IF(C5=0,0,1)</f>
        <v>1</v>
      </c>
      <c r="B5" s="37">
        <f>SUM($A$5:A5)*A5</f>
        <v>1</v>
      </c>
      <c r="C5" s="44" t="s">
        <v>201</v>
      </c>
    </row>
    <row r="6" spans="3:10" ht="43.5" customHeight="1">
      <c r="C6" s="195" t="s">
        <v>202</v>
      </c>
      <c r="D6" s="197"/>
      <c r="E6" s="197"/>
      <c r="F6" s="197"/>
      <c r="G6" s="197"/>
      <c r="H6" s="197"/>
      <c r="I6" s="33"/>
      <c r="J6" s="25"/>
    </row>
    <row r="7" spans="5:12" ht="12.75">
      <c r="E7" s="38" t="s">
        <v>53</v>
      </c>
      <c r="G7" s="45">
        <v>3</v>
      </c>
      <c r="J7" s="168"/>
      <c r="L7" s="40">
        <f>G7*J7</f>
        <v>0</v>
      </c>
    </row>
    <row r="8" spans="2:12" ht="12.75">
      <c r="B8" s="95"/>
      <c r="C8" s="96"/>
      <c r="D8" s="96"/>
      <c r="E8" s="96"/>
      <c r="F8" s="96"/>
      <c r="G8" s="94"/>
      <c r="H8" s="96"/>
      <c r="I8" s="96"/>
      <c r="J8" s="167"/>
      <c r="K8" s="96"/>
      <c r="L8" s="99"/>
    </row>
    <row r="9" spans="1:10" ht="12.75">
      <c r="A9" s="32">
        <f>IF(C9=0,0,1)</f>
        <v>1</v>
      </c>
      <c r="B9" s="37">
        <f>SUM($A$5:A9)*A9</f>
        <v>2</v>
      </c>
      <c r="C9" s="44" t="s">
        <v>203</v>
      </c>
      <c r="J9" s="169"/>
    </row>
    <row r="10" spans="3:10" ht="27" customHeight="1">
      <c r="C10" s="195" t="s">
        <v>207</v>
      </c>
      <c r="D10" s="195"/>
      <c r="E10" s="195"/>
      <c r="F10" s="195"/>
      <c r="G10" s="195"/>
      <c r="H10" s="195"/>
      <c r="I10" s="22"/>
      <c r="J10" s="170"/>
    </row>
    <row r="11" spans="3:12" ht="12.75">
      <c r="C11" s="38" t="s">
        <v>204</v>
      </c>
      <c r="E11" s="38" t="s">
        <v>53</v>
      </c>
      <c r="G11" s="45">
        <v>4</v>
      </c>
      <c r="J11" s="168"/>
      <c r="L11" s="40">
        <f>G11*J11</f>
        <v>0</v>
      </c>
    </row>
    <row r="12" spans="3:12" ht="12.75">
      <c r="C12" s="38" t="s">
        <v>205</v>
      </c>
      <c r="E12" s="38" t="s">
        <v>53</v>
      </c>
      <c r="G12" s="45">
        <v>1</v>
      </c>
      <c r="J12" s="168"/>
      <c r="L12" s="40">
        <f>G12*J12</f>
        <v>0</v>
      </c>
    </row>
    <row r="13" spans="7:10" ht="12.75">
      <c r="G13" s="45"/>
      <c r="J13" s="168"/>
    </row>
    <row r="14" spans="1:10" ht="12.75">
      <c r="A14" s="32">
        <f>IF(C14=0,0,1)</f>
        <v>1</v>
      </c>
      <c r="B14" s="37">
        <f>SUM($A$5:A14)*A14</f>
        <v>3</v>
      </c>
      <c r="C14" s="44" t="s">
        <v>203</v>
      </c>
      <c r="J14" s="169"/>
    </row>
    <row r="15" spans="3:10" ht="27.75" customHeight="1">
      <c r="C15" s="195" t="s">
        <v>208</v>
      </c>
      <c r="D15" s="195"/>
      <c r="E15" s="195"/>
      <c r="F15" s="195"/>
      <c r="G15" s="195"/>
      <c r="H15" s="195"/>
      <c r="I15" s="22"/>
      <c r="J15" s="172"/>
    </row>
    <row r="16" spans="5:12" ht="12.75">
      <c r="E16" s="38" t="s">
        <v>53</v>
      </c>
      <c r="G16" s="45">
        <v>2</v>
      </c>
      <c r="J16" s="168"/>
      <c r="L16" s="40">
        <f>G16*J16</f>
        <v>0</v>
      </c>
    </row>
    <row r="17" spans="2:12" ht="12.75">
      <c r="B17" s="95"/>
      <c r="C17" s="96"/>
      <c r="D17" s="96"/>
      <c r="E17" s="96"/>
      <c r="F17" s="96"/>
      <c r="G17" s="94"/>
      <c r="H17" s="96"/>
      <c r="I17" s="96"/>
      <c r="J17" s="167"/>
      <c r="K17" s="96"/>
      <c r="L17" s="99"/>
    </row>
    <row r="18" spans="1:10" ht="12.75">
      <c r="A18" s="32">
        <f>IF(C18=0,0,1)</f>
        <v>1</v>
      </c>
      <c r="B18" s="37">
        <f>SUM($A$5:A18)*A18</f>
        <v>4</v>
      </c>
      <c r="C18" s="44" t="s">
        <v>206</v>
      </c>
      <c r="J18" s="169"/>
    </row>
    <row r="19" spans="3:10" ht="29.25" customHeight="1">
      <c r="C19" s="195" t="s">
        <v>210</v>
      </c>
      <c r="D19" s="195"/>
      <c r="E19" s="195"/>
      <c r="F19" s="195"/>
      <c r="G19" s="195"/>
      <c r="H19" s="195"/>
      <c r="I19" s="22"/>
      <c r="J19" s="172"/>
    </row>
    <row r="20" spans="5:12" ht="12.75">
      <c r="E20" s="38" t="s">
        <v>53</v>
      </c>
      <c r="G20" s="45">
        <v>1</v>
      </c>
      <c r="J20" s="168"/>
      <c r="L20" s="40">
        <f>G20*J20</f>
        <v>0</v>
      </c>
    </row>
    <row r="21" spans="7:10" ht="12.75">
      <c r="G21" s="45"/>
      <c r="J21" s="168"/>
    </row>
    <row r="22" spans="2:10" ht="12.75">
      <c r="B22" s="37">
        <v>5</v>
      </c>
      <c r="C22" s="38" t="s">
        <v>212</v>
      </c>
      <c r="G22" s="45"/>
      <c r="J22" s="168"/>
    </row>
    <row r="23" spans="3:10" ht="27" customHeight="1">
      <c r="C23" s="195" t="s">
        <v>213</v>
      </c>
      <c r="D23" s="195"/>
      <c r="E23" s="195"/>
      <c r="F23" s="195"/>
      <c r="G23" s="195"/>
      <c r="H23" s="195"/>
      <c r="J23" s="168"/>
    </row>
    <row r="24" spans="3:12" ht="13.5" customHeight="1">
      <c r="C24" s="22"/>
      <c r="D24" s="22"/>
      <c r="E24" s="22" t="s">
        <v>53</v>
      </c>
      <c r="F24" s="22"/>
      <c r="G24" s="22">
        <v>1</v>
      </c>
      <c r="H24" s="22"/>
      <c r="J24" s="168"/>
      <c r="L24" s="40">
        <f>G24*J24</f>
        <v>0</v>
      </c>
    </row>
    <row r="25" spans="7:10" ht="12.75">
      <c r="G25" s="45"/>
      <c r="J25" s="168"/>
    </row>
    <row r="26" spans="1:10" ht="12.75">
      <c r="A26" s="32">
        <f>IF(C26=0,0,1)</f>
        <v>1</v>
      </c>
      <c r="B26" s="37">
        <v>6</v>
      </c>
      <c r="C26" s="44" t="s">
        <v>209</v>
      </c>
      <c r="J26" s="169"/>
    </row>
    <row r="27" spans="3:10" ht="27.75" customHeight="1">
      <c r="C27" s="195" t="s">
        <v>211</v>
      </c>
      <c r="D27" s="195"/>
      <c r="E27" s="195"/>
      <c r="F27" s="195"/>
      <c r="G27" s="195"/>
      <c r="H27" s="195"/>
      <c r="I27" s="22"/>
      <c r="J27" s="172"/>
    </row>
    <row r="28" spans="5:12" ht="12.75">
      <c r="E28" s="38" t="s">
        <v>53</v>
      </c>
      <c r="G28" s="45">
        <v>2</v>
      </c>
      <c r="J28" s="168"/>
      <c r="L28" s="40">
        <f>G28*J28</f>
        <v>0</v>
      </c>
    </row>
    <row r="29" spans="2:14" ht="12.75">
      <c r="B29" s="95"/>
      <c r="G29" s="45"/>
      <c r="J29" s="43"/>
      <c r="N29" s="96"/>
    </row>
    <row r="30" spans="1:14" s="47" customFormat="1" ht="18.75" customHeight="1">
      <c r="A30" s="46" t="s">
        <v>47</v>
      </c>
      <c r="B30" s="150"/>
      <c r="C30" s="47" t="s">
        <v>200</v>
      </c>
      <c r="G30" s="149">
        <f>SUM(L5:L457)</f>
        <v>0</v>
      </c>
      <c r="J30" s="48"/>
      <c r="K30" s="49"/>
      <c r="L30" s="50"/>
      <c r="N30" s="108"/>
    </row>
    <row r="31" spans="2:14" ht="12.75">
      <c r="B31" s="95"/>
      <c r="N31" s="96"/>
    </row>
    <row r="32" spans="2:14" ht="12.75">
      <c r="B32" s="95"/>
      <c r="N32" s="96"/>
    </row>
    <row r="33" spans="2:14" ht="12.75">
      <c r="B33" s="95"/>
      <c r="N33" s="96"/>
    </row>
    <row r="34" spans="2:14" ht="12.75">
      <c r="B34" s="95"/>
      <c r="C34" s="96"/>
      <c r="D34" s="96"/>
      <c r="E34" s="96"/>
      <c r="F34" s="96"/>
      <c r="G34" s="96"/>
      <c r="H34" s="96"/>
      <c r="I34" s="96"/>
      <c r="J34" s="98"/>
      <c r="K34" s="96"/>
      <c r="L34" s="99"/>
      <c r="M34" s="96"/>
      <c r="N34" s="96"/>
    </row>
    <row r="35" spans="2:14" ht="12.75">
      <c r="B35" s="95"/>
      <c r="C35" s="96"/>
      <c r="D35" s="96"/>
      <c r="E35" s="96"/>
      <c r="F35" s="96"/>
      <c r="G35" s="96"/>
      <c r="H35" s="96"/>
      <c r="I35" s="96"/>
      <c r="J35" s="98"/>
      <c r="K35" s="96"/>
      <c r="L35" s="99"/>
      <c r="M35" s="96"/>
      <c r="N35" s="96"/>
    </row>
    <row r="36" spans="2:14" ht="12.75">
      <c r="B36" s="95"/>
      <c r="C36" s="96"/>
      <c r="D36" s="96"/>
      <c r="E36" s="96"/>
      <c r="F36" s="96"/>
      <c r="G36" s="96"/>
      <c r="H36" s="96"/>
      <c r="I36" s="96"/>
      <c r="J36" s="98"/>
      <c r="K36" s="96"/>
      <c r="L36" s="99"/>
      <c r="M36" s="96"/>
      <c r="N36" s="96"/>
    </row>
    <row r="37" spans="2:14" ht="12.75">
      <c r="B37" s="95"/>
      <c r="C37" s="96"/>
      <c r="D37" s="96"/>
      <c r="E37" s="96"/>
      <c r="F37" s="96"/>
      <c r="G37" s="96"/>
      <c r="H37" s="96"/>
      <c r="I37" s="96"/>
      <c r="J37" s="98"/>
      <c r="K37" s="96"/>
      <c r="L37" s="99"/>
      <c r="M37" s="96"/>
      <c r="N37" s="96"/>
    </row>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sheetData>
  <sheetProtection/>
  <mergeCells count="6">
    <mergeCell ref="C27:H27"/>
    <mergeCell ref="C6:H6"/>
    <mergeCell ref="C10:H10"/>
    <mergeCell ref="C15:H15"/>
    <mergeCell ref="C19:H19"/>
    <mergeCell ref="C23:H23"/>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2.xml><?xml version="1.0" encoding="utf-8"?>
<worksheet xmlns="http://schemas.openxmlformats.org/spreadsheetml/2006/main" xmlns:r="http://schemas.openxmlformats.org/officeDocument/2006/relationships">
  <sheetPr codeName="List2"/>
  <dimension ref="A1:K49"/>
  <sheetViews>
    <sheetView tabSelected="1" zoomScalePageLayoutView="0" workbookViewId="0" topLeftCell="A8">
      <selection activeCell="F37" sqref="F37"/>
    </sheetView>
  </sheetViews>
  <sheetFormatPr defaultColWidth="9.00390625" defaultRowHeight="12.75"/>
  <cols>
    <col min="1" max="1" width="9.25390625" style="0" customWidth="1"/>
    <col min="3" max="3" width="21.375" style="0" customWidth="1"/>
    <col min="4" max="4" width="8.125" style="0" customWidth="1"/>
    <col min="5" max="5" width="6.125" style="0" customWidth="1"/>
    <col min="6" max="6" width="19.75390625" style="6" customWidth="1"/>
    <col min="7" max="7" width="5.375" style="0" customWidth="1"/>
    <col min="8" max="8" width="4.00390625" style="5" customWidth="1"/>
    <col min="9" max="9" width="19.875" style="0" customWidth="1"/>
    <col min="10" max="10" width="16.875" style="0" customWidth="1"/>
    <col min="11" max="11" width="13.375" style="0" customWidth="1"/>
    <col min="12" max="12" width="18.75390625" style="0" customWidth="1"/>
  </cols>
  <sheetData>
    <row r="1" spans="1:8" s="27" customFormat="1" ht="13.5" customHeight="1" hidden="1">
      <c r="A1" s="27" t="s">
        <v>47</v>
      </c>
      <c r="F1" s="29"/>
      <c r="H1" s="30"/>
    </row>
    <row r="2" spans="1:8" s="27" customFormat="1" ht="12.75" hidden="1">
      <c r="A2" s="27" t="s">
        <v>47</v>
      </c>
      <c r="B2" s="30" t="s">
        <v>40</v>
      </c>
      <c r="C2" s="30">
        <f>F20</f>
        <v>0</v>
      </c>
      <c r="F2" s="29"/>
      <c r="H2" s="30"/>
    </row>
    <row r="3" spans="1:8" s="27" customFormat="1" ht="12.75" hidden="1">
      <c r="A3" s="27" t="s">
        <v>47</v>
      </c>
      <c r="B3" s="30" t="s">
        <v>41</v>
      </c>
      <c r="C3" s="30">
        <f>F32</f>
        <v>0</v>
      </c>
      <c r="F3" s="29"/>
      <c r="H3" s="30"/>
    </row>
    <row r="4" spans="1:8" s="27" customFormat="1" ht="12.75" hidden="1">
      <c r="A4" s="27" t="s">
        <v>47</v>
      </c>
      <c r="B4" s="30" t="s">
        <v>42</v>
      </c>
      <c r="C4" s="30" t="e">
        <f>#REF!</f>
        <v>#REF!</v>
      </c>
      <c r="F4" s="29"/>
      <c r="H4" s="30"/>
    </row>
    <row r="5" spans="1:8" s="27" customFormat="1" ht="12.75" hidden="1">
      <c r="A5" s="27" t="s">
        <v>47</v>
      </c>
      <c r="B5" s="30" t="s">
        <v>43</v>
      </c>
      <c r="C5" s="30" t="e">
        <f>#REF!</f>
        <v>#REF!</v>
      </c>
      <c r="F5" s="29"/>
      <c r="H5" s="30"/>
    </row>
    <row r="6" spans="1:8" s="27" customFormat="1" ht="12.75" hidden="1">
      <c r="A6" s="27" t="s">
        <v>47</v>
      </c>
      <c r="B6" s="30" t="s">
        <v>34</v>
      </c>
      <c r="C6" s="30" t="e">
        <f>SUM(C2:C5)</f>
        <v>#REF!</v>
      </c>
      <c r="F6" s="29"/>
      <c r="H6" s="30"/>
    </row>
    <row r="7" spans="1:8" s="27" customFormat="1" ht="12.75" hidden="1">
      <c r="A7" s="27" t="s">
        <v>47</v>
      </c>
      <c r="F7" s="29"/>
      <c r="H7" s="30"/>
    </row>
    <row r="8" spans="1:11" ht="15.75" customHeight="1">
      <c r="A8" s="81"/>
      <c r="B8" s="81"/>
      <c r="C8" s="81"/>
      <c r="D8" s="81"/>
      <c r="E8" s="81"/>
      <c r="F8" s="82"/>
      <c r="G8" s="81"/>
      <c r="K8" s="5"/>
    </row>
    <row r="9" spans="1:8" s="156" customFormat="1" ht="18">
      <c r="A9" s="155"/>
      <c r="B9" s="193" t="s">
        <v>35</v>
      </c>
      <c r="C9" s="194"/>
      <c r="D9" s="194"/>
      <c r="E9" s="194"/>
      <c r="F9" s="194"/>
      <c r="H9" s="157"/>
    </row>
    <row r="10" spans="1:8" s="51" customFormat="1" ht="20.25">
      <c r="A10" s="83"/>
      <c r="B10" s="52"/>
      <c r="C10" s="53"/>
      <c r="D10" s="53"/>
      <c r="E10" s="53"/>
      <c r="F10" s="53"/>
      <c r="H10" s="54"/>
    </row>
    <row r="11" spans="1:8" s="51" customFormat="1" ht="20.25">
      <c r="A11" s="83"/>
      <c r="B11" s="52"/>
      <c r="C11" s="60"/>
      <c r="D11" s="53"/>
      <c r="E11" s="53"/>
      <c r="F11" s="53"/>
      <c r="H11" s="54"/>
    </row>
    <row r="12" spans="1:9" ht="20.25">
      <c r="A12" s="81"/>
      <c r="B12" s="12" t="s">
        <v>32</v>
      </c>
      <c r="C12" s="61" t="s">
        <v>94</v>
      </c>
      <c r="D12" s="11"/>
      <c r="E12" s="87"/>
      <c r="F12" s="88" t="s">
        <v>27</v>
      </c>
      <c r="G12" s="87"/>
      <c r="H12" s="89"/>
      <c r="I12" s="87"/>
    </row>
    <row r="13" spans="1:9" ht="12.75">
      <c r="A13" s="81"/>
      <c r="B13" s="87"/>
      <c r="C13" s="87" t="s">
        <v>27</v>
      </c>
      <c r="D13" s="87"/>
      <c r="E13" s="87"/>
      <c r="F13" s="88" t="s">
        <v>27</v>
      </c>
      <c r="G13" s="87"/>
      <c r="H13" s="89"/>
      <c r="I13" s="90"/>
    </row>
    <row r="14" spans="1:9" ht="14.25">
      <c r="A14" s="81"/>
      <c r="B14" s="8" t="str">
        <f>'A.01'!$B$3</f>
        <v>A.01</v>
      </c>
      <c r="C14" s="9" t="str">
        <f>'A.01'!$C$3</f>
        <v>Pripravljalna dela</v>
      </c>
      <c r="D14" s="87"/>
      <c r="E14" s="87"/>
      <c r="F14" s="10">
        <f>'A.01'!G14</f>
        <v>0</v>
      </c>
      <c r="G14" s="87" t="s">
        <v>81</v>
      </c>
      <c r="H14" s="89"/>
      <c r="I14" s="90"/>
    </row>
    <row r="15" spans="1:10" ht="14.25">
      <c r="A15" s="81"/>
      <c r="B15" s="8" t="str">
        <f>'A.02'!$B$3</f>
        <v>A.02</v>
      </c>
      <c r="C15" s="9" t="str">
        <f>'A.02'!$C$3</f>
        <v>Zemeljska dela</v>
      </c>
      <c r="D15" s="9"/>
      <c r="E15" s="9"/>
      <c r="F15" s="10">
        <f>SUM('A.02'!$L$6:$L$480)</f>
        <v>0</v>
      </c>
      <c r="G15" s="55" t="s">
        <v>81</v>
      </c>
      <c r="H15" s="89"/>
      <c r="I15" s="90"/>
      <c r="J15" s="5"/>
    </row>
    <row r="16" spans="1:9" ht="14.25">
      <c r="A16" s="81"/>
      <c r="B16" s="8" t="str">
        <f>'A.03'!$B$3</f>
        <v>A.03</v>
      </c>
      <c r="C16" s="9" t="str">
        <f>'A.03'!$C$3</f>
        <v>Betonska dela</v>
      </c>
      <c r="D16" s="9"/>
      <c r="E16" s="9"/>
      <c r="F16" s="10">
        <f>SUM('A.03'!$L$5:$L$475)</f>
        <v>0</v>
      </c>
      <c r="G16" s="90" t="s">
        <v>81</v>
      </c>
      <c r="H16" s="89"/>
      <c r="I16" s="90"/>
    </row>
    <row r="17" spans="1:9" ht="14.25">
      <c r="A17" s="81"/>
      <c r="B17" s="8" t="str">
        <f>'A.04'!$B$2</f>
        <v>A.04</v>
      </c>
      <c r="C17" s="9" t="str">
        <f>'A.04'!$C$2</f>
        <v>Tesarska dela</v>
      </c>
      <c r="D17" s="9"/>
      <c r="E17" s="9"/>
      <c r="F17" s="10">
        <f>SUM('A.04'!$L$4:$L$466)</f>
        <v>0</v>
      </c>
      <c r="G17" s="90" t="s">
        <v>81</v>
      </c>
      <c r="H17" s="89"/>
      <c r="I17" s="90"/>
    </row>
    <row r="18" spans="1:9" ht="14.25">
      <c r="A18" s="81"/>
      <c r="B18" s="8" t="str">
        <f>'A.05'!$B$3</f>
        <v>A.05</v>
      </c>
      <c r="C18" s="9" t="str">
        <f>'A.05'!$C$3</f>
        <v>Zidarska dela</v>
      </c>
      <c r="D18" s="9"/>
      <c r="E18" s="9"/>
      <c r="F18" s="10">
        <f>SUM('A.05'!$L$5:$L$415)</f>
        <v>0</v>
      </c>
      <c r="G18" s="90" t="s">
        <v>81</v>
      </c>
      <c r="H18" s="89"/>
      <c r="I18" s="90"/>
    </row>
    <row r="19" spans="1:9" ht="14.25">
      <c r="A19" s="81"/>
      <c r="B19" s="8" t="str">
        <f>'A.06'!$B$3</f>
        <v>A.06</v>
      </c>
      <c r="C19" s="9" t="str">
        <f>'A.06'!$C$3</f>
        <v>Kanalizacija</v>
      </c>
      <c r="D19" s="9"/>
      <c r="E19" s="9"/>
      <c r="F19" s="10">
        <f>SUM('A.06'!$L$6:$L$459)</f>
        <v>0</v>
      </c>
      <c r="G19" s="90" t="s">
        <v>81</v>
      </c>
      <c r="H19" s="89"/>
      <c r="I19" s="90"/>
    </row>
    <row r="20" spans="1:9" s="18" customFormat="1" ht="18" customHeight="1">
      <c r="A20" s="84"/>
      <c r="B20" s="13" t="s">
        <v>34</v>
      </c>
      <c r="C20" s="13"/>
      <c r="D20" s="13"/>
      <c r="E20" s="13"/>
      <c r="F20" s="14">
        <f>SUM(F14:F19)</f>
        <v>0</v>
      </c>
      <c r="G20" s="56" t="s">
        <v>81</v>
      </c>
      <c r="H20" s="16"/>
      <c r="I20" s="17"/>
    </row>
    <row r="21" spans="1:9" s="18" customFormat="1" ht="12.75" customHeight="1">
      <c r="A21" s="84"/>
      <c r="B21" s="19"/>
      <c r="C21" s="19"/>
      <c r="D21" s="19"/>
      <c r="E21" s="19"/>
      <c r="F21" s="20"/>
      <c r="G21" s="15"/>
      <c r="H21" s="16"/>
      <c r="I21" s="17"/>
    </row>
    <row r="22" spans="1:9" ht="12.75">
      <c r="A22" s="81"/>
      <c r="B22" s="87"/>
      <c r="C22" s="87"/>
      <c r="D22" s="87"/>
      <c r="E22" s="87"/>
      <c r="F22" s="88"/>
      <c r="G22" s="87"/>
      <c r="H22" s="89"/>
      <c r="I22" s="90"/>
    </row>
    <row r="23" spans="1:9" ht="20.25">
      <c r="A23" s="81"/>
      <c r="B23" s="12" t="s">
        <v>33</v>
      </c>
      <c r="C23" s="61" t="s">
        <v>95</v>
      </c>
      <c r="D23" s="87"/>
      <c r="E23" s="87"/>
      <c r="F23" s="88"/>
      <c r="G23" s="87"/>
      <c r="H23" s="89"/>
      <c r="I23" s="90"/>
    </row>
    <row r="24" spans="1:9" ht="12.75">
      <c r="A24" s="81"/>
      <c r="B24" s="87"/>
      <c r="C24" s="87"/>
      <c r="D24" s="87"/>
      <c r="E24" s="87"/>
      <c r="F24" s="88"/>
      <c r="G24" s="87"/>
      <c r="H24" s="89"/>
      <c r="I24" s="90"/>
    </row>
    <row r="25" spans="1:9" ht="14.25">
      <c r="A25" s="81"/>
      <c r="B25" s="8" t="str">
        <f>'B.01'!$B$3</f>
        <v>B.01</v>
      </c>
      <c r="C25" s="9" t="str">
        <f>'B.01'!$C$3</f>
        <v>Kleparska dela</v>
      </c>
      <c r="D25" s="9"/>
      <c r="E25" s="9"/>
      <c r="F25" s="10">
        <f>SUM('B.01'!$L$5:$L$483)</f>
        <v>0</v>
      </c>
      <c r="G25" s="90" t="s">
        <v>81</v>
      </c>
      <c r="H25" s="89"/>
      <c r="I25" s="90"/>
    </row>
    <row r="26" spans="1:9" ht="14.25">
      <c r="A26" s="81"/>
      <c r="B26" s="8" t="str">
        <f>'B.02'!$B$3</f>
        <v>B.02</v>
      </c>
      <c r="C26" s="9" t="str">
        <f>'B.02'!$C$3</f>
        <v>Ključavničarska dela</v>
      </c>
      <c r="D26" s="9"/>
      <c r="E26" s="9"/>
      <c r="F26" s="10">
        <f>SUM('B.02'!$L$5:$L$382)</f>
        <v>0</v>
      </c>
      <c r="G26" s="90" t="s">
        <v>81</v>
      </c>
      <c r="H26" s="89"/>
      <c r="I26" s="90"/>
    </row>
    <row r="27" spans="1:9" ht="14.25">
      <c r="A27" s="81"/>
      <c r="B27" s="8" t="s">
        <v>61</v>
      </c>
      <c r="C27" s="9" t="s">
        <v>160</v>
      </c>
      <c r="D27" s="9"/>
      <c r="E27" s="9"/>
      <c r="F27" s="10">
        <f>'B.03'!G42</f>
        <v>0</v>
      </c>
      <c r="G27" s="90" t="s">
        <v>81</v>
      </c>
      <c r="H27" s="89"/>
      <c r="I27" s="90"/>
    </row>
    <row r="28" spans="1:9" ht="14.25">
      <c r="A28" s="81"/>
      <c r="B28" s="8" t="str">
        <f>'B.04'!$B$3</f>
        <v>B.04</v>
      </c>
      <c r="C28" s="9" t="str">
        <f>'B.04'!$C$3</f>
        <v>Gips stene in obloge</v>
      </c>
      <c r="D28" s="9"/>
      <c r="E28" s="9"/>
      <c r="F28" s="10">
        <f>SUM('B.04'!$L$5:$L$408)</f>
        <v>0</v>
      </c>
      <c r="G28" s="90" t="s">
        <v>81</v>
      </c>
      <c r="H28" s="89"/>
      <c r="I28" s="90"/>
    </row>
    <row r="29" spans="1:9" ht="14.25">
      <c r="A29" s="81"/>
      <c r="B29" s="8" t="str">
        <f>'B.05'!$B$3</f>
        <v>B.05</v>
      </c>
      <c r="C29" s="9" t="str">
        <f>'B.05'!$C$3</f>
        <v>Tlakarska in keramična dela </v>
      </c>
      <c r="D29" s="9"/>
      <c r="E29" s="9"/>
      <c r="F29" s="10">
        <f>SUM('B.05'!$L$5:$L$472)</f>
        <v>0</v>
      </c>
      <c r="G29" s="90" t="s">
        <v>81</v>
      </c>
      <c r="H29" s="89"/>
      <c r="I29" s="90"/>
    </row>
    <row r="30" spans="1:9" ht="14.25">
      <c r="A30" s="81"/>
      <c r="B30" s="8" t="str">
        <f>'B.06'!$B$3</f>
        <v>B.06</v>
      </c>
      <c r="C30" s="9" t="str">
        <f>'B.06'!$C$3</f>
        <v>Slikopleskarska dela</v>
      </c>
      <c r="D30" s="9"/>
      <c r="E30" s="9"/>
      <c r="F30" s="10">
        <f>SUM('B.06'!$L$5:$L$480)</f>
        <v>0</v>
      </c>
      <c r="G30" s="90" t="s">
        <v>81</v>
      </c>
      <c r="H30" s="89"/>
      <c r="I30" s="90"/>
    </row>
    <row r="31" spans="1:9" ht="14.25">
      <c r="A31" s="81"/>
      <c r="B31" s="8" t="str">
        <f>'B.07'!$B$3</f>
        <v>B.07</v>
      </c>
      <c r="C31" s="9" t="str">
        <f>'B.07'!$C$3</f>
        <v>Fasadna dela</v>
      </c>
      <c r="D31" s="9"/>
      <c r="E31" s="9"/>
      <c r="F31" s="10">
        <f>SUM('B.07'!$L$6:$L$469)</f>
        <v>0</v>
      </c>
      <c r="G31" s="90" t="s">
        <v>81</v>
      </c>
      <c r="H31" s="89"/>
      <c r="I31" s="90"/>
    </row>
    <row r="32" spans="1:9" s="7" customFormat="1" ht="18.75" customHeight="1">
      <c r="A32" s="85"/>
      <c r="B32" s="13" t="s">
        <v>34</v>
      </c>
      <c r="C32" s="13"/>
      <c r="D32" s="13"/>
      <c r="E32" s="13"/>
      <c r="F32" s="14">
        <f>SUM(F25:F31)</f>
        <v>0</v>
      </c>
      <c r="G32" s="56" t="s">
        <v>81</v>
      </c>
      <c r="H32" s="91"/>
      <c r="I32" s="92"/>
    </row>
    <row r="33" spans="1:9" s="7" customFormat="1" ht="12.75" customHeight="1">
      <c r="A33" s="85"/>
      <c r="B33" s="19"/>
      <c r="C33" s="19"/>
      <c r="D33" s="19"/>
      <c r="E33" s="19"/>
      <c r="F33" s="20"/>
      <c r="G33" s="93"/>
      <c r="H33" s="91"/>
      <c r="I33" s="92"/>
    </row>
    <row r="34" spans="1:9" s="7" customFormat="1" ht="12.75" customHeight="1">
      <c r="A34" s="85"/>
      <c r="B34" s="19"/>
      <c r="C34" s="19"/>
      <c r="D34" s="19"/>
      <c r="E34" s="19"/>
      <c r="F34" s="20"/>
      <c r="G34" s="93"/>
      <c r="H34" s="91"/>
      <c r="I34" s="92"/>
    </row>
    <row r="35" spans="1:9" s="7" customFormat="1" ht="21.75" customHeight="1">
      <c r="A35" s="85"/>
      <c r="B35" s="12" t="s">
        <v>89</v>
      </c>
      <c r="C35" s="61" t="s">
        <v>218</v>
      </c>
      <c r="D35" s="87"/>
      <c r="E35" s="87"/>
      <c r="F35" s="88"/>
      <c r="G35" s="93"/>
      <c r="H35" s="91"/>
      <c r="I35" s="92"/>
    </row>
    <row r="36" spans="1:9" ht="12.75">
      <c r="A36" s="81"/>
      <c r="B36" s="87"/>
      <c r="C36" s="87"/>
      <c r="D36" s="87"/>
      <c r="E36" s="87"/>
      <c r="F36" s="88"/>
      <c r="G36" s="87"/>
      <c r="H36" s="89"/>
      <c r="I36" s="90"/>
    </row>
    <row r="37" spans="1:9" ht="14.25">
      <c r="A37" s="81"/>
      <c r="B37" s="8" t="str">
        <f>'C.01'!$B$3</f>
        <v>C.01</v>
      </c>
      <c r="C37" s="44" t="s">
        <v>232</v>
      </c>
      <c r="D37" s="87"/>
      <c r="E37" s="87"/>
      <c r="F37" s="10">
        <f>'C.01'!G33</f>
        <v>0</v>
      </c>
      <c r="G37" s="90" t="s">
        <v>81</v>
      </c>
      <c r="H37" s="89"/>
      <c r="I37" s="90"/>
    </row>
    <row r="38" spans="1:9" ht="14.25">
      <c r="A38" s="81"/>
      <c r="B38" s="8" t="s">
        <v>227</v>
      </c>
      <c r="C38" s="44" t="s">
        <v>228</v>
      </c>
      <c r="D38" s="87"/>
      <c r="E38" s="87"/>
      <c r="F38" s="10">
        <f>'C.02'!G46</f>
        <v>0</v>
      </c>
      <c r="G38" s="90" t="s">
        <v>81</v>
      </c>
      <c r="H38" s="89"/>
      <c r="I38" s="90"/>
    </row>
    <row r="39" spans="1:9" ht="20.25" customHeight="1">
      <c r="A39" s="81"/>
      <c r="B39" s="13" t="s">
        <v>34</v>
      </c>
      <c r="C39" s="13"/>
      <c r="D39" s="13"/>
      <c r="E39" s="13"/>
      <c r="F39" s="14">
        <f>SUM(F37:F38)</f>
        <v>0</v>
      </c>
      <c r="G39" s="56" t="s">
        <v>81</v>
      </c>
      <c r="H39" s="89"/>
      <c r="I39" s="90"/>
    </row>
    <row r="40" spans="1:9" ht="14.25">
      <c r="A40" s="81"/>
      <c r="B40" s="8"/>
      <c r="C40" s="9"/>
      <c r="D40" s="87"/>
      <c r="E40" s="87"/>
      <c r="F40" s="10"/>
      <c r="G40" s="87"/>
      <c r="H40" s="89"/>
      <c r="I40" s="90"/>
    </row>
    <row r="41" spans="1:9" ht="14.25">
      <c r="A41" s="81"/>
      <c r="B41" s="8"/>
      <c r="C41" s="9"/>
      <c r="D41" s="87"/>
      <c r="E41" s="87"/>
      <c r="F41" s="10"/>
      <c r="G41" s="87"/>
      <c r="H41" s="89"/>
      <c r="I41" s="90"/>
    </row>
    <row r="42" spans="1:9" s="154" customFormat="1" ht="18.75" customHeight="1">
      <c r="A42" s="144"/>
      <c r="B42" s="145" t="s">
        <v>34</v>
      </c>
      <c r="C42" s="145"/>
      <c r="D42" s="145"/>
      <c r="E42" s="145"/>
      <c r="F42" s="146">
        <f>F20+F32+F39</f>
        <v>0</v>
      </c>
      <c r="G42" s="151" t="s">
        <v>81</v>
      </c>
      <c r="H42" s="152"/>
      <c r="I42" s="153"/>
    </row>
    <row r="43" spans="1:9" ht="12.75">
      <c r="A43" s="81"/>
      <c r="B43" s="87"/>
      <c r="C43" s="1"/>
      <c r="D43" s="87"/>
      <c r="E43" s="87"/>
      <c r="F43" s="88"/>
      <c r="G43" s="87"/>
      <c r="H43" s="89"/>
      <c r="I43" s="87"/>
    </row>
    <row r="44" spans="1:9" ht="12.75">
      <c r="A44" s="81"/>
      <c r="B44" s="87"/>
      <c r="C44" s="1"/>
      <c r="D44" s="87"/>
      <c r="E44" s="87"/>
      <c r="F44" s="88"/>
      <c r="G44" s="87"/>
      <c r="H44" s="89"/>
      <c r="I44" s="87"/>
    </row>
    <row r="45" spans="1:9" ht="12.75">
      <c r="A45" s="81"/>
      <c r="B45" s="87"/>
      <c r="C45" s="1"/>
      <c r="D45" s="87"/>
      <c r="E45" s="87"/>
      <c r="F45" s="88"/>
      <c r="G45" s="87"/>
      <c r="H45" s="89"/>
      <c r="I45" s="87"/>
    </row>
    <row r="46" spans="1:9" ht="12.75">
      <c r="A46" s="81"/>
      <c r="B46" s="87"/>
      <c r="C46" s="87"/>
      <c r="D46" s="87"/>
      <c r="E46" s="87"/>
      <c r="F46" s="88"/>
      <c r="G46" s="87"/>
      <c r="H46" s="89"/>
      <c r="I46" s="87"/>
    </row>
    <row r="47" spans="1:9" ht="12.75">
      <c r="A47" s="81"/>
      <c r="B47" s="87"/>
      <c r="C47" s="87"/>
      <c r="D47" s="87"/>
      <c r="E47" s="87"/>
      <c r="F47" s="88"/>
      <c r="G47" s="87"/>
      <c r="H47" s="89"/>
      <c r="I47" s="87"/>
    </row>
    <row r="48" spans="1:9" ht="12.75">
      <c r="A48" s="81"/>
      <c r="B48" s="87"/>
      <c r="C48" s="87"/>
      <c r="D48" s="87"/>
      <c r="E48" s="87"/>
      <c r="F48" s="88"/>
      <c r="G48" s="87"/>
      <c r="H48" s="89"/>
      <c r="I48" s="87"/>
    </row>
    <row r="49" spans="2:9" ht="12.75">
      <c r="B49" s="87"/>
      <c r="C49" s="87"/>
      <c r="D49" s="87"/>
      <c r="E49" s="87"/>
      <c r="F49" s="88"/>
      <c r="G49" s="87"/>
      <c r="H49" s="89"/>
      <c r="I49" s="87"/>
    </row>
  </sheetData>
  <sheetProtection/>
  <mergeCells count="1">
    <mergeCell ref="B9:F9"/>
  </mergeCells>
  <printOptions/>
  <pageMargins left="0.5905511811023623" right="0.75" top="0.984251968503937" bottom="0.98425196850393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4"/>
  <dimension ref="A1:L16"/>
  <sheetViews>
    <sheetView zoomScalePageLayoutView="0" workbookViewId="0" topLeftCell="B2">
      <selection activeCell="J12" sqref="J12"/>
    </sheetView>
  </sheetViews>
  <sheetFormatPr defaultColWidth="9.00390625" defaultRowHeight="12.75"/>
  <cols>
    <col min="1" max="1" width="5.75390625" style="32" hidden="1" customWidth="1"/>
    <col min="2" max="2" width="5.0039062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4.25" customHeight="1" hidden="1">
      <c r="B1" s="34" t="s">
        <v>29</v>
      </c>
      <c r="C1" s="32" t="s">
        <v>47</v>
      </c>
      <c r="J1" s="35"/>
      <c r="L1" s="36">
        <f>SUM(L6:L468)</f>
        <v>0</v>
      </c>
    </row>
    <row r="2" spans="11:12" ht="15.75" customHeight="1">
      <c r="K2" s="40"/>
      <c r="L2" s="38"/>
    </row>
    <row r="3" spans="1:12" s="1" customFormat="1" ht="18.75" customHeight="1">
      <c r="A3" s="28" t="s">
        <v>47</v>
      </c>
      <c r="B3" s="147" t="s">
        <v>38</v>
      </c>
      <c r="C3" s="1" t="s">
        <v>121</v>
      </c>
      <c r="J3" s="23" t="s">
        <v>48</v>
      </c>
      <c r="K3" s="21"/>
      <c r="L3" s="31" t="s">
        <v>79</v>
      </c>
    </row>
    <row r="4" spans="1:12" ht="12.75" customHeight="1">
      <c r="A4" s="32">
        <v>0</v>
      </c>
      <c r="B4" s="41"/>
      <c r="C4" s="42"/>
      <c r="K4" s="40"/>
      <c r="L4" s="38"/>
    </row>
    <row r="5" spans="2:12" ht="12.75" customHeight="1">
      <c r="B5" s="41"/>
      <c r="C5" s="42"/>
      <c r="K5" s="40"/>
      <c r="L5" s="38"/>
    </row>
    <row r="6" spans="1:3" ht="12.75">
      <c r="A6" s="32">
        <f>IF(C6=0,0,1)</f>
        <v>1</v>
      </c>
      <c r="B6" s="37">
        <f>SUM($A$4:A6)*A6</f>
        <v>1</v>
      </c>
      <c r="C6" s="44" t="s">
        <v>93</v>
      </c>
    </row>
    <row r="7" spans="3:10" ht="26.25" customHeight="1">
      <c r="C7" s="195" t="s">
        <v>261</v>
      </c>
      <c r="D7" s="195"/>
      <c r="E7" s="195"/>
      <c r="F7" s="195"/>
      <c r="G7" s="195"/>
      <c r="H7" s="195"/>
      <c r="I7" s="22"/>
      <c r="J7" s="24"/>
    </row>
    <row r="8" spans="5:12" ht="12.75">
      <c r="E8" s="38" t="s">
        <v>53</v>
      </c>
      <c r="F8" s="38" t="s">
        <v>27</v>
      </c>
      <c r="G8" s="45">
        <v>1</v>
      </c>
      <c r="J8" s="168"/>
      <c r="L8" s="40">
        <f>G8*J8</f>
        <v>0</v>
      </c>
    </row>
    <row r="9" spans="7:10" ht="12.75">
      <c r="G9" s="45"/>
      <c r="J9" s="168"/>
    </row>
    <row r="10" spans="1:10" ht="12.75">
      <c r="A10" s="32">
        <f>IF(C10=0,0,1)</f>
        <v>1</v>
      </c>
      <c r="B10" s="37">
        <f>SUM($A$4:A10)*A10</f>
        <v>2</v>
      </c>
      <c r="C10" s="44" t="s">
        <v>119</v>
      </c>
      <c r="J10" s="169"/>
    </row>
    <row r="11" spans="3:10" ht="26.25" customHeight="1">
      <c r="C11" s="195" t="s">
        <v>120</v>
      </c>
      <c r="D11" s="195"/>
      <c r="E11" s="195"/>
      <c r="F11" s="195"/>
      <c r="G11" s="195"/>
      <c r="H11" s="195"/>
      <c r="I11" s="22"/>
      <c r="J11" s="170"/>
    </row>
    <row r="12" spans="5:12" ht="12.75">
      <c r="E12" s="38" t="s">
        <v>53</v>
      </c>
      <c r="F12" s="38" t="s">
        <v>27</v>
      </c>
      <c r="G12" s="45">
        <v>5</v>
      </c>
      <c r="J12" s="168"/>
      <c r="L12" s="40">
        <f>G12*J12</f>
        <v>0</v>
      </c>
    </row>
    <row r="13" spans="2:10" ht="12.75">
      <c r="B13" s="62"/>
      <c r="G13" s="45"/>
      <c r="J13" s="43"/>
    </row>
    <row r="14" spans="1:12" s="47" customFormat="1" ht="18.75" customHeight="1">
      <c r="A14" s="46" t="s">
        <v>47</v>
      </c>
      <c r="B14" s="148"/>
      <c r="C14" s="47" t="s">
        <v>122</v>
      </c>
      <c r="G14" s="149">
        <f>SUM(L6:L468)</f>
        <v>0</v>
      </c>
      <c r="J14" s="48"/>
      <c r="K14" s="49"/>
      <c r="L14" s="50"/>
    </row>
    <row r="15" spans="1:3" ht="12.75">
      <c r="A15" s="32">
        <f>IF(C15=0,0,1)</f>
        <v>0</v>
      </c>
      <c r="B15" s="62"/>
      <c r="C15" s="44"/>
    </row>
    <row r="16" ht="12.75">
      <c r="B16" s="62"/>
    </row>
    <row r="40" ht="12.75"/>
    <row r="41" ht="12.75"/>
    <row r="42" ht="12.75"/>
    <row r="43" ht="12.75"/>
    <row r="44" ht="12.75"/>
    <row r="45" ht="12.75"/>
    <row r="46" ht="12.75"/>
    <row r="47" ht="12.75"/>
  </sheetData>
  <sheetProtection/>
  <mergeCells count="2">
    <mergeCell ref="C7:H7"/>
    <mergeCell ref="C11:H11"/>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4.xml><?xml version="1.0" encoding="utf-8"?>
<worksheet xmlns="http://schemas.openxmlformats.org/spreadsheetml/2006/main" xmlns:r="http://schemas.openxmlformats.org/officeDocument/2006/relationships">
  <sheetPr codeName="List3"/>
  <dimension ref="A1:L28"/>
  <sheetViews>
    <sheetView zoomScalePageLayoutView="0" workbookViewId="0" topLeftCell="B2">
      <selection activeCell="J24" sqref="J24"/>
    </sheetView>
  </sheetViews>
  <sheetFormatPr defaultColWidth="9.00390625" defaultRowHeight="12.75"/>
  <cols>
    <col min="1" max="1" width="5.75390625" style="32" hidden="1" customWidth="1"/>
    <col min="2" max="2" width="4.7539062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4.25" customHeight="1" hidden="1">
      <c r="B1" s="34" t="s">
        <v>29</v>
      </c>
      <c r="C1" s="32" t="s">
        <v>47</v>
      </c>
      <c r="J1" s="35"/>
      <c r="L1" s="36">
        <f>SUM(L6:L480)</f>
        <v>0</v>
      </c>
    </row>
    <row r="2" spans="2:12" ht="15.75" customHeight="1">
      <c r="B2" s="62"/>
      <c r="C2" s="63"/>
      <c r="D2" s="63"/>
      <c r="E2" s="63"/>
      <c r="F2" s="63"/>
      <c r="G2" s="63"/>
      <c r="H2" s="63"/>
      <c r="I2" s="63"/>
      <c r="J2" s="64"/>
      <c r="K2" s="65"/>
      <c r="L2" s="63"/>
    </row>
    <row r="3" spans="1:12" s="1" customFormat="1" ht="18.75" customHeight="1">
      <c r="A3" s="28" t="s">
        <v>47</v>
      </c>
      <c r="B3" s="147" t="s">
        <v>39</v>
      </c>
      <c r="C3" s="1" t="s">
        <v>36</v>
      </c>
      <c r="J3" s="23" t="s">
        <v>48</v>
      </c>
      <c r="K3" s="21"/>
      <c r="L3" s="31" t="s">
        <v>79</v>
      </c>
    </row>
    <row r="4" spans="1:12" ht="12.75" customHeight="1">
      <c r="A4" s="32">
        <v>0</v>
      </c>
      <c r="B4" s="41"/>
      <c r="C4" s="42"/>
      <c r="K4" s="40"/>
      <c r="L4" s="38"/>
    </row>
    <row r="5" spans="2:12" ht="12.75" customHeight="1">
      <c r="B5" s="41"/>
      <c r="C5" s="42"/>
      <c r="K5" s="40"/>
      <c r="L5" s="38"/>
    </row>
    <row r="6" spans="1:3" ht="12.75">
      <c r="A6" s="32">
        <f>IF(C6=0,0,1)</f>
        <v>1</v>
      </c>
      <c r="B6" s="37">
        <f>SUM($A$4:A6)*A6</f>
        <v>1</v>
      </c>
      <c r="C6" s="44" t="s">
        <v>97</v>
      </c>
    </row>
    <row r="7" spans="3:10" ht="39" customHeight="1">
      <c r="C7" s="195" t="s">
        <v>279</v>
      </c>
      <c r="D7" s="195"/>
      <c r="E7" s="195"/>
      <c r="F7" s="195"/>
      <c r="G7" s="195"/>
      <c r="H7" s="195"/>
      <c r="I7" s="22"/>
      <c r="J7" s="24"/>
    </row>
    <row r="8" spans="5:12" ht="12.75">
      <c r="E8" s="38" t="s">
        <v>28</v>
      </c>
      <c r="F8" s="38" t="s">
        <v>27</v>
      </c>
      <c r="G8" s="45">
        <v>57</v>
      </c>
      <c r="J8" s="168"/>
      <c r="L8" s="40">
        <f>G8*J8</f>
        <v>0</v>
      </c>
    </row>
    <row r="9" spans="2:12" ht="12.75">
      <c r="B9" s="62"/>
      <c r="C9" s="63"/>
      <c r="D9" s="63"/>
      <c r="E9" s="63"/>
      <c r="F9" s="63"/>
      <c r="G9" s="76"/>
      <c r="H9" s="63"/>
      <c r="I9" s="63"/>
      <c r="J9" s="171"/>
      <c r="K9" s="63"/>
      <c r="L9" s="65"/>
    </row>
    <row r="10" spans="1:10" ht="12.75">
      <c r="A10" s="32">
        <f>IF(C10=0,0,1)</f>
        <v>1</v>
      </c>
      <c r="B10" s="37">
        <f>SUM($A$4:A10)*A10</f>
        <v>2</v>
      </c>
      <c r="C10" s="44" t="s">
        <v>76</v>
      </c>
      <c r="J10" s="169"/>
    </row>
    <row r="11" spans="3:10" ht="25.5" customHeight="1">
      <c r="C11" s="195" t="s">
        <v>104</v>
      </c>
      <c r="D11" s="195"/>
      <c r="E11" s="195"/>
      <c r="F11" s="195"/>
      <c r="G11" s="195"/>
      <c r="H11" s="195"/>
      <c r="I11" s="22"/>
      <c r="J11" s="172"/>
    </row>
    <row r="12" spans="5:12" ht="12.75">
      <c r="E12" s="38" t="s">
        <v>46</v>
      </c>
      <c r="F12" s="38" t="s">
        <v>27</v>
      </c>
      <c r="G12" s="45">
        <v>72</v>
      </c>
      <c r="J12" s="168"/>
      <c r="L12" s="40">
        <f>G12*J12</f>
        <v>0</v>
      </c>
    </row>
    <row r="13" spans="2:12" ht="12.75">
      <c r="B13" s="62"/>
      <c r="C13" s="63"/>
      <c r="D13" s="63"/>
      <c r="E13" s="63"/>
      <c r="F13" s="63"/>
      <c r="G13" s="76"/>
      <c r="H13" s="63"/>
      <c r="I13" s="63"/>
      <c r="J13" s="171"/>
      <c r="K13" s="63"/>
      <c r="L13" s="65"/>
    </row>
    <row r="14" spans="1:12" ht="12.75">
      <c r="A14" s="32">
        <f>IF(C14=0,0,1)</f>
        <v>1</v>
      </c>
      <c r="B14" s="37">
        <f>SUM($A$4:A14)*A14</f>
        <v>3</v>
      </c>
      <c r="C14" s="44" t="s">
        <v>67</v>
      </c>
      <c r="I14" s="63"/>
      <c r="J14" s="173"/>
      <c r="K14" s="63"/>
      <c r="L14" s="65"/>
    </row>
    <row r="15" spans="3:10" ht="52.5" customHeight="1">
      <c r="C15" s="195" t="s">
        <v>262</v>
      </c>
      <c r="D15" s="195"/>
      <c r="E15" s="195"/>
      <c r="F15" s="195"/>
      <c r="G15" s="195"/>
      <c r="H15" s="195"/>
      <c r="I15" s="22"/>
      <c r="J15" s="172"/>
    </row>
    <row r="16" spans="2:12" ht="12.75">
      <c r="B16" s="62"/>
      <c r="E16" s="38" t="s">
        <v>28</v>
      </c>
      <c r="F16" s="38" t="s">
        <v>27</v>
      </c>
      <c r="G16" s="45">
        <v>32</v>
      </c>
      <c r="J16" s="168"/>
      <c r="L16" s="40">
        <f>G16*J16</f>
        <v>0</v>
      </c>
    </row>
    <row r="17" spans="2:10" ht="12.75">
      <c r="B17" s="62"/>
      <c r="G17" s="45"/>
      <c r="J17" s="168"/>
    </row>
    <row r="18" spans="1:12" ht="12.75">
      <c r="A18" s="32">
        <f>IF(C18=0,0,1)</f>
        <v>1</v>
      </c>
      <c r="B18" s="37">
        <v>5</v>
      </c>
      <c r="C18" s="44" t="s">
        <v>282</v>
      </c>
      <c r="I18" s="63"/>
      <c r="J18" s="173"/>
      <c r="K18" s="63"/>
      <c r="L18" s="65"/>
    </row>
    <row r="19" spans="3:10" ht="14.25" customHeight="1">
      <c r="C19" s="195" t="s">
        <v>283</v>
      </c>
      <c r="D19" s="195"/>
      <c r="E19" s="195"/>
      <c r="F19" s="195"/>
      <c r="G19" s="195"/>
      <c r="H19" s="195"/>
      <c r="I19" s="22"/>
      <c r="J19" s="172"/>
    </row>
    <row r="20" spans="2:12" ht="12.75">
      <c r="B20" s="62"/>
      <c r="E20" s="38" t="s">
        <v>28</v>
      </c>
      <c r="F20" s="38" t="s">
        <v>27</v>
      </c>
      <c r="G20" s="45">
        <v>16</v>
      </c>
      <c r="J20" s="168"/>
      <c r="L20" s="40">
        <f>G20*J20</f>
        <v>0</v>
      </c>
    </row>
    <row r="21" spans="2:10" ht="12.75">
      <c r="B21" s="62"/>
      <c r="G21" s="45"/>
      <c r="J21" s="168"/>
    </row>
    <row r="22" spans="1:10" ht="12.75">
      <c r="A22" s="32">
        <f>IF(C22=0,0,1)</f>
        <v>1</v>
      </c>
      <c r="B22" s="37">
        <f>SUM($A$4:A22)*A22</f>
        <v>5</v>
      </c>
      <c r="C22" s="44" t="s">
        <v>74</v>
      </c>
      <c r="J22" s="169"/>
    </row>
    <row r="23" spans="3:10" ht="26.25" customHeight="1">
      <c r="C23" s="195" t="s">
        <v>263</v>
      </c>
      <c r="D23" s="195"/>
      <c r="E23" s="195"/>
      <c r="F23" s="195"/>
      <c r="G23" s="195"/>
      <c r="H23" s="195"/>
      <c r="I23" s="22"/>
      <c r="J23" s="172"/>
    </row>
    <row r="24" spans="5:12" ht="12.75">
      <c r="E24" s="38" t="s">
        <v>52</v>
      </c>
      <c r="F24" s="38" t="s">
        <v>27</v>
      </c>
      <c r="G24" s="45">
        <v>20</v>
      </c>
      <c r="J24" s="168"/>
      <c r="L24" s="40">
        <f>G24*J24</f>
        <v>0</v>
      </c>
    </row>
    <row r="25" spans="2:10" ht="12.75">
      <c r="B25" s="62"/>
      <c r="G25" s="45"/>
      <c r="J25" s="43"/>
    </row>
    <row r="26" spans="1:12" s="47" customFormat="1" ht="18.75" customHeight="1">
      <c r="A26" s="46" t="s">
        <v>47</v>
      </c>
      <c r="B26" s="148"/>
      <c r="C26" s="47" t="s">
        <v>78</v>
      </c>
      <c r="G26" s="149">
        <f>SUM(L6:L480)</f>
        <v>0</v>
      </c>
      <c r="J26" s="48"/>
      <c r="K26" s="49"/>
      <c r="L26" s="50"/>
    </row>
    <row r="27" spans="1:3" ht="12.75">
      <c r="A27" s="32">
        <f>IF(C27=0,0,1)</f>
        <v>0</v>
      </c>
      <c r="B27" s="62"/>
      <c r="C27" s="44"/>
    </row>
    <row r="28" ht="12.75">
      <c r="B28" s="62"/>
    </row>
    <row r="44" ht="12.75"/>
    <row r="45" ht="12.75"/>
    <row r="46" ht="12.75"/>
    <row r="47" ht="12.75"/>
    <row r="48" ht="12.75"/>
    <row r="49" ht="12.75"/>
  </sheetData>
  <sheetProtection/>
  <mergeCells count="5">
    <mergeCell ref="C23:H23"/>
    <mergeCell ref="C7:H7"/>
    <mergeCell ref="C15:H15"/>
    <mergeCell ref="C11:H11"/>
    <mergeCell ref="C19:H19"/>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5.xml><?xml version="1.0" encoding="utf-8"?>
<worksheet xmlns="http://schemas.openxmlformats.org/spreadsheetml/2006/main" xmlns:r="http://schemas.openxmlformats.org/officeDocument/2006/relationships">
  <sheetPr codeName="List31"/>
  <dimension ref="A1:L30"/>
  <sheetViews>
    <sheetView zoomScalePageLayoutView="0" workbookViewId="0" topLeftCell="B2">
      <selection activeCell="J27" sqref="J27"/>
    </sheetView>
  </sheetViews>
  <sheetFormatPr defaultColWidth="9.00390625" defaultRowHeight="12.75"/>
  <cols>
    <col min="1" max="1" width="0" style="32" hidden="1" customWidth="1"/>
    <col min="2" max="2" width="4.87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3.00390625" style="39" customWidth="1"/>
    <col min="11" max="11" width="0.74609375" style="38" customWidth="1"/>
    <col min="12" max="12" width="13.625" style="40" customWidth="1"/>
    <col min="13" max="13" width="8.125" style="38" customWidth="1"/>
    <col min="14" max="16384" width="9.125" style="38" customWidth="1"/>
  </cols>
  <sheetData>
    <row r="1" spans="2:12" s="32" customFormat="1" ht="15.75" customHeight="1" hidden="1">
      <c r="B1" s="34" t="s">
        <v>29</v>
      </c>
      <c r="C1" s="32" t="s">
        <v>47</v>
      </c>
      <c r="J1" s="35"/>
      <c r="L1" s="36">
        <f>SUM(L5:L475)</f>
        <v>0</v>
      </c>
    </row>
    <row r="2" spans="2:12" ht="15.75" customHeight="1">
      <c r="B2" s="62"/>
      <c r="C2" s="63"/>
      <c r="D2" s="63"/>
      <c r="E2" s="63"/>
      <c r="F2" s="63"/>
      <c r="G2" s="63"/>
      <c r="H2" s="63"/>
      <c r="I2" s="63"/>
      <c r="J2" s="64"/>
      <c r="K2" s="65"/>
      <c r="L2" s="63"/>
    </row>
    <row r="3" spans="1:12" s="1" customFormat="1" ht="18.75" customHeight="1">
      <c r="A3" s="28" t="s">
        <v>47</v>
      </c>
      <c r="B3" s="147" t="s">
        <v>50</v>
      </c>
      <c r="C3" s="1" t="s">
        <v>37</v>
      </c>
      <c r="J3" s="23" t="s">
        <v>48</v>
      </c>
      <c r="K3" s="21"/>
      <c r="L3" s="31" t="s">
        <v>79</v>
      </c>
    </row>
    <row r="4" spans="1:12" s="1" customFormat="1" ht="18.75" customHeight="1">
      <c r="A4" s="28"/>
      <c r="B4" s="4"/>
      <c r="C4" s="2"/>
      <c r="J4" s="23"/>
      <c r="K4" s="21"/>
      <c r="L4" s="31"/>
    </row>
    <row r="5" spans="1:3" ht="12.75">
      <c r="A5" s="32">
        <f>IF(C5=0,0,1)</f>
        <v>1</v>
      </c>
      <c r="B5" s="37">
        <f>SUM($A$5:A5)*A5</f>
        <v>1</v>
      </c>
      <c r="C5" s="44" t="s">
        <v>265</v>
      </c>
    </row>
    <row r="6" spans="3:10" ht="25.5" customHeight="1">
      <c r="C6" s="196" t="s">
        <v>264</v>
      </c>
      <c r="D6" s="196"/>
      <c r="E6" s="196"/>
      <c r="F6" s="196"/>
      <c r="G6" s="196"/>
      <c r="H6" s="196"/>
      <c r="I6" s="196"/>
      <c r="J6" s="25"/>
    </row>
    <row r="7" spans="2:12" ht="12.75">
      <c r="B7" s="62"/>
      <c r="E7" s="38" t="s">
        <v>28</v>
      </c>
      <c r="G7" s="45">
        <v>7.5</v>
      </c>
      <c r="J7" s="168"/>
      <c r="L7" s="40">
        <f>G7*J7</f>
        <v>0</v>
      </c>
    </row>
    <row r="8" spans="2:12" ht="12.75">
      <c r="B8" s="62"/>
      <c r="C8" s="63"/>
      <c r="D8" s="63"/>
      <c r="E8" s="63"/>
      <c r="F8" s="63"/>
      <c r="G8" s="76"/>
      <c r="H8" s="63"/>
      <c r="I8" s="63"/>
      <c r="J8" s="171"/>
      <c r="K8" s="63"/>
      <c r="L8" s="65"/>
    </row>
    <row r="9" spans="1:10" ht="12.75">
      <c r="A9" s="32">
        <f>IF(C9=0,0,1)</f>
        <v>1</v>
      </c>
      <c r="B9" s="37">
        <f>SUM($A$5:A9)*A9</f>
        <v>2</v>
      </c>
      <c r="C9" s="44" t="s">
        <v>268</v>
      </c>
      <c r="J9" s="169"/>
    </row>
    <row r="10" spans="3:10" ht="25.5" customHeight="1">
      <c r="C10" s="196" t="s">
        <v>266</v>
      </c>
      <c r="D10" s="196"/>
      <c r="E10" s="196"/>
      <c r="F10" s="196"/>
      <c r="G10" s="196"/>
      <c r="H10" s="196"/>
      <c r="I10" s="196"/>
      <c r="J10" s="174"/>
    </row>
    <row r="11" spans="2:12" ht="12.75">
      <c r="B11" s="62"/>
      <c r="C11" s="63"/>
      <c r="E11" s="38" t="s">
        <v>28</v>
      </c>
      <c r="G11" s="45">
        <v>14</v>
      </c>
      <c r="J11" s="168"/>
      <c r="L11" s="40">
        <f>G11*J11</f>
        <v>0</v>
      </c>
    </row>
    <row r="12" spans="2:12" ht="12.75">
      <c r="B12" s="62"/>
      <c r="C12" s="63"/>
      <c r="D12" s="63"/>
      <c r="E12" s="63"/>
      <c r="F12" s="63"/>
      <c r="G12" s="76"/>
      <c r="H12" s="63"/>
      <c r="I12" s="63"/>
      <c r="J12" s="171"/>
      <c r="K12" s="63"/>
      <c r="L12" s="65"/>
    </row>
    <row r="13" spans="1:12" ht="12.75">
      <c r="A13" s="32">
        <f>IF(C13=0,0,1)</f>
        <v>1</v>
      </c>
      <c r="B13" s="37">
        <f>SUM($A$5:A13)*A13</f>
        <v>3</v>
      </c>
      <c r="C13" s="44" t="s">
        <v>267</v>
      </c>
      <c r="G13" s="45"/>
      <c r="J13" s="169"/>
      <c r="K13" s="63"/>
      <c r="L13" s="65"/>
    </row>
    <row r="14" spans="3:12" ht="27" customHeight="1">
      <c r="C14" s="196" t="s">
        <v>269</v>
      </c>
      <c r="D14" s="196"/>
      <c r="E14" s="196"/>
      <c r="F14" s="196"/>
      <c r="G14" s="196"/>
      <c r="H14" s="196"/>
      <c r="I14" s="196"/>
      <c r="J14" s="172"/>
      <c r="K14" s="63"/>
      <c r="L14" s="65"/>
    </row>
    <row r="15" spans="2:12" ht="12.75">
      <c r="B15" s="62"/>
      <c r="C15" s="63"/>
      <c r="E15" s="38" t="s">
        <v>28</v>
      </c>
      <c r="G15" s="45">
        <v>15</v>
      </c>
      <c r="J15" s="168"/>
      <c r="L15" s="40">
        <f>G15*J15</f>
        <v>0</v>
      </c>
    </row>
    <row r="16" spans="2:12" ht="12.75">
      <c r="B16" s="62"/>
      <c r="C16" s="63"/>
      <c r="D16" s="63"/>
      <c r="E16" s="63"/>
      <c r="F16" s="63"/>
      <c r="G16" s="76"/>
      <c r="H16" s="63"/>
      <c r="I16" s="63"/>
      <c r="J16" s="171"/>
      <c r="K16" s="63"/>
      <c r="L16" s="65"/>
    </row>
    <row r="17" spans="1:12" ht="12.75">
      <c r="A17" s="32">
        <f>IF(C17=0,0,1)</f>
        <v>1</v>
      </c>
      <c r="B17" s="37">
        <f>SUM($A$5:A17)*A17</f>
        <v>4</v>
      </c>
      <c r="C17" s="44" t="s">
        <v>271</v>
      </c>
      <c r="G17" s="45"/>
      <c r="J17" s="173"/>
      <c r="K17" s="63"/>
      <c r="L17" s="65"/>
    </row>
    <row r="18" spans="3:12" ht="24.75" customHeight="1">
      <c r="C18" s="196" t="s">
        <v>270</v>
      </c>
      <c r="D18" s="196"/>
      <c r="E18" s="196"/>
      <c r="F18" s="196"/>
      <c r="G18" s="196"/>
      <c r="H18" s="196"/>
      <c r="I18" s="196"/>
      <c r="J18" s="165"/>
      <c r="K18" s="63"/>
      <c r="L18" s="65"/>
    </row>
    <row r="19" spans="2:12" ht="12.75">
      <c r="B19" s="62"/>
      <c r="C19" s="63"/>
      <c r="E19" s="38" t="s">
        <v>28</v>
      </c>
      <c r="G19" s="45">
        <v>1</v>
      </c>
      <c r="H19" s="63"/>
      <c r="I19" s="63"/>
      <c r="J19" s="168"/>
      <c r="L19" s="40">
        <f>G19*J19</f>
        <v>0</v>
      </c>
    </row>
    <row r="20" spans="2:12" ht="12.75">
      <c r="B20" s="62"/>
      <c r="C20" s="63"/>
      <c r="D20" s="63"/>
      <c r="E20" s="63"/>
      <c r="F20" s="63"/>
      <c r="G20" s="76"/>
      <c r="H20" s="63"/>
      <c r="I20" s="63"/>
      <c r="J20" s="171"/>
      <c r="K20" s="63"/>
      <c r="L20" s="65"/>
    </row>
    <row r="21" spans="1:12" ht="12.75">
      <c r="A21" s="32">
        <f>IF(C21=0,0,1)</f>
        <v>1</v>
      </c>
      <c r="B21" s="37">
        <f>SUM($A$5:A21)*A21</f>
        <v>5</v>
      </c>
      <c r="C21" s="44" t="s">
        <v>71</v>
      </c>
      <c r="I21" s="63"/>
      <c r="J21" s="173"/>
      <c r="K21" s="63"/>
      <c r="L21" s="65"/>
    </row>
    <row r="22" spans="3:12" ht="38.25" customHeight="1">
      <c r="C22" s="195" t="s">
        <v>123</v>
      </c>
      <c r="D22" s="195"/>
      <c r="E22" s="195"/>
      <c r="F22" s="195"/>
      <c r="G22" s="195"/>
      <c r="H22" s="195"/>
      <c r="I22" s="75"/>
      <c r="J22" s="165"/>
      <c r="K22" s="63"/>
      <c r="L22" s="65"/>
    </row>
    <row r="23" spans="2:12" ht="12.75">
      <c r="B23" s="62"/>
      <c r="E23" s="38" t="s">
        <v>49</v>
      </c>
      <c r="F23" s="63"/>
      <c r="G23" s="45">
        <v>250</v>
      </c>
      <c r="J23" s="168"/>
      <c r="L23" s="40">
        <f>G23*J23</f>
        <v>0</v>
      </c>
    </row>
    <row r="24" spans="2:10" ht="12.75">
      <c r="B24" s="62"/>
      <c r="C24" s="63"/>
      <c r="D24" s="63"/>
      <c r="E24" s="63"/>
      <c r="F24" s="63"/>
      <c r="G24" s="45"/>
      <c r="J24" s="168"/>
    </row>
    <row r="25" spans="1:12" ht="12.75">
      <c r="A25" s="32">
        <f>IF(C25=0,0,1)</f>
        <v>1</v>
      </c>
      <c r="B25" s="37">
        <f>SUM($A$5:A25)*A25</f>
        <v>6</v>
      </c>
      <c r="C25" s="44" t="s">
        <v>68</v>
      </c>
      <c r="G25" s="45"/>
      <c r="J25" s="173"/>
      <c r="K25" s="63"/>
      <c r="L25" s="65"/>
    </row>
    <row r="26" spans="3:10" ht="26.25" customHeight="1">
      <c r="C26" s="196" t="s">
        <v>124</v>
      </c>
      <c r="D26" s="196"/>
      <c r="E26" s="196"/>
      <c r="F26" s="196"/>
      <c r="G26" s="196"/>
      <c r="H26" s="196"/>
      <c r="I26" s="196"/>
      <c r="J26" s="172"/>
    </row>
    <row r="27" spans="2:12" ht="12.75">
      <c r="B27" s="62"/>
      <c r="E27" s="38" t="s">
        <v>49</v>
      </c>
      <c r="G27" s="45">
        <v>1800</v>
      </c>
      <c r="J27" s="168"/>
      <c r="L27" s="40">
        <f>G27*J27</f>
        <v>0</v>
      </c>
    </row>
    <row r="28" spans="2:12" ht="12.75">
      <c r="B28" s="62"/>
      <c r="C28" s="63"/>
      <c r="D28" s="63"/>
      <c r="E28" s="63"/>
      <c r="F28" s="63"/>
      <c r="G28" s="76"/>
      <c r="H28" s="63"/>
      <c r="I28" s="63"/>
      <c r="J28" s="77"/>
      <c r="K28" s="63"/>
      <c r="L28" s="65"/>
    </row>
    <row r="29" spans="1:12" s="47" customFormat="1" ht="18.75" customHeight="1">
      <c r="A29" s="46" t="s">
        <v>47</v>
      </c>
      <c r="B29" s="158"/>
      <c r="C29" s="47" t="s">
        <v>80</v>
      </c>
      <c r="G29" s="149">
        <f>SUM(L5:L475)</f>
        <v>0</v>
      </c>
      <c r="J29" s="48"/>
      <c r="K29" s="49"/>
      <c r="L29" s="50"/>
    </row>
    <row r="30" spans="7:10" ht="12.75">
      <c r="G30" s="45"/>
      <c r="J30" s="43"/>
    </row>
    <row r="53" ht="12.75"/>
    <row r="54" ht="12.75"/>
    <row r="55" ht="12.75"/>
    <row r="56" ht="12.75"/>
    <row r="57" ht="12.75"/>
    <row r="58" ht="12.75"/>
    <row r="59" ht="12.75"/>
    <row r="60" ht="12.75"/>
    <row r="61" ht="12.75"/>
    <row r="62" ht="12.75"/>
    <row r="63" ht="12.75"/>
  </sheetData>
  <sheetProtection/>
  <mergeCells count="6">
    <mergeCell ref="C22:H22"/>
    <mergeCell ref="C26:I26"/>
    <mergeCell ref="C18:I18"/>
    <mergeCell ref="C6:I6"/>
    <mergeCell ref="C10:I10"/>
    <mergeCell ref="C14:I14"/>
  </mergeCells>
  <printOptions/>
  <pageMargins left="0.7874015748031497" right="0.75" top="0.984251968503937" bottom="0.984251968503937" header="0" footer="0"/>
  <pageSetup horizontalDpi="600" verticalDpi="600" orientation="portrait" paperSize="9" r:id="rId3"/>
  <headerFooter alignWithMargins="0">
    <oddFooter>&amp;C&amp;A&amp;RStran &amp;P</oddFooter>
  </headerFooter>
  <legacyDrawing r:id="rId2"/>
</worksheet>
</file>

<file path=xl/worksheets/sheet6.xml><?xml version="1.0" encoding="utf-8"?>
<worksheet xmlns="http://schemas.openxmlformats.org/spreadsheetml/2006/main" xmlns:r="http://schemas.openxmlformats.org/officeDocument/2006/relationships">
  <sheetPr codeName="List32"/>
  <dimension ref="A1:L40"/>
  <sheetViews>
    <sheetView zoomScalePageLayoutView="0" workbookViewId="0" topLeftCell="B10">
      <selection activeCell="J41" sqref="J41"/>
    </sheetView>
  </sheetViews>
  <sheetFormatPr defaultColWidth="9.00390625" defaultRowHeight="12.75"/>
  <cols>
    <col min="1" max="1" width="0" style="32" hidden="1" customWidth="1"/>
    <col min="2" max="2" width="4.62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1.875" style="39" customWidth="1"/>
    <col min="11" max="11" width="0.74609375" style="38" customWidth="1"/>
    <col min="12" max="12" width="14.625" style="40" customWidth="1"/>
    <col min="13" max="13" width="8.125" style="38" customWidth="1"/>
    <col min="14" max="16384" width="9.125" style="38" customWidth="1"/>
  </cols>
  <sheetData>
    <row r="1" spans="2:12" s="32" customFormat="1" ht="16.5" customHeight="1" hidden="1">
      <c r="B1" s="34" t="s">
        <v>29</v>
      </c>
      <c r="C1" s="32" t="s">
        <v>47</v>
      </c>
      <c r="J1" s="35"/>
      <c r="L1" s="36">
        <f>SUM(L4:L466)</f>
        <v>0</v>
      </c>
    </row>
    <row r="2" spans="1:12" s="1" customFormat="1" ht="18.75" customHeight="1">
      <c r="A2" s="28" t="s">
        <v>47</v>
      </c>
      <c r="B2" s="147" t="s">
        <v>54</v>
      </c>
      <c r="C2" s="1" t="s">
        <v>51</v>
      </c>
      <c r="J2" s="23" t="s">
        <v>48</v>
      </c>
      <c r="K2" s="71"/>
      <c r="L2" s="31" t="s">
        <v>79</v>
      </c>
    </row>
    <row r="3" spans="1:12" s="1" customFormat="1" ht="12" customHeight="1">
      <c r="A3" s="28"/>
      <c r="B3" s="4"/>
      <c r="C3" s="2"/>
      <c r="J3" s="23"/>
      <c r="K3" s="71"/>
      <c r="L3" s="31"/>
    </row>
    <row r="4" spans="1:12" ht="12.75">
      <c r="A4" s="32">
        <f>IF(C4=0,0,1)</f>
        <v>1</v>
      </c>
      <c r="B4" s="37">
        <f>SUM($A$4:A4)*A4</f>
        <v>1</v>
      </c>
      <c r="C4" s="44" t="s">
        <v>272</v>
      </c>
      <c r="K4" s="63"/>
      <c r="L4" s="65"/>
    </row>
    <row r="5" spans="3:12" ht="25.5" customHeight="1">
      <c r="C5" s="195" t="s">
        <v>273</v>
      </c>
      <c r="D5" s="197"/>
      <c r="E5" s="197"/>
      <c r="F5" s="197"/>
      <c r="G5" s="197"/>
      <c r="H5" s="197"/>
      <c r="I5" s="33"/>
      <c r="J5" s="25"/>
      <c r="K5" s="63"/>
      <c r="L5" s="65"/>
    </row>
    <row r="6" spans="2:12" ht="12.75">
      <c r="B6" s="62"/>
      <c r="C6" s="63"/>
      <c r="E6" s="38" t="s">
        <v>46</v>
      </c>
      <c r="G6" s="45">
        <v>8.7</v>
      </c>
      <c r="J6" s="168"/>
      <c r="L6" s="40">
        <f>G6*J6</f>
        <v>0</v>
      </c>
    </row>
    <row r="7" spans="2:12" ht="12.75">
      <c r="B7" s="62"/>
      <c r="C7" s="63"/>
      <c r="D7" s="63"/>
      <c r="E7" s="63"/>
      <c r="F7" s="63"/>
      <c r="G7" s="76"/>
      <c r="H7" s="63"/>
      <c r="I7" s="63"/>
      <c r="J7" s="171"/>
      <c r="K7" s="63"/>
      <c r="L7" s="65"/>
    </row>
    <row r="8" spans="1:10" ht="12.75">
      <c r="A8" s="32">
        <f>IF(C8=0,0,1)</f>
        <v>1</v>
      </c>
      <c r="B8" s="37">
        <f>SUM($A$4:A8)*A8</f>
        <v>2</v>
      </c>
      <c r="C8" s="44" t="s">
        <v>23</v>
      </c>
      <c r="J8" s="169"/>
    </row>
    <row r="9" spans="3:10" ht="24.75" customHeight="1">
      <c r="C9" s="195" t="s">
        <v>274</v>
      </c>
      <c r="D9" s="195"/>
      <c r="E9" s="195"/>
      <c r="F9" s="195"/>
      <c r="G9" s="195"/>
      <c r="H9" s="195"/>
      <c r="I9" s="22"/>
      <c r="J9" s="170"/>
    </row>
    <row r="10" spans="5:12" ht="12.75">
      <c r="E10" s="38" t="s">
        <v>46</v>
      </c>
      <c r="G10" s="45">
        <v>173</v>
      </c>
      <c r="J10" s="168"/>
      <c r="L10" s="40">
        <f>G10*J10</f>
        <v>0</v>
      </c>
    </row>
    <row r="11" spans="7:10" ht="12.75">
      <c r="G11" s="45"/>
      <c r="J11" s="168"/>
    </row>
    <row r="12" spans="1:10" ht="12.75">
      <c r="A12" s="32">
        <f>IF(C12=0,0,1)</f>
        <v>1</v>
      </c>
      <c r="B12" s="37">
        <f>SUM($A$4:A12)*A12</f>
        <v>3</v>
      </c>
      <c r="C12" s="44" t="s">
        <v>18</v>
      </c>
      <c r="J12" s="169"/>
    </row>
    <row r="13" spans="3:10" ht="12.75" customHeight="1">
      <c r="C13" s="195" t="s">
        <v>19</v>
      </c>
      <c r="D13" s="195"/>
      <c r="E13" s="195"/>
      <c r="F13" s="195"/>
      <c r="G13" s="195"/>
      <c r="H13" s="195"/>
      <c r="I13" s="22"/>
      <c r="J13" s="172"/>
    </row>
    <row r="14" spans="5:12" ht="12.75">
      <c r="E14" s="38" t="s">
        <v>46</v>
      </c>
      <c r="G14" s="45">
        <v>20</v>
      </c>
      <c r="J14" s="168"/>
      <c r="L14" s="40">
        <f>G14*J14</f>
        <v>0</v>
      </c>
    </row>
    <row r="15" spans="2:12" ht="12.75">
      <c r="B15" s="62"/>
      <c r="C15" s="63"/>
      <c r="D15" s="63"/>
      <c r="E15" s="63"/>
      <c r="F15" s="63"/>
      <c r="G15" s="76"/>
      <c r="H15" s="63"/>
      <c r="I15" s="63"/>
      <c r="J15" s="171"/>
      <c r="K15" s="63"/>
      <c r="L15" s="65"/>
    </row>
    <row r="16" spans="1:10" ht="12.75">
      <c r="A16" s="32">
        <f>IF(C16=0,0,1)</f>
        <v>1</v>
      </c>
      <c r="B16" s="37">
        <f>SUM($A$4:A16)*A16</f>
        <v>4</v>
      </c>
      <c r="C16" s="44" t="s">
        <v>131</v>
      </c>
      <c r="J16" s="169"/>
    </row>
    <row r="17" spans="3:10" ht="12.75" customHeight="1">
      <c r="C17" s="195" t="s">
        <v>132</v>
      </c>
      <c r="D17" s="195"/>
      <c r="E17" s="195"/>
      <c r="F17" s="195"/>
      <c r="G17" s="195"/>
      <c r="H17" s="195"/>
      <c r="I17" s="22"/>
      <c r="J17" s="172"/>
    </row>
    <row r="18" spans="5:12" ht="12.75">
      <c r="E18" s="38" t="s">
        <v>46</v>
      </c>
      <c r="G18" s="45">
        <v>5</v>
      </c>
      <c r="J18" s="168"/>
      <c r="L18" s="40">
        <f>G18*J18</f>
        <v>0</v>
      </c>
    </row>
    <row r="19" spans="2:12" ht="12.75">
      <c r="B19" s="62"/>
      <c r="C19" s="63"/>
      <c r="D19" s="63"/>
      <c r="E19" s="63"/>
      <c r="F19" s="63"/>
      <c r="G19" s="76"/>
      <c r="H19" s="63"/>
      <c r="I19" s="63"/>
      <c r="J19" s="171"/>
      <c r="K19" s="63"/>
      <c r="L19" s="65"/>
    </row>
    <row r="20" spans="1:10" ht="12.75">
      <c r="A20" s="32">
        <f>IF(C20=0,0,1)</f>
        <v>1</v>
      </c>
      <c r="B20" s="37">
        <f>SUM($A$4:A20)*A20</f>
        <v>5</v>
      </c>
      <c r="C20" s="44" t="s">
        <v>26</v>
      </c>
      <c r="J20" s="169"/>
    </row>
    <row r="21" spans="3:10" ht="24.75" customHeight="1">
      <c r="C21" s="195" t="s">
        <v>275</v>
      </c>
      <c r="D21" s="195"/>
      <c r="E21" s="195"/>
      <c r="F21" s="195"/>
      <c r="G21" s="195"/>
      <c r="H21" s="195"/>
      <c r="I21" s="22"/>
      <c r="J21" s="172"/>
    </row>
    <row r="22" spans="5:12" ht="12.75">
      <c r="E22" s="38" t="s">
        <v>46</v>
      </c>
      <c r="G22" s="45">
        <v>92</v>
      </c>
      <c r="J22" s="168"/>
      <c r="L22" s="40">
        <f>G22*J22</f>
        <v>0</v>
      </c>
    </row>
    <row r="23" spans="7:10" ht="12.75">
      <c r="G23" s="45"/>
      <c r="J23" s="168"/>
    </row>
    <row r="24" spans="2:10" ht="12.75">
      <c r="B24" s="37">
        <v>6</v>
      </c>
      <c r="C24" s="44" t="s">
        <v>2</v>
      </c>
      <c r="G24" s="45"/>
      <c r="J24" s="168"/>
    </row>
    <row r="25" spans="3:10" ht="76.5" customHeight="1">
      <c r="C25" s="195" t="s">
        <v>178</v>
      </c>
      <c r="D25" s="195"/>
      <c r="E25" s="195"/>
      <c r="F25" s="195"/>
      <c r="G25" s="195"/>
      <c r="H25" s="195"/>
      <c r="J25" s="168"/>
    </row>
    <row r="26" spans="5:12" ht="12.75">
      <c r="E26" s="38" t="s">
        <v>46</v>
      </c>
      <c r="G26" s="45">
        <v>138</v>
      </c>
      <c r="J26" s="168"/>
      <c r="L26" s="40">
        <f>G26*J26</f>
        <v>0</v>
      </c>
    </row>
    <row r="27" spans="7:10" ht="12.75">
      <c r="G27" s="45"/>
      <c r="J27" s="168"/>
    </row>
    <row r="28" spans="2:10" ht="12.75">
      <c r="B28" s="37">
        <v>7</v>
      </c>
      <c r="C28" s="44" t="s">
        <v>3</v>
      </c>
      <c r="G28" s="45"/>
      <c r="J28" s="168"/>
    </row>
    <row r="29" spans="3:10" ht="62.25" customHeight="1">
      <c r="C29" s="195" t="s">
        <v>179</v>
      </c>
      <c r="D29" s="195"/>
      <c r="E29" s="195"/>
      <c r="F29" s="195"/>
      <c r="G29" s="195"/>
      <c r="H29" s="195"/>
      <c r="J29" s="168"/>
    </row>
    <row r="30" spans="5:12" ht="12.75">
      <c r="E30" s="38" t="s">
        <v>46</v>
      </c>
      <c r="G30" s="45">
        <v>138</v>
      </c>
      <c r="J30" s="168"/>
      <c r="L30" s="40">
        <f>G30*J30</f>
        <v>0</v>
      </c>
    </row>
    <row r="31" spans="7:10" ht="12.75">
      <c r="G31" s="45"/>
      <c r="J31" s="168"/>
    </row>
    <row r="32" spans="2:10" ht="12.75">
      <c r="B32" s="37">
        <v>8</v>
      </c>
      <c r="C32" s="44" t="s">
        <v>4</v>
      </c>
      <c r="G32" s="45"/>
      <c r="J32" s="168"/>
    </row>
    <row r="33" spans="3:10" ht="50.25" customHeight="1">
      <c r="C33" s="195" t="s">
        <v>180</v>
      </c>
      <c r="D33" s="195"/>
      <c r="E33" s="195"/>
      <c r="F33" s="195"/>
      <c r="G33" s="195"/>
      <c r="H33" s="195"/>
      <c r="J33" s="168"/>
    </row>
    <row r="34" spans="5:12" ht="12.75">
      <c r="E34" s="38" t="s">
        <v>46</v>
      </c>
      <c r="G34" s="45">
        <v>138</v>
      </c>
      <c r="J34" s="168"/>
      <c r="L34" s="40">
        <f>G34*J34</f>
        <v>0</v>
      </c>
    </row>
    <row r="35" spans="7:10" ht="11.25" customHeight="1">
      <c r="G35" s="45"/>
      <c r="J35" s="168"/>
    </row>
    <row r="36" spans="2:10" ht="12.75">
      <c r="B36" s="37">
        <v>9</v>
      </c>
      <c r="C36" s="44" t="s">
        <v>5</v>
      </c>
      <c r="G36" s="45"/>
      <c r="J36" s="168"/>
    </row>
    <row r="37" spans="3:10" ht="75.75" customHeight="1">
      <c r="C37" s="195" t="s">
        <v>219</v>
      </c>
      <c r="D37" s="195"/>
      <c r="E37" s="195"/>
      <c r="F37" s="195"/>
      <c r="G37" s="195"/>
      <c r="H37" s="195"/>
      <c r="J37" s="168"/>
    </row>
    <row r="38" spans="5:12" ht="12.75">
      <c r="E38" s="38" t="s">
        <v>46</v>
      </c>
      <c r="G38" s="45">
        <v>30</v>
      </c>
      <c r="J38" s="168"/>
      <c r="L38" s="40">
        <f>G38*J38</f>
        <v>0</v>
      </c>
    </row>
    <row r="39" spans="7:10" ht="7.5" customHeight="1">
      <c r="G39" s="45"/>
      <c r="J39" s="43"/>
    </row>
    <row r="40" spans="1:12" s="47" customFormat="1" ht="18.75" customHeight="1">
      <c r="A40" s="46" t="s">
        <v>47</v>
      </c>
      <c r="B40" s="158"/>
      <c r="C40" s="47" t="s">
        <v>82</v>
      </c>
      <c r="G40" s="149">
        <f>SUM(L4:L466)</f>
        <v>0</v>
      </c>
      <c r="J40" s="48"/>
      <c r="K40" s="49"/>
      <c r="L40" s="50"/>
    </row>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sheetData>
  <sheetProtection/>
  <mergeCells count="9">
    <mergeCell ref="C37:H37"/>
    <mergeCell ref="C21:H21"/>
    <mergeCell ref="C25:H25"/>
    <mergeCell ref="C5:H5"/>
    <mergeCell ref="C9:H9"/>
    <mergeCell ref="C13:H13"/>
    <mergeCell ref="C17:H17"/>
    <mergeCell ref="C29:H29"/>
    <mergeCell ref="C33:H33"/>
  </mergeCells>
  <printOptions/>
  <pageMargins left="0.7874015748031497" right="0.7480314960629921" top="0.7874015748031497" bottom="0.5905511811023623" header="0" footer="0"/>
  <pageSetup horizontalDpi="600" verticalDpi="600" orientation="portrait" paperSize="9" r:id="rId3"/>
  <headerFooter alignWithMargins="0">
    <oddFooter>&amp;C&amp;A&amp;RStran &amp;P</oddFooter>
  </headerFooter>
  <legacyDrawing r:id="rId2"/>
</worksheet>
</file>

<file path=xl/worksheets/sheet7.xml><?xml version="1.0" encoding="utf-8"?>
<worksheet xmlns="http://schemas.openxmlformats.org/spreadsheetml/2006/main" xmlns:r="http://schemas.openxmlformats.org/officeDocument/2006/relationships">
  <sheetPr codeName="List33"/>
  <dimension ref="A1:L82"/>
  <sheetViews>
    <sheetView zoomScalePageLayoutView="0" workbookViewId="0" topLeftCell="B51">
      <selection activeCell="J79" sqref="J79"/>
    </sheetView>
  </sheetViews>
  <sheetFormatPr defaultColWidth="9.00390625" defaultRowHeight="12.75"/>
  <cols>
    <col min="1" max="1" width="0" style="32" hidden="1" customWidth="1"/>
    <col min="2" max="2" width="4.875" style="37" customWidth="1"/>
    <col min="3" max="3" width="9.125" style="38" customWidth="1"/>
    <col min="4" max="4" width="8.125" style="38" customWidth="1"/>
    <col min="5" max="5" width="9.125" style="38" customWidth="1"/>
    <col min="6" max="6" width="8.125" style="38" customWidth="1"/>
    <col min="7" max="7" width="14.25390625" style="38" bestFit="1" customWidth="1"/>
    <col min="8" max="8" width="6.875" style="38" customWidth="1"/>
    <col min="9" max="9" width="0.74609375" style="38" customWidth="1"/>
    <col min="10" max="10" width="11.875" style="39" customWidth="1"/>
    <col min="11" max="11" width="0.74609375" style="38" customWidth="1"/>
    <col min="12" max="12" width="12.625" style="40" customWidth="1"/>
    <col min="13" max="13" width="8.125" style="38" customWidth="1"/>
    <col min="14" max="16384" width="9.125" style="38" customWidth="1"/>
  </cols>
  <sheetData>
    <row r="1" spans="2:12" s="32" customFormat="1" ht="16.5" customHeight="1" hidden="1">
      <c r="B1" s="34" t="s">
        <v>27</v>
      </c>
      <c r="C1" s="32" t="s">
        <v>47</v>
      </c>
      <c r="J1" s="35"/>
      <c r="L1" s="36">
        <f>SUM(L5:L415)</f>
        <v>0</v>
      </c>
    </row>
    <row r="2" spans="2:12" ht="15.75" customHeight="1">
      <c r="B2" s="62"/>
      <c r="C2" s="63"/>
      <c r="D2" s="63"/>
      <c r="E2" s="63"/>
      <c r="F2" s="63"/>
      <c r="G2" s="63"/>
      <c r="H2" s="63"/>
      <c r="I2" s="63"/>
      <c r="J2" s="64"/>
      <c r="K2" s="65"/>
      <c r="L2" s="63"/>
    </row>
    <row r="3" spans="1:12" s="1" customFormat="1" ht="18.75" customHeight="1">
      <c r="A3" s="28" t="s">
        <v>47</v>
      </c>
      <c r="B3" s="147" t="s">
        <v>57</v>
      </c>
      <c r="C3" s="1" t="s">
        <v>55</v>
      </c>
      <c r="J3" s="23" t="s">
        <v>48</v>
      </c>
      <c r="K3" s="21"/>
      <c r="L3" s="31" t="s">
        <v>79</v>
      </c>
    </row>
    <row r="4" spans="1:12" s="1" customFormat="1" ht="18.75" customHeight="1">
      <c r="A4" s="28"/>
      <c r="B4" s="4"/>
      <c r="C4" s="2"/>
      <c r="J4" s="23"/>
      <c r="K4" s="21"/>
      <c r="L4" s="31"/>
    </row>
    <row r="5" spans="1:3" ht="12.75">
      <c r="A5" s="32">
        <f>IF(C5=0,0,1)</f>
        <v>1</v>
      </c>
      <c r="B5" s="37">
        <f>SUM($A$5:A5)*A5</f>
        <v>1</v>
      </c>
      <c r="C5" s="44" t="s">
        <v>125</v>
      </c>
    </row>
    <row r="6" spans="3:10" ht="52.5" customHeight="1">
      <c r="C6" s="195" t="s">
        <v>183</v>
      </c>
      <c r="D6" s="197"/>
      <c r="E6" s="197"/>
      <c r="F6" s="197"/>
      <c r="G6" s="197"/>
      <c r="H6" s="197"/>
      <c r="I6" s="33"/>
      <c r="J6" s="174"/>
    </row>
    <row r="7" spans="5:12" ht="12.75">
      <c r="E7" s="38" t="s">
        <v>56</v>
      </c>
      <c r="G7" s="45">
        <v>75</v>
      </c>
      <c r="J7" s="168"/>
      <c r="L7" s="40">
        <f>G7*J7</f>
        <v>0</v>
      </c>
    </row>
    <row r="8" spans="2:12" ht="12.75">
      <c r="B8" s="62"/>
      <c r="C8" s="63"/>
      <c r="D8" s="63"/>
      <c r="E8" s="63"/>
      <c r="F8" s="63"/>
      <c r="G8" s="76"/>
      <c r="H8" s="63"/>
      <c r="I8" s="63"/>
      <c r="J8" s="171"/>
      <c r="K8" s="63"/>
      <c r="L8" s="65"/>
    </row>
    <row r="9" spans="1:10" ht="12.75">
      <c r="A9" s="32">
        <f>IF(C9=0,0,1)</f>
        <v>1</v>
      </c>
      <c r="B9" s="37">
        <f>SUM($A$5:A9)*A9</f>
        <v>2</v>
      </c>
      <c r="C9" s="44" t="s">
        <v>77</v>
      </c>
      <c r="J9" s="169"/>
    </row>
    <row r="10" spans="3:10" ht="51" customHeight="1">
      <c r="C10" s="195" t="s">
        <v>106</v>
      </c>
      <c r="D10" s="197"/>
      <c r="E10" s="197"/>
      <c r="F10" s="197"/>
      <c r="G10" s="197"/>
      <c r="H10" s="197"/>
      <c r="I10" s="33"/>
      <c r="J10" s="174"/>
    </row>
    <row r="11" spans="5:12" ht="13.5" customHeight="1">
      <c r="E11" s="38" t="s">
        <v>56</v>
      </c>
      <c r="G11" s="45">
        <v>34</v>
      </c>
      <c r="J11" s="168"/>
      <c r="L11" s="40">
        <f>G11*J11</f>
        <v>0</v>
      </c>
    </row>
    <row r="12" spans="7:10" ht="13.5" customHeight="1">
      <c r="G12" s="45"/>
      <c r="J12" s="168"/>
    </row>
    <row r="13" spans="2:10" ht="13.5" customHeight="1">
      <c r="B13" s="37">
        <v>3</v>
      </c>
      <c r="C13" s="44" t="s">
        <v>182</v>
      </c>
      <c r="G13" s="45"/>
      <c r="J13" s="168"/>
    </row>
    <row r="14" spans="3:10" ht="25.5" customHeight="1">
      <c r="C14" s="195" t="s">
        <v>181</v>
      </c>
      <c r="D14" s="197"/>
      <c r="E14" s="197"/>
      <c r="F14" s="197"/>
      <c r="G14" s="197"/>
      <c r="H14" s="197"/>
      <c r="J14" s="168"/>
    </row>
    <row r="15" spans="5:12" ht="13.5" customHeight="1">
      <c r="E15" s="38" t="s">
        <v>46</v>
      </c>
      <c r="G15" s="45">
        <v>67</v>
      </c>
      <c r="J15" s="168"/>
      <c r="L15" s="40">
        <f>G15*J15</f>
        <v>0</v>
      </c>
    </row>
    <row r="16" spans="2:12" ht="13.5" customHeight="1">
      <c r="B16" s="62"/>
      <c r="C16" s="63"/>
      <c r="D16" s="63"/>
      <c r="E16" s="63"/>
      <c r="F16" s="63"/>
      <c r="G16" s="76"/>
      <c r="H16" s="63"/>
      <c r="I16" s="63"/>
      <c r="J16" s="171"/>
      <c r="K16" s="63"/>
      <c r="L16" s="65"/>
    </row>
    <row r="17" spans="1:10" ht="12.75">
      <c r="A17" s="32">
        <f>IF(C17=0,0,1)</f>
        <v>1</v>
      </c>
      <c r="B17" s="37">
        <v>4</v>
      </c>
      <c r="C17" s="44" t="s">
        <v>107</v>
      </c>
      <c r="J17" s="169"/>
    </row>
    <row r="18" spans="3:10" ht="26.25" customHeight="1">
      <c r="C18" s="195" t="s">
        <v>20</v>
      </c>
      <c r="D18" s="195"/>
      <c r="E18" s="195"/>
      <c r="F18" s="195"/>
      <c r="G18" s="195"/>
      <c r="H18" s="195"/>
      <c r="I18" s="22"/>
      <c r="J18" s="172"/>
    </row>
    <row r="19" spans="5:12" ht="12.75">
      <c r="E19" s="38" t="s">
        <v>28</v>
      </c>
      <c r="G19" s="45">
        <v>2.5</v>
      </c>
      <c r="J19" s="168"/>
      <c r="L19" s="40">
        <f>G19*J19</f>
        <v>0</v>
      </c>
    </row>
    <row r="20" spans="2:12" ht="12.75">
      <c r="B20" s="62"/>
      <c r="C20" s="63"/>
      <c r="D20" s="63"/>
      <c r="E20" s="63"/>
      <c r="F20" s="63"/>
      <c r="G20" s="76"/>
      <c r="H20" s="63"/>
      <c r="I20" s="63"/>
      <c r="J20" s="171"/>
      <c r="K20" s="63"/>
      <c r="L20" s="65"/>
    </row>
    <row r="21" spans="1:10" ht="12.75">
      <c r="A21" s="32">
        <f>IF(C21=0,0,1)</f>
        <v>1</v>
      </c>
      <c r="B21" s="37">
        <v>5</v>
      </c>
      <c r="C21" s="44" t="s">
        <v>126</v>
      </c>
      <c r="J21" s="169"/>
    </row>
    <row r="22" spans="3:10" ht="26.25" customHeight="1">
      <c r="C22" s="195" t="s">
        <v>127</v>
      </c>
      <c r="D22" s="195"/>
      <c r="E22" s="195"/>
      <c r="F22" s="195"/>
      <c r="G22" s="195"/>
      <c r="H22" s="195"/>
      <c r="I22" s="22"/>
      <c r="J22" s="172"/>
    </row>
    <row r="23" spans="5:12" ht="12.75">
      <c r="E23" s="38" t="s">
        <v>46</v>
      </c>
      <c r="G23" s="45">
        <v>9</v>
      </c>
      <c r="J23" s="168"/>
      <c r="L23" s="40">
        <f>G23*J23</f>
        <v>0</v>
      </c>
    </row>
    <row r="24" spans="2:12" ht="12.75">
      <c r="B24" s="62"/>
      <c r="C24" s="63"/>
      <c r="D24" s="63"/>
      <c r="E24" s="63"/>
      <c r="F24" s="63"/>
      <c r="G24" s="76"/>
      <c r="H24" s="63"/>
      <c r="I24" s="63"/>
      <c r="J24" s="171"/>
      <c r="K24" s="63"/>
      <c r="L24" s="65"/>
    </row>
    <row r="25" spans="1:10" ht="12.75">
      <c r="A25" s="32">
        <f>IF(C25=0,0,1)</f>
        <v>1</v>
      </c>
      <c r="B25" s="37">
        <v>6</v>
      </c>
      <c r="C25" s="44" t="s">
        <v>108</v>
      </c>
      <c r="J25" s="169"/>
    </row>
    <row r="26" spans="3:10" ht="12.75" customHeight="1">
      <c r="C26" s="195" t="s">
        <v>21</v>
      </c>
      <c r="D26" s="195"/>
      <c r="E26" s="195"/>
      <c r="F26" s="195"/>
      <c r="G26" s="195"/>
      <c r="H26" s="195"/>
      <c r="I26" s="22"/>
      <c r="J26" s="172"/>
    </row>
    <row r="27" spans="5:12" ht="12.75">
      <c r="E27" s="38" t="s">
        <v>46</v>
      </c>
      <c r="G27" s="45">
        <v>45</v>
      </c>
      <c r="J27" s="168"/>
      <c r="L27" s="40">
        <f>G27*J27</f>
        <v>0</v>
      </c>
    </row>
    <row r="28" spans="2:12" ht="12.75">
      <c r="B28" s="62"/>
      <c r="C28" s="63"/>
      <c r="D28" s="63"/>
      <c r="E28" s="63"/>
      <c r="F28" s="63"/>
      <c r="G28" s="76"/>
      <c r="H28" s="63"/>
      <c r="I28" s="63"/>
      <c r="J28" s="171"/>
      <c r="K28" s="63"/>
      <c r="L28" s="65"/>
    </row>
    <row r="29" spans="1:12" ht="12.75">
      <c r="A29" s="32">
        <f>IF(C29=0,0,1)</f>
        <v>1</v>
      </c>
      <c r="B29" s="37">
        <v>7</v>
      </c>
      <c r="C29" s="44" t="s">
        <v>128</v>
      </c>
      <c r="H29" s="63"/>
      <c r="I29" s="63"/>
      <c r="J29" s="173"/>
      <c r="K29" s="63"/>
      <c r="L29" s="65"/>
    </row>
    <row r="30" spans="2:12" ht="51.75" customHeight="1">
      <c r="B30" s="62"/>
      <c r="C30" s="195" t="s">
        <v>129</v>
      </c>
      <c r="D30" s="195"/>
      <c r="E30" s="195"/>
      <c r="F30" s="195"/>
      <c r="G30" s="195"/>
      <c r="H30" s="195"/>
      <c r="I30" s="75"/>
      <c r="J30" s="165"/>
      <c r="K30" s="63"/>
      <c r="L30" s="65"/>
    </row>
    <row r="31" spans="2:12" ht="12.75">
      <c r="B31" s="62"/>
      <c r="C31" s="63"/>
      <c r="E31" s="38" t="s">
        <v>46</v>
      </c>
      <c r="G31" s="45">
        <v>138</v>
      </c>
      <c r="J31" s="168"/>
      <c r="L31" s="40">
        <f>G31*J31</f>
        <v>0</v>
      </c>
    </row>
    <row r="32" spans="2:12" ht="12.75">
      <c r="B32" s="62"/>
      <c r="C32" s="63"/>
      <c r="D32" s="63"/>
      <c r="E32" s="63"/>
      <c r="F32" s="63"/>
      <c r="G32" s="76"/>
      <c r="H32" s="63"/>
      <c r="I32" s="63"/>
      <c r="J32" s="171"/>
      <c r="K32" s="63"/>
      <c r="L32" s="65"/>
    </row>
    <row r="33" spans="1:12" ht="12.75">
      <c r="A33" s="32">
        <f>IF(C33=0,0,1)</f>
        <v>1</v>
      </c>
      <c r="B33" s="37">
        <v>8</v>
      </c>
      <c r="C33" s="44" t="s">
        <v>130</v>
      </c>
      <c r="J33" s="169"/>
      <c r="K33" s="63"/>
      <c r="L33" s="65"/>
    </row>
    <row r="34" spans="3:10" ht="51.75" customHeight="1">
      <c r="C34" s="195" t="s">
        <v>276</v>
      </c>
      <c r="D34" s="195"/>
      <c r="E34" s="195"/>
      <c r="F34" s="195"/>
      <c r="G34" s="195"/>
      <c r="H34" s="195"/>
      <c r="I34" s="22"/>
      <c r="J34" s="172"/>
    </row>
    <row r="35" spans="2:12" ht="12.75">
      <c r="B35" s="62"/>
      <c r="E35" s="38" t="s">
        <v>52</v>
      </c>
      <c r="G35" s="45">
        <v>17</v>
      </c>
      <c r="J35" s="168"/>
      <c r="L35" s="40">
        <f>G35*J35</f>
        <v>0</v>
      </c>
    </row>
    <row r="36" spans="2:12" ht="12.75">
      <c r="B36" s="62"/>
      <c r="C36" s="63"/>
      <c r="D36" s="63"/>
      <c r="E36" s="63"/>
      <c r="F36" s="63"/>
      <c r="G36" s="76"/>
      <c r="H36" s="63"/>
      <c r="I36" s="63"/>
      <c r="J36" s="171"/>
      <c r="K36" s="63"/>
      <c r="L36" s="65"/>
    </row>
    <row r="37" spans="1:12" ht="12.75">
      <c r="A37" s="32">
        <f>IF(C37=0,0,1)</f>
        <v>1</v>
      </c>
      <c r="B37" s="37">
        <v>9</v>
      </c>
      <c r="C37" s="44" t="s">
        <v>133</v>
      </c>
      <c r="J37" s="169"/>
      <c r="K37" s="63"/>
      <c r="L37" s="65"/>
    </row>
    <row r="38" spans="3:12" ht="62.25" customHeight="1">
      <c r="C38" s="195" t="s">
        <v>134</v>
      </c>
      <c r="D38" s="195"/>
      <c r="E38" s="195"/>
      <c r="F38" s="195"/>
      <c r="G38" s="195"/>
      <c r="H38" s="195"/>
      <c r="I38" s="22"/>
      <c r="J38" s="172"/>
      <c r="K38" s="63"/>
      <c r="L38" s="65"/>
    </row>
    <row r="39" spans="2:12" ht="12.75">
      <c r="B39" s="62"/>
      <c r="C39" s="63"/>
      <c r="D39" s="63"/>
      <c r="E39" s="38" t="s">
        <v>52</v>
      </c>
      <c r="G39" s="45">
        <v>19.5</v>
      </c>
      <c r="J39" s="168"/>
      <c r="L39" s="40">
        <f>G39*J39</f>
        <v>0</v>
      </c>
    </row>
    <row r="40" spans="2:12" ht="12.75">
      <c r="B40" s="62"/>
      <c r="C40" s="63"/>
      <c r="D40" s="63"/>
      <c r="E40" s="63"/>
      <c r="F40" s="63"/>
      <c r="G40" s="76"/>
      <c r="H40" s="63"/>
      <c r="I40" s="63"/>
      <c r="J40" s="171"/>
      <c r="K40" s="63"/>
      <c r="L40" s="65"/>
    </row>
    <row r="41" spans="1:12" ht="12.75">
      <c r="A41" s="32">
        <f>IF(C41=0,0,1)</f>
        <v>1</v>
      </c>
      <c r="B41" s="37">
        <v>10</v>
      </c>
      <c r="C41" s="44" t="s">
        <v>135</v>
      </c>
      <c r="I41" s="63"/>
      <c r="J41" s="173"/>
      <c r="K41" s="63"/>
      <c r="L41" s="65"/>
    </row>
    <row r="42" spans="3:12" ht="66" customHeight="1">
      <c r="C42" s="195" t="s">
        <v>184</v>
      </c>
      <c r="D42" s="195"/>
      <c r="E42" s="195"/>
      <c r="F42" s="195"/>
      <c r="G42" s="195"/>
      <c r="H42" s="195"/>
      <c r="I42" s="75"/>
      <c r="J42" s="165"/>
      <c r="K42" s="63"/>
      <c r="L42" s="65"/>
    </row>
    <row r="43" spans="2:12" ht="12.75">
      <c r="B43" s="62"/>
      <c r="C43" s="63"/>
      <c r="E43" s="38" t="s">
        <v>46</v>
      </c>
      <c r="G43" s="45">
        <v>60</v>
      </c>
      <c r="J43" s="168"/>
      <c r="L43" s="40">
        <f>G43*J43</f>
        <v>0</v>
      </c>
    </row>
    <row r="44" spans="2:12" ht="12.75">
      <c r="B44" s="62"/>
      <c r="C44" s="63"/>
      <c r="D44" s="63"/>
      <c r="E44" s="63"/>
      <c r="F44" s="63"/>
      <c r="G44" s="76"/>
      <c r="H44" s="63"/>
      <c r="I44" s="63"/>
      <c r="J44" s="171"/>
      <c r="K44" s="63"/>
      <c r="L44" s="65"/>
    </row>
    <row r="45" spans="1:12" ht="12.75">
      <c r="A45" s="32">
        <f>IF(C45=0,0,1)</f>
        <v>1</v>
      </c>
      <c r="B45" s="37">
        <v>11</v>
      </c>
      <c r="C45" s="44" t="s">
        <v>136</v>
      </c>
      <c r="J45" s="169"/>
      <c r="K45" s="63"/>
      <c r="L45" s="65"/>
    </row>
    <row r="46" spans="3:12" ht="63.75" customHeight="1">
      <c r="C46" s="195" t="s">
        <v>137</v>
      </c>
      <c r="D46" s="195"/>
      <c r="E46" s="195"/>
      <c r="F46" s="195"/>
      <c r="G46" s="195"/>
      <c r="H46" s="195"/>
      <c r="I46" s="22"/>
      <c r="J46" s="172"/>
      <c r="K46" s="63"/>
      <c r="L46" s="65"/>
    </row>
    <row r="47" spans="2:12" ht="12.75">
      <c r="B47" s="62"/>
      <c r="C47" s="63"/>
      <c r="D47" s="63"/>
      <c r="E47" s="38" t="s">
        <v>53</v>
      </c>
      <c r="G47" s="45">
        <v>315</v>
      </c>
      <c r="J47" s="168"/>
      <c r="L47" s="40">
        <f>G47*J47</f>
        <v>0</v>
      </c>
    </row>
    <row r="48" spans="2:12" ht="12.75">
      <c r="B48" s="62"/>
      <c r="C48" s="63"/>
      <c r="D48" s="63"/>
      <c r="E48" s="63"/>
      <c r="F48" s="63"/>
      <c r="G48" s="76"/>
      <c r="H48" s="63"/>
      <c r="I48" s="63"/>
      <c r="J48" s="171"/>
      <c r="K48" s="63"/>
      <c r="L48" s="65"/>
    </row>
    <row r="49" spans="1:12" ht="12.75">
      <c r="A49" s="32">
        <f>IF(C49=0,0,1)</f>
        <v>1</v>
      </c>
      <c r="B49" s="37">
        <v>12</v>
      </c>
      <c r="C49" s="44" t="s">
        <v>138</v>
      </c>
      <c r="I49" s="63"/>
      <c r="J49" s="173"/>
      <c r="K49" s="63"/>
      <c r="L49" s="65"/>
    </row>
    <row r="50" spans="3:12" ht="25.5" customHeight="1">
      <c r="C50" s="195" t="s">
        <v>139</v>
      </c>
      <c r="D50" s="195"/>
      <c r="E50" s="195"/>
      <c r="F50" s="195"/>
      <c r="G50" s="195"/>
      <c r="H50" s="195"/>
      <c r="I50" s="75"/>
      <c r="J50" s="165"/>
      <c r="K50" s="63"/>
      <c r="L50" s="65"/>
    </row>
    <row r="51" spans="2:12" ht="12.75">
      <c r="B51" s="62"/>
      <c r="C51" s="63"/>
      <c r="D51" s="63"/>
      <c r="E51" s="38" t="s">
        <v>52</v>
      </c>
      <c r="G51" s="45">
        <v>12</v>
      </c>
      <c r="J51" s="168"/>
      <c r="L51" s="40">
        <f>G51*J51</f>
        <v>0</v>
      </c>
    </row>
    <row r="52" spans="2:10" ht="12.75">
      <c r="B52" s="62"/>
      <c r="C52" s="63"/>
      <c r="D52" s="63"/>
      <c r="G52" s="45"/>
      <c r="J52" s="168"/>
    </row>
    <row r="53" spans="1:10" ht="12.75">
      <c r="A53" s="32">
        <f>IF(C53=0,0,1)</f>
        <v>1</v>
      </c>
      <c r="B53" s="37">
        <v>13</v>
      </c>
      <c r="C53" s="44" t="s">
        <v>140</v>
      </c>
      <c r="J53" s="169"/>
    </row>
    <row r="54" spans="3:10" ht="12.75" customHeight="1">
      <c r="C54" s="195" t="s">
        <v>141</v>
      </c>
      <c r="D54" s="195"/>
      <c r="E54" s="195"/>
      <c r="F54" s="195"/>
      <c r="G54" s="195"/>
      <c r="H54" s="195"/>
      <c r="I54" s="22"/>
      <c r="J54" s="172"/>
    </row>
    <row r="55" spans="2:12" ht="12.75">
      <c r="B55" s="62"/>
      <c r="E55" s="38" t="s">
        <v>53</v>
      </c>
      <c r="G55" s="45">
        <v>6</v>
      </c>
      <c r="J55" s="168"/>
      <c r="L55" s="40">
        <f>G55*J55</f>
        <v>0</v>
      </c>
    </row>
    <row r="56" spans="2:10" ht="12.75">
      <c r="B56" s="62"/>
      <c r="G56" s="45"/>
      <c r="J56" s="168"/>
    </row>
    <row r="57" spans="2:10" ht="12.75">
      <c r="B57" s="37">
        <v>14</v>
      </c>
      <c r="C57" s="44" t="s">
        <v>142</v>
      </c>
      <c r="G57" s="45"/>
      <c r="J57" s="168"/>
    </row>
    <row r="58" spans="2:10" ht="13.5" customHeight="1">
      <c r="B58" s="62"/>
      <c r="C58" s="195" t="s">
        <v>143</v>
      </c>
      <c r="D58" s="195"/>
      <c r="E58" s="195"/>
      <c r="F58" s="195"/>
      <c r="G58" s="195"/>
      <c r="H58" s="195"/>
      <c r="J58" s="168"/>
    </row>
    <row r="59" spans="2:12" ht="12.75">
      <c r="B59" s="62"/>
      <c r="E59" s="38" t="s">
        <v>53</v>
      </c>
      <c r="G59" s="45">
        <v>1</v>
      </c>
      <c r="J59" s="168"/>
      <c r="L59" s="40">
        <f>G59*J59</f>
        <v>0</v>
      </c>
    </row>
    <row r="60" spans="2:10" ht="12.75">
      <c r="B60" s="62"/>
      <c r="G60" s="45"/>
      <c r="J60" s="168"/>
    </row>
    <row r="61" spans="2:10" ht="12.75">
      <c r="B61" s="37">
        <v>15</v>
      </c>
      <c r="C61" s="44" t="s">
        <v>144</v>
      </c>
      <c r="G61" s="45"/>
      <c r="J61" s="168"/>
    </row>
    <row r="62" spans="3:10" ht="12.75">
      <c r="C62" s="195" t="s">
        <v>145</v>
      </c>
      <c r="D62" s="195"/>
      <c r="E62" s="195"/>
      <c r="F62" s="195"/>
      <c r="G62" s="195"/>
      <c r="H62" s="195"/>
      <c r="J62" s="168"/>
    </row>
    <row r="63" spans="5:12" ht="12.75">
      <c r="E63" s="38" t="s">
        <v>53</v>
      </c>
      <c r="G63" s="45">
        <v>1</v>
      </c>
      <c r="J63" s="168"/>
      <c r="L63" s="40">
        <f>G63*J63</f>
        <v>0</v>
      </c>
    </row>
    <row r="64" spans="7:10" ht="12.75">
      <c r="G64" s="45"/>
      <c r="J64" s="168"/>
    </row>
    <row r="65" spans="2:10" ht="12.75">
      <c r="B65" s="37">
        <v>16</v>
      </c>
      <c r="C65" s="44" t="s">
        <v>147</v>
      </c>
      <c r="G65" s="45"/>
      <c r="J65" s="168"/>
    </row>
    <row r="66" spans="3:10" ht="12.75">
      <c r="C66" s="38" t="s">
        <v>146</v>
      </c>
      <c r="G66" s="45"/>
      <c r="J66" s="168"/>
    </row>
    <row r="67" spans="5:12" ht="12.75">
      <c r="E67" s="38" t="s">
        <v>52</v>
      </c>
      <c r="G67" s="45">
        <v>2</v>
      </c>
      <c r="J67" s="168"/>
      <c r="L67" s="40">
        <f>G67*J67</f>
        <v>0</v>
      </c>
    </row>
    <row r="68" spans="7:10" ht="12.75">
      <c r="G68" s="45"/>
      <c r="J68" s="168"/>
    </row>
    <row r="69" spans="2:10" ht="12.75">
      <c r="B69" s="37">
        <v>17</v>
      </c>
      <c r="C69" s="44" t="s">
        <v>73</v>
      </c>
      <c r="G69" s="45"/>
      <c r="J69" s="168"/>
    </row>
    <row r="70" spans="3:10" ht="12.75">
      <c r="C70" s="38" t="s">
        <v>148</v>
      </c>
      <c r="G70" s="45"/>
      <c r="J70" s="168"/>
    </row>
    <row r="71" spans="5:12" ht="12.75">
      <c r="E71" s="38" t="s">
        <v>53</v>
      </c>
      <c r="G71" s="45">
        <v>2</v>
      </c>
      <c r="J71" s="168"/>
      <c r="L71" s="40">
        <f>G71*J71</f>
        <v>0</v>
      </c>
    </row>
    <row r="72" spans="7:10" ht="12.75">
      <c r="G72" s="45"/>
      <c r="J72" s="168"/>
    </row>
    <row r="73" spans="2:10" ht="12.75">
      <c r="B73" s="37">
        <v>18</v>
      </c>
      <c r="C73" s="44" t="s">
        <v>243</v>
      </c>
      <c r="G73" s="45"/>
      <c r="J73" s="168"/>
    </row>
    <row r="74" spans="3:10" ht="12.75">
      <c r="C74" s="198" t="s">
        <v>244</v>
      </c>
      <c r="D74" s="199"/>
      <c r="E74" s="199"/>
      <c r="F74" s="199"/>
      <c r="G74" s="199"/>
      <c r="H74" s="199"/>
      <c r="J74" s="168"/>
    </row>
    <row r="75" spans="5:12" ht="12.75">
      <c r="E75" s="38" t="s">
        <v>46</v>
      </c>
      <c r="G75" s="45">
        <v>35.65</v>
      </c>
      <c r="J75" s="168"/>
      <c r="L75" s="40">
        <f>G75*J75</f>
        <v>0</v>
      </c>
    </row>
    <row r="76" spans="2:11" ht="12.75">
      <c r="B76" s="62"/>
      <c r="C76" s="63"/>
      <c r="D76" s="63"/>
      <c r="E76" s="63"/>
      <c r="F76" s="63"/>
      <c r="G76" s="76"/>
      <c r="H76" s="63"/>
      <c r="I76" s="63"/>
      <c r="J76" s="77"/>
      <c r="K76" s="63"/>
    </row>
    <row r="77" spans="1:3" ht="12.75">
      <c r="A77" s="32">
        <f>IF(C77=0,0,1)</f>
        <v>1</v>
      </c>
      <c r="B77" s="37">
        <v>19</v>
      </c>
      <c r="C77" s="44" t="s">
        <v>70</v>
      </c>
    </row>
    <row r="78" spans="3:10" ht="40.5" customHeight="1">
      <c r="C78" s="195" t="s">
        <v>277</v>
      </c>
      <c r="D78" s="195"/>
      <c r="E78" s="195"/>
      <c r="F78" s="195"/>
      <c r="G78" s="195"/>
      <c r="H78" s="195"/>
      <c r="I78" s="22"/>
      <c r="J78" s="26"/>
    </row>
    <row r="79" spans="5:12" ht="12.75">
      <c r="E79" s="38" t="s">
        <v>278</v>
      </c>
      <c r="G79" s="45">
        <v>10</v>
      </c>
      <c r="J79" s="43"/>
      <c r="L79" s="40">
        <f>G79*J79</f>
        <v>0</v>
      </c>
    </row>
    <row r="80" spans="2:12" ht="12.75">
      <c r="B80" s="62"/>
      <c r="C80" s="63"/>
      <c r="D80" s="63"/>
      <c r="E80" s="63"/>
      <c r="F80" s="63"/>
      <c r="G80" s="76"/>
      <c r="H80" s="63"/>
      <c r="I80" s="63"/>
      <c r="J80" s="77"/>
      <c r="K80" s="63"/>
      <c r="L80" s="65"/>
    </row>
    <row r="81" spans="1:12" s="47" customFormat="1" ht="18.75" customHeight="1">
      <c r="A81" s="46" t="s">
        <v>47</v>
      </c>
      <c r="B81" s="148"/>
      <c r="C81" s="47" t="s">
        <v>83</v>
      </c>
      <c r="G81" s="149">
        <f>SUM(L5:L420)</f>
        <v>0</v>
      </c>
      <c r="J81" s="48"/>
      <c r="K81" s="78"/>
      <c r="L81" s="79"/>
    </row>
    <row r="82" spans="2:12" ht="12.75">
      <c r="B82" s="62"/>
      <c r="C82" s="63"/>
      <c r="D82" s="63"/>
      <c r="E82" s="63"/>
      <c r="F82" s="63"/>
      <c r="G82" s="63"/>
      <c r="H82" s="63"/>
      <c r="I82" s="63"/>
      <c r="J82" s="64"/>
      <c r="K82" s="63"/>
      <c r="L82" s="65"/>
    </row>
    <row r="152" ht="12.75"/>
    <row r="153" ht="12.75"/>
    <row r="154" ht="12.75"/>
    <row r="155" ht="12.75"/>
    <row r="156" ht="12.75"/>
    <row r="157" ht="12.75"/>
  </sheetData>
  <sheetProtection/>
  <mergeCells count="17">
    <mergeCell ref="C10:H10"/>
    <mergeCell ref="C6:H6"/>
    <mergeCell ref="C18:H18"/>
    <mergeCell ref="C26:H26"/>
    <mergeCell ref="C14:H14"/>
    <mergeCell ref="C22:H22"/>
    <mergeCell ref="C78:H78"/>
    <mergeCell ref="C42:H42"/>
    <mergeCell ref="C54:H54"/>
    <mergeCell ref="C46:H46"/>
    <mergeCell ref="C58:H58"/>
    <mergeCell ref="C62:H62"/>
    <mergeCell ref="C74:H74"/>
    <mergeCell ref="C38:H38"/>
    <mergeCell ref="C34:H34"/>
    <mergeCell ref="C30:H30"/>
    <mergeCell ref="C50:H50"/>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8.xml><?xml version="1.0" encoding="utf-8"?>
<worksheet xmlns="http://schemas.openxmlformats.org/spreadsheetml/2006/main" xmlns:r="http://schemas.openxmlformats.org/officeDocument/2006/relationships">
  <sheetPr codeName="List34"/>
  <dimension ref="A1:L35"/>
  <sheetViews>
    <sheetView zoomScalePageLayoutView="0" workbookViewId="0" topLeftCell="B2">
      <selection activeCell="J32" sqref="J32"/>
    </sheetView>
  </sheetViews>
  <sheetFormatPr defaultColWidth="9.00390625" defaultRowHeight="12.75"/>
  <cols>
    <col min="1" max="1" width="0" style="32" hidden="1" customWidth="1"/>
    <col min="2" max="2" width="4.625" style="37" customWidth="1"/>
    <col min="3" max="3" width="9.125" style="38" customWidth="1"/>
    <col min="4" max="4" width="8.125" style="38" customWidth="1"/>
    <col min="5" max="5" width="9.125" style="38" customWidth="1"/>
    <col min="6" max="6" width="8.125" style="38" customWidth="1"/>
    <col min="7" max="7" width="13.375" style="38" customWidth="1"/>
    <col min="8" max="8" width="6.875" style="38" customWidth="1"/>
    <col min="9" max="9" width="0.74609375" style="38" customWidth="1"/>
    <col min="10" max="10" width="12.25390625" style="39" customWidth="1"/>
    <col min="11" max="11" width="0.74609375" style="38" customWidth="1"/>
    <col min="12" max="12" width="13.875" style="40" customWidth="1"/>
    <col min="13" max="13" width="8.125" style="38" customWidth="1"/>
    <col min="14" max="16384" width="9.125" style="38" customWidth="1"/>
  </cols>
  <sheetData>
    <row r="1" spans="2:12" s="32" customFormat="1" ht="16.5" customHeight="1" hidden="1">
      <c r="B1" s="34" t="s">
        <v>29</v>
      </c>
      <c r="C1" s="32" t="s">
        <v>47</v>
      </c>
      <c r="J1" s="35"/>
      <c r="L1" s="36">
        <f>SUM(L6:L459)</f>
        <v>0</v>
      </c>
    </row>
    <row r="2" spans="2:12" ht="15.75" customHeight="1">
      <c r="B2" s="62"/>
      <c r="C2" s="63"/>
      <c r="D2" s="63"/>
      <c r="E2" s="63"/>
      <c r="F2" s="63"/>
      <c r="G2" s="63"/>
      <c r="H2" s="63"/>
      <c r="I2" s="63"/>
      <c r="J2" s="64"/>
      <c r="K2" s="65"/>
      <c r="L2" s="63"/>
    </row>
    <row r="3" spans="1:12" s="1" customFormat="1" ht="18.75" customHeight="1">
      <c r="A3" s="28" t="s">
        <v>47</v>
      </c>
      <c r="B3" s="147" t="s">
        <v>92</v>
      </c>
      <c r="C3" s="1" t="s">
        <v>58</v>
      </c>
      <c r="I3" s="69"/>
      <c r="J3" s="23" t="s">
        <v>48</v>
      </c>
      <c r="K3" s="21"/>
      <c r="L3" s="31" t="s">
        <v>79</v>
      </c>
    </row>
    <row r="4" spans="1:12" ht="12.75" customHeight="1">
      <c r="A4" s="32">
        <v>0</v>
      </c>
      <c r="B4" s="41"/>
      <c r="C4" s="42"/>
      <c r="I4" s="63"/>
      <c r="K4" s="40"/>
      <c r="L4" s="38"/>
    </row>
    <row r="5" spans="2:12" ht="12.75" customHeight="1">
      <c r="B5" s="41"/>
      <c r="C5" s="42"/>
      <c r="I5" s="63"/>
      <c r="K5" s="40"/>
      <c r="L5" s="38"/>
    </row>
    <row r="6" spans="1:12" ht="12.75">
      <c r="A6" s="32">
        <f>IF(C6=0,0,1)</f>
        <v>1</v>
      </c>
      <c r="B6" s="37">
        <f>SUM($A$4:A6)*A6</f>
        <v>1</v>
      </c>
      <c r="C6" s="44" t="s">
        <v>149</v>
      </c>
      <c r="I6" s="63"/>
      <c r="J6" s="64"/>
      <c r="K6" s="63"/>
      <c r="L6" s="65"/>
    </row>
    <row r="7" spans="3:10" ht="39" customHeight="1">
      <c r="C7" s="195" t="s">
        <v>150</v>
      </c>
      <c r="D7" s="195"/>
      <c r="E7" s="195"/>
      <c r="F7" s="195"/>
      <c r="G7" s="195"/>
      <c r="H7" s="195"/>
      <c r="I7" s="22"/>
      <c r="J7" s="24"/>
    </row>
    <row r="8" spans="2:12" ht="12.75">
      <c r="B8" s="62"/>
      <c r="E8" s="38" t="s">
        <v>28</v>
      </c>
      <c r="F8" s="38" t="s">
        <v>27</v>
      </c>
      <c r="G8" s="45">
        <v>48</v>
      </c>
      <c r="J8" s="168"/>
      <c r="L8" s="40">
        <f>G8*J8</f>
        <v>0</v>
      </c>
    </row>
    <row r="9" spans="2:12" ht="12.75">
      <c r="B9" s="62"/>
      <c r="C9" s="63"/>
      <c r="D9" s="63"/>
      <c r="E9" s="63"/>
      <c r="F9" s="63"/>
      <c r="G9" s="76"/>
      <c r="H9" s="63"/>
      <c r="I9" s="63"/>
      <c r="J9" s="171"/>
      <c r="K9" s="63"/>
      <c r="L9" s="65"/>
    </row>
    <row r="10" spans="1:12" ht="12.75">
      <c r="A10" s="32">
        <f>IF(C10=0,0,1)</f>
        <v>1</v>
      </c>
      <c r="B10" s="37">
        <f>SUM($A$4:A10)*A10</f>
        <v>2</v>
      </c>
      <c r="C10" s="44" t="s">
        <v>98</v>
      </c>
      <c r="J10" s="169"/>
      <c r="K10" s="63"/>
      <c r="L10" s="65"/>
    </row>
    <row r="11" spans="3:10" ht="25.5" customHeight="1">
      <c r="C11" s="195" t="s">
        <v>99</v>
      </c>
      <c r="D11" s="195"/>
      <c r="E11" s="195"/>
      <c r="F11" s="195"/>
      <c r="G11" s="195"/>
      <c r="H11" s="195"/>
      <c r="I11" s="22"/>
      <c r="J11" s="172"/>
    </row>
    <row r="12" spans="2:12" ht="12.75">
      <c r="B12" s="62"/>
      <c r="E12" s="38" t="s">
        <v>46</v>
      </c>
      <c r="F12" s="38" t="s">
        <v>27</v>
      </c>
      <c r="G12" s="45">
        <v>30</v>
      </c>
      <c r="J12" s="168"/>
      <c r="L12" s="40">
        <f>G12*J12</f>
        <v>0</v>
      </c>
    </row>
    <row r="13" spans="2:12" ht="12.75">
      <c r="B13" s="62"/>
      <c r="C13" s="63"/>
      <c r="D13" s="63"/>
      <c r="E13" s="63"/>
      <c r="F13" s="63"/>
      <c r="G13" s="76"/>
      <c r="H13" s="63"/>
      <c r="I13" s="63"/>
      <c r="J13" s="171"/>
      <c r="K13" s="63"/>
      <c r="L13" s="65"/>
    </row>
    <row r="14" spans="1:12" ht="12.75">
      <c r="A14" s="32">
        <f>IF(C14=0,0,1)</f>
        <v>1</v>
      </c>
      <c r="B14" s="37">
        <f>SUM($A$4:A14)*A14</f>
        <v>3</v>
      </c>
      <c r="C14" s="44" t="s">
        <v>22</v>
      </c>
      <c r="I14" s="63"/>
      <c r="J14" s="173"/>
      <c r="K14" s="63"/>
      <c r="L14" s="65"/>
    </row>
    <row r="15" spans="3:12" ht="26.25" customHeight="1">
      <c r="C15" s="195" t="s">
        <v>151</v>
      </c>
      <c r="D15" s="195"/>
      <c r="E15" s="195"/>
      <c r="F15" s="195"/>
      <c r="G15" s="195"/>
      <c r="H15" s="195"/>
      <c r="I15" s="75"/>
      <c r="J15" s="165"/>
      <c r="K15" s="63"/>
      <c r="L15" s="65"/>
    </row>
    <row r="16" spans="2:12" ht="12.75">
      <c r="B16" s="62"/>
      <c r="C16" s="63"/>
      <c r="E16" s="38" t="s">
        <v>28</v>
      </c>
      <c r="F16" s="38" t="s">
        <v>27</v>
      </c>
      <c r="G16" s="45">
        <v>20</v>
      </c>
      <c r="J16" s="168"/>
      <c r="L16" s="40">
        <f>G16*J16</f>
        <v>0</v>
      </c>
    </row>
    <row r="17" spans="2:12" ht="12.75">
      <c r="B17" s="62"/>
      <c r="C17" s="63"/>
      <c r="D17" s="63"/>
      <c r="E17" s="63"/>
      <c r="F17" s="63"/>
      <c r="G17" s="76"/>
      <c r="H17" s="63"/>
      <c r="I17" s="63"/>
      <c r="J17" s="171"/>
      <c r="K17" s="63"/>
      <c r="L17" s="65"/>
    </row>
    <row r="18" spans="1:12" ht="12.75">
      <c r="A18" s="32">
        <f>IF(C18=0,0,1)</f>
        <v>1</v>
      </c>
      <c r="B18" s="37">
        <f>SUM($A$4:A18)*A18</f>
        <v>4</v>
      </c>
      <c r="C18" s="44" t="s">
        <v>152</v>
      </c>
      <c r="I18" s="63"/>
      <c r="J18" s="173"/>
      <c r="K18" s="63"/>
      <c r="L18" s="65"/>
    </row>
    <row r="19" spans="3:12" ht="25.5" customHeight="1">
      <c r="C19" s="195" t="s">
        <v>281</v>
      </c>
      <c r="D19" s="197"/>
      <c r="E19" s="197"/>
      <c r="F19" s="197"/>
      <c r="G19" s="197"/>
      <c r="H19" s="197"/>
      <c r="I19" s="75"/>
      <c r="J19" s="165"/>
      <c r="K19" s="63"/>
      <c r="L19" s="65"/>
    </row>
    <row r="20" spans="2:12" ht="12.75">
      <c r="B20" s="62"/>
      <c r="C20" s="63"/>
      <c r="E20" s="38" t="s">
        <v>52</v>
      </c>
      <c r="G20" s="45">
        <v>47.6</v>
      </c>
      <c r="J20" s="168"/>
      <c r="L20" s="40">
        <f>G20*J20</f>
        <v>0</v>
      </c>
    </row>
    <row r="21" spans="2:12" ht="12.75">
      <c r="B21" s="62"/>
      <c r="C21" s="63"/>
      <c r="D21" s="63"/>
      <c r="E21" s="63"/>
      <c r="F21" s="63"/>
      <c r="G21" s="76"/>
      <c r="H21" s="63"/>
      <c r="I21" s="63"/>
      <c r="J21" s="171"/>
      <c r="K21" s="63"/>
      <c r="L21" s="65"/>
    </row>
    <row r="22" spans="1:10" ht="12.75">
      <c r="A22" s="32">
        <f>IF(C22=0,0,1)</f>
        <v>1</v>
      </c>
      <c r="B22" s="37">
        <f>SUM($A$4:A22)*A22</f>
        <v>5</v>
      </c>
      <c r="C22" s="44" t="s">
        <v>69</v>
      </c>
      <c r="J22" s="169"/>
    </row>
    <row r="23" spans="3:10" ht="40.5" customHeight="1">
      <c r="C23" s="195" t="s">
        <v>153</v>
      </c>
      <c r="D23" s="195"/>
      <c r="E23" s="195"/>
      <c r="F23" s="195"/>
      <c r="G23" s="195"/>
      <c r="H23" s="195"/>
      <c r="I23" s="22"/>
      <c r="J23" s="172"/>
    </row>
    <row r="24" spans="5:12" ht="12.75">
      <c r="E24" s="38" t="s">
        <v>53</v>
      </c>
      <c r="G24" s="45">
        <v>2</v>
      </c>
      <c r="J24" s="168"/>
      <c r="L24" s="40">
        <f>G24*J24</f>
        <v>0</v>
      </c>
    </row>
    <row r="25" spans="2:12" ht="12.75">
      <c r="B25" s="62"/>
      <c r="C25" s="63"/>
      <c r="D25" s="63"/>
      <c r="E25" s="63"/>
      <c r="F25" s="63"/>
      <c r="G25" s="76"/>
      <c r="H25" s="63"/>
      <c r="I25" s="63"/>
      <c r="J25" s="171"/>
      <c r="K25" s="63"/>
      <c r="L25" s="65"/>
    </row>
    <row r="26" spans="1:10" ht="12.75">
      <c r="A26" s="32">
        <f>IF(C26=0,0,1)</f>
        <v>1</v>
      </c>
      <c r="B26" s="37">
        <f>SUM($A$4:A26)*A26</f>
        <v>6</v>
      </c>
      <c r="C26" s="44" t="s">
        <v>154</v>
      </c>
      <c r="J26" s="169"/>
    </row>
    <row r="27" spans="3:10" ht="51.75" customHeight="1">
      <c r="C27" s="195" t="s">
        <v>191</v>
      </c>
      <c r="D27" s="195"/>
      <c r="E27" s="195"/>
      <c r="F27" s="195"/>
      <c r="G27" s="195"/>
      <c r="H27" s="195"/>
      <c r="I27" s="22"/>
      <c r="J27" s="172"/>
    </row>
    <row r="28" spans="5:12" ht="12.75">
      <c r="E28" s="38" t="s">
        <v>53</v>
      </c>
      <c r="G28" s="45">
        <v>4</v>
      </c>
      <c r="J28" s="168"/>
      <c r="L28" s="40">
        <f>G28*J28</f>
        <v>0</v>
      </c>
    </row>
    <row r="29" spans="2:12" ht="12.75">
      <c r="B29" s="62"/>
      <c r="C29" s="63"/>
      <c r="D29" s="63"/>
      <c r="E29" s="63"/>
      <c r="F29" s="63"/>
      <c r="G29" s="76"/>
      <c r="H29" s="63"/>
      <c r="I29" s="63"/>
      <c r="J29" s="171"/>
      <c r="K29" s="63"/>
      <c r="L29" s="65"/>
    </row>
    <row r="30" spans="1:10" ht="12.75">
      <c r="A30" s="32">
        <f>IF(C30=0,0,1)</f>
        <v>1</v>
      </c>
      <c r="B30" s="37">
        <f>SUM($A$4:A30)*A30</f>
        <v>7</v>
      </c>
      <c r="C30" s="44" t="s">
        <v>105</v>
      </c>
      <c r="J30" s="169"/>
    </row>
    <row r="31" spans="3:10" ht="51.75" customHeight="1">
      <c r="C31" s="195" t="s">
        <v>155</v>
      </c>
      <c r="D31" s="195"/>
      <c r="E31" s="195"/>
      <c r="F31" s="195"/>
      <c r="G31" s="195"/>
      <c r="H31" s="195"/>
      <c r="I31" s="22"/>
      <c r="J31" s="172"/>
    </row>
    <row r="32" spans="5:12" ht="12.75">
      <c r="E32" s="38" t="s">
        <v>53</v>
      </c>
      <c r="G32" s="45">
        <v>1</v>
      </c>
      <c r="J32" s="168"/>
      <c r="L32" s="40">
        <f>G32*J32</f>
        <v>0</v>
      </c>
    </row>
    <row r="33" spans="2:12" ht="12.75">
      <c r="B33" s="62"/>
      <c r="C33" s="63"/>
      <c r="D33" s="63"/>
      <c r="E33" s="63"/>
      <c r="F33" s="63"/>
      <c r="G33" s="76"/>
      <c r="H33" s="63"/>
      <c r="I33" s="63"/>
      <c r="J33" s="77"/>
      <c r="K33" s="63"/>
      <c r="L33" s="65"/>
    </row>
    <row r="34" spans="1:12" s="47" customFormat="1" ht="18.75" customHeight="1">
      <c r="A34" s="46" t="s">
        <v>47</v>
      </c>
      <c r="B34" s="148"/>
      <c r="C34" s="47" t="s">
        <v>85</v>
      </c>
      <c r="G34" s="149">
        <f>SUM(L6:L459)</f>
        <v>0</v>
      </c>
      <c r="J34" s="48"/>
      <c r="K34" s="49"/>
      <c r="L34" s="50"/>
    </row>
    <row r="35" spans="2:12" ht="12.75">
      <c r="B35" s="62"/>
      <c r="C35" s="63"/>
      <c r="D35" s="63"/>
      <c r="E35" s="63"/>
      <c r="F35" s="63"/>
      <c r="G35" s="63"/>
      <c r="H35" s="63"/>
      <c r="I35" s="63"/>
      <c r="J35" s="64"/>
      <c r="K35" s="63"/>
      <c r="L35" s="65"/>
    </row>
    <row r="65" ht="12.75"/>
    <row r="66" ht="12.75"/>
    <row r="67" ht="12.75"/>
  </sheetData>
  <sheetProtection/>
  <mergeCells count="7">
    <mergeCell ref="C31:H31"/>
    <mergeCell ref="C23:H23"/>
    <mergeCell ref="C27:H27"/>
    <mergeCell ref="C7:H7"/>
    <mergeCell ref="C11:H11"/>
    <mergeCell ref="C15:H15"/>
    <mergeCell ref="C19:H19"/>
  </mergeCells>
  <printOptions/>
  <pageMargins left="0.7874015748031497" right="0.75" top="0.984251968503937" bottom="0.984251968503937" header="0" footer="0"/>
  <pageSetup horizontalDpi="600" verticalDpi="600" orientation="portrait" paperSize="9" r:id="rId3"/>
  <headerFooter alignWithMargins="0">
    <oddFooter>&amp;C&amp;A&amp;RStran &amp;P</oddFooter>
  </headerFooter>
  <legacyDrawing r:id="rId2"/>
</worksheet>
</file>

<file path=xl/worksheets/sheet9.xml><?xml version="1.0" encoding="utf-8"?>
<worksheet xmlns="http://schemas.openxmlformats.org/spreadsheetml/2006/main" xmlns:r="http://schemas.openxmlformats.org/officeDocument/2006/relationships">
  <sheetPr codeName="List35"/>
  <dimension ref="A1:L17"/>
  <sheetViews>
    <sheetView zoomScalePageLayoutView="0" workbookViewId="0" topLeftCell="B2">
      <selection activeCell="J15" sqref="J15"/>
    </sheetView>
  </sheetViews>
  <sheetFormatPr defaultColWidth="9.00390625" defaultRowHeight="12.75"/>
  <cols>
    <col min="1" max="1" width="0" style="32" hidden="1" customWidth="1"/>
    <col min="2" max="2" width="4.625" style="37" customWidth="1"/>
    <col min="3" max="3" width="9.125" style="38" customWidth="1"/>
    <col min="4" max="4" width="8.125" style="38" customWidth="1"/>
    <col min="5" max="5" width="9.125" style="38" customWidth="1"/>
    <col min="6" max="6" width="8.125" style="38" customWidth="1"/>
    <col min="7" max="7" width="14.253906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6.5" customHeight="1" hidden="1">
      <c r="B1" s="34" t="s">
        <v>29</v>
      </c>
      <c r="C1" s="32" t="s">
        <v>47</v>
      </c>
      <c r="J1" s="35"/>
      <c r="L1" s="36">
        <f>SUM(L9:L483)</f>
        <v>0</v>
      </c>
    </row>
    <row r="2" spans="2:12" ht="15.75" customHeight="1">
      <c r="B2" s="62"/>
      <c r="C2" s="63"/>
      <c r="D2" s="63"/>
      <c r="E2" s="63"/>
      <c r="F2" s="63"/>
      <c r="G2" s="63"/>
      <c r="H2" s="63"/>
      <c r="I2" s="63"/>
      <c r="J2" s="64"/>
      <c r="K2" s="65"/>
      <c r="L2" s="63"/>
    </row>
    <row r="3" spans="1:12" s="1" customFormat="1" ht="18.75" customHeight="1">
      <c r="A3" s="28" t="s">
        <v>47</v>
      </c>
      <c r="B3" s="147" t="s">
        <v>59</v>
      </c>
      <c r="C3" s="1" t="s">
        <v>86</v>
      </c>
      <c r="J3" s="23" t="s">
        <v>48</v>
      </c>
      <c r="K3" s="21"/>
      <c r="L3" s="31" t="s">
        <v>79</v>
      </c>
    </row>
    <row r="4" spans="1:12" s="1" customFormat="1" ht="18.75" customHeight="1">
      <c r="A4" s="28"/>
      <c r="B4" s="67"/>
      <c r="C4" s="68"/>
      <c r="D4" s="69"/>
      <c r="E4" s="69"/>
      <c r="F4" s="69"/>
      <c r="G4" s="69"/>
      <c r="H4" s="69"/>
      <c r="I4" s="69"/>
      <c r="J4" s="70"/>
      <c r="K4" s="71"/>
      <c r="L4" s="72"/>
    </row>
    <row r="5" spans="1:3" ht="12.75">
      <c r="A5" s="32">
        <f>IF(C5=0,0,1)</f>
        <v>1</v>
      </c>
      <c r="B5" s="37">
        <f>SUM($A$5:A5)*A5</f>
        <v>1</v>
      </c>
      <c r="C5" s="44" t="s">
        <v>157</v>
      </c>
    </row>
    <row r="6" spans="3:10" ht="39.75" customHeight="1">
      <c r="C6" s="195" t="s">
        <v>115</v>
      </c>
      <c r="D6" s="197"/>
      <c r="E6" s="197"/>
      <c r="F6" s="197"/>
      <c r="G6" s="197"/>
      <c r="H6" s="197"/>
      <c r="I6" s="33"/>
      <c r="J6" s="25"/>
    </row>
    <row r="7" spans="5:12" ht="12.75">
      <c r="E7" s="38" t="s">
        <v>52</v>
      </c>
      <c r="G7" s="45">
        <v>39</v>
      </c>
      <c r="J7" s="168"/>
      <c r="L7" s="40">
        <f>G7*J7</f>
        <v>0</v>
      </c>
    </row>
    <row r="8" spans="2:12" ht="12.75">
      <c r="B8" s="62"/>
      <c r="C8" s="63"/>
      <c r="D8" s="63"/>
      <c r="E8" s="63"/>
      <c r="F8" s="63"/>
      <c r="G8" s="76"/>
      <c r="H8" s="63"/>
      <c r="I8" s="63"/>
      <c r="J8" s="171"/>
      <c r="K8" s="63"/>
      <c r="L8" s="65"/>
    </row>
    <row r="9" spans="1:10" ht="15.75" customHeight="1">
      <c r="A9" s="32">
        <f>IF(C9=0,0,1)</f>
        <v>1</v>
      </c>
      <c r="B9" s="37">
        <f>SUM($A$5:A9)*A9</f>
        <v>2</v>
      </c>
      <c r="C9" s="44" t="s">
        <v>24</v>
      </c>
      <c r="J9" s="169"/>
    </row>
    <row r="10" spans="3:10" ht="41.25" customHeight="1">
      <c r="C10" s="195" t="s">
        <v>109</v>
      </c>
      <c r="D10" s="197"/>
      <c r="E10" s="197"/>
      <c r="F10" s="197"/>
      <c r="G10" s="197"/>
      <c r="H10" s="197"/>
      <c r="I10" s="33"/>
      <c r="J10" s="174"/>
    </row>
    <row r="11" spans="5:12" ht="12.75">
      <c r="E11" s="38" t="s">
        <v>52</v>
      </c>
      <c r="G11" s="45">
        <v>5.1</v>
      </c>
      <c r="J11" s="168"/>
      <c r="L11" s="40">
        <f>G11*J11</f>
        <v>0</v>
      </c>
    </row>
    <row r="12" spans="2:12" ht="12.75">
      <c r="B12" s="62"/>
      <c r="C12" s="63"/>
      <c r="D12" s="63"/>
      <c r="E12" s="63"/>
      <c r="F12" s="63"/>
      <c r="G12" s="76"/>
      <c r="H12" s="63"/>
      <c r="I12" s="63"/>
      <c r="J12" s="171"/>
      <c r="K12" s="63"/>
      <c r="L12" s="65"/>
    </row>
    <row r="13" spans="1:10" ht="12.75">
      <c r="A13" s="32">
        <f>IF(C13=0,0,1)</f>
        <v>1</v>
      </c>
      <c r="B13" s="37">
        <f>SUM($A$5:A13)*A13</f>
        <v>3</v>
      </c>
      <c r="C13" s="44" t="s">
        <v>91</v>
      </c>
      <c r="J13" s="169"/>
    </row>
    <row r="14" spans="3:10" ht="42.75" customHeight="1">
      <c r="C14" s="195" t="s">
        <v>110</v>
      </c>
      <c r="D14" s="195"/>
      <c r="E14" s="195"/>
      <c r="F14" s="195"/>
      <c r="G14" s="195"/>
      <c r="H14" s="195"/>
      <c r="I14" s="22"/>
      <c r="J14" s="172"/>
    </row>
    <row r="15" spans="5:12" ht="12.75">
      <c r="E15" s="38" t="s">
        <v>53</v>
      </c>
      <c r="G15" s="45">
        <v>2</v>
      </c>
      <c r="J15" s="168"/>
      <c r="L15" s="40">
        <f>G15*J15</f>
        <v>0</v>
      </c>
    </row>
    <row r="16" ht="12.75"/>
    <row r="17" spans="1:12" s="47" customFormat="1" ht="18.75" customHeight="1">
      <c r="A17" s="46" t="s">
        <v>47</v>
      </c>
      <c r="B17" s="158"/>
      <c r="C17" s="47" t="s">
        <v>84</v>
      </c>
      <c r="G17" s="149">
        <f>SUM(L5:L483)</f>
        <v>0</v>
      </c>
      <c r="J17" s="48"/>
      <c r="K17" s="49"/>
      <c r="L17" s="50"/>
    </row>
    <row r="38" ht="12.75"/>
    <row r="39" ht="12.75"/>
    <row r="40" ht="12.75"/>
    <row r="41" ht="12.75"/>
  </sheetData>
  <sheetProtection/>
  <mergeCells count="3">
    <mergeCell ref="C14:H14"/>
    <mergeCell ref="C10:H10"/>
    <mergeCell ref="C6:H6"/>
  </mergeCells>
  <printOptions/>
  <pageMargins left="0.7874015748031497" right="0.75" top="0.984251968503937" bottom="0.984251968503937" header="0" footer="0"/>
  <pageSetup horizontalDpi="600" verticalDpi="600" orientation="portrait" paperSize="9" r:id="rId3"/>
  <headerFooter alignWithMargins="0">
    <oddFooter>&amp;C&amp;A&amp;RStran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LUKA-VID</dc:creator>
  <cp:keywords/>
  <dc:description/>
  <cp:lastModifiedBy>doma</cp:lastModifiedBy>
  <cp:lastPrinted>2013-07-12T05:43:43Z</cp:lastPrinted>
  <dcterms:created xsi:type="dcterms:W3CDTF">2001-09-02T17:27:34Z</dcterms:created>
  <dcterms:modified xsi:type="dcterms:W3CDTF">2013-07-19T12:17:19Z</dcterms:modified>
  <cp:category/>
  <cp:version/>
  <cp:contentType/>
  <cp:contentStatus/>
</cp:coreProperties>
</file>