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73" activeTab="0"/>
  </bookViews>
  <sheets>
    <sheet name="rekapitulacija" sheetId="1" r:id="rId1"/>
    <sheet name="zg ustroj" sheetId="2" r:id="rId2"/>
    <sheet name="AB ZID 1" sheetId="3" r:id="rId3"/>
    <sheet name="AB ZID 2" sheetId="4" r:id="rId4"/>
    <sheet name="AB ZID 3" sheetId="5" r:id="rId5"/>
    <sheet name="AB ZID 4" sheetId="6" r:id="rId6"/>
    <sheet name="AB ZID 5" sheetId="7" r:id="rId7"/>
    <sheet name="AB ZID 6" sheetId="8" r:id="rId8"/>
    <sheet name="AB ZID 7" sheetId="9" r:id="rId9"/>
    <sheet name="AB ZID 8" sheetId="10" r:id="rId10"/>
    <sheet name="AB ZID 9" sheetId="11" r:id="rId11"/>
    <sheet name="BRV" sheetId="12" r:id="rId12"/>
    <sheet name="Javna razsvetljava" sheetId="13" r:id="rId13"/>
  </sheets>
  <definedNames>
    <definedName name="_xlnm.Print_Area" localSheetId="2">'AB ZID 1'!$A$1:$F$61</definedName>
    <definedName name="_xlnm.Print_Area" localSheetId="3">'AB ZID 2'!$A$1:$F$63</definedName>
    <definedName name="_xlnm.Print_Area" localSheetId="4">'AB ZID 3'!$A$1:$F$65</definedName>
    <definedName name="_xlnm.Print_Area" localSheetId="5">'AB ZID 4'!$A$1:$F$65</definedName>
    <definedName name="_xlnm.Print_Area" localSheetId="6">'AB ZID 5'!$A$1:$F$73</definedName>
    <definedName name="_xlnm.Print_Area" localSheetId="7">'AB ZID 6'!$A$1:$F$77</definedName>
    <definedName name="_xlnm.Print_Area" localSheetId="8">'AB ZID 7'!$A$1:$F$75</definedName>
    <definedName name="_xlnm.Print_Area" localSheetId="9">'AB ZID 8'!$A$1:$F$79</definedName>
    <definedName name="_xlnm.Print_Area" localSheetId="10">'AB ZID 9'!$A$1:$F$59</definedName>
    <definedName name="_xlnm.Print_Area" localSheetId="11">'BRV'!$A$1:$F$114</definedName>
    <definedName name="_xlnm.Print_Area" localSheetId="0">'rekapitulacija'!$A$1:$B$20</definedName>
    <definedName name="_xlnm.Print_Area" localSheetId="1">'zg ustroj'!$A$1:$F$143</definedName>
  </definedNames>
  <calcPr fullCalcOnLoad="1"/>
</workbook>
</file>

<file path=xl/sharedStrings.xml><?xml version="1.0" encoding="utf-8"?>
<sst xmlns="http://schemas.openxmlformats.org/spreadsheetml/2006/main" count="1256" uniqueCount="262">
  <si>
    <t>1.</t>
  </si>
  <si>
    <t xml:space="preserve">PREDDELA </t>
  </si>
  <si>
    <t>2.</t>
  </si>
  <si>
    <t>ZEMELJSKA  DELA</t>
  </si>
  <si>
    <t>3.</t>
  </si>
  <si>
    <t>4.</t>
  </si>
  <si>
    <t>OSTALA DELA</t>
  </si>
  <si>
    <t>PREDDELA</t>
  </si>
  <si>
    <t>m</t>
  </si>
  <si>
    <t>kos</t>
  </si>
  <si>
    <t>ZEMELJSKA DELA</t>
  </si>
  <si>
    <t>PREDDELA SKUPAJ:</t>
  </si>
  <si>
    <t>ZEMELJSKA DELA SKUPAJ:</t>
  </si>
  <si>
    <t>5.</t>
  </si>
  <si>
    <t>REKAPITULACIJA</t>
  </si>
  <si>
    <t xml:space="preserve">SKUPAJ € </t>
  </si>
  <si>
    <t>kpl</t>
  </si>
  <si>
    <t>SKUPAJ</t>
  </si>
  <si>
    <t>SKUPAJ Z DDV</t>
  </si>
  <si>
    <t>RUŠITVENA DELA</t>
  </si>
  <si>
    <t>RUŠITVENA DELA SKUPAJ:</t>
  </si>
  <si>
    <t>Zasek oziroma rezanje obstoječega asfalta debeline do 10 cm.</t>
  </si>
  <si>
    <t>Obrizg nosilne plasti bituminizirane zmesi z emulzijo za boljši oprijem nosilne in obrabne plasti.</t>
  </si>
  <si>
    <t>Hladen premaz stikov med starim in novim asfaltom s polimerno emulzijo.</t>
  </si>
  <si>
    <t>DDV (22%)</t>
  </si>
  <si>
    <t>NEPREDVIDENA DELA (10%)</t>
  </si>
  <si>
    <t>Zakoličba točk robnikov s postavitvijo in zavarovanjem profilov.</t>
  </si>
  <si>
    <t xml:space="preserve"> PREDDELA SKUPAJ</t>
  </si>
  <si>
    <t>6.</t>
  </si>
  <si>
    <t>7.</t>
  </si>
  <si>
    <t>8.</t>
  </si>
  <si>
    <t>9.</t>
  </si>
  <si>
    <t>10.</t>
  </si>
  <si>
    <t>11.</t>
  </si>
  <si>
    <t>Razna nepredvidena dela. Obračun po dejanskih količinah vpisanih v gradbenem dnevniku in potrjenih s strani nadzornega inženirja.</t>
  </si>
  <si>
    <t>KV delavec</t>
  </si>
  <si>
    <t>ur</t>
  </si>
  <si>
    <t>PK delavec</t>
  </si>
  <si>
    <t>rovokopač</t>
  </si>
  <si>
    <t>RUŠITVENA DELA SKUPAJ</t>
  </si>
  <si>
    <t>VOZIŠČNA KONSTRUKCIJA</t>
  </si>
  <si>
    <t>Izdelava planuma nevezane nosilne plasti drobljenca za vozišče - podloga za izvedbo zgornje nosilne vezane plasti.</t>
  </si>
  <si>
    <t>VOZIŠČNA KONSTRUKCIJA SKUPAJ</t>
  </si>
  <si>
    <t>Planiranje in valjanje planuuma temeljnih tal skladno z zahtevami iz tehničnega poročila.</t>
  </si>
  <si>
    <t>Nakladanje in odvoz odvečnega materiala od izkopa na deponijo po izbiri izvajalca, komplet z vsemi stroški ravnanja in trajnega deponiranja.</t>
  </si>
  <si>
    <t>Izdelava nosilne plasti bituminizirane zmesi AC 16 base A4 B 50/70 v debelini 5 cm.</t>
  </si>
  <si>
    <t>12.</t>
  </si>
  <si>
    <t>13.</t>
  </si>
  <si>
    <t>14.</t>
  </si>
  <si>
    <t>15.</t>
  </si>
  <si>
    <t>Zakoličba zidu s postavitvijo in zavarovanjejm profilov</t>
  </si>
  <si>
    <t>Planiranje zemeljskega planuma izkopa - podloga za izvedbo temelja AB podpornega zidu.</t>
  </si>
  <si>
    <t>Dovoz iz gradbiščne deponije ter raztiranje humusa  v sloju debeline 20 cm.</t>
  </si>
  <si>
    <t>TESARSKA DELA</t>
  </si>
  <si>
    <t>Dodatek za vstavitev PVC trikotnih letvic 15 mm.</t>
  </si>
  <si>
    <t>Dvostranski vertikalni opaž sten AB zidu iz gradbenih plošč, skupaj z razopaževanjem in čiščenjem po končanih delih ter vsemi potrebnimi transporti.</t>
  </si>
  <si>
    <t>TESARSKA DELA SKUPAJ:</t>
  </si>
  <si>
    <t>BETONSKA IN ARMIRANOBETONSKA DELA</t>
  </si>
  <si>
    <t>kg</t>
  </si>
  <si>
    <t>BETONSKA IN ARMIRANOBETONSKA DELA SKUPAJ</t>
  </si>
  <si>
    <t>Dobava  in vgrajevanje PE cevi DN 50 dolžine do 0,3 m v AB zid. Izcednice se polagajo na 2 m zidu</t>
  </si>
  <si>
    <t>Izkop humusa v sloju debeline do 20 cm z odvozom na gradbiščno deponijo.</t>
  </si>
  <si>
    <t>Rušenje obstoječe asfaltne prevleke debeline do 10 cm z nakladanjem na prevozno sredstvo in odvozom na trajno deponijo po izbiri izvajalca. V ceno vključene tudi vse takse in drugi stroški, ki so povezani s trajnim deponiranjem oziroma recikliranjem.</t>
  </si>
  <si>
    <t>Široki izkop v terenu III in IV ktg, globine do 40 cm, z nakladanjem na prevozno sredstvo in odvozom na trajno deponijo po izbiri izvajalca, komplet s stroški ravnanja materiala v deponiji.</t>
  </si>
  <si>
    <t>Postavitev in zavarovanje profilov ceste.</t>
  </si>
  <si>
    <t>Sekanje dreves z odsekovanjem vej in odvozom na deponijo po izbiri izvajalca z vsemi potrebnimi deli in stroški deponiranja. Debelina drevesa do 20 cm (mehki les).</t>
  </si>
  <si>
    <t>Odkopavanje panjev in korenin dreves z deponiranjem na trajno deponijo po izbiri izvajalca z vsemi potrebnimi deli in stroški deponiranja. Premer panja do 30 cm.</t>
  </si>
  <si>
    <t>Posek žive meje z nakladanjem na prevozno sredstvo in odvozom na trajno deponijo po izboru izvajalca, komplet z vsemi stroški deponiranja.</t>
  </si>
  <si>
    <t>Dovoz iz gradbiščne deponije ter raztiranje humusa  v sloju debeline 20 cm. (v naklonu)</t>
  </si>
  <si>
    <t>Fino planiranje, odstranjevanje kamna, sejanje travne mešanice 30 g/m2 in dodajanje granulat mineralnega gnjojila 30 g/m2, valjanjem s travnim valjarjem. (v naklonu)</t>
  </si>
  <si>
    <t>Strojno rezkanje asfalta z nakladanjem na prevozno sredstvo in z odvozom na gradbeno deponijo po izboru izvajalca, komplet z vsemi stroški deponiranja.</t>
  </si>
  <si>
    <t>ZGORNJI USTROJ - CESTA A (1. DEL)</t>
  </si>
  <si>
    <t>zakoličba in zavarovanje točk.</t>
  </si>
  <si>
    <t>Obveščanje javnosti o izvajanju del preko časopisa in radia o zaporah in drugih ovirah za prebivalce - 1 objava v lokalnem časopisu, 1x tedensko objava na lokalnem radiu.</t>
  </si>
  <si>
    <t>Planiranje zemeljskega planuma izkopa - podloga za izvedbo temelja.</t>
  </si>
  <si>
    <t>ZEMELJSKA DELA SKUPAJ</t>
  </si>
  <si>
    <t>Dvostranski vertikalni ravni opaž opornikov iz gradbenih plošč, skupaj z razopaževanjem in čiščenjem po končanih delih ter vsemi potrebnimi transporti.</t>
  </si>
  <si>
    <t>dodatek za vstavitev trikotnih letvic v opaž vključno z dobavo letvic 3/3 cm in pritrdilnega materiala</t>
  </si>
  <si>
    <t>dodatek za vstavitev trikotnih letvic v opaž vključno z dobavo letvic 5/5 cm in pritrdilnega materiala</t>
  </si>
  <si>
    <t>TESARSKA DELA SKUPAJ</t>
  </si>
  <si>
    <t>Dobava in vgradnja armature S500 v mostno konstrukcijo (palice in mreže).</t>
  </si>
  <si>
    <t xml:space="preserve">Izdelava hidroizolacije prekladne konstrukcije v sestavi: </t>
  </si>
  <si>
    <t xml:space="preserve"> - hidroizolacijski trak z nosilcem iz poliestra in s plastomerom modificiranega bitumna (IZOTEKT P5 M ali enakovredno)</t>
  </si>
  <si>
    <t xml:space="preserve"> - plastomerno modificirana bitumenska lepilna zmes (BITU M ali enakovredno)</t>
  </si>
  <si>
    <t xml:space="preserve"> - hladni bitumenski osnovni premaz za cestne objekte na osnovi organskih topil (IBITOL E-5 ali enakovredno)</t>
  </si>
  <si>
    <t>Dobava in polaganje žaganih granitnih robnikov 12/17/23/100 cm na fino malto, vključno s fugiranjem - v loku. V postavko vključena tudi trajno elastična zalivna masa širine 5-8 mm za zatesnitev stika med robnikom in AB vencem ter armaturno palico fi 12 mm in sidra.</t>
  </si>
  <si>
    <t>OSTALA DELA SKUPAJ</t>
  </si>
  <si>
    <t>Dobava in polaganje dvignjenih in spuščenih poševnih betonskih robnikov 15/25 cm na  betonsko posteljico iz C12/15, vključno z obbetoniranjem in fugiranjem.</t>
  </si>
  <si>
    <t>16.</t>
  </si>
  <si>
    <t>PLOČNIK DOBRAVLJE</t>
  </si>
  <si>
    <t>PLOČNIK - ZGORNJI USTROJ</t>
  </si>
  <si>
    <t>Zakoličba osi.</t>
  </si>
  <si>
    <t>Zavarovanje prometa med gradnjo z ustrezno dokumentacijo, pridobitev dovoljenja za cestno zaporo, z ureditvijo prometnega režima v času gradnje (obvestilo, zavarovanje gradbene jame in gradbišča, postavitev prometne signalizacije, postavitev zaščitne ograje, premostitvenih objektov za pešce in ostali promet). Z usmerjanjem prometa v času gradnje. Po končanih delih odstraniti prometno signalizacijo in vzpostaviti prometni režim v prvotno stanje.</t>
  </si>
  <si>
    <t>Izdelava varnostnega načrta.</t>
  </si>
  <si>
    <t>Rušenje kamnitega mostnega parapeta širine 0,55 m in višine 1 m. Dolžina znaša 8,68 + 8,82 m. V postavko je vključeno tudi rušenje betonske krone in nakladanje na prevozno sredstvo z odvozom na trajno deponijo po izbiri izvajalca. V ceno so vključene tudi vse takse in drugi stroški, ki so povezani s trajnim deponiranjem oziroma recikliranjem.</t>
  </si>
  <si>
    <t>Odstranitev jeklenega droga za luč (parcela 24/4), z nakladanjem na prevozno sredstvo in odvozom na trajno deponijo po izbiri izvajalca. V ceno vključene tudi vse takse in drugi stroški, ki so povezani s trajnim deponiranjem oziroma recikliranjem.</t>
  </si>
  <si>
    <t>PROMETNA OPREMA</t>
  </si>
  <si>
    <t>Posek žive meje (parcela 1734/2), z nakladanjem na prevozno sredstvo in odvozom na trajno deponijo po izboru izvajalca, komplet z vsemi stroški deponiranja.</t>
  </si>
  <si>
    <t>17.</t>
  </si>
  <si>
    <t>Odstranitev obstoječega lesenega droga TK, komplet s temeljem, z nakladanjem na prevozno sredstvo in odvozom na trajno deponijo po izbiri izvajalca. V ceno vključene tudi vse takse in drugi stroški, ki so povezani s trajnim deponiranjem oziroma recikliranjem.</t>
  </si>
  <si>
    <t>Demontaža prometnega ogledala z odvozom na gradbiščno deponijo za poznejšo uporabo.</t>
  </si>
  <si>
    <t>Demontaža obstoječega trikotnega znaka širine 600 mm, z nakladanjem na prevozno sredstvo in odvozom na trajno deponijo po izbiri izvajalca. V ceno vključene tudi vse takse in drugi stroški, ki so povezani s trajnim deponiranjem oziroma recikliranjem.</t>
  </si>
  <si>
    <t>18.</t>
  </si>
  <si>
    <t>Odstranitev pocinkanega stebrička za prometni znak, premera 63 mm, komplet z betonskim temeljem, z nakladanjem na prevozno sredstvo in odvozom na trajno deponijo po izbiri izvajalca. V ceno vključene tudi vse takse in drugi stroški, ki so povezani s trajnim deponiranjem oziroma recikliranjem.</t>
  </si>
  <si>
    <t>19.</t>
  </si>
  <si>
    <t>20.</t>
  </si>
  <si>
    <t>Posek žive meje (parcela 1740/5 in 1740/15), z nakladanjem na prevozno sredstvo in odvozom na trajno deponijo po izboru izvajalca, komplet z vsemi stroški deponiranja.</t>
  </si>
  <si>
    <t>Odstranitev žične ograje višine 1 m (parcela 1736), komplet s temeljem, z odvozom na gradbiščno deponijo za poznejšo uporabo.</t>
  </si>
  <si>
    <t>Izdelava planuma nevezane nosilne plasti drobljenca za pločnik levo - podloga za izvedbo zgornje nosilne vezane plasti.</t>
  </si>
  <si>
    <t>Izdelava planuma nevezane nosilne plasti drobljenca za pločnik desno - podloga za izvedbo zgornje nosilne vezane plasti.</t>
  </si>
  <si>
    <t>Izdelava obrabne plasti bituminizirane zmesi  AC 8 surf B 50/70 A4 v debelini 3 cm (cesta).</t>
  </si>
  <si>
    <t>Dobava drobljenca in izdelava nevezane nosilne plasti enakomerno zrnatega drobljenca po SIST 13242:2003, vgrajevanje in zahteve materiala po TSC 06.200:2003 iz kamnine 0-32 mm v debelini do 20 cm. Deformacijski modul Ev2&gt; 100MPa</t>
  </si>
  <si>
    <t>Izdelava obrabne plasti bituminizirane zmesi  AC 8 surf B 50/70 A4 v debelini 4 cm (pločnik levo).</t>
  </si>
  <si>
    <t>Izdelava obrabne plasti bituminizirane zmesi  AC 8 surf B 50/70 A4 v debelini 4 cm (pločnik desno).</t>
  </si>
  <si>
    <t>Dobava in polaganje betonskih robnikov 8/20 cm na  betonsko posteljico iz C12/15, vključno z obbetoniranjem in fugiranjem.</t>
  </si>
  <si>
    <t>Dobava in pritrditev prometnega znaka, podloga iz aluminijaste pločevine, znak z odsevno folijo 2. vrste, širine 600 mm.</t>
  </si>
  <si>
    <t>Izdelava temelja iz cementnega betona C 12/15, globine 50 cm, premera 50 cm.</t>
  </si>
  <si>
    <t>Dobava in montaža stebrička za prometni znak iz vroče cinkane jeklene cevi s premerom 63 mm, dolge 2500 mm.</t>
  </si>
  <si>
    <t>Dovoz iz gradbiščne deponije in pritrditev prometnega ogledala, komplet z vsem potrebnim pritrdilnim materialom na vroče cinkano cev.</t>
  </si>
  <si>
    <t>PROMETNA OPREMA SKUPAJ</t>
  </si>
  <si>
    <t>Izdelava berme (bankine) širine 50 cm iz tamponskega drobljenca v nagibu 4%, vključno z oblikovanjem in valjanjem v debelini do 20 cm</t>
  </si>
  <si>
    <t>Dobava drobljenca in izdelava kamnite posteljice iz drobljenih kamnitih zrn ali sekundarnih surovin, vgrajevanje in zahteve materiala po TSC 06.100:2003 iz kamnine 0-125 mm v debelini 30 cm. Deformacijski modul Ev2&gt; 80MPa</t>
  </si>
  <si>
    <t>Planiranje brežin v naklonu 2:3</t>
  </si>
  <si>
    <t>Široki izkop zemljine III. in IV. ktg. za zid, z nakladanjem na prevozno sredstvo in odvozom na trajno deponijo po izboru izvajalca komplet z vsemi stroški deponiranja. Izkop se izvede s pravilnim odsekovanjem stranic v naklonu 10:1. V ceno je vključeno tudi planiranje stranice za direktno izvedbo AB stene zidu po terenu.</t>
  </si>
  <si>
    <t>Enostranski opaž temelja skupaj z razopaževanjem in čiščenjem po končanih delih ter vsemi potrebnimi transporti. Temelj višine do 40 cm.</t>
  </si>
  <si>
    <t>ZIDARSKA DELA</t>
  </si>
  <si>
    <t>ZIDARSKA DELA SKUPAJ:</t>
  </si>
  <si>
    <t>Dobava in vgradnja armature S500 (palice in mreže skupaj)</t>
  </si>
  <si>
    <t xml:space="preserve">Strojni posek grmičevja v širini do 2 m, z odkopom korenin vred in ostalimi potrebnimi deli, vključno z nakladanjem na prevozno sredstvo in odvozom na trajno deponijo po izboru izvajalca z vsemi stroški deponiranja </t>
  </si>
  <si>
    <t>ZID 1</t>
  </si>
  <si>
    <t>ZID 2</t>
  </si>
  <si>
    <t>Zakoličba podzemnega TK kablovoda</t>
  </si>
  <si>
    <t>Prestavitev nadzemnega TK kablovoda, komplet z omarico.</t>
  </si>
  <si>
    <t>Izvedba terenske mulde za krono zidu. Širina mulde je 40 cm.</t>
  </si>
  <si>
    <t>ZID 3</t>
  </si>
  <si>
    <t>Čiščenje brežine, zarasle z grmovjem in drevesi debeline debla do 10 cm v širini do 2 m, komplet z odvozom na deponijo po izbiri izvajalca z vsemi potrebnimi deli in stroški deponiranja.</t>
  </si>
  <si>
    <t>Odstranitev suhe kamnite zložbe višine do 2 m, debeline do 0,5 m, z nakladanjem na prevozno sredstvo in odvozom na trajno deponijo po izbiri izvajalca. V ceno vključene tudi vse takse in drugi stroški, ki so povezani s trajnim deponiranjem oziroma recikliranjem.</t>
  </si>
  <si>
    <t>Odstranitev suhe kamnite zložbe višine do 1,0 m, debeline do 0,4 m, z nakladanjem na prevozno sredstvo in odvozom na trajno deponijo po izbiri izvajalca. V ceno vključene tudi vse takse in drugi stroški, ki so povezani s trajnim deponiranjem oziroma recikliranjem.</t>
  </si>
  <si>
    <t>ZID 4</t>
  </si>
  <si>
    <t>Posaditev sadik žive meje (parcela 1734/2)</t>
  </si>
  <si>
    <t>Enostranski opaž temelja skupaj z razopaževanjem in čiščenjem po končanih delih ter vsemi potrebnimi transporti. Temelj višine do 30 cm.</t>
  </si>
  <si>
    <t>ZID 5</t>
  </si>
  <si>
    <t>Rušenje AB zida s temeljem višine do 1 m, debeline 0,2 m, z nakladanjem na prevozno sredstvo in odvozom na trajno deponijo po izbiri izvajalca. V ceno vključene tudi vse takse in drugi stroški, ki so povezani s trajnim deponiranjem oziroma recikliranjem.</t>
  </si>
  <si>
    <t>Rušenje betonskih stopnic širine rame 1 m z nakladanjem na prevozno sredstvo in odvozom na trajno deponijo po izbiri izvajalca. V ceno vključene tudi vse takse in drugi stroški, ki so povezani s trajnim deponiranjem oziroma recikliranjem.</t>
  </si>
  <si>
    <t>Opaž čela stopnic iz desk višine 18 cm skupaj z razopaževanjem in čiščenjem</t>
  </si>
  <si>
    <t>ZID 6</t>
  </si>
  <si>
    <t>Odstranitev suhe kamnite zložbe višine do 0,5 m, debeline do 0,3 m, z nakladanjem na prevozno sredstvo in odvozom na trajno deponijo po izbiri izvajalca. V ceno vključene tudi vse takse in drugi stroški, ki so povezani s trajnim deponiranjem oziroma recikliranjem.</t>
  </si>
  <si>
    <t>ZID 7</t>
  </si>
  <si>
    <t>ZID 8</t>
  </si>
  <si>
    <t>Ponovna saditev sadik žive meje</t>
  </si>
  <si>
    <t>ZID 9</t>
  </si>
  <si>
    <t>Sekanje drevesa z odsekovanjem vej in odvozom na deponijo po izbiri izvajalca z vsemi potrebnimi deli in stroški deponiranja. Debelina drevesa do 80 cm (mehki les).</t>
  </si>
  <si>
    <t>Odkopavanje panja in korenin dreves z deponiranjem na trajno deponijo po izbiri izvajalca z vsemi potrebnimi deli in stroški deponiranja. Premer panja do 100 cm.</t>
  </si>
  <si>
    <t>Planiranje zemeljskega planuma izkopa - podloga za izvedbo temelja AB zidu.</t>
  </si>
  <si>
    <t>Zasip za zidom z materialom od izkopa ter komprimiranje v plasteh po 30 cm.</t>
  </si>
  <si>
    <t>Široki izkop zemljine III. in IV. ktg. za zid z odmetom izkopanega materiala min. 1 m od roba izkopa.</t>
  </si>
  <si>
    <t>Enostranski opaž temelja skupaj z razopaževanjem in čiščenjem po končanih delih ter vsemi potrebnimi transporti. Temelj višine 25 cm.</t>
  </si>
  <si>
    <t>BRV</t>
  </si>
  <si>
    <t>Čiščenje vrha brežine, zarasle z grmovjem v širini do 1 m.</t>
  </si>
  <si>
    <t>Izkop jarka za temelje in mostne opornike v terenu III. IV. In V ktg. z odmetom izkopanega materiala min. 1 m od roba izkopa.</t>
  </si>
  <si>
    <t>Enostransko podpiranje obstoječe obloge struge, v kolikor se pri izkopu pokaže, da je to potrebno</t>
  </si>
  <si>
    <t>Zasip temelja in opornikov z materialom od izkopa ter komprimiranje v plasteh po 30 cm.</t>
  </si>
  <si>
    <t>Zasip temeljev in opornikov z nevezanim materialom in izvedbo po TSC 06.100:2003, 0-63 mm, vključno z dobavo, komprimiranjem v plasteh po 30 cm ter planiranjem zgornjega sloja s točnostjo +-3 cm (na območju vozišča).</t>
  </si>
  <si>
    <t>Fino planiranje, odstranjevanje kamna, sejanje travne mešanice 30 g/m2 in dodajanje granulat mineralnega gnjojila 30 g/m2, valjanjem s travnim valjarjem.</t>
  </si>
  <si>
    <t>Enostranski opaž temelja skupaj z razopaževanjem in čiščenjem po končanih delih ter vsemi potrebnimi transporti. Višina opaža 40 cm.</t>
  </si>
  <si>
    <t>'Horizontalni'' opaž robnega venca širine 5 cm z razopaževanjem in čiščenjem opaža po končanih delih ter vsemi potrebnimi transporti. Višina podpiranja do 3,0 m.</t>
  </si>
  <si>
    <t>Enostranski vertikalni in ''semi vertikalni'' opaž robnega venca z razopaževanjem in čiščenjem opaža po končanih delih ter vsemi potrebnimi transporti. Višina podpiranja do 3,0 m.</t>
  </si>
  <si>
    <t>Enostranski ravni vertikalni opaž čela prehodne plošče in robnega venca višine do 60 cm skupaj z razopaževanjem in čiščenjem opaža.</t>
  </si>
  <si>
    <t>Enostranski vertikalni ravni opaž robnega venca na desni strani vozišča višine 25 cm skupaj z razopaževanjem in čiščenjem opaža.</t>
  </si>
  <si>
    <t>Strojno glajenje betona nad prekladno konstrukcijo</t>
  </si>
  <si>
    <t>Dobava, dovoz in postavitev PVP plošče na AB podpornike. Plošča višine 40 cm, širine 1,2 m in dolžine 9,16 m.</t>
  </si>
  <si>
    <t>Dobava in montaža jeklene varnostne ograje višine 1,1 m  iz elementov dolžine 1,85 m, vključno z vsemi vijaki in ploščicami za montažo na AB zid, po detajlu. Ograja je vroče cinkana. (2 x 9,5 m)</t>
  </si>
  <si>
    <t>Dobava in montaža XPS debeline 2 cm, višine 40 cm, dolžine 120 cm na čelo prekladne konstrukcije.</t>
  </si>
  <si>
    <t>Zatesnitev reže med robniki in asfaltom s trajno elastično zalivno zmesjo širine do 20mm. Zatesnitev se izvede samo v višini obrabnega sloja asfaltbetona.</t>
  </si>
  <si>
    <t xml:space="preserve">Zarezanje dilatacije med robnikom in robnim vencem širine 0,5 cm in zalitje s trajnoelastičnim kitom.           </t>
  </si>
  <si>
    <t>Izdelava geodetskega načrta izvedenega stanja za celoten objekt</t>
  </si>
  <si>
    <t>Izdelava projekta izvedenih del v štirih izvodih</t>
  </si>
  <si>
    <t xml:space="preserve"> - material</t>
  </si>
  <si>
    <t xml:space="preserve"> - delo</t>
  </si>
  <si>
    <t>Zasip pred AB zidom z nevezanim materialom in izvedbo po TSC 06.100:2003, 0-125 mm, vključno z dobavo ter komprimiranjem v plasteh po 30 cm.</t>
  </si>
  <si>
    <t>BETONSKA IN ARMIRANOBETONSKA DELA SKUPAJ:</t>
  </si>
  <si>
    <t>Dovoz žične ograje višine 1 m iz gradbiščne deponije in ponovna postavitev ograje, komplet z izdelavo betonskih temeljev za stebričke (parcela 1736)</t>
  </si>
  <si>
    <t>Postavitev TK droga v naprej pripravljen betonski temelj fi 30 cm, po navodilih upravljavca. Postavka vključuje izdelavo temlja globine do 1,5 m, dobavo in dovoz PVC droga, vstavitev droga v temelj in zasutje s peskom</t>
  </si>
  <si>
    <t>Postavitev TK droga v naprej pripravljen betonski temelj fi 40 cm po navodilih upravljavca. Postavka vključuje izdelavo temelja globine do 1,5 m, dobavo in dovoz AB droga, vstavitev droga v temelj in zasutje s peskom</t>
  </si>
  <si>
    <t>Dobava in razgrinjanje gumbaste folije iz PE visoke gostote po stranici na strani terena v naklonu 10:1</t>
  </si>
  <si>
    <t>Planiranje brežine izkopa v naklonu 10:1 z natančnostjo +-1 cm - podloga za izvedbo stene opornega zidu.</t>
  </si>
  <si>
    <t>Enostranski semi - vertikalni opaž sten AB zidu iz okvirnih opažnih elementov (npr: doka Frami Xlife), skupaj z razopaževanjem in čiščenjem po končanih delih ter vsemi potrebnimi transporti.</t>
  </si>
  <si>
    <t>Zidanje zidu iz kamnitega lomljenca preseka do 20 cm na AB temelj zidu, komplet s cementno malto in obdelavo fug, z vsem potrebnim delom in materialom</t>
  </si>
  <si>
    <t>Izdelava obrabne in zaporne plasti bituminizirane zmesi  AC 8 surf B 50/70 A4 v debelini 4 cm. (brv)</t>
  </si>
  <si>
    <t>Izdelava ležišča za PVP ploščo z alteks malto širine 100 mm, debeline 10 mm med opornik in prekladno konstrukcijo.</t>
  </si>
  <si>
    <t>A.</t>
  </si>
  <si>
    <t>GRADBENA DELA za JR</t>
  </si>
  <si>
    <t xml:space="preserve"> Zakoličba trase predvidene JR kabelske kanalizacije</t>
  </si>
  <si>
    <t>Izdelava  kabelske kanalizacije z 1 x stigmaflex cevjo fi 63mm , izdelava betonske posteljice z betonom C12/15   0,1m3/m1, zasutje s sipkim materialom,  polaganje PVC opozorilnega traka, odvoz odvečnega materiala, utrditev terena</t>
  </si>
  <si>
    <t>Pocinkani valjanec FeZn 25x4 mm, položen v izkopan kabelski jarek, vključno s križnimi sponkami INOX izvedbe, priključitvami na kandelabre cestne razsvetljave in ostale ozemljilne sisteme, s protikorozijsko zaščito z bitumensko maso.</t>
  </si>
  <si>
    <t>Rušitev in odstranitev obstoječega kovinskega stebra JR</t>
  </si>
  <si>
    <t>SKUPAJ GRADBENA DELA ZA JR</t>
  </si>
  <si>
    <t>ELEKTROMONTAŽNA DELA za JR</t>
  </si>
  <si>
    <t>B.</t>
  </si>
  <si>
    <t>ELEKTROINSTALACIJE (dobava in montaža). Navedbe proizvajalcev, tipov in nazivov opreme in materialov v popisu del so navedene le kot primer, katere lastnosti (kvaliteta, dizajn, izgled in podobno) naj bi imela projektirana oprema!!</t>
  </si>
  <si>
    <t>Vključeno v cenah: Dobava, prevoz, montaža, preizkus, drobni, vezni in pritrdilni material, manipulativni stroški, pripravljalna in zaključna dela ter odstranjevanje odpadkov v skladu s predpisi</t>
  </si>
  <si>
    <t>ELEKTROMONTAŽNA DELA</t>
  </si>
  <si>
    <t>Dobava, prevoz, montaža, preizkus, svetlobni viri, predstikalne naprave, vezni in pritrdilni material</t>
  </si>
  <si>
    <t>Kabel NAYY-J položen v kabelsko kanalizacijo, skupaj s kabelskimi končniki in priklopom</t>
  </si>
  <si>
    <t>- 4x16+2,5 mm2</t>
  </si>
  <si>
    <t>Kabel NYY, NYY-J položen v kandelabre, instalacijske cevi, skupaj s kabelskimi končniki in priklopom</t>
  </si>
  <si>
    <t>- 4x2,5 mm2</t>
  </si>
  <si>
    <t>Vodnik P/F-Y 25 mm2</t>
  </si>
  <si>
    <t>Kabelski končnik za vodnik P/F-Y 25 mm2</t>
  </si>
  <si>
    <t>Priiklop kabla JR na obstoječe JR omrežje</t>
  </si>
  <si>
    <t xml:space="preserve">S1 LED cestna svetilka moči 21W, svetlobni tok min. 2524lm, barva temperaturnega vira 3000K, CRI 70. Optika iz aluminija, prevelečena s srebrom visoke čistosti (99,99%). Svetilka zaščitena pred prahom in vlago IP66, ohišje iz  aluminija, prašno barvano za zaščito pred UV, korozijo in soljo, sive barve, z integriranimi hladilnimi rebri. Nameščeno ravno, kaljeno steklo debeline 4mm. Mehanska odpornost svetilke IK najmanj 09. Možnost natika navpično ali vodoravno na kandelaber debeline 42-76mm, nastavljivost 0-20° pri vertikalnem in horizontalnem natiku. Avtomatski izklop napajanja pri odpiranju svetilke. Delovanje svetilke v temperaturnem območju med -30 in +40°C. Življenska doba svetilke &gt;100.000H (L80B10). Prenapetostna zaščita 6/8KV. ENEC certifikat in skladnost s CE. 
Kot npr. 3290 Sella 1 -ST, LED 21W 3000K CLD CELL, proizvajalca Disano iluminazione.                                                                                           
Svetilka mora ustrezati uredbi o mejnih vrednostih  svetlobnega  onesnaževanja okolja (Ur. List RS št. 81/2007)
</t>
  </si>
  <si>
    <t xml:space="preserve">Steber CR - vročecinkan, h=6 m od tal,  s privarjeno prirobnico za montažo na izveden bet. temelj s sidrnimi vijaki, prilagojen za direktno montažo svetilke, z izrezom za priklop kablov, opremljen s priključno sponko za pritrditev ozemljitve z vijačenjem, priključno ploščo PMV  in kompletnim ožičenjem ter postavljen na temelj in povezan na valjanec. Kandelaber mora ustrezati standardu SIST EN 40-5 in tretji vetrovni coni.  Ustreza tipu: C6/P 6m Terralux ali podobno  </t>
  </si>
  <si>
    <t>Pocinkani valjanec FeZn 25x4 mm, položen v izkopan kabelski jarek, vključno s križnimi sponkami INOX izvedbe, priključitvami na kandelabre cestne razsvetljave in ostale ozemljilne sisteme, s protikorozijsko zaščito z bitumensko maso,...</t>
  </si>
  <si>
    <t>Izvedba antikorozijske zaščite spoja valjanca v zemlji:</t>
  </si>
  <si>
    <t>Zaščita kandelabra z anzikorozijskim premazom 10cm nad temeljem</t>
  </si>
  <si>
    <t xml:space="preserve"> PVC opozorilni trak  </t>
  </si>
  <si>
    <t>Dobava in montaža odvodnika prenapetosti I.stopnje ustreza tipu PZH R1 275/12,5 (Hermi) nameščen ob priključni plošči stebra JR</t>
  </si>
  <si>
    <t>Dobava in montaža odvodnika prenapetosti I.stopnje ustreza tipu PZH R1 255/80 GDT  (Hermi) nameščen  ob priključni plošči stebra JR</t>
  </si>
  <si>
    <t>Svetlobnotehnične in ostale meritve, pregledi, preizkusi, spuščanje v pogon</t>
  </si>
  <si>
    <t>Odklop in demontaža obstoječe svetilke iz betonskega in  kovinskega droga, ter predaja svetilke investitorju z zapisnikom o predaji</t>
  </si>
  <si>
    <t>Izdelava mehanske zaščite  JR kabla na obstoječem betonskem stebru JR do višine 2,5m</t>
  </si>
  <si>
    <t>Stroški nadzora Elektrodistribucije in upravljalca javne razsvetljave</t>
  </si>
  <si>
    <t>Drobni material</t>
  </si>
  <si>
    <t>SKUPAJ ELEKTROMONTAŽNA DELA ZA JR</t>
  </si>
  <si>
    <t>v postavke vključiti: dobavo, vgradnjo, izdelavo, montažo in preizkus:</t>
  </si>
  <si>
    <t>m1</t>
  </si>
  <si>
    <t>JAVNA RAZSVETLJAVA</t>
  </si>
  <si>
    <t>GRADBENA DELA ZA JAVNO RAZSVETLJAVO</t>
  </si>
  <si>
    <t>ELEKTROMONTAŽNA DELA ZA JAVNO RAZSVETLJAVO</t>
  </si>
  <si>
    <t>Izdelava geodetskega načrta izvedenid del</t>
  </si>
  <si>
    <t>PID JAVNE RAZSVETLJAVE</t>
  </si>
  <si>
    <t>%</t>
  </si>
  <si>
    <t>Strojni in deloma ročni izkop kabelskega kanala v terenu do vključno IV. ktg.dim 0,4 x 0,9 m, izdelava podloge iz suhega betona C8/10 v sloju 10 cm, dobava in polaganje 1 x sf cev fi 110mm (vključno z distančniki, čepi, tesnili, koleni, ...), obbetoniranje   z betonom  C12/15   0,15m3/m1 v sloju 10 cm nad temenom cevi, zasip s tamponskim gramozom ter nabijanje v slojih po 20 cm,  nakladanje in odvoz materiala na stalno deponijo po izboru izvajalca z vsemi stroški deponiranja</t>
  </si>
  <si>
    <t xml:space="preserve"> Strojni in deloma ročni izkop kabelskega kanala  v terenu do vključno IV. Ktg  delno v utrjeni poti, delno v zelenici  dim.: 0,3 x 0,9m globine</t>
  </si>
  <si>
    <t>Izkop  v terenu do vključno IV. kat. in komplet izgradnja betonskega temelja za drog cestne razsvetljave višine 6m,  dim. 500x500x1200 mm z betonom C 25/30, armaturo, podložnim betonom,postavitvijo cevi za drog, vgradnjo neperforiranih cevi premera 63 mm</t>
  </si>
  <si>
    <t>Izkop  v terenu do vključno IV. kat. in komplet izgradnja tipskega manipulativnega kabelskega jaška fi 80 cm, z betonom C 25/30,, litoželeznim pokrovom C 250 600mm, s protihrupnim vložkom, z napisom ELEKTRIKA</t>
  </si>
  <si>
    <t>Izdelava križanja med JR kabelsko kanalizacijo in ostalimi komunalnimi vodi (meteorna kanalizacija, fekalna kanaliacija, vodovod) (po navodilih za polaganje kablov referat št.1260  EIMV).</t>
  </si>
  <si>
    <t>Dobava in polaganje PVC gladkih cevi compact komplet z vsemi koleni, standard EN 1401-1 na izvršeno betonsko podlogo v deb.10 cm s polnim obbetoniranjem z betonom C12/15 (0.15 m3/m1), cevi fi 200 mm, trdnostni razred SN4 s priključitvijo na jaške, stiki se tesnijo z gumi tesnili</t>
  </si>
  <si>
    <t>21</t>
  </si>
  <si>
    <r>
      <t>m</t>
    </r>
    <r>
      <rPr>
        <vertAlign val="superscript"/>
        <sz val="11"/>
        <rFont val="Calibri Light"/>
        <family val="2"/>
      </rPr>
      <t>2</t>
    </r>
  </si>
  <si>
    <r>
      <t>m</t>
    </r>
    <r>
      <rPr>
        <vertAlign val="superscript"/>
        <sz val="11"/>
        <rFont val="Calibri Light"/>
        <family val="2"/>
      </rPr>
      <t>3</t>
    </r>
  </si>
  <si>
    <r>
      <t>Izdelava tankoslojne prečne označbe na vozišču z enokomponentno rumeno barvo, vključno 250 g/m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 xml:space="preserve"> posipa z drobci / kroglicami stekla, strojno, debelina plasti suhe snovi 250 μm, ovire za umirjanje prometa (5335-1)</t>
    </r>
  </si>
  <si>
    <r>
      <t>Izdelava tankoslojne prečne označbe na vozišču z enokomponentno belo barvo, vključno 250 g/m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 xml:space="preserve"> posipa z drobci / kroglicami stekla, strojno, debelina plasti suhe snovi 250 μm, širina črte 50 cm (5211)</t>
    </r>
  </si>
  <si>
    <r>
      <t>Izdelava tankoslojne vzdolžne označbe na vozišču z enokomponentno belo barvo, vključno 250 g/m2 posipa z drobci / kroglicami stekla, strojno, debelina plasti suhe snovi 250 μm, neprekinjena ločilna črta,</t>
    </r>
    <r>
      <rPr>
        <sz val="10"/>
        <rFont val="Calibri Light"/>
        <family val="2"/>
      </rPr>
      <t xml:space="preserve"> širina črte je 10 cm</t>
    </r>
  </si>
  <si>
    <r>
      <t>Dobava in vgrajevanje nearmiranega podložnega betona pr.0,08 do 0,12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, C12/15.</t>
    </r>
  </si>
  <si>
    <r>
      <t>m</t>
    </r>
    <r>
      <rPr>
        <vertAlign val="superscript"/>
        <sz val="11"/>
        <rFont val="Calibri Light"/>
        <family val="2"/>
      </rPr>
      <t>3</t>
    </r>
  </si>
  <si>
    <r>
      <t>Dobava in vgrajevanje betona C25/30; XC3; Dmax = 22 mm; S4; zaščitni sloj  d = min. 2,5 cm v armiranje konstrukcije - temelj pr. 0,20 do 0,30m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</si>
  <si>
    <r>
      <t>Dobava in vgrajevanje betona C25/30; XC3; Dmax = 22 mm; S5; zaščitni sloj  d = min. 2,5 cm v armiranje konstrukcije - stena pr. 0,2 do 0,4m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.</t>
    </r>
  </si>
  <si>
    <r>
      <t>Dobava in vgrajevanje betona C25/30; XC3; Dmax = 22 mm; S5; zaščitni sloj  d = min. 2,5 cm v armiranje konstrukcije - stena pr. 0,2 do 0,4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.</t>
    </r>
  </si>
  <si>
    <r>
      <t>Dobava in vgrajevanje nearmiranega podložnega betona (temelj zidu) pr.0,08 do 0,12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, C12/15.</t>
    </r>
  </si>
  <si>
    <r>
      <t>Dobava in vgrajevanje nearmiranega podložnega betona (stopnice) pr.0,08 do 0,12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, C12/15.</t>
    </r>
  </si>
  <si>
    <r>
      <t>Dobava in vgrajevanje betona C25/30; XC3; Dmax = 22 mm; S4; zaščitni sloj  d = min. 2,5 cm v armiranje konstrukcije - stopnice pr. 0,12 do 0,20m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</si>
  <si>
    <r>
      <t>Dobava in vgrajevanje betona C25/30; XC3; Dmax = 22 mm; S5; zaščitni sloj  d = min. 2,5 cm v armiranje konstrukcije - stena pr. 0,12 do 0,20m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. V postavki je vključeno vgrajevanje betona v več višinskih fazah, da se prepreči porušitev kamnite obloge, ki služi kot opaž</t>
    </r>
  </si>
  <si>
    <r>
      <t>Dobava in vgrajevanje betona C25/30; XC3; Dmax = 22 mm; S4; zaščitni sloj  d = min. 2,5 cm v armiranje konstrukcije - temelj pr. 0,08 do 0,12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</si>
  <si>
    <r>
      <t>Dobava in vgrajevanje betona C25/30; XC3; Dmax = 22 mm; S4; zaščitni sloj  d = min. 2,5 cm v armiranje konstrukcije - stena pr. 0,12 do 0,2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</si>
  <si>
    <r>
      <t>Dobava in vgrajevanje nearmiranega podložnega betona pr.0,08 do 12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1</t>
    </r>
    <r>
      <rPr>
        <sz val="11"/>
        <rFont val="Calibri Light"/>
        <family val="2"/>
      </rPr>
      <t>, C12/15</t>
    </r>
  </si>
  <si>
    <r>
      <t>Dobava in vgrajevanje betona C30/37 v armirane konstrukcije - temelj pr. 0,3 do 0,5m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1</t>
    </r>
  </si>
  <si>
    <r>
      <t>Dobava in vgrajevanje betona C30/37 v armirane konstrukcije - oporniki, pr 0,2 do 0,4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1</t>
    </r>
  </si>
  <si>
    <r>
      <t>Dobava in vgrajevanje betona C30/37 v armirane konstrukcije - plošča nad prekladno konstrukcijo + levi robni venec, pr 0,2 do 0,4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1</t>
    </r>
  </si>
  <si>
    <r>
      <t>Dobava in vgrajevanje vidnega betona C30/37 v armiranje konstrukcije - levi robni venec, pr 0,2 do 0,4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1</t>
    </r>
  </si>
  <si>
    <r>
      <t>Dobava in vgrajevanje vidnega betona C30/37 v armiranje konstrukcije - desni robni venec, pr 0,08 do 0,12 m</t>
    </r>
    <r>
      <rPr>
        <vertAlign val="superscript"/>
        <sz val="11"/>
        <rFont val="Calibri Light"/>
        <family val="2"/>
      </rPr>
      <t>3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/m</t>
    </r>
    <r>
      <rPr>
        <vertAlign val="superscript"/>
        <sz val="11"/>
        <rFont val="Calibri Light"/>
        <family val="2"/>
      </rPr>
      <t>1</t>
    </r>
  </si>
  <si>
    <r>
      <t xml:space="preserve"> Zakoličba obstoječih komunalnih naprav</t>
    </r>
    <r>
      <rPr>
        <sz val="11"/>
        <color indexed="10"/>
        <rFont val="Calibri Light"/>
        <family val="2"/>
      </rPr>
      <t xml:space="preserve"> </t>
    </r>
    <r>
      <rPr>
        <sz val="11"/>
        <rFont val="Calibri Light"/>
        <family val="2"/>
      </rPr>
      <t>(vodovod) na obravnavanem območju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</si>
</sst>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_S_I_T"/>
    <numFmt numFmtId="175" formatCode="#,##0\ &quot;SIT&quot;"/>
    <numFmt numFmtId="176" formatCode="#,##0.0\ _S_I_T"/>
    <numFmt numFmtId="177" formatCode="#,##0.00\ _S_I_T"/>
    <numFmt numFmtId="178" formatCode="0.0E+00"/>
    <numFmt numFmtId="179" formatCode="dd/mm/yyyy"/>
    <numFmt numFmtId="180" formatCode="0000"/>
    <numFmt numFmtId="181" formatCode="0E+00"/>
    <numFmt numFmtId="182" formatCode="0.000"/>
    <numFmt numFmtId="183" formatCode="#,##0.00\ &quot;€&quot;"/>
    <numFmt numFmtId="184" formatCode="#,##0.0"/>
    <numFmt numFmtId="185" formatCode="000"/>
    <numFmt numFmtId="186" formatCode="dd/mm/yyyy;@"/>
    <numFmt numFmtId="187" formatCode="#,##0.00\ [$€-1];[Red]\-#,##0.00\ [$€-1]"/>
    <numFmt numFmtId="188" formatCode="#,##0.0\ &quot;€&quot;"/>
    <numFmt numFmtId="189" formatCode="[$-424]d\.\ mmmm\ yyyy"/>
    <numFmt numFmtId="190" formatCode="0.0000"/>
    <numFmt numFmtId="191" formatCode="#,##0.00\ [$€-1]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i/>
      <sz val="10"/>
      <name val="SL Dutch"/>
      <family val="0"/>
    </font>
    <font>
      <b/>
      <sz val="11"/>
      <color indexed="10"/>
      <name val="Calibri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sz val="12"/>
      <name val="Calibri Light"/>
      <family val="2"/>
    </font>
    <font>
      <sz val="12"/>
      <color indexed="14"/>
      <name val="Calibri Light"/>
      <family val="2"/>
    </font>
    <font>
      <b/>
      <sz val="12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4"/>
      <name val="Calibri Light"/>
      <family val="2"/>
    </font>
    <font>
      <sz val="10"/>
      <name val="Calibri Light"/>
      <family val="2"/>
    </font>
    <font>
      <b/>
      <i/>
      <sz val="13"/>
      <name val="Calibri Light"/>
      <family val="2"/>
    </font>
    <font>
      <b/>
      <sz val="13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vertAlign val="superscript"/>
      <sz val="11"/>
      <name val="Calibri Light"/>
      <family val="2"/>
    </font>
    <font>
      <sz val="11"/>
      <color indexed="10"/>
      <name val="Calibri Light"/>
      <family val="2"/>
    </font>
    <font>
      <b/>
      <sz val="10"/>
      <name val="Calibri Light"/>
      <family val="2"/>
    </font>
    <font>
      <sz val="10"/>
      <color indexed="10"/>
      <name val="Calibri Light"/>
      <family val="2"/>
    </font>
    <font>
      <sz val="11"/>
      <color indexed="8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 Light"/>
      <family val="2"/>
    </font>
    <font>
      <sz val="10"/>
      <color rgb="FFFF0000"/>
      <name val="Calibri Light"/>
      <family val="2"/>
    </font>
    <font>
      <sz val="11"/>
      <color theme="1"/>
      <name val="Calibri Light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12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7" fillId="3" borderId="0" applyNumberFormat="0" applyBorder="0" applyAlignment="0" applyProtection="0"/>
    <xf numFmtId="0" fontId="49" fillId="4" borderId="0" applyNumberFormat="0" applyBorder="0" applyAlignment="0" applyProtection="0"/>
    <xf numFmtId="0" fontId="7" fillId="5" borderId="0" applyNumberFormat="0" applyBorder="0" applyAlignment="0" applyProtection="0"/>
    <xf numFmtId="0" fontId="49" fillId="6" borderId="0" applyNumberFormat="0" applyBorder="0" applyAlignment="0" applyProtection="0"/>
    <xf numFmtId="0" fontId="7" fillId="7" borderId="0" applyNumberFormat="0" applyBorder="0" applyAlignment="0" applyProtection="0"/>
    <xf numFmtId="0" fontId="49" fillId="8" borderId="0" applyNumberFormat="0" applyBorder="0" applyAlignment="0" applyProtection="0"/>
    <xf numFmtId="0" fontId="7" fillId="9" borderId="0" applyNumberFormat="0" applyBorder="0" applyAlignment="0" applyProtection="0"/>
    <xf numFmtId="0" fontId="49" fillId="10" borderId="0" applyNumberFormat="0" applyBorder="0" applyAlignment="0" applyProtection="0"/>
    <xf numFmtId="0" fontId="7" fillId="11" borderId="0" applyNumberFormat="0" applyBorder="0" applyAlignment="0" applyProtection="0"/>
    <xf numFmtId="0" fontId="49" fillId="12" borderId="0" applyNumberFormat="0" applyBorder="0" applyAlignment="0" applyProtection="0"/>
    <xf numFmtId="0" fontId="7" fillId="7" borderId="0" applyNumberFormat="0" applyBorder="0" applyAlignment="0" applyProtection="0"/>
    <xf numFmtId="0" fontId="49" fillId="13" borderId="0" applyNumberFormat="0" applyBorder="0" applyAlignment="0" applyProtection="0"/>
    <xf numFmtId="0" fontId="7" fillId="11" borderId="0" applyNumberFormat="0" applyBorder="0" applyAlignment="0" applyProtection="0"/>
    <xf numFmtId="0" fontId="49" fillId="14" borderId="0" applyNumberFormat="0" applyBorder="0" applyAlignment="0" applyProtection="0"/>
    <xf numFmtId="0" fontId="7" fillId="5" borderId="0" applyNumberFormat="0" applyBorder="0" applyAlignment="0" applyProtection="0"/>
    <xf numFmtId="0" fontId="49" fillId="15" borderId="0" applyNumberFormat="0" applyBorder="0" applyAlignment="0" applyProtection="0"/>
    <xf numFmtId="0" fontId="7" fillId="16" borderId="0" applyNumberFormat="0" applyBorder="0" applyAlignment="0" applyProtection="0"/>
    <xf numFmtId="0" fontId="49" fillId="17" borderId="0" applyNumberFormat="0" applyBorder="0" applyAlignment="0" applyProtection="0"/>
    <xf numFmtId="0" fontId="7" fillId="18" borderId="0" applyNumberFormat="0" applyBorder="0" applyAlignment="0" applyProtection="0"/>
    <xf numFmtId="0" fontId="49" fillId="19" borderId="0" applyNumberFormat="0" applyBorder="0" applyAlignment="0" applyProtection="0"/>
    <xf numFmtId="0" fontId="7" fillId="11" borderId="0" applyNumberFormat="0" applyBorder="0" applyAlignment="0" applyProtection="0"/>
    <xf numFmtId="0" fontId="49" fillId="20" borderId="0" applyNumberFormat="0" applyBorder="0" applyAlignment="0" applyProtection="0"/>
    <xf numFmtId="0" fontId="7" fillId="7" borderId="0" applyNumberFormat="0" applyBorder="0" applyAlignment="0" applyProtection="0"/>
    <xf numFmtId="0" fontId="50" fillId="21" borderId="0" applyNumberFormat="0" applyBorder="0" applyAlignment="0" applyProtection="0"/>
    <xf numFmtId="0" fontId="8" fillId="11" borderId="0" applyNumberFormat="0" applyBorder="0" applyAlignment="0" applyProtection="0"/>
    <xf numFmtId="0" fontId="50" fillId="22" borderId="0" applyNumberFormat="0" applyBorder="0" applyAlignment="0" applyProtection="0"/>
    <xf numFmtId="0" fontId="8" fillId="23" borderId="0" applyNumberFormat="0" applyBorder="0" applyAlignment="0" applyProtection="0"/>
    <xf numFmtId="0" fontId="50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6" borderId="0" applyNumberFormat="0" applyBorder="0" applyAlignment="0" applyProtection="0"/>
    <xf numFmtId="0" fontId="8" fillId="18" borderId="0" applyNumberFormat="0" applyBorder="0" applyAlignment="0" applyProtection="0"/>
    <xf numFmtId="0" fontId="50" fillId="27" borderId="0" applyNumberFormat="0" applyBorder="0" applyAlignment="0" applyProtection="0"/>
    <xf numFmtId="0" fontId="8" fillId="11" borderId="0" applyNumberFormat="0" applyBorder="0" applyAlignment="0" applyProtection="0"/>
    <xf numFmtId="0" fontId="50" fillId="28" borderId="0" applyNumberFormat="0" applyBorder="0" applyAlignment="0" applyProtection="0"/>
    <xf numFmtId="0" fontId="8" fillId="5" borderId="0" applyNumberFormat="0" applyBorder="0" applyAlignment="0" applyProtection="0"/>
    <xf numFmtId="0" fontId="51" fillId="29" borderId="0" applyNumberFormat="0" applyBorder="0" applyAlignment="0" applyProtection="0"/>
    <xf numFmtId="0" fontId="9" fillId="11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10" fillId="31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17" fillId="0" borderId="4" applyNumberFormat="0" applyFill="0" applyAlignment="0" applyProtection="0"/>
    <xf numFmtId="0" fontId="55" fillId="0" borderId="5" applyNumberFormat="0" applyFill="0" applyAlignment="0" applyProtection="0"/>
    <xf numFmtId="0" fontId="18" fillId="0" borderId="6" applyNumberFormat="0" applyFill="0" applyAlignment="0" applyProtection="0"/>
    <xf numFmtId="0" fontId="56" fillId="0" borderId="7" applyNumberFormat="0" applyFill="0" applyAlignment="0" applyProtection="0"/>
    <xf numFmtId="0" fontId="19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  <xf numFmtId="0" fontId="21" fillId="16" borderId="0" applyNumberFormat="0" applyBorder="0" applyAlignment="0" applyProtection="0"/>
    <xf numFmtId="173" fontId="5" fillId="0" borderId="0">
      <alignment/>
      <protection/>
    </xf>
    <xf numFmtId="0" fontId="6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3" fillId="0" borderId="0">
      <alignment/>
      <protection/>
    </xf>
    <xf numFmtId="1" fontId="2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3" borderId="9" applyNumberFormat="0" applyFont="0" applyAlignment="0" applyProtection="0"/>
    <xf numFmtId="0" fontId="22" fillId="7" borderId="10" applyNumberFormat="0" applyFont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6" borderId="0" applyNumberFormat="0" applyBorder="0" applyAlignment="0" applyProtection="0"/>
    <xf numFmtId="0" fontId="8" fillId="23" borderId="0" applyNumberFormat="0" applyBorder="0" applyAlignment="0" applyProtection="0"/>
    <xf numFmtId="0" fontId="50" fillId="37" borderId="0" applyNumberFormat="0" applyBorder="0" applyAlignment="0" applyProtection="0"/>
    <xf numFmtId="0" fontId="8" fillId="25" borderId="0" applyNumberFormat="0" applyBorder="0" applyAlignment="0" applyProtection="0"/>
    <xf numFmtId="0" fontId="50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40" borderId="0" applyNumberFormat="0" applyBorder="0" applyAlignment="0" applyProtection="0"/>
    <xf numFmtId="0" fontId="8" fillId="41" borderId="0" applyNumberFormat="0" applyBorder="0" applyAlignment="0" applyProtection="0"/>
    <xf numFmtId="0" fontId="50" fillId="42" borderId="0" applyNumberFormat="0" applyBorder="0" applyAlignment="0" applyProtection="0"/>
    <xf numFmtId="0" fontId="8" fillId="43" borderId="0" applyNumberFormat="0" applyBorder="0" applyAlignment="0" applyProtection="0"/>
    <xf numFmtId="0" fontId="60" fillId="0" borderId="11" applyNumberFormat="0" applyFill="0" applyAlignment="0" applyProtection="0"/>
    <xf numFmtId="0" fontId="11" fillId="0" borderId="12" applyNumberFormat="0" applyFill="0" applyAlignment="0" applyProtection="0"/>
    <xf numFmtId="0" fontId="61" fillId="44" borderId="13" applyNumberFormat="0" applyAlignment="0" applyProtection="0"/>
    <xf numFmtId="0" fontId="13" fillId="45" borderId="14" applyNumberFormat="0" applyAlignment="0" applyProtection="0"/>
    <xf numFmtId="0" fontId="62" fillId="30" borderId="15" applyNumberFormat="0" applyAlignment="0" applyProtection="0"/>
    <xf numFmtId="0" fontId="23" fillId="31" borderId="16" applyNumberFormat="0" applyAlignment="0" applyProtection="0"/>
    <xf numFmtId="0" fontId="63" fillId="46" borderId="0" applyNumberFormat="0" applyBorder="0" applyAlignment="0" applyProtection="0"/>
    <xf numFmtId="0" fontId="14" fillId="47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64" fillId="48" borderId="15" applyNumberFormat="0" applyAlignment="0" applyProtection="0"/>
    <xf numFmtId="0" fontId="15" fillId="16" borderId="16" applyNumberFormat="0" applyAlignment="0" applyProtection="0"/>
    <xf numFmtId="0" fontId="65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49" fontId="0" fillId="0" borderId="0" xfId="0" applyAlignment="1">
      <alignment/>
    </xf>
    <xf numFmtId="0" fontId="24" fillId="0" borderId="0" xfId="77" applyFont="1" applyFill="1" applyBorder="1" applyAlignment="1">
      <alignment vertical="top"/>
      <protection/>
    </xf>
    <xf numFmtId="0" fontId="25" fillId="0" borderId="0" xfId="77" applyFont="1" applyFill="1" applyBorder="1" applyAlignment="1">
      <alignment vertical="top"/>
      <protection/>
    </xf>
    <xf numFmtId="0" fontId="26" fillId="0" borderId="0" xfId="77" applyFont="1" applyFill="1" applyBorder="1" applyAlignment="1">
      <alignment vertical="top"/>
      <protection/>
    </xf>
    <xf numFmtId="0" fontId="25" fillId="0" borderId="0" xfId="77" applyFont="1" applyFill="1" applyAlignment="1">
      <alignment vertical="top"/>
      <protection/>
    </xf>
    <xf numFmtId="49" fontId="27" fillId="0" borderId="0" xfId="77" applyNumberFormat="1" applyFont="1" applyFill="1" applyAlignment="1" applyProtection="1">
      <alignment horizontal="center"/>
      <protection/>
    </xf>
    <xf numFmtId="0" fontId="26" fillId="0" borderId="0" xfId="77" applyFont="1" applyFill="1" applyAlignment="1" applyProtection="1">
      <alignment horizontal="center" vertical="top"/>
      <protection/>
    </xf>
    <xf numFmtId="0" fontId="28" fillId="0" borderId="19" xfId="77" applyFont="1" applyFill="1" applyBorder="1" applyAlignment="1">
      <alignment horizontal="justify" vertical="top"/>
      <protection/>
    </xf>
    <xf numFmtId="0" fontId="36" fillId="0" borderId="0" xfId="0" applyNumberFormat="1" applyFont="1" applyAlignment="1">
      <alignment horizontal="center" vertical="center" wrapText="1"/>
    </xf>
    <xf numFmtId="49" fontId="37" fillId="0" borderId="0" xfId="0" applyFont="1" applyAlignment="1">
      <alignment/>
    </xf>
    <xf numFmtId="49" fontId="36" fillId="0" borderId="20" xfId="0" applyFont="1" applyBorder="1" applyAlignment="1">
      <alignment horizontal="center"/>
    </xf>
    <xf numFmtId="49" fontId="28" fillId="0" borderId="0" xfId="0" applyFont="1" applyAlignment="1">
      <alignment horizontal="right"/>
    </xf>
    <xf numFmtId="183" fontId="26" fillId="0" borderId="0" xfId="0" applyNumberFormat="1" applyFont="1" applyAlignment="1">
      <alignment/>
    </xf>
    <xf numFmtId="49" fontId="28" fillId="0" borderId="0" xfId="0" applyFont="1" applyBorder="1" applyAlignment="1">
      <alignment horizontal="right"/>
    </xf>
    <xf numFmtId="183" fontId="26" fillId="0" borderId="0" xfId="0" applyNumberFormat="1" applyFont="1" applyBorder="1" applyAlignment="1">
      <alignment/>
    </xf>
    <xf numFmtId="49" fontId="28" fillId="0" borderId="21" xfId="0" applyFont="1" applyBorder="1" applyAlignment="1">
      <alignment horizontal="right"/>
    </xf>
    <xf numFmtId="183" fontId="26" fillId="0" borderId="21" xfId="0" applyNumberFormat="1" applyFont="1" applyBorder="1" applyAlignment="1">
      <alignment/>
    </xf>
    <xf numFmtId="49" fontId="28" fillId="0" borderId="22" xfId="0" applyFont="1" applyBorder="1" applyAlignment="1">
      <alignment horizontal="right"/>
    </xf>
    <xf numFmtId="183" fontId="26" fillId="0" borderId="22" xfId="0" applyNumberFormat="1" applyFont="1" applyBorder="1" applyAlignment="1">
      <alignment/>
    </xf>
    <xf numFmtId="0" fontId="38" fillId="0" borderId="0" xfId="0" applyNumberFormat="1" applyFont="1" applyAlignment="1">
      <alignment horizontal="center" wrapText="1"/>
    </xf>
    <xf numFmtId="2" fontId="37" fillId="0" borderId="0" xfId="0" applyNumberFormat="1" applyFont="1" applyAlignment="1">
      <alignment/>
    </xf>
    <xf numFmtId="49" fontId="39" fillId="0" borderId="0" xfId="0" applyFont="1" applyAlignment="1">
      <alignment horizontal="center" wrapText="1"/>
    </xf>
    <xf numFmtId="1" fontId="37" fillId="0" borderId="23" xfId="0" applyNumberFormat="1" applyFont="1" applyBorder="1" applyAlignment="1">
      <alignment horizontal="center" vertical="top"/>
    </xf>
    <xf numFmtId="1" fontId="26" fillId="0" borderId="24" xfId="0" applyNumberFormat="1" applyFont="1" applyBorder="1" applyAlignment="1">
      <alignment vertical="top"/>
    </xf>
    <xf numFmtId="49" fontId="26" fillId="0" borderId="25" xfId="0" applyFont="1" applyBorder="1" applyAlignment="1">
      <alignment wrapText="1"/>
    </xf>
    <xf numFmtId="49" fontId="26" fillId="0" borderId="26" xfId="0" applyFont="1" applyBorder="1" applyAlignment="1">
      <alignment horizontal="center"/>
    </xf>
    <xf numFmtId="4" fontId="26" fillId="0" borderId="27" xfId="0" applyNumberFormat="1" applyFont="1" applyBorder="1" applyAlignment="1">
      <alignment horizontal="right"/>
    </xf>
    <xf numFmtId="1" fontId="26" fillId="0" borderId="28" xfId="0" applyNumberFormat="1" applyFont="1" applyBorder="1" applyAlignment="1">
      <alignment vertical="top"/>
    </xf>
    <xf numFmtId="49" fontId="26" fillId="0" borderId="29" xfId="0" applyFont="1" applyBorder="1" applyAlignment="1">
      <alignment wrapText="1"/>
    </xf>
    <xf numFmtId="49" fontId="26" fillId="0" borderId="29" xfId="0" applyFont="1" applyBorder="1" applyAlignment="1">
      <alignment horizontal="center"/>
    </xf>
    <xf numFmtId="4" fontId="26" fillId="0" borderId="30" xfId="0" applyNumberFormat="1" applyFont="1" applyBorder="1" applyAlignment="1">
      <alignment horizontal="right"/>
    </xf>
    <xf numFmtId="1" fontId="26" fillId="0" borderId="31" xfId="0" applyNumberFormat="1" applyFont="1" applyBorder="1" applyAlignment="1">
      <alignment vertical="top"/>
    </xf>
    <xf numFmtId="49" fontId="26" fillId="0" borderId="32" xfId="0" applyFont="1" applyBorder="1" applyAlignment="1">
      <alignment wrapText="1"/>
    </xf>
    <xf numFmtId="49" fontId="26" fillId="0" borderId="32" xfId="0" applyFont="1" applyBorder="1" applyAlignment="1">
      <alignment horizontal="center"/>
    </xf>
    <xf numFmtId="4" fontId="26" fillId="0" borderId="33" xfId="0" applyNumberFormat="1" applyFont="1" applyBorder="1" applyAlignment="1">
      <alignment horizontal="right"/>
    </xf>
    <xf numFmtId="49" fontId="40" fillId="0" borderId="0" xfId="0" applyFont="1" applyFill="1" applyAlignment="1">
      <alignment horizontal="right" vertical="top"/>
    </xf>
    <xf numFmtId="49" fontId="40" fillId="0" borderId="0" xfId="0" applyNumberFormat="1" applyFont="1" applyFill="1" applyAlignment="1">
      <alignment wrapText="1"/>
    </xf>
    <xf numFmtId="49" fontId="41" fillId="0" borderId="0" xfId="0" applyFont="1" applyFill="1" applyAlignment="1">
      <alignment horizontal="center"/>
    </xf>
    <xf numFmtId="4" fontId="41" fillId="0" borderId="0" xfId="0" applyNumberFormat="1" applyFont="1" applyFill="1" applyAlignment="1">
      <alignment/>
    </xf>
    <xf numFmtId="49" fontId="41" fillId="0" borderId="0" xfId="0" applyFont="1" applyFill="1" applyAlignment="1">
      <alignment horizontal="right" vertical="top"/>
    </xf>
    <xf numFmtId="49" fontId="41" fillId="0" borderId="0" xfId="0" applyNumberFormat="1" applyFont="1" applyFill="1" applyBorder="1" applyAlignment="1">
      <alignment wrapText="1"/>
    </xf>
    <xf numFmtId="49" fontId="41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/>
    </xf>
    <xf numFmtId="0" fontId="41" fillId="0" borderId="0" xfId="0" applyNumberFormat="1" applyFont="1" applyAlignment="1">
      <alignment horizontal="left" vertical="top" wrapText="1"/>
    </xf>
    <xf numFmtId="49" fontId="41" fillId="0" borderId="0" xfId="0" applyFont="1" applyAlignment="1">
      <alignment/>
    </xf>
    <xf numFmtId="4" fontId="41" fillId="0" borderId="0" xfId="0" applyNumberFormat="1" applyFont="1" applyAlignment="1">
      <alignment horizontal="right"/>
    </xf>
    <xf numFmtId="49" fontId="40" fillId="0" borderId="21" xfId="0" applyNumberFormat="1" applyFont="1" applyFill="1" applyBorder="1" applyAlignment="1">
      <alignment wrapText="1"/>
    </xf>
    <xf numFmtId="49" fontId="41" fillId="0" borderId="21" xfId="0" applyFont="1" applyFill="1" applyBorder="1" applyAlignment="1">
      <alignment horizontal="center"/>
    </xf>
    <xf numFmtId="4" fontId="41" fillId="0" borderId="21" xfId="0" applyNumberFormat="1" applyFont="1" applyFill="1" applyBorder="1" applyAlignment="1">
      <alignment/>
    </xf>
    <xf numFmtId="4" fontId="40" fillId="0" borderId="21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49" fontId="41" fillId="0" borderId="0" xfId="0" applyNumberFormat="1" applyFont="1" applyFill="1" applyBorder="1" applyAlignment="1">
      <alignment vertical="top" wrapText="1"/>
    </xf>
    <xf numFmtId="49" fontId="41" fillId="0" borderId="0" xfId="0" applyNumberFormat="1" applyFont="1" applyFill="1" applyAlignment="1">
      <alignment vertical="justify" wrapText="1"/>
    </xf>
    <xf numFmtId="49" fontId="41" fillId="0" borderId="0" xfId="0" applyFont="1" applyAlignment="1">
      <alignment horizontal="left" vertical="top" wrapText="1"/>
    </xf>
    <xf numFmtId="4" fontId="41" fillId="0" borderId="0" xfId="0" applyNumberFormat="1" applyFont="1" applyFill="1" applyAlignment="1">
      <alignment horizontal="right"/>
    </xf>
    <xf numFmtId="49" fontId="41" fillId="0" borderId="0" xfId="0" applyNumberFormat="1" applyFont="1" applyAlignment="1">
      <alignment vertical="top" wrapText="1"/>
    </xf>
    <xf numFmtId="2" fontId="41" fillId="0" borderId="0" xfId="0" applyNumberFormat="1" applyFont="1" applyFill="1" applyBorder="1" applyAlignment="1">
      <alignment/>
    </xf>
    <xf numFmtId="49" fontId="40" fillId="0" borderId="0" xfId="0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/>
    </xf>
    <xf numFmtId="0" fontId="41" fillId="0" borderId="0" xfId="0" applyNumberFormat="1" applyFont="1" applyFill="1" applyAlignment="1">
      <alignment vertical="top" wrapText="1"/>
    </xf>
    <xf numFmtId="49" fontId="41" fillId="0" borderId="0" xfId="0" applyNumberFormat="1" applyFont="1" applyFill="1" applyAlignment="1">
      <alignment vertical="top" wrapText="1"/>
    </xf>
    <xf numFmtId="4" fontId="41" fillId="0" borderId="0" xfId="0" applyNumberFormat="1" applyFont="1" applyFill="1" applyBorder="1" applyAlignment="1">
      <alignment horizontal="right"/>
    </xf>
    <xf numFmtId="49" fontId="66" fillId="0" borderId="0" xfId="0" applyNumberFormat="1" applyFont="1" applyFill="1" applyAlignment="1">
      <alignment vertical="top" wrapText="1"/>
    </xf>
    <xf numFmtId="4" fontId="66" fillId="0" borderId="0" xfId="0" applyNumberFormat="1" applyFont="1" applyFill="1" applyAlignment="1">
      <alignment/>
    </xf>
    <xf numFmtId="0" fontId="37" fillId="0" borderId="0" xfId="0" applyNumberFormat="1" applyFont="1" applyBorder="1" applyAlignment="1">
      <alignment vertical="top" wrapText="1"/>
    </xf>
    <xf numFmtId="49" fontId="41" fillId="0" borderId="34" xfId="0" applyFont="1" applyBorder="1" applyAlignment="1">
      <alignment vertical="top" wrapText="1"/>
    </xf>
    <xf numFmtId="49" fontId="41" fillId="0" borderId="0" xfId="0" applyFont="1" applyAlignment="1">
      <alignment vertical="top" wrapText="1"/>
    </xf>
    <xf numFmtId="1" fontId="37" fillId="0" borderId="0" xfId="0" applyNumberFormat="1" applyFont="1" applyAlignment="1">
      <alignment vertical="top"/>
    </xf>
    <xf numFmtId="49" fontId="37" fillId="0" borderId="0" xfId="0" applyFont="1" applyAlignment="1">
      <alignment wrapText="1"/>
    </xf>
    <xf numFmtId="4" fontId="37" fillId="0" borderId="0" xfId="0" applyNumberFormat="1" applyFont="1" applyAlignment="1">
      <alignment horizontal="right"/>
    </xf>
    <xf numFmtId="1" fontId="26" fillId="0" borderId="35" xfId="0" applyNumberFormat="1" applyFont="1" applyBorder="1" applyAlignment="1">
      <alignment vertical="top"/>
    </xf>
    <xf numFmtId="49" fontId="26" fillId="0" borderId="20" xfId="0" applyFont="1" applyFill="1" applyBorder="1" applyAlignment="1">
      <alignment wrapText="1"/>
    </xf>
    <xf numFmtId="49" fontId="26" fillId="0" borderId="36" xfId="0" applyFont="1" applyBorder="1" applyAlignment="1">
      <alignment horizontal="center"/>
    </xf>
    <xf numFmtId="4" fontId="26" fillId="0" borderId="37" xfId="0" applyNumberFormat="1" applyFont="1" applyBorder="1" applyAlignment="1">
      <alignment horizontal="right"/>
    </xf>
    <xf numFmtId="1" fontId="40" fillId="0" borderId="0" xfId="0" applyNumberFormat="1" applyFont="1" applyAlignment="1">
      <alignment horizontal="right" vertical="top"/>
    </xf>
    <xf numFmtId="49" fontId="40" fillId="0" borderId="0" xfId="0" applyFont="1" applyAlignment="1">
      <alignment wrapText="1"/>
    </xf>
    <xf numFmtId="1" fontId="41" fillId="0" borderId="0" xfId="0" applyNumberFormat="1" applyFont="1" applyAlignment="1">
      <alignment horizontal="right" vertical="top"/>
    </xf>
    <xf numFmtId="49" fontId="40" fillId="0" borderId="19" xfId="0" applyFont="1" applyBorder="1" applyAlignment="1">
      <alignment wrapText="1"/>
    </xf>
    <xf numFmtId="49" fontId="41" fillId="0" borderId="29" xfId="0" applyFont="1" applyBorder="1" applyAlignment="1">
      <alignment/>
    </xf>
    <xf numFmtId="4" fontId="41" fillId="0" borderId="29" xfId="0" applyNumberFormat="1" applyFont="1" applyBorder="1" applyAlignment="1">
      <alignment horizontal="right"/>
    </xf>
    <xf numFmtId="4" fontId="40" fillId="0" borderId="38" xfId="0" applyNumberFormat="1" applyFont="1" applyBorder="1" applyAlignment="1">
      <alignment horizontal="right"/>
    </xf>
    <xf numFmtId="49" fontId="44" fillId="0" borderId="0" xfId="0" applyFont="1" applyBorder="1" applyAlignment="1">
      <alignment wrapText="1"/>
    </xf>
    <xf numFmtId="49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 horizontal="right"/>
    </xf>
    <xf numFmtId="4" fontId="44" fillId="0" borderId="0" xfId="0" applyNumberFormat="1" applyFont="1" applyBorder="1" applyAlignment="1">
      <alignment horizontal="right"/>
    </xf>
    <xf numFmtId="49" fontId="40" fillId="0" borderId="0" xfId="0" applyFont="1" applyBorder="1" applyAlignment="1">
      <alignment wrapText="1"/>
    </xf>
    <xf numFmtId="4" fontId="67" fillId="0" borderId="0" xfId="0" applyNumberFormat="1" applyFont="1" applyBorder="1" applyAlignment="1">
      <alignment horizontal="right"/>
    </xf>
    <xf numFmtId="0" fontId="68" fillId="0" borderId="0" xfId="69" applyFont="1" applyAlignment="1">
      <alignment horizontal="left" vertical="top" wrapText="1"/>
      <protection/>
    </xf>
    <xf numFmtId="49" fontId="41" fillId="0" borderId="0" xfId="0" applyNumberFormat="1" applyFont="1" applyAlignment="1">
      <alignment horizontal="left" vertical="top" wrapText="1" readingOrder="1"/>
    </xf>
    <xf numFmtId="49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 horizontal="right"/>
    </xf>
    <xf numFmtId="4" fontId="40" fillId="0" borderId="0" xfId="0" applyNumberFormat="1" applyFont="1" applyBorder="1" applyAlignment="1">
      <alignment horizontal="right"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9" fontId="37" fillId="0" borderId="0" xfId="0" applyFont="1" applyAlignment="1">
      <alignment horizontal="left" vertical="top" wrapText="1"/>
    </xf>
    <xf numFmtId="4" fontId="67" fillId="0" borderId="0" xfId="0" applyNumberFormat="1" applyFont="1" applyAlignment="1">
      <alignment horizontal="right"/>
    </xf>
    <xf numFmtId="0" fontId="37" fillId="0" borderId="0" xfId="0" applyNumberFormat="1" applyFont="1" applyAlignment="1">
      <alignment vertical="top" wrapText="1"/>
    </xf>
    <xf numFmtId="0" fontId="41" fillId="0" borderId="0" xfId="69" applyFont="1" applyAlignment="1">
      <alignment horizontal="left" vertical="top" wrapText="1"/>
      <protection/>
    </xf>
    <xf numFmtId="0" fontId="66" fillId="0" borderId="0" xfId="69" applyFont="1" applyAlignment="1">
      <alignment horizontal="left" vertical="top" wrapText="1"/>
      <protection/>
    </xf>
    <xf numFmtId="0" fontId="28" fillId="0" borderId="0" xfId="75" applyNumberFormat="1" applyFont="1" applyAlignment="1">
      <alignment horizontal="center"/>
      <protection/>
    </xf>
    <xf numFmtId="0" fontId="37" fillId="0" borderId="0" xfId="0" applyNumberFormat="1" applyFont="1" applyAlignment="1">
      <alignment/>
    </xf>
    <xf numFmtId="0" fontId="28" fillId="0" borderId="0" xfId="75" applyFont="1" applyBorder="1">
      <alignment/>
      <protection/>
    </xf>
    <xf numFmtId="0" fontId="26" fillId="0" borderId="0" xfId="75" applyFont="1">
      <alignment/>
      <protection/>
    </xf>
    <xf numFmtId="49" fontId="28" fillId="0" borderId="0" xfId="75" applyNumberFormat="1" applyFont="1" applyAlignment="1">
      <alignment horizontal="center"/>
      <protection/>
    </xf>
    <xf numFmtId="49" fontId="37" fillId="0" borderId="0" xfId="0" applyFont="1" applyAlignment="1">
      <alignment/>
    </xf>
    <xf numFmtId="0" fontId="26" fillId="0" borderId="0" xfId="75" applyFont="1" applyAlignment="1">
      <alignment horizontal="right" vertical="top"/>
      <protection/>
    </xf>
    <xf numFmtId="49" fontId="28" fillId="0" borderId="0" xfId="75" applyNumberFormat="1" applyFont="1" applyAlignment="1">
      <alignment horizontal="center" wrapText="1"/>
      <protection/>
    </xf>
    <xf numFmtId="4" fontId="26" fillId="0" borderId="0" xfId="75" applyNumberFormat="1" applyFont="1">
      <alignment/>
      <protection/>
    </xf>
    <xf numFmtId="49" fontId="40" fillId="0" borderId="0" xfId="75" applyNumberFormat="1" applyFont="1" applyAlignment="1">
      <alignment wrapText="1"/>
      <protection/>
    </xf>
    <xf numFmtId="0" fontId="47" fillId="0" borderId="0" xfId="75" applyFont="1">
      <alignment/>
      <protection/>
    </xf>
    <xf numFmtId="0" fontId="40" fillId="0" borderId="0" xfId="75" applyFont="1" applyAlignment="1">
      <alignment/>
      <protection/>
    </xf>
    <xf numFmtId="4" fontId="40" fillId="0" borderId="0" xfId="75" applyNumberFormat="1" applyFont="1" applyAlignment="1">
      <alignment/>
      <protection/>
    </xf>
    <xf numFmtId="0" fontId="48" fillId="0" borderId="0" xfId="75" applyFont="1" applyBorder="1">
      <alignment/>
      <protection/>
    </xf>
    <xf numFmtId="49" fontId="40" fillId="0" borderId="20" xfId="75" applyNumberFormat="1" applyFont="1" applyBorder="1" applyAlignment="1">
      <alignment wrapText="1"/>
      <protection/>
    </xf>
    <xf numFmtId="0" fontId="47" fillId="0" borderId="20" xfId="75" applyFont="1" applyBorder="1">
      <alignment/>
      <protection/>
    </xf>
    <xf numFmtId="4" fontId="40" fillId="0" borderId="20" xfId="75" applyNumberFormat="1" applyFont="1" applyBorder="1" applyAlignment="1">
      <alignment/>
      <protection/>
    </xf>
    <xf numFmtId="4" fontId="40" fillId="0" borderId="0" xfId="75" applyNumberFormat="1" applyFont="1" applyAlignment="1">
      <alignment horizontal="right"/>
      <protection/>
    </xf>
    <xf numFmtId="0" fontId="40" fillId="0" borderId="0" xfId="75" applyFont="1" applyAlignment="1">
      <alignment horizontal="right"/>
      <protection/>
    </xf>
    <xf numFmtId="0" fontId="47" fillId="0" borderId="0" xfId="75" applyFont="1" applyAlignment="1">
      <alignment horizontal="right" vertical="top"/>
      <protection/>
    </xf>
    <xf numFmtId="4" fontId="40" fillId="0" borderId="0" xfId="75" applyNumberFormat="1" applyFont="1" applyAlignment="1">
      <alignment horizontal="center"/>
      <protection/>
    </xf>
    <xf numFmtId="0" fontId="40" fillId="0" borderId="0" xfId="75" applyFont="1" applyAlignment="1">
      <alignment horizontal="center"/>
      <protection/>
    </xf>
    <xf numFmtId="4" fontId="47" fillId="0" borderId="0" xfId="75" applyNumberFormat="1" applyFont="1">
      <alignment/>
      <protection/>
    </xf>
    <xf numFmtId="0" fontId="40" fillId="0" borderId="0" xfId="75" applyFont="1" applyAlignment="1">
      <alignment horizontal="right" vertical="top"/>
      <protection/>
    </xf>
    <xf numFmtId="0" fontId="41" fillId="0" borderId="0" xfId="75" applyFont="1">
      <alignment/>
      <protection/>
    </xf>
    <xf numFmtId="4" fontId="41" fillId="0" borderId="0" xfId="75" applyNumberFormat="1" applyFont="1">
      <alignment/>
      <protection/>
    </xf>
    <xf numFmtId="0" fontId="40" fillId="0" borderId="0" xfId="75" applyFont="1" applyBorder="1">
      <alignment/>
      <protection/>
    </xf>
    <xf numFmtId="0" fontId="41" fillId="0" borderId="0" xfId="75" applyFont="1" applyAlignment="1">
      <alignment horizontal="right" vertical="top"/>
      <protection/>
    </xf>
    <xf numFmtId="49" fontId="41" fillId="0" borderId="0" xfId="75" applyNumberFormat="1" applyFont="1" applyAlignment="1">
      <alignment wrapText="1"/>
      <protection/>
    </xf>
    <xf numFmtId="49" fontId="40" fillId="0" borderId="0" xfId="75" applyNumberFormat="1" applyFont="1" applyBorder="1" applyAlignment="1">
      <alignment wrapText="1"/>
      <protection/>
    </xf>
    <xf numFmtId="49" fontId="37" fillId="0" borderId="0" xfId="75" applyNumberFormat="1" applyFont="1" applyBorder="1" applyAlignment="1">
      <alignment horizontal="left" vertical="distributed" wrapText="1" readingOrder="1"/>
      <protection/>
    </xf>
    <xf numFmtId="49" fontId="41" fillId="0" borderId="0" xfId="0" applyNumberFormat="1" applyFont="1" applyFill="1" applyAlignment="1" quotePrefix="1">
      <alignment vertical="top" wrapText="1"/>
    </xf>
    <xf numFmtId="49" fontId="47" fillId="0" borderId="0" xfId="75" applyNumberFormat="1" applyFont="1" applyAlignment="1">
      <alignment wrapText="1"/>
      <protection/>
    </xf>
    <xf numFmtId="49" fontId="40" fillId="0" borderId="0" xfId="75" applyNumberFormat="1" applyFont="1" applyBorder="1" applyAlignment="1">
      <alignment/>
      <protection/>
    </xf>
    <xf numFmtId="0" fontId="47" fillId="0" borderId="0" xfId="75" applyFont="1" applyBorder="1">
      <alignment/>
      <protection/>
    </xf>
    <xf numFmtId="0" fontId="40" fillId="0" borderId="0" xfId="75" applyFont="1" applyBorder="1" applyAlignment="1">
      <alignment/>
      <protection/>
    </xf>
    <xf numFmtId="4" fontId="40" fillId="0" borderId="0" xfId="75" applyNumberFormat="1" applyFont="1" applyBorder="1" applyAlignment="1">
      <alignment/>
      <protection/>
    </xf>
    <xf numFmtId="0" fontId="40" fillId="0" borderId="20" xfId="75" applyFont="1" applyBorder="1" applyAlignment="1">
      <alignment/>
      <protection/>
    </xf>
    <xf numFmtId="0" fontId="37" fillId="0" borderId="0" xfId="77" applyFont="1">
      <alignment/>
      <protection/>
    </xf>
    <xf numFmtId="49" fontId="37" fillId="0" borderId="0" xfId="0" applyFont="1" applyAlignment="1">
      <alignment/>
    </xf>
    <xf numFmtId="2" fontId="37" fillId="0" borderId="0" xfId="0" applyNumberFormat="1" applyFont="1" applyAlignment="1">
      <alignment/>
    </xf>
    <xf numFmtId="49" fontId="40" fillId="0" borderId="0" xfId="0" applyNumberFormat="1" applyFont="1" applyAlignment="1">
      <alignment vertical="top" wrapText="1"/>
    </xf>
    <xf numFmtId="49" fontId="37" fillId="0" borderId="29" xfId="0" applyFont="1" applyFill="1" applyBorder="1" applyAlignment="1">
      <alignment/>
    </xf>
    <xf numFmtId="49" fontId="37" fillId="0" borderId="29" xfId="0" applyFont="1" applyFill="1" applyBorder="1" applyAlignment="1">
      <alignment/>
    </xf>
    <xf numFmtId="2" fontId="37" fillId="0" borderId="29" xfId="0" applyNumberFormat="1" applyFont="1" applyFill="1" applyBorder="1" applyAlignment="1">
      <alignment/>
    </xf>
    <xf numFmtId="4" fontId="44" fillId="0" borderId="38" xfId="0" applyNumberFormat="1" applyFont="1" applyFill="1" applyBorder="1" applyAlignment="1">
      <alignment/>
    </xf>
  </cellXfs>
  <cellStyles count="110">
    <cellStyle name="Normal" xfId="0"/>
    <cellStyle name="20 % – Poudarek1" xfId="15"/>
    <cellStyle name="20 % – Poudarek1 2" xfId="16"/>
    <cellStyle name="20 % – Poudarek2" xfId="17"/>
    <cellStyle name="20 % – Poudarek2 2" xfId="18"/>
    <cellStyle name="20 % – Poudarek3" xfId="19"/>
    <cellStyle name="20 % – Poudarek3 2" xfId="20"/>
    <cellStyle name="20 % – Poudarek4" xfId="21"/>
    <cellStyle name="20 % – Poudarek4 2" xfId="22"/>
    <cellStyle name="20 % – Poudarek5" xfId="23"/>
    <cellStyle name="20 % – Poudarek5 2" xfId="24"/>
    <cellStyle name="20 % – Poudarek6" xfId="25"/>
    <cellStyle name="20 % – Poudarek6 2" xfId="26"/>
    <cellStyle name="40 % – Poudarek1" xfId="27"/>
    <cellStyle name="40 % – Poudarek1 2" xfId="28"/>
    <cellStyle name="40 % – Poudarek2" xfId="29"/>
    <cellStyle name="40 % – Poudarek2 2" xfId="30"/>
    <cellStyle name="40 % – Poudarek3" xfId="31"/>
    <cellStyle name="40 % – Poudarek3 2" xfId="32"/>
    <cellStyle name="40 % – Poudarek4" xfId="33"/>
    <cellStyle name="40 % – Poudarek4 2" xfId="34"/>
    <cellStyle name="40 % – Poudarek5" xfId="35"/>
    <cellStyle name="40 % – Poudarek5 2" xfId="36"/>
    <cellStyle name="40 % – Poudarek6" xfId="37"/>
    <cellStyle name="40 % – Poudarek6 2" xfId="38"/>
    <cellStyle name="60 % – Poudarek1" xfId="39"/>
    <cellStyle name="60 % – Poudarek1 2" xfId="40"/>
    <cellStyle name="60 % – Poudarek2" xfId="41"/>
    <cellStyle name="60 % – Poudarek2 2" xfId="42"/>
    <cellStyle name="60 % – Poudarek3" xfId="43"/>
    <cellStyle name="60 % – Poudarek3 2" xfId="44"/>
    <cellStyle name="60 % – Poudarek4" xfId="45"/>
    <cellStyle name="60 % – Poudarek4 2" xfId="46"/>
    <cellStyle name="60 % – Poudarek5" xfId="47"/>
    <cellStyle name="60 % – Poudarek5 2" xfId="48"/>
    <cellStyle name="60 % – Poudarek6" xfId="49"/>
    <cellStyle name="60 % – Poudarek6 2" xfId="50"/>
    <cellStyle name="Dobro" xfId="51"/>
    <cellStyle name="Dobro 2" xfId="52"/>
    <cellStyle name="Hyperlink" xfId="53"/>
    <cellStyle name="Hiperpovezava 2" xfId="54"/>
    <cellStyle name="Izhod" xfId="55"/>
    <cellStyle name="Izhod 2" xfId="56"/>
    <cellStyle name="Naslov" xfId="57"/>
    <cellStyle name="Naslov 1" xfId="58"/>
    <cellStyle name="Naslov 1 2" xfId="59"/>
    <cellStyle name="Naslov 2" xfId="60"/>
    <cellStyle name="Naslov 2 2" xfId="61"/>
    <cellStyle name="Naslov 3" xfId="62"/>
    <cellStyle name="Naslov 3 2" xfId="63"/>
    <cellStyle name="Naslov 4" xfId="64"/>
    <cellStyle name="Naslov 4 2" xfId="65"/>
    <cellStyle name="Naslov 5" xfId="66"/>
    <cellStyle name="Navadno 10" xfId="67"/>
    <cellStyle name="Navadno 11" xfId="68"/>
    <cellStyle name="Navadno 2" xfId="69"/>
    <cellStyle name="Navadno 2 2" xfId="70"/>
    <cellStyle name="Navadno 3" xfId="71"/>
    <cellStyle name="Navadno 4" xfId="72"/>
    <cellStyle name="Navadno 5" xfId="73"/>
    <cellStyle name="Navadno 6" xfId="74"/>
    <cellStyle name="Navadno 7" xfId="75"/>
    <cellStyle name="Navadno 8" xfId="76"/>
    <cellStyle name="Navadno 9" xfId="77"/>
    <cellStyle name="Nevtralno" xfId="78"/>
    <cellStyle name="Nevtralno 2" xfId="79"/>
    <cellStyle name="Normal 2" xfId="80"/>
    <cellStyle name="Normal 3" xfId="81"/>
    <cellStyle name="Normal 5" xfId="82"/>
    <cellStyle name="Normal 6" xfId="83"/>
    <cellStyle name="Normal_I-BREZOV" xfId="84"/>
    <cellStyle name="normal1" xfId="85"/>
    <cellStyle name="Followed Hyperlink" xfId="86"/>
    <cellStyle name="Percent" xfId="87"/>
    <cellStyle name="Opomba" xfId="88"/>
    <cellStyle name="Opomba 2" xfId="89"/>
    <cellStyle name="Opozorilo" xfId="90"/>
    <cellStyle name="Opozorilo 2" xfId="91"/>
    <cellStyle name="Pojasnjevalno besedilo" xfId="92"/>
    <cellStyle name="Pojasnjevalno besedilo 2" xfId="93"/>
    <cellStyle name="Poudarek1" xfId="94"/>
    <cellStyle name="Poudarek1 2" xfId="95"/>
    <cellStyle name="Poudarek2" xfId="96"/>
    <cellStyle name="Poudarek2 2" xfId="97"/>
    <cellStyle name="Poudarek3" xfId="98"/>
    <cellStyle name="Poudarek3 2" xfId="99"/>
    <cellStyle name="Poudarek4" xfId="100"/>
    <cellStyle name="Poudarek4 2" xfId="101"/>
    <cellStyle name="Poudarek5" xfId="102"/>
    <cellStyle name="Poudarek5 2" xfId="103"/>
    <cellStyle name="Poudarek6" xfId="104"/>
    <cellStyle name="Poudarek6 2" xfId="105"/>
    <cellStyle name="Povezana celica" xfId="106"/>
    <cellStyle name="Povezana celica 2" xfId="107"/>
    <cellStyle name="Preveri celico" xfId="108"/>
    <cellStyle name="Preveri celico 2" xfId="109"/>
    <cellStyle name="Računanje" xfId="110"/>
    <cellStyle name="Računanje 2" xfId="111"/>
    <cellStyle name="Slabo" xfId="112"/>
    <cellStyle name="Slabo 2" xfId="113"/>
    <cellStyle name="Currency" xfId="114"/>
    <cellStyle name="Currency [0]" xfId="115"/>
    <cellStyle name="Valuta 2" xfId="116"/>
    <cellStyle name="Comma" xfId="117"/>
    <cellStyle name="Comma [0]" xfId="118"/>
    <cellStyle name="Vejica 2" xfId="119"/>
    <cellStyle name="Vnos" xfId="120"/>
    <cellStyle name="Vnos 2" xfId="121"/>
    <cellStyle name="Vsota" xfId="122"/>
    <cellStyle name="Vsota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124</xdr:row>
      <xdr:rowOff>0</xdr:rowOff>
    </xdr:from>
    <xdr:ext cx="13335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47539275"/>
          <a:ext cx="1333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906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47539275"/>
          <a:ext cx="11906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333500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14350" y="47539275"/>
          <a:ext cx="1333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119062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514350" y="47539275"/>
          <a:ext cx="11906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68.25390625" style="9" customWidth="1"/>
    <col min="2" max="2" width="16.375" style="9" customWidth="1"/>
    <col min="3" max="3" width="18.375" style="9" customWidth="1"/>
    <col min="4" max="4" width="10.875" style="9" customWidth="1"/>
    <col min="5" max="5" width="10.25390625" style="9" customWidth="1"/>
    <col min="6" max="6" width="6.00390625" style="9" customWidth="1"/>
    <col min="7" max="7" width="30.875" style="9" customWidth="1"/>
    <col min="8" max="8" width="12.00390625" style="9" customWidth="1"/>
    <col min="9" max="16384" width="9.125" style="9" customWidth="1"/>
  </cols>
  <sheetData>
    <row r="1" spans="1:2" s="9" customFormat="1" ht="66" customHeight="1">
      <c r="A1" s="8" t="s">
        <v>89</v>
      </c>
      <c r="B1" s="8"/>
    </row>
    <row r="2" spans="1:2" s="9" customFormat="1" ht="19.5" thickBot="1">
      <c r="A2" s="10" t="s">
        <v>14</v>
      </c>
      <c r="B2" s="10"/>
    </row>
    <row r="3" spans="1:2" s="9" customFormat="1" ht="20.25" thickBot="1" thickTop="1">
      <c r="A3" s="10"/>
      <c r="B3" s="10"/>
    </row>
    <row r="4" spans="1:2" s="9" customFormat="1" ht="16.5" thickTop="1">
      <c r="A4" s="11" t="s">
        <v>71</v>
      </c>
      <c r="B4" s="12">
        <f>'zg ustroj'!F10</f>
        <v>0</v>
      </c>
    </row>
    <row r="5" spans="1:2" s="9" customFormat="1" ht="15.75">
      <c r="A5" s="11" t="s">
        <v>129</v>
      </c>
      <c r="B5" s="12">
        <f>'AB ZID 1'!F10</f>
        <v>0</v>
      </c>
    </row>
    <row r="6" spans="1:2" s="9" customFormat="1" ht="15.75">
      <c r="A6" s="11" t="s">
        <v>130</v>
      </c>
      <c r="B6" s="12">
        <f>'AB ZID 2'!F10</f>
        <v>0</v>
      </c>
    </row>
    <row r="7" spans="1:2" s="9" customFormat="1" ht="15.75">
      <c r="A7" s="11" t="s">
        <v>134</v>
      </c>
      <c r="B7" s="12">
        <f>'AB ZID 3'!F10</f>
        <v>0</v>
      </c>
    </row>
    <row r="8" spans="1:2" s="9" customFormat="1" ht="15.75">
      <c r="A8" s="11" t="s">
        <v>138</v>
      </c>
      <c r="B8" s="12">
        <f>'AB ZID 4'!F10</f>
        <v>0</v>
      </c>
    </row>
    <row r="9" spans="1:2" s="9" customFormat="1" ht="15.75">
      <c r="A9" s="11" t="s">
        <v>141</v>
      </c>
      <c r="B9" s="12">
        <f>'AB ZID 5'!F10</f>
        <v>0</v>
      </c>
    </row>
    <row r="10" spans="1:2" s="9" customFormat="1" ht="15.75">
      <c r="A10" s="11" t="s">
        <v>145</v>
      </c>
      <c r="B10" s="12">
        <f>'AB ZID 6'!F11</f>
        <v>0</v>
      </c>
    </row>
    <row r="11" spans="1:2" s="9" customFormat="1" ht="15.75">
      <c r="A11" s="11" t="s">
        <v>147</v>
      </c>
      <c r="B11" s="12">
        <f>'AB ZID 7'!F11</f>
        <v>0</v>
      </c>
    </row>
    <row r="12" spans="1:2" s="9" customFormat="1" ht="15.75">
      <c r="A12" s="11" t="s">
        <v>148</v>
      </c>
      <c r="B12" s="12">
        <f>'AB ZID 8'!F11</f>
        <v>0</v>
      </c>
    </row>
    <row r="13" spans="1:2" s="9" customFormat="1" ht="15.75">
      <c r="A13" s="11" t="s">
        <v>150</v>
      </c>
      <c r="B13" s="12">
        <f>'AB ZID 9'!F10</f>
        <v>0</v>
      </c>
    </row>
    <row r="14" spans="1:2" s="9" customFormat="1" ht="15.75">
      <c r="A14" s="11" t="s">
        <v>157</v>
      </c>
      <c r="B14" s="12">
        <f>BRV!F11</f>
        <v>0</v>
      </c>
    </row>
    <row r="15" spans="1:2" s="9" customFormat="1" ht="15.75">
      <c r="A15" s="11" t="s">
        <v>226</v>
      </c>
      <c r="B15" s="12">
        <f>'Javna razsvetljava'!F8</f>
        <v>0</v>
      </c>
    </row>
    <row r="16" spans="1:2" s="9" customFormat="1" ht="15.75">
      <c r="A16" s="13" t="s">
        <v>25</v>
      </c>
      <c r="B16" s="14">
        <f>SUM(B4:B15)*0.1</f>
        <v>0</v>
      </c>
    </row>
    <row r="17" spans="1:2" s="9" customFormat="1" ht="15.75">
      <c r="A17" s="15" t="s">
        <v>17</v>
      </c>
      <c r="B17" s="16">
        <f>SUM(B4:B16)</f>
        <v>0</v>
      </c>
    </row>
    <row r="18" spans="1:2" s="9" customFormat="1" ht="15.75">
      <c r="A18" s="11" t="s">
        <v>24</v>
      </c>
      <c r="B18" s="12">
        <f>B17*0.22</f>
        <v>0</v>
      </c>
    </row>
    <row r="19" spans="1:2" s="9" customFormat="1" ht="15.75">
      <c r="A19" s="17" t="s">
        <v>18</v>
      </c>
      <c r="B19" s="18">
        <f>B18+B17</f>
        <v>0</v>
      </c>
    </row>
    <row r="20" spans="1:2" s="9" customFormat="1" ht="15.75">
      <c r="A20" s="11"/>
      <c r="B20" s="12"/>
    </row>
    <row r="22" s="9" customFormat="1" ht="15.75" customHeight="1"/>
    <row r="23" s="9" customFormat="1" ht="15.75" customHeight="1"/>
    <row r="24" s="9" customFormat="1" ht="15.75" customHeight="1"/>
    <row r="25" s="9" customFormat="1" ht="15.75" customHeight="1"/>
    <row r="26" s="9" customFormat="1" ht="15" customHeight="1"/>
  </sheetData>
  <sheetProtection/>
  <mergeCells count="3">
    <mergeCell ref="A1:B1"/>
    <mergeCell ref="A3:B3"/>
    <mergeCell ref="A2:B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  <headerFooter>
    <oddHeader>&amp;L&amp;8pločnik Dobravlje&amp;C&amp;8skupna rekapitulacija</oddHeader>
    <oddFooter>&amp;C&amp;8stran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98"/>
  <sheetViews>
    <sheetView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148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+F16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F26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+F38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+F44</f>
        <v>0</v>
      </c>
    </row>
    <row r="9" spans="1:6" ht="15.75">
      <c r="A9" s="27" t="s">
        <v>13</v>
      </c>
      <c r="B9" s="28" t="s">
        <v>57</v>
      </c>
      <c r="C9" s="29"/>
      <c r="D9" s="29"/>
      <c r="E9" s="29"/>
      <c r="F9" s="30">
        <f>F63</f>
        <v>0</v>
      </c>
    </row>
    <row r="10" spans="1:6" ht="16.5" thickBot="1">
      <c r="A10" s="70" t="s">
        <v>28</v>
      </c>
      <c r="B10" s="71" t="s">
        <v>125</v>
      </c>
      <c r="C10" s="72"/>
      <c r="D10" s="72"/>
      <c r="E10" s="72"/>
      <c r="F10" s="73">
        <f>+F79</f>
        <v>0</v>
      </c>
    </row>
    <row r="11" spans="1:6" ht="17.25" thickBot="1" thickTop="1">
      <c r="A11" s="31"/>
      <c r="B11" s="32" t="s">
        <v>15</v>
      </c>
      <c r="C11" s="33"/>
      <c r="D11" s="33"/>
      <c r="E11" s="33"/>
      <c r="F11" s="34">
        <f>SUM(F5:F10)</f>
        <v>0</v>
      </c>
    </row>
    <row r="12" spans="1:2" ht="15">
      <c r="A12" s="74" t="s">
        <v>0</v>
      </c>
      <c r="B12" s="75" t="s">
        <v>7</v>
      </c>
    </row>
    <row r="13" ht="12.75" customHeight="1">
      <c r="A13" s="76"/>
    </row>
    <row r="14" spans="1:6" ht="30">
      <c r="A14" s="76" t="s">
        <v>0</v>
      </c>
      <c r="B14" s="53" t="s">
        <v>50</v>
      </c>
      <c r="C14" s="44" t="s">
        <v>8</v>
      </c>
      <c r="D14" s="45">
        <v>39.35</v>
      </c>
      <c r="E14" s="45"/>
      <c r="F14" s="45">
        <f>+D14*E14</f>
        <v>0</v>
      </c>
    </row>
    <row r="15" spans="1:11" s="20" customFormat="1" ht="12.75" customHeight="1">
      <c r="A15" s="76"/>
      <c r="B15" s="53"/>
      <c r="C15" s="44"/>
      <c r="D15" s="45"/>
      <c r="E15" s="45"/>
      <c r="F15" s="45"/>
      <c r="H15" s="9"/>
      <c r="I15" s="9"/>
      <c r="J15" s="9"/>
      <c r="K15" s="9"/>
    </row>
    <row r="16" spans="1:11" s="20" customFormat="1" ht="15">
      <c r="A16" s="76"/>
      <c r="B16" s="77" t="s">
        <v>11</v>
      </c>
      <c r="C16" s="78"/>
      <c r="D16" s="79"/>
      <c r="E16" s="79"/>
      <c r="F16" s="80">
        <f>SUM(F14:F15)</f>
        <v>0</v>
      </c>
      <c r="H16" s="9"/>
      <c r="I16" s="9"/>
      <c r="J16" s="9"/>
      <c r="K16" s="9"/>
    </row>
    <row r="17" spans="1:11" s="20" customFormat="1" ht="12.75" customHeight="1">
      <c r="A17" s="76"/>
      <c r="B17" s="81"/>
      <c r="C17" s="82"/>
      <c r="D17" s="83"/>
      <c r="E17" s="83"/>
      <c r="F17" s="84"/>
      <c r="H17" s="9"/>
      <c r="I17" s="9"/>
      <c r="J17" s="9"/>
      <c r="K17" s="9"/>
    </row>
    <row r="18" spans="1:11" s="20" customFormat="1" ht="15">
      <c r="A18" s="74" t="s">
        <v>2</v>
      </c>
      <c r="B18" s="85" t="s">
        <v>19</v>
      </c>
      <c r="C18" s="82"/>
      <c r="D18" s="83"/>
      <c r="E18" s="83"/>
      <c r="F18" s="84"/>
      <c r="H18" s="9"/>
      <c r="I18" s="9"/>
      <c r="J18" s="9"/>
      <c r="K18" s="9"/>
    </row>
    <row r="19" spans="1:11" s="20" customFormat="1" ht="12.75" customHeight="1">
      <c r="A19" s="74"/>
      <c r="B19" s="55"/>
      <c r="C19" s="44"/>
      <c r="D19" s="45"/>
      <c r="E19" s="45"/>
      <c r="F19" s="45"/>
      <c r="H19" s="9"/>
      <c r="I19" s="9"/>
      <c r="J19" s="9"/>
      <c r="K19" s="9"/>
    </row>
    <row r="20" spans="1:11" s="20" customFormat="1" ht="90" customHeight="1">
      <c r="A20" s="76" t="s">
        <v>0</v>
      </c>
      <c r="B20" s="55" t="s">
        <v>146</v>
      </c>
      <c r="C20" s="37" t="s">
        <v>240</v>
      </c>
      <c r="D20" s="42">
        <v>6</v>
      </c>
      <c r="E20" s="54"/>
      <c r="F20" s="45">
        <f>E20*D20</f>
        <v>0</v>
      </c>
      <c r="H20" s="9"/>
      <c r="I20" s="9"/>
      <c r="J20" s="9"/>
      <c r="K20" s="9"/>
    </row>
    <row r="21" spans="1:11" s="20" customFormat="1" ht="12.75" customHeight="1">
      <c r="A21" s="76"/>
      <c r="B21" s="55"/>
      <c r="C21" s="37"/>
      <c r="D21" s="42"/>
      <c r="E21" s="54"/>
      <c r="F21" s="45"/>
      <c r="H21" s="9"/>
      <c r="I21" s="9"/>
      <c r="J21" s="9"/>
      <c r="K21" s="9"/>
    </row>
    <row r="22" spans="1:11" s="20" customFormat="1" ht="60">
      <c r="A22" s="76" t="s">
        <v>2</v>
      </c>
      <c r="B22" s="55" t="s">
        <v>65</v>
      </c>
      <c r="C22" s="37" t="s">
        <v>9</v>
      </c>
      <c r="D22" s="42">
        <v>2</v>
      </c>
      <c r="E22" s="54"/>
      <c r="F22" s="45">
        <f>E22*D22</f>
        <v>0</v>
      </c>
      <c r="H22" s="9"/>
      <c r="I22" s="9"/>
      <c r="J22" s="9"/>
      <c r="K22" s="9"/>
    </row>
    <row r="23" spans="1:11" s="20" customFormat="1" ht="12.75" customHeight="1">
      <c r="A23" s="76"/>
      <c r="B23" s="55"/>
      <c r="C23" s="37"/>
      <c r="D23" s="42"/>
      <c r="E23" s="54"/>
      <c r="F23" s="45"/>
      <c r="H23" s="9"/>
      <c r="I23" s="9"/>
      <c r="J23" s="9"/>
      <c r="K23" s="9"/>
    </row>
    <row r="24" spans="1:11" s="20" customFormat="1" ht="60">
      <c r="A24" s="76" t="s">
        <v>4</v>
      </c>
      <c r="B24" s="55" t="s">
        <v>66</v>
      </c>
      <c r="C24" s="37" t="s">
        <v>9</v>
      </c>
      <c r="D24" s="42">
        <v>2</v>
      </c>
      <c r="E24" s="54"/>
      <c r="F24" s="45">
        <f>E24*D24</f>
        <v>0</v>
      </c>
      <c r="H24" s="9"/>
      <c r="I24" s="9"/>
      <c r="J24" s="9"/>
      <c r="K24" s="9"/>
    </row>
    <row r="25" spans="1:11" s="20" customFormat="1" ht="12.75" customHeight="1">
      <c r="A25" s="76"/>
      <c r="B25" s="51"/>
      <c r="C25" s="82"/>
      <c r="D25" s="83"/>
      <c r="E25" s="83"/>
      <c r="F25" s="84"/>
      <c r="H25" s="9"/>
      <c r="I25" s="9"/>
      <c r="J25" s="9"/>
      <c r="K25" s="9"/>
    </row>
    <row r="26" spans="1:11" s="20" customFormat="1" ht="15">
      <c r="A26" s="76"/>
      <c r="B26" s="77" t="s">
        <v>20</v>
      </c>
      <c r="C26" s="78"/>
      <c r="D26" s="79"/>
      <c r="E26" s="79"/>
      <c r="F26" s="80">
        <f>SUM(F20:F25)</f>
        <v>0</v>
      </c>
      <c r="H26" s="9"/>
      <c r="I26" s="9"/>
      <c r="J26" s="9"/>
      <c r="K26" s="9"/>
    </row>
    <row r="27" spans="1:11" s="20" customFormat="1" ht="12.75" customHeight="1">
      <c r="A27" s="76"/>
      <c r="B27" s="81"/>
      <c r="C27" s="82"/>
      <c r="D27" s="83"/>
      <c r="E27" s="83"/>
      <c r="F27" s="84"/>
      <c r="H27" s="9"/>
      <c r="I27" s="9"/>
      <c r="J27" s="9"/>
      <c r="K27" s="9"/>
    </row>
    <row r="28" spans="1:11" s="20" customFormat="1" ht="15">
      <c r="A28" s="74" t="s">
        <v>4</v>
      </c>
      <c r="B28" s="75" t="s">
        <v>10</v>
      </c>
      <c r="C28" s="9"/>
      <c r="D28" s="69"/>
      <c r="E28" s="69"/>
      <c r="F28" s="69"/>
      <c r="H28" s="9"/>
      <c r="I28" s="9"/>
      <c r="J28" s="9"/>
      <c r="K28" s="9"/>
    </row>
    <row r="29" spans="1:11" s="20" customFormat="1" ht="12.75" customHeight="1">
      <c r="A29" s="74"/>
      <c r="B29" s="75"/>
      <c r="C29" s="9"/>
      <c r="D29" s="69"/>
      <c r="E29" s="69"/>
      <c r="F29" s="69"/>
      <c r="H29" s="9"/>
      <c r="I29" s="9"/>
      <c r="J29" s="9"/>
      <c r="K29" s="9"/>
    </row>
    <row r="30" spans="1:11" s="20" customFormat="1" ht="120">
      <c r="A30" s="76" t="s">
        <v>0</v>
      </c>
      <c r="B30" s="53" t="s">
        <v>123</v>
      </c>
      <c r="C30" s="44" t="s">
        <v>240</v>
      </c>
      <c r="D30" s="45">
        <v>66.5</v>
      </c>
      <c r="E30" s="45"/>
      <c r="F30" s="45">
        <f>E30*D30</f>
        <v>0</v>
      </c>
      <c r="H30" s="9"/>
      <c r="I30" s="9"/>
      <c r="J30" s="9"/>
      <c r="K30" s="9"/>
    </row>
    <row r="31" spans="1:11" s="20" customFormat="1" ht="12.75" customHeight="1">
      <c r="A31" s="74"/>
      <c r="B31" s="53"/>
      <c r="C31" s="44"/>
      <c r="D31" s="45"/>
      <c r="E31" s="45"/>
      <c r="F31" s="45"/>
      <c r="H31" s="9"/>
      <c r="I31" s="9"/>
      <c r="J31" s="9"/>
      <c r="K31" s="9"/>
    </row>
    <row r="32" spans="1:11" s="20" customFormat="1" ht="45">
      <c r="A32" s="76" t="s">
        <v>2</v>
      </c>
      <c r="B32" s="55" t="s">
        <v>185</v>
      </c>
      <c r="C32" s="44" t="s">
        <v>239</v>
      </c>
      <c r="D32" s="45">
        <v>65</v>
      </c>
      <c r="E32" s="45"/>
      <c r="F32" s="45">
        <f>E32*D32</f>
        <v>0</v>
      </c>
      <c r="H32" s="9"/>
      <c r="I32" s="9"/>
      <c r="J32" s="9"/>
      <c r="K32" s="9"/>
    </row>
    <row r="33" spans="1:9" ht="12.75" customHeight="1">
      <c r="A33" s="74"/>
      <c r="B33" s="53"/>
      <c r="C33" s="44"/>
      <c r="D33" s="45"/>
      <c r="E33" s="45"/>
      <c r="F33" s="45"/>
      <c r="H33" s="20"/>
      <c r="I33" s="20"/>
    </row>
    <row r="34" spans="1:6" ht="45">
      <c r="A34" s="76" t="s">
        <v>4</v>
      </c>
      <c r="B34" s="55" t="s">
        <v>51</v>
      </c>
      <c r="C34" s="44" t="s">
        <v>239</v>
      </c>
      <c r="D34" s="45">
        <v>36</v>
      </c>
      <c r="E34" s="45"/>
      <c r="F34" s="45">
        <f>E34*D34</f>
        <v>0</v>
      </c>
    </row>
    <row r="35" spans="1:6" ht="12.75" customHeight="1">
      <c r="A35" s="74"/>
      <c r="B35" s="53"/>
      <c r="C35" s="44"/>
      <c r="D35" s="45"/>
      <c r="E35" s="45"/>
      <c r="F35" s="45"/>
    </row>
    <row r="36" spans="1:7" ht="30">
      <c r="A36" s="76" t="s">
        <v>5</v>
      </c>
      <c r="B36" s="53" t="s">
        <v>133</v>
      </c>
      <c r="C36" s="44" t="s">
        <v>8</v>
      </c>
      <c r="D36" s="45">
        <v>39.35</v>
      </c>
      <c r="E36" s="45"/>
      <c r="F36" s="45">
        <f>+D36*E36</f>
        <v>0</v>
      </c>
      <c r="G36" s="64"/>
    </row>
    <row r="37" spans="1:7" ht="12.75" customHeight="1">
      <c r="A37" s="76"/>
      <c r="B37" s="53"/>
      <c r="C37" s="82"/>
      <c r="D37" s="83"/>
      <c r="E37" s="86"/>
      <c r="F37" s="45"/>
      <c r="G37" s="64"/>
    </row>
    <row r="38" spans="1:6" ht="15">
      <c r="A38" s="76"/>
      <c r="B38" s="77" t="s">
        <v>12</v>
      </c>
      <c r="C38" s="78"/>
      <c r="D38" s="79"/>
      <c r="E38" s="79"/>
      <c r="F38" s="80">
        <f>SUM(F30:F37)</f>
        <v>0</v>
      </c>
    </row>
    <row r="39" ht="12.75" customHeight="1">
      <c r="A39" s="76"/>
    </row>
    <row r="40" spans="1:2" ht="15">
      <c r="A40" s="74" t="s">
        <v>5</v>
      </c>
      <c r="B40" s="75" t="s">
        <v>53</v>
      </c>
    </row>
    <row r="41" spans="1:6" ht="12.75" customHeight="1">
      <c r="A41" s="74"/>
      <c r="B41" s="87"/>
      <c r="C41" s="44"/>
      <c r="D41" s="45"/>
      <c r="E41" s="45"/>
      <c r="F41" s="45"/>
    </row>
    <row r="42" spans="1:6" ht="45.75" customHeight="1">
      <c r="A42" s="76" t="s">
        <v>0</v>
      </c>
      <c r="B42" s="97" t="s">
        <v>140</v>
      </c>
      <c r="C42" s="44" t="s">
        <v>239</v>
      </c>
      <c r="D42" s="45">
        <v>8.2</v>
      </c>
      <c r="E42" s="45"/>
      <c r="F42" s="45">
        <f>+D42*E42</f>
        <v>0</v>
      </c>
    </row>
    <row r="43" spans="1:7" ht="12.75" customHeight="1">
      <c r="A43" s="76"/>
      <c r="B43" s="87"/>
      <c r="C43" s="44"/>
      <c r="D43" s="45"/>
      <c r="E43" s="45"/>
      <c r="F43" s="45"/>
      <c r="G43" s="88"/>
    </row>
    <row r="44" spans="1:6" ht="15">
      <c r="A44" s="76"/>
      <c r="B44" s="77" t="s">
        <v>56</v>
      </c>
      <c r="C44" s="78"/>
      <c r="D44" s="79"/>
      <c r="E44" s="79"/>
      <c r="F44" s="80">
        <f>SUM(F42:F43)</f>
        <v>0</v>
      </c>
    </row>
    <row r="45" spans="1:6" ht="30">
      <c r="A45" s="74" t="s">
        <v>13</v>
      </c>
      <c r="B45" s="75" t="s">
        <v>57</v>
      </c>
      <c r="C45" s="44"/>
      <c r="D45" s="92"/>
      <c r="E45" s="93"/>
      <c r="F45" s="91"/>
    </row>
    <row r="46" spans="1:6" ht="12.75" customHeight="1">
      <c r="A46" s="76"/>
      <c r="B46" s="53"/>
      <c r="C46" s="44"/>
      <c r="D46" s="45"/>
      <c r="E46" s="45"/>
      <c r="F46" s="45"/>
    </row>
    <row r="47" spans="1:6" ht="47.25">
      <c r="A47" s="76" t="s">
        <v>0</v>
      </c>
      <c r="B47" s="53" t="s">
        <v>244</v>
      </c>
      <c r="C47" s="44"/>
      <c r="D47" s="45"/>
      <c r="E47" s="45"/>
      <c r="F47" s="45"/>
    </row>
    <row r="48" spans="1:6" ht="17.25">
      <c r="A48" s="76"/>
      <c r="B48" s="53" t="s">
        <v>177</v>
      </c>
      <c r="C48" s="44" t="s">
        <v>245</v>
      </c>
      <c r="D48" s="45">
        <v>3</v>
      </c>
      <c r="E48" s="45"/>
      <c r="F48" s="45">
        <f aca="true" t="shared" si="0" ref="F48:F61">+D48*E48</f>
        <v>0</v>
      </c>
    </row>
    <row r="49" spans="1:6" ht="17.25">
      <c r="A49" s="76"/>
      <c r="B49" s="53" t="s">
        <v>178</v>
      </c>
      <c r="C49" s="44" t="s">
        <v>245</v>
      </c>
      <c r="D49" s="45">
        <v>3</v>
      </c>
      <c r="E49" s="45"/>
      <c r="F49" s="45">
        <f t="shared" si="0"/>
        <v>0</v>
      </c>
    </row>
    <row r="50" spans="1:6" ht="12.75" customHeight="1">
      <c r="A50" s="76"/>
      <c r="B50" s="53"/>
      <c r="C50" s="44"/>
      <c r="D50" s="45"/>
      <c r="E50" s="45"/>
      <c r="F50" s="45"/>
    </row>
    <row r="51" spans="1:6" ht="62.25">
      <c r="A51" s="76" t="s">
        <v>2</v>
      </c>
      <c r="B51" s="53" t="s">
        <v>246</v>
      </c>
      <c r="C51" s="44"/>
      <c r="D51" s="45"/>
      <c r="E51" s="45"/>
      <c r="F51" s="45"/>
    </row>
    <row r="52" spans="1:6" ht="17.25">
      <c r="A52" s="76"/>
      <c r="B52" s="53" t="s">
        <v>177</v>
      </c>
      <c r="C52" s="44" t="s">
        <v>245</v>
      </c>
      <c r="D52" s="45">
        <v>7</v>
      </c>
      <c r="E52" s="45"/>
      <c r="F52" s="45">
        <f t="shared" si="0"/>
        <v>0</v>
      </c>
    </row>
    <row r="53" spans="1:6" ht="17.25">
      <c r="A53" s="76"/>
      <c r="B53" s="53" t="s">
        <v>178</v>
      </c>
      <c r="C53" s="44" t="s">
        <v>245</v>
      </c>
      <c r="D53" s="45">
        <v>7</v>
      </c>
      <c r="E53" s="45"/>
      <c r="F53" s="45">
        <f t="shared" si="0"/>
        <v>0</v>
      </c>
    </row>
    <row r="54" spans="1:6" ht="12.75" customHeight="1">
      <c r="A54" s="76"/>
      <c r="B54" s="53"/>
      <c r="C54" s="44"/>
      <c r="D54" s="45"/>
      <c r="E54" s="45"/>
      <c r="F54" s="45"/>
    </row>
    <row r="55" spans="1:6" ht="92.25">
      <c r="A55" s="76" t="s">
        <v>4</v>
      </c>
      <c r="B55" s="53" t="s">
        <v>252</v>
      </c>
      <c r="C55" s="44"/>
      <c r="D55" s="45"/>
      <c r="E55" s="45"/>
      <c r="F55" s="45"/>
    </row>
    <row r="56" spans="1:6" ht="17.25">
      <c r="A56" s="76"/>
      <c r="B56" s="53" t="s">
        <v>177</v>
      </c>
      <c r="C56" s="44" t="s">
        <v>245</v>
      </c>
      <c r="D56" s="45">
        <v>6</v>
      </c>
      <c r="E56" s="45"/>
      <c r="F56" s="45">
        <f t="shared" si="0"/>
        <v>0</v>
      </c>
    </row>
    <row r="57" spans="1:6" ht="17.25">
      <c r="A57" s="76"/>
      <c r="B57" s="53" t="s">
        <v>178</v>
      </c>
      <c r="C57" s="44" t="s">
        <v>245</v>
      </c>
      <c r="D57" s="45">
        <v>6</v>
      </c>
      <c r="E57" s="45"/>
      <c r="F57" s="45">
        <f t="shared" si="0"/>
        <v>0</v>
      </c>
    </row>
    <row r="58" spans="1:6" ht="12.75" customHeight="1">
      <c r="A58" s="76"/>
      <c r="B58" s="53"/>
      <c r="C58" s="44"/>
      <c r="D58" s="45"/>
      <c r="E58" s="45"/>
      <c r="F58" s="45"/>
    </row>
    <row r="59" spans="1:6" ht="30">
      <c r="A59" s="76" t="s">
        <v>5</v>
      </c>
      <c r="B59" s="53" t="s">
        <v>127</v>
      </c>
      <c r="C59" s="44"/>
      <c r="D59" s="45"/>
      <c r="E59" s="45"/>
      <c r="F59" s="45"/>
    </row>
    <row r="60" spans="1:6" ht="15">
      <c r="A60" s="76"/>
      <c r="B60" s="53" t="s">
        <v>177</v>
      </c>
      <c r="C60" s="44" t="s">
        <v>58</v>
      </c>
      <c r="D60" s="45">
        <v>1200</v>
      </c>
      <c r="E60" s="45"/>
      <c r="F60" s="45">
        <f t="shared" si="0"/>
        <v>0</v>
      </c>
    </row>
    <row r="61" spans="1:6" ht="15">
      <c r="A61" s="76"/>
      <c r="B61" s="53" t="s">
        <v>178</v>
      </c>
      <c r="C61" s="44" t="s">
        <v>58</v>
      </c>
      <c r="D61" s="45">
        <v>1200</v>
      </c>
      <c r="E61" s="45"/>
      <c r="F61" s="45">
        <f t="shared" si="0"/>
        <v>0</v>
      </c>
    </row>
    <row r="62" spans="1:6" ht="12.75" customHeight="1">
      <c r="A62" s="76"/>
      <c r="B62" s="53"/>
      <c r="C62" s="44"/>
      <c r="D62" s="45"/>
      <c r="E62" s="45"/>
      <c r="F62" s="45"/>
    </row>
    <row r="63" spans="1:6" ht="30">
      <c r="A63" s="76"/>
      <c r="B63" s="77" t="s">
        <v>59</v>
      </c>
      <c r="C63" s="78"/>
      <c r="D63" s="79"/>
      <c r="E63" s="79"/>
      <c r="F63" s="80">
        <f>SUM(F47:F62)</f>
        <v>0</v>
      </c>
    </row>
    <row r="64" spans="1:6" ht="12.75" customHeight="1">
      <c r="A64" s="76"/>
      <c r="B64" s="53"/>
      <c r="C64" s="44"/>
      <c r="D64" s="45"/>
      <c r="E64" s="45"/>
      <c r="F64" s="45"/>
    </row>
    <row r="65" spans="1:11" ht="15">
      <c r="A65" s="74" t="s">
        <v>28</v>
      </c>
      <c r="B65" s="75" t="s">
        <v>125</v>
      </c>
      <c r="F65" s="45"/>
      <c r="K65" s="68"/>
    </row>
    <row r="66" spans="1:11" ht="12.75" customHeight="1">
      <c r="A66" s="74"/>
      <c r="B66" s="75"/>
      <c r="F66" s="45"/>
      <c r="K66" s="68"/>
    </row>
    <row r="67" spans="1:11" ht="45">
      <c r="A67" s="76" t="s">
        <v>0</v>
      </c>
      <c r="B67" s="53" t="s">
        <v>184</v>
      </c>
      <c r="C67" s="44"/>
      <c r="D67" s="45"/>
      <c r="E67" s="45"/>
      <c r="F67" s="45"/>
      <c r="K67" s="68"/>
    </row>
    <row r="68" spans="1:11" ht="17.25">
      <c r="A68" s="76"/>
      <c r="B68" s="53" t="s">
        <v>177</v>
      </c>
      <c r="C68" s="44" t="s">
        <v>239</v>
      </c>
      <c r="D68" s="45">
        <v>71</v>
      </c>
      <c r="E68" s="45"/>
      <c r="F68" s="45">
        <f>+D68*E68</f>
        <v>0</v>
      </c>
      <c r="K68" s="68"/>
    </row>
    <row r="69" spans="1:11" ht="17.25">
      <c r="A69" s="76"/>
      <c r="B69" s="53" t="s">
        <v>178</v>
      </c>
      <c r="C69" s="44" t="s">
        <v>239</v>
      </c>
      <c r="D69" s="45">
        <v>71</v>
      </c>
      <c r="E69" s="45"/>
      <c r="F69" s="45">
        <f>+D69*E69</f>
        <v>0</v>
      </c>
      <c r="K69" s="68"/>
    </row>
    <row r="70" spans="1:11" ht="12.75" customHeight="1">
      <c r="A70" s="76"/>
      <c r="B70" s="53"/>
      <c r="C70" s="44"/>
      <c r="D70" s="45"/>
      <c r="E70" s="45"/>
      <c r="F70" s="45"/>
      <c r="K70" s="68"/>
    </row>
    <row r="71" spans="1:11" ht="60">
      <c r="A71" s="76" t="s">
        <v>2</v>
      </c>
      <c r="B71" s="53" t="s">
        <v>187</v>
      </c>
      <c r="C71" s="44"/>
      <c r="D71" s="45"/>
      <c r="E71" s="45"/>
      <c r="F71" s="45"/>
      <c r="K71" s="68"/>
    </row>
    <row r="72" spans="1:11" ht="17.25">
      <c r="A72" s="76"/>
      <c r="B72" s="53" t="s">
        <v>177</v>
      </c>
      <c r="C72" s="44" t="s">
        <v>245</v>
      </c>
      <c r="D72" s="45">
        <v>10</v>
      </c>
      <c r="E72" s="45"/>
      <c r="F72" s="45">
        <f>+D72*E72</f>
        <v>0</v>
      </c>
      <c r="K72" s="68"/>
    </row>
    <row r="73" spans="1:11" ht="17.25">
      <c r="A73" s="76"/>
      <c r="B73" s="53" t="s">
        <v>178</v>
      </c>
      <c r="C73" s="44" t="s">
        <v>245</v>
      </c>
      <c r="D73" s="45">
        <v>10</v>
      </c>
      <c r="E73" s="45"/>
      <c r="F73" s="45">
        <f>+D73*E73</f>
        <v>0</v>
      </c>
      <c r="K73" s="68"/>
    </row>
    <row r="74" spans="1:11" ht="12.75" customHeight="1">
      <c r="A74" s="76"/>
      <c r="B74" s="53"/>
      <c r="C74" s="44"/>
      <c r="D74" s="45"/>
      <c r="E74" s="45"/>
      <c r="F74" s="45"/>
      <c r="K74" s="68"/>
    </row>
    <row r="75" spans="1:11" ht="30" customHeight="1">
      <c r="A75" s="76" t="s">
        <v>4</v>
      </c>
      <c r="B75" s="53" t="s">
        <v>60</v>
      </c>
      <c r="C75" s="44"/>
      <c r="D75" s="45"/>
      <c r="E75" s="45"/>
      <c r="F75" s="45"/>
      <c r="K75" s="68"/>
    </row>
    <row r="76" spans="1:11" ht="15">
      <c r="A76" s="76"/>
      <c r="B76" s="53" t="s">
        <v>177</v>
      </c>
      <c r="C76" s="44" t="s">
        <v>9</v>
      </c>
      <c r="D76" s="45">
        <v>21</v>
      </c>
      <c r="E76" s="45"/>
      <c r="F76" s="45">
        <f>+D76*E76</f>
        <v>0</v>
      </c>
      <c r="K76" s="68"/>
    </row>
    <row r="77" spans="1:11" ht="15">
      <c r="A77" s="76"/>
      <c r="B77" s="53" t="s">
        <v>178</v>
      </c>
      <c r="C77" s="44" t="s">
        <v>9</v>
      </c>
      <c r="D77" s="45">
        <v>21</v>
      </c>
      <c r="E77" s="45"/>
      <c r="F77" s="45">
        <f>+D77*E77</f>
        <v>0</v>
      </c>
      <c r="K77" s="68"/>
    </row>
    <row r="78" spans="1:11" s="20" customFormat="1" ht="12.75" customHeight="1">
      <c r="A78" s="76"/>
      <c r="B78" s="94"/>
      <c r="C78" s="9"/>
      <c r="D78" s="69"/>
      <c r="E78" s="95"/>
      <c r="F78" s="69"/>
      <c r="H78" s="9"/>
      <c r="I78" s="9"/>
      <c r="J78" s="9"/>
      <c r="K78" s="9"/>
    </row>
    <row r="79" spans="1:11" s="20" customFormat="1" ht="15">
      <c r="A79" s="76"/>
      <c r="B79" s="77" t="s">
        <v>126</v>
      </c>
      <c r="C79" s="78"/>
      <c r="D79" s="79"/>
      <c r="E79" s="79"/>
      <c r="F79" s="80">
        <f>SUM(F67:F78)</f>
        <v>0</v>
      </c>
      <c r="H79" s="9"/>
      <c r="I79" s="9"/>
      <c r="J79" s="9"/>
      <c r="K79" s="9"/>
    </row>
    <row r="84" spans="1:11" s="20" customFormat="1" ht="12.75">
      <c r="A84" s="67"/>
      <c r="B84" s="9"/>
      <c r="C84" s="9"/>
      <c r="D84" s="69"/>
      <c r="E84" s="69"/>
      <c r="F84" s="69"/>
      <c r="H84" s="9"/>
      <c r="I84" s="9"/>
      <c r="J84" s="9"/>
      <c r="K84" s="9"/>
    </row>
    <row r="85" spans="1:11" s="20" customFormat="1" ht="12.75">
      <c r="A85" s="67"/>
      <c r="B85" s="9"/>
      <c r="C85" s="9"/>
      <c r="D85" s="69"/>
      <c r="E85" s="69"/>
      <c r="F85" s="69"/>
      <c r="H85" s="9"/>
      <c r="I85" s="9"/>
      <c r="J85" s="9"/>
      <c r="K85" s="9"/>
    </row>
    <row r="98" ht="12.75">
      <c r="B98" s="96"/>
    </row>
  </sheetData>
  <sheetProtection/>
  <mergeCells count="11">
    <mergeCell ref="A1:F1"/>
    <mergeCell ref="A2:F2"/>
    <mergeCell ref="A3:F3"/>
    <mergeCell ref="A4:F4"/>
    <mergeCell ref="C5:E5"/>
    <mergeCell ref="C6:E6"/>
    <mergeCell ref="C7:E7"/>
    <mergeCell ref="C8:E8"/>
    <mergeCell ref="C9:E9"/>
    <mergeCell ref="C10:E10"/>
    <mergeCell ref="C11:E11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scale="94" r:id="rId1"/>
  <headerFooter alignWithMargins="0">
    <oddHeader>&amp;L&amp;"Arial Narrow,Navadno"pločnik Dobravlje&amp;C&amp;"Arial Narrow,Navadno"ZID 8</oddHeader>
    <oddFooter>&amp;C&amp;9stran &amp;P</oddFooter>
  </headerFooter>
  <rowBreaks count="1" manualBreakCount="1">
    <brk id="1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79"/>
  <sheetViews>
    <sheetView view="pageBreakPreview" zoomScaleSheetLayoutView="100" workbookViewId="0" topLeftCell="A1">
      <selection activeCell="C9" sqref="C9:E9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150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+F15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F23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+F37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+F47</f>
        <v>0</v>
      </c>
    </row>
    <row r="9" spans="1:6" ht="16.5" thickBot="1">
      <c r="A9" s="27" t="s">
        <v>13</v>
      </c>
      <c r="B9" s="28" t="s">
        <v>57</v>
      </c>
      <c r="C9" s="29"/>
      <c r="D9" s="29"/>
      <c r="E9" s="29"/>
      <c r="F9" s="30">
        <f>F59</f>
        <v>0</v>
      </c>
    </row>
    <row r="10" spans="1:6" ht="17.25" thickBot="1" thickTop="1">
      <c r="A10" s="31"/>
      <c r="B10" s="32" t="s">
        <v>15</v>
      </c>
      <c r="C10" s="33"/>
      <c r="D10" s="33"/>
      <c r="E10" s="33"/>
      <c r="F10" s="34">
        <f>SUM(F5:F9)</f>
        <v>0</v>
      </c>
    </row>
    <row r="11" spans="1:2" ht="15">
      <c r="A11" s="74" t="s">
        <v>0</v>
      </c>
      <c r="B11" s="75" t="s">
        <v>7</v>
      </c>
    </row>
    <row r="12" ht="15">
      <c r="A12" s="76"/>
    </row>
    <row r="13" spans="1:6" ht="30">
      <c r="A13" s="76" t="s">
        <v>0</v>
      </c>
      <c r="B13" s="53" t="s">
        <v>50</v>
      </c>
      <c r="C13" s="44" t="s">
        <v>8</v>
      </c>
      <c r="D13" s="45">
        <v>17.18</v>
      </c>
      <c r="E13" s="45"/>
      <c r="F13" s="45">
        <f>+D13*E13</f>
        <v>0</v>
      </c>
    </row>
    <row r="14" spans="1:11" s="20" customFormat="1" ht="15">
      <c r="A14" s="76"/>
      <c r="B14" s="53"/>
      <c r="C14" s="44"/>
      <c r="D14" s="45"/>
      <c r="E14" s="45"/>
      <c r="F14" s="45"/>
      <c r="H14" s="9"/>
      <c r="I14" s="9"/>
      <c r="J14" s="9"/>
      <c r="K14" s="9"/>
    </row>
    <row r="15" spans="1:11" s="20" customFormat="1" ht="15">
      <c r="A15" s="76"/>
      <c r="B15" s="77" t="s">
        <v>11</v>
      </c>
      <c r="C15" s="78"/>
      <c r="D15" s="79"/>
      <c r="E15" s="79"/>
      <c r="F15" s="80">
        <f>SUM(F13:F14)</f>
        <v>0</v>
      </c>
      <c r="H15" s="9"/>
      <c r="I15" s="9"/>
      <c r="J15" s="9"/>
      <c r="K15" s="9"/>
    </row>
    <row r="16" spans="1:11" s="20" customFormat="1" ht="15">
      <c r="A16" s="76"/>
      <c r="B16" s="81"/>
      <c r="C16" s="82"/>
      <c r="D16" s="83"/>
      <c r="E16" s="83"/>
      <c r="F16" s="84"/>
      <c r="H16" s="9"/>
      <c r="I16" s="9"/>
      <c r="J16" s="9"/>
      <c r="K16" s="9"/>
    </row>
    <row r="17" spans="1:11" s="20" customFormat="1" ht="15">
      <c r="A17" s="74" t="s">
        <v>2</v>
      </c>
      <c r="B17" s="85" t="s">
        <v>19</v>
      </c>
      <c r="C17" s="82"/>
      <c r="D17" s="83"/>
      <c r="E17" s="83"/>
      <c r="F17" s="84"/>
      <c r="H17" s="9"/>
      <c r="I17" s="9"/>
      <c r="J17" s="9"/>
      <c r="K17" s="9"/>
    </row>
    <row r="18" spans="1:11" s="20" customFormat="1" ht="15">
      <c r="A18" s="74"/>
      <c r="B18" s="55"/>
      <c r="C18" s="44"/>
      <c r="D18" s="45"/>
      <c r="E18" s="45"/>
      <c r="F18" s="45"/>
      <c r="H18" s="9"/>
      <c r="I18" s="9"/>
      <c r="J18" s="9"/>
      <c r="K18" s="9"/>
    </row>
    <row r="19" spans="1:11" s="20" customFormat="1" ht="60">
      <c r="A19" s="76" t="s">
        <v>0</v>
      </c>
      <c r="B19" s="55" t="s">
        <v>151</v>
      </c>
      <c r="C19" s="37" t="s">
        <v>9</v>
      </c>
      <c r="D19" s="42">
        <v>1</v>
      </c>
      <c r="E19" s="54"/>
      <c r="F19" s="45">
        <f>E19*D19</f>
        <v>0</v>
      </c>
      <c r="H19" s="9"/>
      <c r="I19" s="9"/>
      <c r="J19" s="9"/>
      <c r="K19" s="9"/>
    </row>
    <row r="20" spans="1:11" s="20" customFormat="1" ht="15">
      <c r="A20" s="76"/>
      <c r="B20" s="53"/>
      <c r="C20" s="37"/>
      <c r="D20" s="42"/>
      <c r="E20" s="54"/>
      <c r="F20" s="45"/>
      <c r="H20" s="9"/>
      <c r="I20" s="9"/>
      <c r="J20" s="9"/>
      <c r="K20" s="9"/>
    </row>
    <row r="21" spans="1:11" s="20" customFormat="1" ht="60">
      <c r="A21" s="76" t="s">
        <v>2</v>
      </c>
      <c r="B21" s="55" t="s">
        <v>152</v>
      </c>
      <c r="C21" s="37" t="s">
        <v>9</v>
      </c>
      <c r="D21" s="42">
        <v>1</v>
      </c>
      <c r="E21" s="54"/>
      <c r="F21" s="45">
        <f>E21*D21</f>
        <v>0</v>
      </c>
      <c r="H21" s="9"/>
      <c r="I21" s="9"/>
      <c r="J21" s="9"/>
      <c r="K21" s="9"/>
    </row>
    <row r="22" spans="1:11" s="20" customFormat="1" ht="15">
      <c r="A22" s="76"/>
      <c r="B22" s="51"/>
      <c r="C22" s="82"/>
      <c r="D22" s="83"/>
      <c r="E22" s="83"/>
      <c r="F22" s="84"/>
      <c r="H22" s="9"/>
      <c r="I22" s="9"/>
      <c r="J22" s="9"/>
      <c r="K22" s="9"/>
    </row>
    <row r="23" spans="1:11" s="20" customFormat="1" ht="15">
      <c r="A23" s="76"/>
      <c r="B23" s="77" t="s">
        <v>20</v>
      </c>
      <c r="C23" s="78"/>
      <c r="D23" s="79"/>
      <c r="E23" s="79"/>
      <c r="F23" s="80">
        <f>SUM(F19:F22)</f>
        <v>0</v>
      </c>
      <c r="H23" s="9"/>
      <c r="I23" s="9"/>
      <c r="J23" s="9"/>
      <c r="K23" s="9"/>
    </row>
    <row r="24" spans="1:11" s="20" customFormat="1" ht="15">
      <c r="A24" s="76"/>
      <c r="B24" s="81"/>
      <c r="C24" s="82"/>
      <c r="D24" s="83"/>
      <c r="E24" s="83"/>
      <c r="F24" s="84"/>
      <c r="H24" s="9"/>
      <c r="I24" s="9"/>
      <c r="J24" s="9"/>
      <c r="K24" s="9"/>
    </row>
    <row r="25" spans="1:11" s="20" customFormat="1" ht="15">
      <c r="A25" s="74" t="s">
        <v>4</v>
      </c>
      <c r="B25" s="75" t="s">
        <v>10</v>
      </c>
      <c r="C25" s="9"/>
      <c r="D25" s="69"/>
      <c r="E25" s="69"/>
      <c r="F25" s="69"/>
      <c r="H25" s="9"/>
      <c r="I25" s="9"/>
      <c r="J25" s="9"/>
      <c r="K25" s="9"/>
    </row>
    <row r="26" spans="1:11" s="20" customFormat="1" ht="15">
      <c r="A26" s="74"/>
      <c r="B26" s="75"/>
      <c r="C26" s="9"/>
      <c r="D26" s="69"/>
      <c r="E26" s="69"/>
      <c r="F26" s="69"/>
      <c r="H26" s="9"/>
      <c r="I26" s="9"/>
      <c r="J26" s="9"/>
      <c r="K26" s="9"/>
    </row>
    <row r="27" spans="1:11" s="20" customFormat="1" ht="45">
      <c r="A27" s="76" t="s">
        <v>0</v>
      </c>
      <c r="B27" s="55" t="s">
        <v>155</v>
      </c>
      <c r="C27" s="44" t="s">
        <v>240</v>
      </c>
      <c r="D27" s="45">
        <v>17</v>
      </c>
      <c r="E27" s="45"/>
      <c r="F27" s="45">
        <f>E27*D27</f>
        <v>0</v>
      </c>
      <c r="H27" s="9"/>
      <c r="I27" s="9"/>
      <c r="J27" s="9"/>
      <c r="K27" s="9"/>
    </row>
    <row r="28" spans="1:9" ht="15">
      <c r="A28" s="76"/>
      <c r="B28" s="53"/>
      <c r="C28" s="44"/>
      <c r="D28" s="45"/>
      <c r="E28" s="45"/>
      <c r="F28" s="45"/>
      <c r="H28" s="20"/>
      <c r="I28" s="20"/>
    </row>
    <row r="29" spans="1:6" ht="30">
      <c r="A29" s="76" t="s">
        <v>2</v>
      </c>
      <c r="B29" s="55" t="s">
        <v>153</v>
      </c>
      <c r="C29" s="44" t="s">
        <v>239</v>
      </c>
      <c r="D29" s="45">
        <v>22</v>
      </c>
      <c r="E29" s="45"/>
      <c r="F29" s="45">
        <f>E29*D29</f>
        <v>0</v>
      </c>
    </row>
    <row r="30" spans="1:6" ht="15">
      <c r="A30" s="76"/>
      <c r="B30" s="55"/>
      <c r="C30" s="44"/>
      <c r="D30" s="45"/>
      <c r="E30" s="45"/>
      <c r="F30" s="45"/>
    </row>
    <row r="31" spans="1:6" ht="47.25" customHeight="1">
      <c r="A31" s="76" t="s">
        <v>4</v>
      </c>
      <c r="B31" s="55" t="s">
        <v>179</v>
      </c>
      <c r="C31" s="44" t="s">
        <v>240</v>
      </c>
      <c r="D31" s="45">
        <v>6.5</v>
      </c>
      <c r="E31" s="45"/>
      <c r="F31" s="45">
        <f>E31*D31</f>
        <v>0</v>
      </c>
    </row>
    <row r="32" spans="1:6" ht="15">
      <c r="A32" s="76"/>
      <c r="B32" s="53"/>
      <c r="C32" s="44"/>
      <c r="D32" s="45"/>
      <c r="E32" s="45"/>
      <c r="F32" s="45"/>
    </row>
    <row r="33" spans="1:7" ht="30">
      <c r="A33" s="76" t="s">
        <v>5</v>
      </c>
      <c r="B33" s="53" t="s">
        <v>154</v>
      </c>
      <c r="C33" s="44" t="s">
        <v>240</v>
      </c>
      <c r="D33" s="45">
        <v>6.5</v>
      </c>
      <c r="E33" s="45"/>
      <c r="F33" s="45">
        <f>E33*D33</f>
        <v>0</v>
      </c>
      <c r="G33" s="64"/>
    </row>
    <row r="34" spans="1:7" ht="15">
      <c r="A34" s="76"/>
      <c r="B34" s="53"/>
      <c r="C34" s="44"/>
      <c r="D34" s="45"/>
      <c r="E34" s="45"/>
      <c r="F34" s="45"/>
      <c r="G34" s="64"/>
    </row>
    <row r="35" spans="1:7" ht="45">
      <c r="A35" s="76" t="s">
        <v>13</v>
      </c>
      <c r="B35" s="53" t="s">
        <v>44</v>
      </c>
      <c r="C35" s="44" t="s">
        <v>240</v>
      </c>
      <c r="D35" s="45">
        <v>12.7</v>
      </c>
      <c r="E35" s="45"/>
      <c r="F35" s="45">
        <f>E35*D35</f>
        <v>0</v>
      </c>
      <c r="G35" s="64"/>
    </row>
    <row r="36" spans="1:7" ht="15">
      <c r="A36" s="76"/>
      <c r="B36" s="53"/>
      <c r="C36" s="82"/>
      <c r="D36" s="83"/>
      <c r="E36" s="86"/>
      <c r="F36" s="45"/>
      <c r="G36" s="64"/>
    </row>
    <row r="37" spans="1:6" ht="15">
      <c r="A37" s="76"/>
      <c r="B37" s="77" t="s">
        <v>12</v>
      </c>
      <c r="C37" s="78"/>
      <c r="D37" s="79"/>
      <c r="E37" s="79"/>
      <c r="F37" s="80">
        <f>SUM(F27:F36)</f>
        <v>0</v>
      </c>
    </row>
    <row r="38" ht="15">
      <c r="A38" s="76"/>
    </row>
    <row r="39" spans="1:2" ht="15">
      <c r="A39" s="74" t="s">
        <v>5</v>
      </c>
      <c r="B39" s="75" t="s">
        <v>53</v>
      </c>
    </row>
    <row r="40" spans="1:6" ht="15">
      <c r="A40" s="74"/>
      <c r="B40" s="87"/>
      <c r="C40" s="44"/>
      <c r="D40" s="45"/>
      <c r="E40" s="45"/>
      <c r="F40" s="45"/>
    </row>
    <row r="41" spans="1:6" ht="45.75" customHeight="1">
      <c r="A41" s="76" t="s">
        <v>0</v>
      </c>
      <c r="B41" s="53" t="s">
        <v>156</v>
      </c>
      <c r="C41" s="44" t="s">
        <v>239</v>
      </c>
      <c r="D41" s="45">
        <v>8.8</v>
      </c>
      <c r="E41" s="45"/>
      <c r="F41" s="45">
        <f>+D41*E41</f>
        <v>0</v>
      </c>
    </row>
    <row r="42" spans="1:6" ht="15">
      <c r="A42" s="76"/>
      <c r="B42" s="53"/>
      <c r="C42" s="44"/>
      <c r="D42" s="45"/>
      <c r="E42" s="45"/>
      <c r="F42" s="45"/>
    </row>
    <row r="43" spans="1:6" ht="60">
      <c r="A43" s="76" t="s">
        <v>2</v>
      </c>
      <c r="B43" s="53" t="s">
        <v>55</v>
      </c>
      <c r="C43" s="44" t="s">
        <v>239</v>
      </c>
      <c r="D43" s="45">
        <v>22.6</v>
      </c>
      <c r="E43" s="45"/>
      <c r="F43" s="45">
        <f>+D43*E43</f>
        <v>0</v>
      </c>
    </row>
    <row r="44" spans="1:6" ht="15">
      <c r="A44" s="76"/>
      <c r="B44" s="53"/>
      <c r="C44" s="44"/>
      <c r="D44" s="45"/>
      <c r="E44" s="45"/>
      <c r="F44" s="45"/>
    </row>
    <row r="45" spans="1:6" ht="17.25" customHeight="1">
      <c r="A45" s="76" t="s">
        <v>4</v>
      </c>
      <c r="B45" s="53" t="s">
        <v>54</v>
      </c>
      <c r="C45" s="44" t="s">
        <v>8</v>
      </c>
      <c r="D45" s="45">
        <v>37.36</v>
      </c>
      <c r="E45" s="45"/>
      <c r="F45" s="45">
        <f>+D45*E45</f>
        <v>0</v>
      </c>
    </row>
    <row r="46" spans="1:7" ht="15">
      <c r="A46" s="76"/>
      <c r="B46" s="87"/>
      <c r="C46" s="44"/>
      <c r="D46" s="45"/>
      <c r="E46" s="45"/>
      <c r="F46" s="45"/>
      <c r="G46" s="88"/>
    </row>
    <row r="47" spans="1:6" ht="15">
      <c r="A47" s="76"/>
      <c r="B47" s="77" t="s">
        <v>56</v>
      </c>
      <c r="C47" s="78"/>
      <c r="D47" s="79"/>
      <c r="E47" s="79"/>
      <c r="F47" s="80">
        <f>SUM(F41:F46)</f>
        <v>0</v>
      </c>
    </row>
    <row r="48" spans="1:6" ht="15">
      <c r="A48" s="76"/>
      <c r="B48" s="85"/>
      <c r="C48" s="89"/>
      <c r="D48" s="90"/>
      <c r="E48" s="90"/>
      <c r="F48" s="91"/>
    </row>
    <row r="49" spans="1:6" ht="30">
      <c r="A49" s="74" t="s">
        <v>13</v>
      </c>
      <c r="B49" s="75" t="s">
        <v>57</v>
      </c>
      <c r="C49" s="44"/>
      <c r="D49" s="92"/>
      <c r="E49" s="93"/>
      <c r="F49" s="91"/>
    </row>
    <row r="50" spans="1:6" ht="15">
      <c r="A50" s="76"/>
      <c r="B50" s="53"/>
      <c r="C50" s="44"/>
      <c r="D50" s="45"/>
      <c r="E50" s="45"/>
      <c r="F50" s="45"/>
    </row>
    <row r="51" spans="1:6" ht="47.25">
      <c r="A51" s="76" t="s">
        <v>0</v>
      </c>
      <c r="B51" s="53" t="s">
        <v>244</v>
      </c>
      <c r="C51" s="44" t="s">
        <v>245</v>
      </c>
      <c r="D51" s="45">
        <v>1</v>
      </c>
      <c r="E51" s="45"/>
      <c r="F51" s="45">
        <f aca="true" t="shared" si="0" ref="F51:F57">+D51*E51</f>
        <v>0</v>
      </c>
    </row>
    <row r="52" spans="1:6" ht="15">
      <c r="A52" s="76"/>
      <c r="B52" s="53"/>
      <c r="C52" s="44"/>
      <c r="D52" s="45"/>
      <c r="E52" s="45"/>
      <c r="F52" s="45"/>
    </row>
    <row r="53" spans="1:6" ht="62.25">
      <c r="A53" s="76" t="s">
        <v>2</v>
      </c>
      <c r="B53" s="53" t="s">
        <v>253</v>
      </c>
      <c r="C53" s="44" t="s">
        <v>245</v>
      </c>
      <c r="D53" s="45">
        <v>1.8</v>
      </c>
      <c r="E53" s="45"/>
      <c r="F53" s="45">
        <f t="shared" si="0"/>
        <v>0</v>
      </c>
    </row>
    <row r="54" spans="1:6" ht="15">
      <c r="A54" s="76"/>
      <c r="B54" s="53"/>
      <c r="C54" s="44"/>
      <c r="D54" s="45"/>
      <c r="E54" s="45"/>
      <c r="F54" s="45"/>
    </row>
    <row r="55" spans="1:6" ht="62.25">
      <c r="A55" s="76" t="s">
        <v>4</v>
      </c>
      <c r="B55" s="53" t="s">
        <v>254</v>
      </c>
      <c r="C55" s="44" t="s">
        <v>245</v>
      </c>
      <c r="D55" s="45">
        <v>2.3</v>
      </c>
      <c r="E55" s="45"/>
      <c r="F55" s="45">
        <f t="shared" si="0"/>
        <v>0</v>
      </c>
    </row>
    <row r="56" spans="1:6" ht="15">
      <c r="A56" s="76"/>
      <c r="B56" s="53"/>
      <c r="C56" s="44"/>
      <c r="D56" s="45"/>
      <c r="E56" s="45"/>
      <c r="F56" s="45"/>
    </row>
    <row r="57" spans="1:6" ht="30">
      <c r="A57" s="76" t="s">
        <v>5</v>
      </c>
      <c r="B57" s="53" t="s">
        <v>127</v>
      </c>
      <c r="C57" s="44" t="s">
        <v>58</v>
      </c>
      <c r="D57" s="45">
        <v>340</v>
      </c>
      <c r="E57" s="45"/>
      <c r="F57" s="45">
        <f t="shared" si="0"/>
        <v>0</v>
      </c>
    </row>
    <row r="58" spans="1:6" ht="15">
      <c r="A58" s="76"/>
      <c r="B58" s="53"/>
      <c r="C58" s="44"/>
      <c r="D58" s="45"/>
      <c r="E58" s="45"/>
      <c r="F58" s="45"/>
    </row>
    <row r="59" spans="1:6" ht="30">
      <c r="A59" s="76"/>
      <c r="B59" s="77" t="s">
        <v>59</v>
      </c>
      <c r="C59" s="78"/>
      <c r="D59" s="79"/>
      <c r="E59" s="79"/>
      <c r="F59" s="80">
        <f>SUM(F51:F58)</f>
        <v>0</v>
      </c>
    </row>
    <row r="60" spans="1:6" ht="15">
      <c r="A60" s="76"/>
      <c r="B60" s="53"/>
      <c r="C60" s="44"/>
      <c r="D60" s="45"/>
      <c r="E60" s="45"/>
      <c r="F60" s="45"/>
    </row>
    <row r="65" spans="1:11" s="20" customFormat="1" ht="12.75">
      <c r="A65" s="67"/>
      <c r="B65" s="9"/>
      <c r="C65" s="9"/>
      <c r="D65" s="69"/>
      <c r="E65" s="69"/>
      <c r="F65" s="69"/>
      <c r="H65" s="9"/>
      <c r="I65" s="9"/>
      <c r="J65" s="9"/>
      <c r="K65" s="9"/>
    </row>
    <row r="66" spans="1:11" s="20" customFormat="1" ht="12.75">
      <c r="A66" s="67"/>
      <c r="B66" s="9"/>
      <c r="C66" s="9"/>
      <c r="D66" s="69"/>
      <c r="E66" s="69"/>
      <c r="F66" s="69"/>
      <c r="H66" s="9"/>
      <c r="I66" s="9"/>
      <c r="J66" s="9"/>
      <c r="K66" s="9"/>
    </row>
    <row r="79" ht="12.75">
      <c r="B79" s="96"/>
    </row>
  </sheetData>
  <sheetProtection/>
  <mergeCells count="10">
    <mergeCell ref="C6:E6"/>
    <mergeCell ref="C7:E7"/>
    <mergeCell ref="C8:E8"/>
    <mergeCell ref="C9:E9"/>
    <mergeCell ref="C10:E10"/>
    <mergeCell ref="A1:F1"/>
    <mergeCell ref="A2:F2"/>
    <mergeCell ref="A3:F3"/>
    <mergeCell ref="A4:F4"/>
    <mergeCell ref="C5:E5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Header>&amp;L&amp;"Arial Narrow,Navadno"pločnik Dobravlje&amp;C&amp;"Arial Narrow,Navadno"ZID 9</oddHeader>
    <oddFooter>&amp;C&amp;9stran &amp;P</oddFooter>
  </headerFooter>
  <rowBreaks count="2" manualBreakCount="2">
    <brk id="10" max="5" man="1"/>
    <brk id="3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4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5.00390625" style="118" customWidth="1"/>
    <col min="2" max="2" width="37.875" style="131" customWidth="1"/>
    <col min="3" max="3" width="6.375" style="109" customWidth="1"/>
    <col min="4" max="4" width="8.875" style="121" customWidth="1"/>
    <col min="5" max="5" width="10.625" style="121" customWidth="1"/>
    <col min="6" max="6" width="14.00390625" style="121" customWidth="1"/>
    <col min="7" max="7" width="9.125" style="109" customWidth="1"/>
    <col min="8" max="8" width="14.125" style="109" customWidth="1"/>
    <col min="9" max="16384" width="9.125" style="109" customWidth="1"/>
  </cols>
  <sheetData>
    <row r="1" spans="1:7" s="102" customFormat="1" ht="15.75">
      <c r="A1" s="99" t="str">
        <f>rekapitulacija!A1</f>
        <v>PLOČNIK DOBRAVLJE</v>
      </c>
      <c r="B1" s="100"/>
      <c r="C1" s="100"/>
      <c r="D1" s="100"/>
      <c r="E1" s="100"/>
      <c r="F1" s="100"/>
      <c r="G1" s="101"/>
    </row>
    <row r="2" spans="1:7" s="102" customFormat="1" ht="15.75">
      <c r="A2" s="103" t="s">
        <v>157</v>
      </c>
      <c r="B2" s="104"/>
      <c r="C2" s="104"/>
      <c r="D2" s="104"/>
      <c r="E2" s="104"/>
      <c r="F2" s="104"/>
      <c r="G2" s="101"/>
    </row>
    <row r="3" spans="1:7" s="102" customFormat="1" ht="15.75">
      <c r="A3" s="103" t="s">
        <v>14</v>
      </c>
      <c r="B3" s="104"/>
      <c r="C3" s="104"/>
      <c r="D3" s="104"/>
      <c r="E3" s="104"/>
      <c r="F3" s="104"/>
      <c r="G3" s="101"/>
    </row>
    <row r="4" spans="1:7" s="102" customFormat="1" ht="15.75">
      <c r="A4" s="105"/>
      <c r="B4" s="106"/>
      <c r="C4" s="106"/>
      <c r="D4" s="106"/>
      <c r="E4" s="106"/>
      <c r="F4" s="107"/>
      <c r="G4" s="101"/>
    </row>
    <row r="5" spans="1:7" ht="15">
      <c r="A5" s="76" t="s">
        <v>0</v>
      </c>
      <c r="B5" s="108" t="s">
        <v>7</v>
      </c>
      <c r="D5" s="110"/>
      <c r="E5" s="110"/>
      <c r="F5" s="111">
        <f>F17</f>
        <v>0</v>
      </c>
      <c r="G5" s="112"/>
    </row>
    <row r="6" spans="1:7" ht="15">
      <c r="A6" s="76">
        <v>2</v>
      </c>
      <c r="B6" s="108" t="s">
        <v>19</v>
      </c>
      <c r="D6" s="110"/>
      <c r="E6" s="110"/>
      <c r="F6" s="111">
        <f>F27</f>
        <v>0</v>
      </c>
      <c r="G6" s="112"/>
    </row>
    <row r="7" spans="1:7" ht="15">
      <c r="A7" s="76" t="s">
        <v>4</v>
      </c>
      <c r="B7" s="108" t="s">
        <v>10</v>
      </c>
      <c r="D7" s="110"/>
      <c r="E7" s="110"/>
      <c r="F7" s="111">
        <f>F49</f>
        <v>0</v>
      </c>
      <c r="G7" s="112"/>
    </row>
    <row r="8" spans="1:7" ht="15">
      <c r="A8" s="76" t="s">
        <v>5</v>
      </c>
      <c r="B8" s="108" t="s">
        <v>53</v>
      </c>
      <c r="D8" s="110"/>
      <c r="E8" s="110"/>
      <c r="F8" s="111">
        <f>F69</f>
        <v>0</v>
      </c>
      <c r="G8" s="112"/>
    </row>
    <row r="9" spans="1:7" ht="30">
      <c r="A9" s="76" t="s">
        <v>13</v>
      </c>
      <c r="B9" s="108" t="s">
        <v>57</v>
      </c>
      <c r="D9" s="110"/>
      <c r="E9" s="110"/>
      <c r="F9" s="111">
        <f>F93</f>
        <v>0</v>
      </c>
      <c r="G9" s="112"/>
    </row>
    <row r="10" spans="1:7" ht="15.75" thickBot="1">
      <c r="A10" s="76" t="s">
        <v>28</v>
      </c>
      <c r="B10" s="113" t="s">
        <v>6</v>
      </c>
      <c r="C10" s="114"/>
      <c r="D10" s="115"/>
      <c r="E10" s="115"/>
      <c r="F10" s="115">
        <f>F114</f>
        <v>0</v>
      </c>
      <c r="G10" s="112"/>
    </row>
    <row r="11" spans="1:7" ht="15.75" thickTop="1">
      <c r="A11" s="76"/>
      <c r="B11" s="108" t="s">
        <v>17</v>
      </c>
      <c r="C11" s="116"/>
      <c r="D11" s="117"/>
      <c r="E11" s="117"/>
      <c r="F11" s="111">
        <f>SUM(F5:F10)</f>
        <v>0</v>
      </c>
      <c r="G11" s="112"/>
    </row>
    <row r="12" spans="2:7" ht="15">
      <c r="B12" s="108"/>
      <c r="C12" s="119"/>
      <c r="D12" s="120"/>
      <c r="E12" s="120"/>
      <c r="G12" s="112"/>
    </row>
    <row r="13" spans="1:7" s="123" customFormat="1" ht="15">
      <c r="A13" s="122" t="s">
        <v>0</v>
      </c>
      <c r="B13" s="108" t="s">
        <v>7</v>
      </c>
      <c r="D13" s="124"/>
      <c r="E13" s="124"/>
      <c r="F13" s="124"/>
      <c r="G13" s="125"/>
    </row>
    <row r="14" spans="1:7" s="123" customFormat="1" ht="15">
      <c r="A14" s="122"/>
      <c r="B14" s="108"/>
      <c r="D14" s="124"/>
      <c r="E14" s="124"/>
      <c r="F14" s="124"/>
      <c r="G14" s="125"/>
    </row>
    <row r="15" spans="1:7" s="123" customFormat="1" ht="15">
      <c r="A15" s="76" t="s">
        <v>0</v>
      </c>
      <c r="B15" s="55" t="s">
        <v>72</v>
      </c>
      <c r="C15" s="44" t="s">
        <v>9</v>
      </c>
      <c r="D15" s="42">
        <v>4</v>
      </c>
      <c r="E15" s="45"/>
      <c r="F15" s="45">
        <f>+E15*$D15</f>
        <v>0</v>
      </c>
      <c r="G15" s="125"/>
    </row>
    <row r="16" spans="1:7" s="123" customFormat="1" ht="15">
      <c r="A16" s="76"/>
      <c r="B16" s="55"/>
      <c r="C16" s="44"/>
      <c r="D16" s="42"/>
      <c r="E16" s="45"/>
      <c r="F16" s="45"/>
      <c r="G16" s="125"/>
    </row>
    <row r="17" spans="1:7" s="123" customFormat="1" ht="15">
      <c r="A17" s="126"/>
      <c r="B17" s="77" t="s">
        <v>27</v>
      </c>
      <c r="C17" s="78"/>
      <c r="D17" s="79"/>
      <c r="E17" s="79"/>
      <c r="F17" s="80">
        <f>SUM(F15:F16)</f>
        <v>0</v>
      </c>
      <c r="G17" s="125"/>
    </row>
    <row r="18" spans="1:7" s="123" customFormat="1" ht="15">
      <c r="A18" s="126"/>
      <c r="B18" s="127"/>
      <c r="D18" s="124"/>
      <c r="E18" s="124"/>
      <c r="F18" s="124"/>
      <c r="G18" s="125"/>
    </row>
    <row r="19" spans="1:7" s="123" customFormat="1" ht="15">
      <c r="A19" s="122" t="s">
        <v>2</v>
      </c>
      <c r="B19" s="108" t="s">
        <v>19</v>
      </c>
      <c r="D19" s="124"/>
      <c r="E19" s="124"/>
      <c r="F19" s="124"/>
      <c r="G19" s="125"/>
    </row>
    <row r="20" spans="1:7" s="123" customFormat="1" ht="15">
      <c r="A20" s="122"/>
      <c r="B20" s="108"/>
      <c r="D20" s="124"/>
      <c r="E20" s="124"/>
      <c r="F20" s="124"/>
      <c r="G20" s="125"/>
    </row>
    <row r="21" spans="1:7" s="123" customFormat="1" ht="63.75" customHeight="1">
      <c r="A21" s="76" t="s">
        <v>0</v>
      </c>
      <c r="B21" s="55" t="s">
        <v>65</v>
      </c>
      <c r="C21" s="37" t="s">
        <v>9</v>
      </c>
      <c r="D21" s="42">
        <v>2</v>
      </c>
      <c r="E21" s="54"/>
      <c r="F21" s="45">
        <f>+E21*$D21</f>
        <v>0</v>
      </c>
      <c r="G21" s="125"/>
    </row>
    <row r="22" spans="1:7" s="123" customFormat="1" ht="15">
      <c r="A22" s="76"/>
      <c r="B22" s="55"/>
      <c r="C22" s="37"/>
      <c r="D22" s="42"/>
      <c r="E22" s="54"/>
      <c r="F22" s="45"/>
      <c r="G22" s="125"/>
    </row>
    <row r="23" spans="1:7" s="123" customFormat="1" ht="63" customHeight="1">
      <c r="A23" s="76" t="s">
        <v>2</v>
      </c>
      <c r="B23" s="55" t="s">
        <v>66</v>
      </c>
      <c r="C23" s="37" t="s">
        <v>9</v>
      </c>
      <c r="D23" s="42">
        <v>2</v>
      </c>
      <c r="E23" s="54"/>
      <c r="F23" s="45">
        <f>+E23*$D23</f>
        <v>0</v>
      </c>
      <c r="G23" s="125"/>
    </row>
    <row r="24" spans="1:7" s="123" customFormat="1" ht="15">
      <c r="A24" s="76"/>
      <c r="B24" s="55"/>
      <c r="C24" s="37"/>
      <c r="D24" s="42"/>
      <c r="E24" s="54"/>
      <c r="F24" s="45"/>
      <c r="G24" s="125"/>
    </row>
    <row r="25" spans="1:7" s="123" customFormat="1" ht="30">
      <c r="A25" s="76">
        <v>3</v>
      </c>
      <c r="B25" s="55" t="s">
        <v>158</v>
      </c>
      <c r="C25" s="44" t="s">
        <v>239</v>
      </c>
      <c r="D25" s="42">
        <v>6</v>
      </c>
      <c r="E25" s="45"/>
      <c r="F25" s="45">
        <f>+E25*$D25</f>
        <v>0</v>
      </c>
      <c r="G25" s="125"/>
    </row>
    <row r="26" spans="1:7" s="123" customFormat="1" ht="15">
      <c r="A26" s="76"/>
      <c r="B26" s="55"/>
      <c r="C26" s="44"/>
      <c r="D26" s="42"/>
      <c r="E26" s="45"/>
      <c r="F26" s="45"/>
      <c r="G26" s="125"/>
    </row>
    <row r="27" spans="1:7" s="123" customFormat="1" ht="15">
      <c r="A27" s="126"/>
      <c r="B27" s="77" t="s">
        <v>39</v>
      </c>
      <c r="C27" s="78"/>
      <c r="D27" s="79"/>
      <c r="E27" s="79"/>
      <c r="F27" s="80">
        <f>SUM(F21:F26)</f>
        <v>0</v>
      </c>
      <c r="G27" s="125"/>
    </row>
    <row r="28" spans="1:7" s="123" customFormat="1" ht="15">
      <c r="A28" s="126"/>
      <c r="B28" s="127"/>
      <c r="D28" s="124"/>
      <c r="E28" s="124"/>
      <c r="F28" s="124"/>
      <c r="G28" s="125"/>
    </row>
    <row r="29" spans="1:7" s="123" customFormat="1" ht="15">
      <c r="A29" s="122" t="s">
        <v>4</v>
      </c>
      <c r="B29" s="128" t="s">
        <v>10</v>
      </c>
      <c r="D29" s="124"/>
      <c r="E29" s="124"/>
      <c r="F29" s="124"/>
      <c r="G29" s="125"/>
    </row>
    <row r="30" spans="1:7" s="123" customFormat="1" ht="15">
      <c r="A30" s="122"/>
      <c r="B30" s="128"/>
      <c r="D30" s="124"/>
      <c r="E30" s="124"/>
      <c r="F30" s="124"/>
      <c r="G30" s="125"/>
    </row>
    <row r="31" spans="1:7" s="123" customFormat="1" ht="30">
      <c r="A31" s="76" t="s">
        <v>0</v>
      </c>
      <c r="B31" s="53" t="s">
        <v>61</v>
      </c>
      <c r="C31" s="44" t="s">
        <v>240</v>
      </c>
      <c r="D31" s="45">
        <v>6</v>
      </c>
      <c r="E31" s="45"/>
      <c r="F31" s="45">
        <f>+E31*$D31</f>
        <v>0</v>
      </c>
      <c r="G31" s="125"/>
    </row>
    <row r="32" spans="1:7" s="123" customFormat="1" ht="15">
      <c r="A32" s="122"/>
      <c r="B32" s="128"/>
      <c r="D32" s="124"/>
      <c r="E32" s="124"/>
      <c r="F32" s="45"/>
      <c r="G32" s="125"/>
    </row>
    <row r="33" spans="1:10" s="123" customFormat="1" ht="60">
      <c r="A33" s="76" t="s">
        <v>2</v>
      </c>
      <c r="B33" s="55" t="s">
        <v>159</v>
      </c>
      <c r="C33" s="44" t="s">
        <v>240</v>
      </c>
      <c r="D33" s="42">
        <v>95</v>
      </c>
      <c r="E33" s="45"/>
      <c r="F33" s="45">
        <f>+E33*$D33</f>
        <v>0</v>
      </c>
      <c r="G33" s="125"/>
      <c r="J33" s="129"/>
    </row>
    <row r="34" spans="1:10" s="123" customFormat="1" ht="15">
      <c r="A34" s="76"/>
      <c r="B34" s="55"/>
      <c r="C34" s="44"/>
      <c r="D34" s="42"/>
      <c r="E34" s="45"/>
      <c r="F34" s="45"/>
      <c r="G34" s="125"/>
      <c r="J34" s="129"/>
    </row>
    <row r="35" spans="1:10" s="123" customFormat="1" ht="45">
      <c r="A35" s="76" t="s">
        <v>4</v>
      </c>
      <c r="B35" s="55" t="s">
        <v>160</v>
      </c>
      <c r="C35" s="44" t="s">
        <v>8</v>
      </c>
      <c r="D35" s="42">
        <v>10</v>
      </c>
      <c r="E35" s="45"/>
      <c r="F35" s="45">
        <f>+E35*$D35</f>
        <v>0</v>
      </c>
      <c r="G35" s="125"/>
      <c r="J35" s="129"/>
    </row>
    <row r="36" spans="1:10" s="123" customFormat="1" ht="15">
      <c r="A36" s="76"/>
      <c r="B36" s="53"/>
      <c r="C36" s="44"/>
      <c r="D36" s="42"/>
      <c r="E36" s="45"/>
      <c r="F36" s="45"/>
      <c r="G36" s="125"/>
      <c r="J36" s="129"/>
    </row>
    <row r="37" spans="1:10" s="123" customFormat="1" ht="30">
      <c r="A37" s="76" t="s">
        <v>5</v>
      </c>
      <c r="B37" s="55" t="s">
        <v>74</v>
      </c>
      <c r="C37" s="44" t="s">
        <v>239</v>
      </c>
      <c r="D37" s="42">
        <v>10</v>
      </c>
      <c r="E37" s="45"/>
      <c r="F37" s="45">
        <f>+E37*$D37</f>
        <v>0</v>
      </c>
      <c r="G37" s="125"/>
      <c r="J37" s="129"/>
    </row>
    <row r="38" spans="1:10" s="123" customFormat="1" ht="15">
      <c r="A38" s="76"/>
      <c r="B38" s="55"/>
      <c r="C38" s="44"/>
      <c r="D38" s="42"/>
      <c r="E38" s="45"/>
      <c r="F38" s="45"/>
      <c r="G38" s="125"/>
      <c r="J38" s="129"/>
    </row>
    <row r="39" spans="1:10" s="123" customFormat="1" ht="45">
      <c r="A39" s="76" t="s">
        <v>13</v>
      </c>
      <c r="B39" s="53" t="s">
        <v>161</v>
      </c>
      <c r="C39" s="44" t="s">
        <v>240</v>
      </c>
      <c r="D39" s="45">
        <v>42</v>
      </c>
      <c r="E39" s="45"/>
      <c r="F39" s="45">
        <f aca="true" t="shared" si="0" ref="F39:F47">+E39*$D39</f>
        <v>0</v>
      </c>
      <c r="G39" s="125"/>
      <c r="J39" s="129"/>
    </row>
    <row r="40" spans="1:10" s="123" customFormat="1" ht="15">
      <c r="A40" s="76"/>
      <c r="B40" s="55"/>
      <c r="C40" s="44"/>
      <c r="D40" s="42"/>
      <c r="E40" s="45"/>
      <c r="F40" s="45"/>
      <c r="G40" s="125"/>
      <c r="J40" s="129"/>
    </row>
    <row r="41" spans="1:10" s="123" customFormat="1" ht="90">
      <c r="A41" s="76" t="s">
        <v>28</v>
      </c>
      <c r="B41" s="55" t="s">
        <v>162</v>
      </c>
      <c r="C41" s="44" t="s">
        <v>240</v>
      </c>
      <c r="D41" s="42">
        <v>25</v>
      </c>
      <c r="E41" s="45"/>
      <c r="F41" s="45">
        <f t="shared" si="0"/>
        <v>0</v>
      </c>
      <c r="G41" s="125"/>
      <c r="J41" s="129"/>
    </row>
    <row r="42" spans="1:10" s="123" customFormat="1" ht="15">
      <c r="A42" s="76"/>
      <c r="B42" s="55"/>
      <c r="C42" s="44"/>
      <c r="D42" s="42"/>
      <c r="E42" s="45"/>
      <c r="F42" s="45"/>
      <c r="G42" s="125"/>
      <c r="J42" s="129"/>
    </row>
    <row r="43" spans="1:10" s="123" customFormat="1" ht="30.75" customHeight="1">
      <c r="A43" s="76" t="s">
        <v>29</v>
      </c>
      <c r="B43" s="53" t="s">
        <v>52</v>
      </c>
      <c r="C43" s="37" t="s">
        <v>240</v>
      </c>
      <c r="D43" s="38">
        <v>6</v>
      </c>
      <c r="E43" s="45"/>
      <c r="F43" s="45">
        <f t="shared" si="0"/>
        <v>0</v>
      </c>
      <c r="G43" s="125"/>
      <c r="J43" s="129"/>
    </row>
    <row r="44" spans="1:10" s="123" customFormat="1" ht="15">
      <c r="A44" s="76"/>
      <c r="B44" s="62"/>
      <c r="C44" s="37"/>
      <c r="D44" s="38"/>
      <c r="E44" s="45"/>
      <c r="F44" s="45"/>
      <c r="G44" s="125"/>
      <c r="J44" s="129"/>
    </row>
    <row r="45" spans="1:10" s="123" customFormat="1" ht="60">
      <c r="A45" s="76" t="s">
        <v>30</v>
      </c>
      <c r="B45" s="53" t="s">
        <v>163</v>
      </c>
      <c r="C45" s="37" t="s">
        <v>239</v>
      </c>
      <c r="D45" s="38">
        <v>30</v>
      </c>
      <c r="E45" s="45"/>
      <c r="F45" s="45">
        <f t="shared" si="0"/>
        <v>0</v>
      </c>
      <c r="G45" s="125"/>
      <c r="J45" s="129"/>
    </row>
    <row r="46" spans="1:10" s="123" customFormat="1" ht="15">
      <c r="A46" s="76"/>
      <c r="B46" s="55"/>
      <c r="C46" s="44"/>
      <c r="D46" s="42"/>
      <c r="E46" s="45"/>
      <c r="F46" s="45"/>
      <c r="G46" s="125"/>
      <c r="J46" s="129"/>
    </row>
    <row r="47" spans="1:10" s="123" customFormat="1" ht="60">
      <c r="A47" s="76" t="s">
        <v>31</v>
      </c>
      <c r="B47" s="53" t="s">
        <v>44</v>
      </c>
      <c r="C47" s="44" t="s">
        <v>240</v>
      </c>
      <c r="D47" s="45">
        <f>D33*1.3-D39*1.05</f>
        <v>79.4</v>
      </c>
      <c r="E47" s="45"/>
      <c r="F47" s="45">
        <f t="shared" si="0"/>
        <v>0</v>
      </c>
      <c r="G47" s="125"/>
      <c r="J47" s="129"/>
    </row>
    <row r="48" spans="1:10" s="123" customFormat="1" ht="15">
      <c r="A48" s="76"/>
      <c r="B48" s="55"/>
      <c r="C48" s="44"/>
      <c r="D48" s="42"/>
      <c r="E48" s="45"/>
      <c r="F48" s="45"/>
      <c r="G48" s="125"/>
      <c r="J48" s="129"/>
    </row>
    <row r="49" spans="1:7" s="123" customFormat="1" ht="15">
      <c r="A49" s="126"/>
      <c r="B49" s="77" t="s">
        <v>75</v>
      </c>
      <c r="C49" s="78"/>
      <c r="D49" s="79"/>
      <c r="E49" s="79"/>
      <c r="F49" s="80">
        <f>SUM(F31:F48)</f>
        <v>0</v>
      </c>
      <c r="G49" s="125"/>
    </row>
    <row r="50" spans="1:7" s="123" customFormat="1" ht="15">
      <c r="A50" s="126"/>
      <c r="B50" s="127"/>
      <c r="D50" s="124"/>
      <c r="E50" s="124"/>
      <c r="F50" s="124"/>
      <c r="G50" s="125"/>
    </row>
    <row r="51" spans="1:7" s="123" customFormat="1" ht="15">
      <c r="A51" s="122" t="s">
        <v>5</v>
      </c>
      <c r="B51" s="108" t="s">
        <v>53</v>
      </c>
      <c r="D51" s="124"/>
      <c r="E51" s="124"/>
      <c r="F51" s="124"/>
      <c r="G51" s="125"/>
    </row>
    <row r="52" spans="1:7" s="123" customFormat="1" ht="15">
      <c r="A52" s="122"/>
      <c r="B52" s="108"/>
      <c r="D52" s="124"/>
      <c r="E52" s="124"/>
      <c r="F52" s="124"/>
      <c r="G52" s="125"/>
    </row>
    <row r="53" spans="1:7" s="123" customFormat="1" ht="60">
      <c r="A53" s="76" t="s">
        <v>0</v>
      </c>
      <c r="B53" s="60" t="s">
        <v>164</v>
      </c>
      <c r="C53" s="44" t="s">
        <v>239</v>
      </c>
      <c r="D53" s="42">
        <v>4</v>
      </c>
      <c r="E53" s="45"/>
      <c r="F53" s="45">
        <f>+E53*$D53</f>
        <v>0</v>
      </c>
      <c r="G53" s="125"/>
    </row>
    <row r="54" spans="1:7" s="123" customFormat="1" ht="15">
      <c r="A54" s="76"/>
      <c r="B54" s="60"/>
      <c r="C54" s="44"/>
      <c r="D54" s="42"/>
      <c r="E54" s="45"/>
      <c r="F54" s="45"/>
      <c r="G54" s="125"/>
    </row>
    <row r="55" spans="1:7" s="123" customFormat="1" ht="60">
      <c r="A55" s="76" t="s">
        <v>2</v>
      </c>
      <c r="B55" s="60" t="s">
        <v>76</v>
      </c>
      <c r="C55" s="44" t="s">
        <v>239</v>
      </c>
      <c r="D55" s="42">
        <v>14</v>
      </c>
      <c r="E55" s="45"/>
      <c r="F55" s="45">
        <f>+E55*$D55</f>
        <v>0</v>
      </c>
      <c r="G55" s="125"/>
    </row>
    <row r="56" spans="1:7" s="123" customFormat="1" ht="15">
      <c r="A56" s="76"/>
      <c r="B56" s="60"/>
      <c r="C56" s="44"/>
      <c r="D56" s="42"/>
      <c r="E56" s="45"/>
      <c r="F56" s="45"/>
      <c r="G56" s="125"/>
    </row>
    <row r="57" spans="1:7" s="123" customFormat="1" ht="60">
      <c r="A57" s="76" t="s">
        <v>4</v>
      </c>
      <c r="B57" s="130" t="s">
        <v>165</v>
      </c>
      <c r="C57" s="44" t="s">
        <v>8</v>
      </c>
      <c r="D57" s="42">
        <v>9.5</v>
      </c>
      <c r="E57" s="45"/>
      <c r="F57" s="45">
        <f>+E57*$D57</f>
        <v>0</v>
      </c>
      <c r="G57" s="125"/>
    </row>
    <row r="58" spans="1:7" s="123" customFormat="1" ht="15">
      <c r="A58" s="76"/>
      <c r="B58" s="60"/>
      <c r="C58" s="44"/>
      <c r="D58" s="42"/>
      <c r="E58" s="45"/>
      <c r="F58" s="45"/>
      <c r="G58" s="125"/>
    </row>
    <row r="59" spans="1:7" s="123" customFormat="1" ht="60" customHeight="1">
      <c r="A59" s="76" t="s">
        <v>5</v>
      </c>
      <c r="B59" s="130" t="s">
        <v>166</v>
      </c>
      <c r="C59" s="44" t="s">
        <v>239</v>
      </c>
      <c r="D59" s="42">
        <v>6.2</v>
      </c>
      <c r="E59" s="45"/>
      <c r="F59" s="45">
        <f>+E59*$D59</f>
        <v>0</v>
      </c>
      <c r="G59" s="125"/>
    </row>
    <row r="60" spans="1:7" s="123" customFormat="1" ht="15">
      <c r="A60" s="76"/>
      <c r="B60" s="60"/>
      <c r="C60" s="44"/>
      <c r="D60" s="42"/>
      <c r="E60" s="45"/>
      <c r="F60" s="45"/>
      <c r="G60" s="125"/>
    </row>
    <row r="61" spans="1:7" s="123" customFormat="1" ht="60">
      <c r="A61" s="76" t="s">
        <v>13</v>
      </c>
      <c r="B61" s="60" t="s">
        <v>167</v>
      </c>
      <c r="C61" s="44" t="s">
        <v>239</v>
      </c>
      <c r="D61" s="42">
        <v>1.64</v>
      </c>
      <c r="E61" s="45"/>
      <c r="F61" s="45">
        <f>+E61*$D61</f>
        <v>0</v>
      </c>
      <c r="G61" s="125"/>
    </row>
    <row r="62" spans="1:7" s="123" customFormat="1" ht="15">
      <c r="A62" s="76"/>
      <c r="B62" s="60"/>
      <c r="C62" s="44"/>
      <c r="D62" s="42"/>
      <c r="E62" s="45"/>
      <c r="F62" s="45"/>
      <c r="G62" s="125"/>
    </row>
    <row r="63" spans="1:7" s="123" customFormat="1" ht="60">
      <c r="A63" s="76" t="s">
        <v>28</v>
      </c>
      <c r="B63" s="60" t="s">
        <v>168</v>
      </c>
      <c r="C63" s="44" t="s">
        <v>239</v>
      </c>
      <c r="D63" s="42">
        <v>2.6</v>
      </c>
      <c r="E63" s="45"/>
      <c r="F63" s="45">
        <f>+E63*$D63</f>
        <v>0</v>
      </c>
      <c r="G63" s="125"/>
    </row>
    <row r="64" spans="1:7" s="123" customFormat="1" ht="15">
      <c r="A64" s="76"/>
      <c r="B64" s="60"/>
      <c r="C64" s="44"/>
      <c r="D64" s="42"/>
      <c r="E64" s="45"/>
      <c r="F64" s="45"/>
      <c r="G64" s="125"/>
    </row>
    <row r="65" spans="1:7" s="123" customFormat="1" ht="45">
      <c r="A65" s="76" t="s">
        <v>29</v>
      </c>
      <c r="B65" s="60" t="s">
        <v>77</v>
      </c>
      <c r="C65" s="44" t="s">
        <v>8</v>
      </c>
      <c r="D65" s="42">
        <v>9.5</v>
      </c>
      <c r="E65" s="45"/>
      <c r="F65" s="45">
        <f>+E65*$D65</f>
        <v>0</v>
      </c>
      <c r="G65" s="125"/>
    </row>
    <row r="66" spans="1:7" s="123" customFormat="1" ht="15">
      <c r="A66" s="76"/>
      <c r="B66" s="60"/>
      <c r="C66" s="44"/>
      <c r="D66" s="42"/>
      <c r="E66" s="45"/>
      <c r="F66" s="45"/>
      <c r="G66" s="125"/>
    </row>
    <row r="67" spans="1:7" s="123" customFormat="1" ht="45">
      <c r="A67" s="76" t="s">
        <v>30</v>
      </c>
      <c r="B67" s="60" t="s">
        <v>78</v>
      </c>
      <c r="C67" s="44" t="s">
        <v>8</v>
      </c>
      <c r="D67" s="42">
        <v>9.5</v>
      </c>
      <c r="E67" s="45"/>
      <c r="F67" s="45">
        <f>+E67*$D67</f>
        <v>0</v>
      </c>
      <c r="G67" s="125"/>
    </row>
    <row r="68" spans="1:7" s="123" customFormat="1" ht="15">
      <c r="A68" s="76"/>
      <c r="B68" s="60"/>
      <c r="C68" s="44"/>
      <c r="D68" s="42"/>
      <c r="E68" s="45"/>
      <c r="F68" s="45"/>
      <c r="G68" s="125"/>
    </row>
    <row r="69" spans="1:7" s="123" customFormat="1" ht="15">
      <c r="A69" s="126"/>
      <c r="B69" s="77" t="s">
        <v>79</v>
      </c>
      <c r="C69" s="78"/>
      <c r="D69" s="79"/>
      <c r="E69" s="79"/>
      <c r="F69" s="80">
        <f>SUM(F53:F68)</f>
        <v>0</v>
      </c>
      <c r="G69" s="125"/>
    </row>
    <row r="70" spans="1:7" s="123" customFormat="1" ht="15">
      <c r="A70" s="126"/>
      <c r="B70" s="127"/>
      <c r="D70" s="124"/>
      <c r="E70" s="124"/>
      <c r="F70" s="124"/>
      <c r="G70" s="125"/>
    </row>
    <row r="71" spans="1:7" s="123" customFormat="1" ht="30">
      <c r="A71" s="122" t="s">
        <v>13</v>
      </c>
      <c r="B71" s="108" t="s">
        <v>57</v>
      </c>
      <c r="D71" s="124"/>
      <c r="E71" s="124"/>
      <c r="F71" s="124"/>
      <c r="G71" s="125"/>
    </row>
    <row r="72" spans="1:7" s="123" customFormat="1" ht="17.25" customHeight="1">
      <c r="A72" s="122"/>
      <c r="B72" s="108"/>
      <c r="D72" s="124"/>
      <c r="E72" s="124"/>
      <c r="F72" s="124"/>
      <c r="G72" s="125"/>
    </row>
    <row r="73" spans="1:7" s="123" customFormat="1" ht="47.25">
      <c r="A73" s="76" t="s">
        <v>0</v>
      </c>
      <c r="B73" s="60" t="s">
        <v>255</v>
      </c>
      <c r="C73" s="44" t="s">
        <v>240</v>
      </c>
      <c r="D73" s="42">
        <v>0.5</v>
      </c>
      <c r="E73" s="45"/>
      <c r="F73" s="45">
        <f>+E73*$D73</f>
        <v>0</v>
      </c>
      <c r="G73" s="125"/>
    </row>
    <row r="74" spans="1:7" s="123" customFormat="1" ht="15">
      <c r="A74" s="76"/>
      <c r="B74" s="60"/>
      <c r="C74" s="44"/>
      <c r="D74" s="42"/>
      <c r="E74" s="45"/>
      <c r="F74" s="45"/>
      <c r="G74" s="125"/>
    </row>
    <row r="75" spans="1:7" s="123" customFormat="1" ht="47.25">
      <c r="A75" s="76" t="s">
        <v>2</v>
      </c>
      <c r="B75" s="60" t="s">
        <v>256</v>
      </c>
      <c r="C75" s="44" t="s">
        <v>240</v>
      </c>
      <c r="D75" s="42">
        <v>1.2</v>
      </c>
      <c r="E75" s="45"/>
      <c r="F75" s="45">
        <f>+E75*$D75</f>
        <v>0</v>
      </c>
      <c r="G75" s="125"/>
    </row>
    <row r="76" spans="1:7" s="123" customFormat="1" ht="15">
      <c r="A76" s="76"/>
      <c r="B76" s="60"/>
      <c r="C76" s="44"/>
      <c r="D76" s="42"/>
      <c r="E76" s="45"/>
      <c r="F76" s="45"/>
      <c r="G76" s="125"/>
    </row>
    <row r="77" spans="1:7" s="123" customFormat="1" ht="47.25">
      <c r="A77" s="76" t="s">
        <v>4</v>
      </c>
      <c r="B77" s="60" t="s">
        <v>257</v>
      </c>
      <c r="C77" s="44" t="s">
        <v>240</v>
      </c>
      <c r="D77" s="42">
        <v>1.9</v>
      </c>
      <c r="E77" s="45"/>
      <c r="F77" s="45">
        <f>+E77*$D77</f>
        <v>0</v>
      </c>
      <c r="G77" s="125"/>
    </row>
    <row r="78" spans="1:7" s="123" customFormat="1" ht="15">
      <c r="A78" s="76"/>
      <c r="B78" s="60"/>
      <c r="C78" s="44"/>
      <c r="D78" s="42"/>
      <c r="E78" s="45"/>
      <c r="F78" s="45"/>
      <c r="G78" s="125"/>
    </row>
    <row r="79" spans="1:7" s="123" customFormat="1" ht="62.25">
      <c r="A79" s="76" t="s">
        <v>5</v>
      </c>
      <c r="B79" s="60" t="s">
        <v>258</v>
      </c>
      <c r="C79" s="44" t="s">
        <v>240</v>
      </c>
      <c r="D79" s="42">
        <v>2.3</v>
      </c>
      <c r="E79" s="45"/>
      <c r="F79" s="45">
        <f>+E79*$D79</f>
        <v>0</v>
      </c>
      <c r="G79" s="125"/>
    </row>
    <row r="80" spans="1:7" s="123" customFormat="1" ht="15">
      <c r="A80" s="76"/>
      <c r="B80" s="60"/>
      <c r="C80" s="44"/>
      <c r="D80" s="42"/>
      <c r="E80" s="45"/>
      <c r="F80" s="45"/>
      <c r="G80" s="125"/>
    </row>
    <row r="81" spans="1:7" s="123" customFormat="1" ht="30">
      <c r="A81" s="76" t="s">
        <v>13</v>
      </c>
      <c r="B81" s="60" t="s">
        <v>169</v>
      </c>
      <c r="C81" s="44" t="s">
        <v>239</v>
      </c>
      <c r="D81" s="42">
        <v>15.1</v>
      </c>
      <c r="E81" s="45"/>
      <c r="F81" s="45">
        <f>+E81*$D81</f>
        <v>0</v>
      </c>
      <c r="G81" s="125"/>
    </row>
    <row r="82" spans="1:7" s="123" customFormat="1" ht="15">
      <c r="A82" s="76"/>
      <c r="B82" s="60"/>
      <c r="C82" s="44"/>
      <c r="D82" s="42"/>
      <c r="E82" s="45"/>
      <c r="F82" s="45"/>
      <c r="G82" s="125"/>
    </row>
    <row r="83" spans="1:7" s="123" customFormat="1" ht="47.25">
      <c r="A83" s="76" t="s">
        <v>28</v>
      </c>
      <c r="B83" s="60" t="s">
        <v>259</v>
      </c>
      <c r="C83" s="44" t="s">
        <v>240</v>
      </c>
      <c r="D83" s="42">
        <v>1.2</v>
      </c>
      <c r="E83" s="45"/>
      <c r="F83" s="45">
        <f>+E83*$D83</f>
        <v>0</v>
      </c>
      <c r="G83" s="125"/>
    </row>
    <row r="84" spans="1:7" s="123" customFormat="1" ht="15">
      <c r="A84" s="76"/>
      <c r="B84" s="60"/>
      <c r="C84" s="44"/>
      <c r="D84" s="42"/>
      <c r="E84" s="45"/>
      <c r="F84" s="45"/>
      <c r="G84" s="125"/>
    </row>
    <row r="85" spans="1:7" s="123" customFormat="1" ht="47.25">
      <c r="A85" s="76" t="s">
        <v>29</v>
      </c>
      <c r="B85" s="60" t="s">
        <v>260</v>
      </c>
      <c r="C85" s="44" t="s">
        <v>240</v>
      </c>
      <c r="D85" s="42">
        <v>0.9</v>
      </c>
      <c r="E85" s="45"/>
      <c r="F85" s="45">
        <f>+E85*$D85</f>
        <v>0</v>
      </c>
      <c r="G85" s="125"/>
    </row>
    <row r="86" spans="1:7" s="123" customFormat="1" ht="15">
      <c r="A86" s="76"/>
      <c r="B86" s="60"/>
      <c r="C86" s="44"/>
      <c r="D86" s="42"/>
      <c r="E86" s="45"/>
      <c r="F86" s="45"/>
      <c r="G86" s="125"/>
    </row>
    <row r="87" spans="1:7" s="123" customFormat="1" ht="30">
      <c r="A87" s="76" t="s">
        <v>30</v>
      </c>
      <c r="B87" s="60" t="s">
        <v>80</v>
      </c>
      <c r="C87" s="44" t="s">
        <v>58</v>
      </c>
      <c r="D87" s="42">
        <v>900</v>
      </c>
      <c r="E87" s="45"/>
      <c r="F87" s="45">
        <f>+E87*$D87</f>
        <v>0</v>
      </c>
      <c r="G87" s="125"/>
    </row>
    <row r="88" spans="1:7" s="123" customFormat="1" ht="15">
      <c r="A88" s="76"/>
      <c r="B88" s="60"/>
      <c r="C88" s="44"/>
      <c r="D88" s="42"/>
      <c r="E88" s="45"/>
      <c r="F88" s="45"/>
      <c r="G88" s="125"/>
    </row>
    <row r="89" spans="1:7" s="123" customFormat="1" ht="45">
      <c r="A89" s="76" t="s">
        <v>31</v>
      </c>
      <c r="B89" s="60" t="s">
        <v>170</v>
      </c>
      <c r="C89" s="44" t="s">
        <v>16</v>
      </c>
      <c r="D89" s="42">
        <v>1</v>
      </c>
      <c r="E89" s="45"/>
      <c r="F89" s="45">
        <f>+E89*$D89</f>
        <v>0</v>
      </c>
      <c r="G89" s="125"/>
    </row>
    <row r="90" spans="1:7" s="123" customFormat="1" ht="15">
      <c r="A90" s="76"/>
      <c r="B90" s="60"/>
      <c r="C90" s="44"/>
      <c r="D90" s="42"/>
      <c r="E90" s="45"/>
      <c r="F90" s="45"/>
      <c r="G90" s="125"/>
    </row>
    <row r="91" spans="1:7" s="123" customFormat="1" ht="78" customHeight="1">
      <c r="A91" s="76" t="s">
        <v>32</v>
      </c>
      <c r="B91" s="60" t="s">
        <v>171</v>
      </c>
      <c r="C91" s="44" t="s">
        <v>58</v>
      </c>
      <c r="D91" s="42">
        <v>1140</v>
      </c>
      <c r="E91" s="45"/>
      <c r="F91" s="45">
        <f>+E91*$D91</f>
        <v>0</v>
      </c>
      <c r="G91" s="125"/>
    </row>
    <row r="92" spans="1:7" s="123" customFormat="1" ht="15">
      <c r="A92" s="76"/>
      <c r="B92" s="60"/>
      <c r="C92" s="44"/>
      <c r="D92" s="42"/>
      <c r="E92" s="45"/>
      <c r="F92" s="45"/>
      <c r="G92" s="125"/>
    </row>
    <row r="93" spans="1:7" s="123" customFormat="1" ht="30">
      <c r="A93" s="126"/>
      <c r="B93" s="77" t="s">
        <v>59</v>
      </c>
      <c r="C93" s="78"/>
      <c r="D93" s="79"/>
      <c r="E93" s="79"/>
      <c r="F93" s="80">
        <f>SUM(F73:F91)</f>
        <v>0</v>
      </c>
      <c r="G93" s="125"/>
    </row>
    <row r="94" spans="1:7" s="123" customFormat="1" ht="15">
      <c r="A94" s="126"/>
      <c r="B94" s="127"/>
      <c r="D94" s="124"/>
      <c r="E94" s="124"/>
      <c r="F94" s="124"/>
      <c r="G94" s="125"/>
    </row>
    <row r="95" spans="1:7" s="123" customFormat="1" ht="15">
      <c r="A95" s="122" t="s">
        <v>28</v>
      </c>
      <c r="B95" s="108" t="s">
        <v>6</v>
      </c>
      <c r="D95" s="124"/>
      <c r="E95" s="124"/>
      <c r="F95" s="124"/>
      <c r="G95" s="125"/>
    </row>
    <row r="96" spans="1:7" s="123" customFormat="1" ht="15">
      <c r="A96" s="122"/>
      <c r="B96" s="108"/>
      <c r="D96" s="124"/>
      <c r="E96" s="124"/>
      <c r="F96" s="124"/>
      <c r="G96" s="125"/>
    </row>
    <row r="97" spans="1:7" s="123" customFormat="1" ht="30">
      <c r="A97" s="76" t="s">
        <v>0</v>
      </c>
      <c r="B97" s="60" t="s">
        <v>81</v>
      </c>
      <c r="C97" s="44" t="s">
        <v>239</v>
      </c>
      <c r="D97" s="42">
        <v>15.1</v>
      </c>
      <c r="E97" s="45"/>
      <c r="F97" s="45">
        <f>+E97*$D97</f>
        <v>0</v>
      </c>
      <c r="G97" s="125"/>
    </row>
    <row r="98" spans="1:7" s="123" customFormat="1" ht="46.5" customHeight="1">
      <c r="A98" s="76"/>
      <c r="B98" s="60" t="s">
        <v>82</v>
      </c>
      <c r="C98" s="44"/>
      <c r="D98" s="42"/>
      <c r="E98" s="45"/>
      <c r="F98" s="45"/>
      <c r="G98" s="125"/>
    </row>
    <row r="99" spans="1:7" s="123" customFormat="1" ht="30">
      <c r="A99" s="76"/>
      <c r="B99" s="60" t="s">
        <v>83</v>
      </c>
      <c r="C99" s="44"/>
      <c r="D99" s="42"/>
      <c r="E99" s="45"/>
      <c r="F99" s="45"/>
      <c r="G99" s="125"/>
    </row>
    <row r="100" spans="1:7" s="123" customFormat="1" ht="45">
      <c r="A100" s="76"/>
      <c r="B100" s="60" t="s">
        <v>84</v>
      </c>
      <c r="C100" s="44"/>
      <c r="D100" s="42"/>
      <c r="E100" s="45"/>
      <c r="F100" s="45"/>
      <c r="G100" s="125"/>
    </row>
    <row r="101" spans="1:7" s="123" customFormat="1" ht="15">
      <c r="A101" s="76"/>
      <c r="B101" s="60"/>
      <c r="C101" s="44"/>
      <c r="D101" s="42"/>
      <c r="E101" s="45"/>
      <c r="F101" s="45"/>
      <c r="G101" s="125"/>
    </row>
    <row r="102" spans="1:7" s="123" customFormat="1" ht="60">
      <c r="A102" s="76" t="s">
        <v>2</v>
      </c>
      <c r="B102" s="60" t="s">
        <v>173</v>
      </c>
      <c r="C102" s="44" t="s">
        <v>8</v>
      </c>
      <c r="D102" s="42">
        <v>9.5</v>
      </c>
      <c r="E102" s="45"/>
      <c r="F102" s="45">
        <f>+E102*$D102</f>
        <v>0</v>
      </c>
      <c r="G102" s="125"/>
    </row>
    <row r="103" spans="1:7" s="123" customFormat="1" ht="15">
      <c r="A103" s="76"/>
      <c r="B103" s="60"/>
      <c r="C103" s="44"/>
      <c r="D103" s="42"/>
      <c r="E103" s="45"/>
      <c r="F103" s="45"/>
      <c r="G103" s="125"/>
    </row>
    <row r="104" spans="1:7" s="123" customFormat="1" ht="45">
      <c r="A104" s="76" t="s">
        <v>4</v>
      </c>
      <c r="B104" s="60" t="s">
        <v>188</v>
      </c>
      <c r="C104" s="44" t="s">
        <v>239</v>
      </c>
      <c r="D104" s="42">
        <v>15.2</v>
      </c>
      <c r="E104" s="45"/>
      <c r="F104" s="45">
        <f aca="true" t="shared" si="1" ref="F104:F112">+E104*$D104</f>
        <v>0</v>
      </c>
      <c r="G104" s="125"/>
    </row>
    <row r="105" spans="1:7" s="123" customFormat="1" ht="15">
      <c r="A105" s="76"/>
      <c r="B105" s="60"/>
      <c r="C105" s="44"/>
      <c r="D105" s="42"/>
      <c r="E105" s="45"/>
      <c r="F105" s="45"/>
      <c r="G105" s="125"/>
    </row>
    <row r="106" spans="1:7" s="123" customFormat="1" ht="105">
      <c r="A106" s="76" t="s">
        <v>5</v>
      </c>
      <c r="B106" s="60" t="s">
        <v>85</v>
      </c>
      <c r="C106" s="44" t="s">
        <v>8</v>
      </c>
      <c r="D106" s="42">
        <v>19</v>
      </c>
      <c r="E106" s="45"/>
      <c r="F106" s="45">
        <f t="shared" si="1"/>
        <v>0</v>
      </c>
      <c r="G106" s="125"/>
    </row>
    <row r="107" spans="1:7" s="123" customFormat="1" ht="15">
      <c r="A107" s="76"/>
      <c r="B107" s="60"/>
      <c r="C107" s="44"/>
      <c r="D107" s="42"/>
      <c r="E107" s="45"/>
      <c r="F107" s="45"/>
      <c r="G107" s="125"/>
    </row>
    <row r="108" spans="1:7" s="123" customFormat="1" ht="45">
      <c r="A108" s="76" t="s">
        <v>13</v>
      </c>
      <c r="B108" s="60" t="s">
        <v>174</v>
      </c>
      <c r="C108" s="44" t="s">
        <v>8</v>
      </c>
      <c r="D108" s="42">
        <v>9.5</v>
      </c>
      <c r="E108" s="45"/>
      <c r="F108" s="45">
        <f t="shared" si="1"/>
        <v>0</v>
      </c>
      <c r="G108" s="125"/>
    </row>
    <row r="109" spans="1:7" s="123" customFormat="1" ht="15">
      <c r="A109" s="76"/>
      <c r="B109" s="60"/>
      <c r="C109" s="44"/>
      <c r="D109" s="42"/>
      <c r="E109" s="45"/>
      <c r="F109" s="45"/>
      <c r="G109" s="125"/>
    </row>
    <row r="110" spans="1:7" s="123" customFormat="1" ht="45">
      <c r="A110" s="76" t="s">
        <v>28</v>
      </c>
      <c r="B110" s="60" t="s">
        <v>172</v>
      </c>
      <c r="C110" s="44" t="s">
        <v>239</v>
      </c>
      <c r="D110" s="42">
        <v>1</v>
      </c>
      <c r="E110" s="45"/>
      <c r="F110" s="45">
        <f t="shared" si="1"/>
        <v>0</v>
      </c>
      <c r="G110" s="125"/>
    </row>
    <row r="111" spans="1:7" s="123" customFormat="1" ht="15">
      <c r="A111" s="76"/>
      <c r="B111" s="60"/>
      <c r="C111" s="44"/>
      <c r="D111" s="42"/>
      <c r="E111" s="45"/>
      <c r="F111" s="45"/>
      <c r="G111" s="125"/>
    </row>
    <row r="112" spans="1:7" s="123" customFormat="1" ht="45">
      <c r="A112" s="76" t="s">
        <v>29</v>
      </c>
      <c r="B112" s="60" t="s">
        <v>189</v>
      </c>
      <c r="C112" s="44" t="s">
        <v>8</v>
      </c>
      <c r="D112" s="42">
        <v>2.4</v>
      </c>
      <c r="E112" s="45"/>
      <c r="F112" s="45">
        <f t="shared" si="1"/>
        <v>0</v>
      </c>
      <c r="G112" s="125"/>
    </row>
    <row r="113" spans="1:7" s="123" customFormat="1" ht="15">
      <c r="A113" s="76"/>
      <c r="B113" s="60"/>
      <c r="C113" s="44"/>
      <c r="D113" s="42"/>
      <c r="E113" s="45"/>
      <c r="F113" s="45"/>
      <c r="G113" s="125"/>
    </row>
    <row r="114" spans="1:7" s="123" customFormat="1" ht="15">
      <c r="A114" s="126"/>
      <c r="B114" s="77" t="s">
        <v>86</v>
      </c>
      <c r="C114" s="78"/>
      <c r="D114" s="79"/>
      <c r="E114" s="79"/>
      <c r="F114" s="80">
        <f>SUM(F97:F113)</f>
        <v>0</v>
      </c>
      <c r="G114" s="125"/>
    </row>
  </sheetData>
  <sheetProtection/>
  <mergeCells count="5">
    <mergeCell ref="A1:F1"/>
    <mergeCell ref="A2:F2"/>
    <mergeCell ref="A3:F3"/>
    <mergeCell ref="C11:E11"/>
    <mergeCell ref="B4:E4"/>
  </mergeCells>
  <printOptions gridLines="1"/>
  <pageMargins left="1.1023622047244095" right="0.7480314960629921" top="0.8267716535433072" bottom="0.4724409448818898" header="0.4724409448818898" footer="0"/>
  <pageSetup horizontalDpi="1200" verticalDpi="1200" orientation="portrait" paperSize="9" r:id="rId1"/>
  <headerFooter alignWithMargins="0">
    <oddHeader>&amp;L&amp;"Arial Narrow,Navadno"pločnik Dobravlje&amp;C&amp;"Arial Narrow,Navadno"brv</oddHeader>
    <oddFooter>&amp;C&amp;P</oddFooter>
  </headerFooter>
  <rowBreaks count="1" manualBreakCount="1">
    <brk id="1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85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6.125" style="9" customWidth="1"/>
    <col min="2" max="2" width="47.00390625" style="9" customWidth="1"/>
    <col min="3" max="3" width="6.625" style="9" customWidth="1"/>
    <col min="4" max="4" width="9.125" style="138" customWidth="1"/>
    <col min="5" max="5" width="8.375" style="139" customWidth="1"/>
    <col min="6" max="6" width="10.25390625" style="138" customWidth="1"/>
    <col min="7" max="16384" width="9.125" style="9" customWidth="1"/>
  </cols>
  <sheetData>
    <row r="1" spans="1:6" ht="15.75">
      <c r="A1" s="99" t="str">
        <f>rekapitulacija!A1</f>
        <v>PLOČNIK DOBRAVLJE</v>
      </c>
      <c r="B1" s="100"/>
      <c r="C1" s="100"/>
      <c r="D1" s="100"/>
      <c r="E1" s="100"/>
      <c r="F1" s="100"/>
    </row>
    <row r="2" spans="1:6" ht="15.75">
      <c r="A2" s="103" t="s">
        <v>226</v>
      </c>
      <c r="B2" s="104"/>
      <c r="C2" s="104"/>
      <c r="D2" s="104"/>
      <c r="E2" s="104"/>
      <c r="F2" s="104"/>
    </row>
    <row r="3" spans="1:6" ht="15.75">
      <c r="A3" s="103" t="s">
        <v>14</v>
      </c>
      <c r="B3" s="104"/>
      <c r="C3" s="104"/>
      <c r="D3" s="104"/>
      <c r="E3" s="104"/>
      <c r="F3" s="104"/>
    </row>
    <row r="4" spans="1:6" ht="15.75">
      <c r="A4" s="105"/>
      <c r="B4" s="106"/>
      <c r="C4" s="106"/>
      <c r="D4" s="106"/>
      <c r="E4" s="106"/>
      <c r="F4" s="107"/>
    </row>
    <row r="5" spans="1:6" ht="15">
      <c r="A5" s="76" t="s">
        <v>0</v>
      </c>
      <c r="B5" s="108" t="s">
        <v>227</v>
      </c>
      <c r="C5" s="109"/>
      <c r="D5" s="110"/>
      <c r="E5" s="110"/>
      <c r="F5" s="111">
        <f>F36</f>
        <v>0</v>
      </c>
    </row>
    <row r="6" spans="1:6" ht="15">
      <c r="A6" s="76" t="s">
        <v>2</v>
      </c>
      <c r="B6" s="132" t="s">
        <v>228</v>
      </c>
      <c r="C6" s="133"/>
      <c r="D6" s="134"/>
      <c r="E6" s="134"/>
      <c r="F6" s="135">
        <f>F85</f>
        <v>0</v>
      </c>
    </row>
    <row r="7" spans="1:6" ht="15.75" thickBot="1">
      <c r="A7" s="76" t="s">
        <v>4</v>
      </c>
      <c r="B7" s="113" t="s">
        <v>230</v>
      </c>
      <c r="C7" s="114"/>
      <c r="D7" s="136"/>
      <c r="E7" s="136"/>
      <c r="F7" s="115"/>
    </row>
    <row r="8" spans="1:6" ht="15.75" thickTop="1">
      <c r="A8" s="76"/>
      <c r="B8" s="108" t="s">
        <v>17</v>
      </c>
      <c r="C8" s="116"/>
      <c r="D8" s="117"/>
      <c r="E8" s="117"/>
      <c r="F8" s="111">
        <f>SUM(F5:F7)</f>
        <v>0</v>
      </c>
    </row>
    <row r="9" spans="1:2" ht="15.75">
      <c r="A9" s="137"/>
      <c r="B9" s="1"/>
    </row>
    <row r="10" spans="1:2" ht="15.75">
      <c r="A10" s="2" t="s">
        <v>190</v>
      </c>
      <c r="B10" s="85" t="s">
        <v>191</v>
      </c>
    </row>
    <row r="11" spans="1:2" ht="15.75">
      <c r="A11" s="137"/>
      <c r="B11" s="1"/>
    </row>
    <row r="12" spans="1:2" ht="30">
      <c r="A12" s="3"/>
      <c r="B12" s="55" t="s">
        <v>224</v>
      </c>
    </row>
    <row r="13" spans="1:2" ht="15.75">
      <c r="A13" s="3"/>
      <c r="B13" s="55"/>
    </row>
    <row r="14" spans="1:6" ht="30">
      <c r="A14" s="3" t="s">
        <v>0</v>
      </c>
      <c r="B14" s="55" t="s">
        <v>261</v>
      </c>
      <c r="C14" s="45" t="s">
        <v>8</v>
      </c>
      <c r="D14" s="45">
        <v>10</v>
      </c>
      <c r="E14" s="45"/>
      <c r="F14" s="45">
        <f>E14*D14</f>
        <v>0</v>
      </c>
    </row>
    <row r="15" spans="1:6" ht="15.75">
      <c r="A15" s="3"/>
      <c r="B15" s="55"/>
      <c r="C15" s="45"/>
      <c r="D15" s="45"/>
      <c r="E15" s="45"/>
      <c r="F15" s="45"/>
    </row>
    <row r="16" spans="1:6" ht="15.75">
      <c r="A16" s="3" t="s">
        <v>2</v>
      </c>
      <c r="B16" s="55" t="s">
        <v>192</v>
      </c>
      <c r="C16" s="45" t="s">
        <v>8</v>
      </c>
      <c r="D16" s="45">
        <v>365</v>
      </c>
      <c r="E16" s="45"/>
      <c r="F16" s="45">
        <f>E16*D16</f>
        <v>0</v>
      </c>
    </row>
    <row r="17" spans="1:6" ht="15.75">
      <c r="A17" s="3"/>
      <c r="B17" s="55"/>
      <c r="C17" s="45"/>
      <c r="D17" s="45"/>
      <c r="E17" s="45"/>
      <c r="F17" s="45"/>
    </row>
    <row r="18" spans="1:6" ht="150">
      <c r="A18" s="3" t="s">
        <v>4</v>
      </c>
      <c r="B18" s="55" t="s">
        <v>232</v>
      </c>
      <c r="C18" s="45" t="s">
        <v>8</v>
      </c>
      <c r="D18" s="45">
        <v>365</v>
      </c>
      <c r="E18" s="45"/>
      <c r="F18" s="45">
        <f>E18*D18</f>
        <v>0</v>
      </c>
    </row>
    <row r="19" spans="1:6" ht="15.75">
      <c r="A19" s="3"/>
      <c r="B19" s="55"/>
      <c r="C19" s="45"/>
      <c r="D19" s="45"/>
      <c r="E19" s="45"/>
      <c r="F19" s="45"/>
    </row>
    <row r="20" spans="1:6" ht="45">
      <c r="A20" s="3" t="s">
        <v>5</v>
      </c>
      <c r="B20" s="55" t="s">
        <v>233</v>
      </c>
      <c r="C20" s="45" t="s">
        <v>8</v>
      </c>
      <c r="D20" s="45">
        <v>30</v>
      </c>
      <c r="E20" s="45"/>
      <c r="F20" s="45">
        <f>E20*D20</f>
        <v>0</v>
      </c>
    </row>
    <row r="21" spans="1:6" ht="15.75">
      <c r="A21" s="3"/>
      <c r="B21" s="55"/>
      <c r="C21" s="45"/>
      <c r="D21" s="45"/>
      <c r="E21" s="45"/>
      <c r="F21" s="45"/>
    </row>
    <row r="22" spans="1:6" ht="75">
      <c r="A22" s="3" t="s">
        <v>13</v>
      </c>
      <c r="B22" s="55" t="s">
        <v>193</v>
      </c>
      <c r="C22" s="45" t="s">
        <v>8</v>
      </c>
      <c r="D22" s="45">
        <v>30</v>
      </c>
      <c r="E22" s="45"/>
      <c r="F22" s="45">
        <f>E22*D22</f>
        <v>0</v>
      </c>
    </row>
    <row r="23" spans="1:6" ht="15.75">
      <c r="A23" s="3"/>
      <c r="B23" s="55"/>
      <c r="C23" s="45"/>
      <c r="D23" s="45"/>
      <c r="E23" s="45"/>
      <c r="F23" s="45"/>
    </row>
    <row r="24" spans="1:6" ht="90">
      <c r="A24" s="3" t="s">
        <v>28</v>
      </c>
      <c r="B24" s="55" t="s">
        <v>234</v>
      </c>
      <c r="C24" s="45" t="s">
        <v>9</v>
      </c>
      <c r="D24" s="45">
        <v>16</v>
      </c>
      <c r="E24" s="45"/>
      <c r="F24" s="45">
        <f>E24*D24</f>
        <v>0</v>
      </c>
    </row>
    <row r="25" spans="1:6" ht="15.75">
      <c r="A25" s="3"/>
      <c r="B25" s="55"/>
      <c r="C25" s="45"/>
      <c r="D25" s="45"/>
      <c r="E25" s="45"/>
      <c r="F25" s="45"/>
    </row>
    <row r="26" spans="1:6" ht="75">
      <c r="A26" s="3" t="s">
        <v>29</v>
      </c>
      <c r="B26" s="55" t="s">
        <v>235</v>
      </c>
      <c r="C26" s="45" t="s">
        <v>9</v>
      </c>
      <c r="D26" s="45">
        <v>16</v>
      </c>
      <c r="E26" s="45"/>
      <c r="F26" s="45">
        <f>E26*D26</f>
        <v>0</v>
      </c>
    </row>
    <row r="27" spans="1:6" ht="15.75">
      <c r="A27" s="3"/>
      <c r="B27" s="55"/>
      <c r="C27" s="45"/>
      <c r="D27" s="45"/>
      <c r="E27" s="45"/>
      <c r="F27" s="45"/>
    </row>
    <row r="28" spans="1:6" ht="60">
      <c r="A28" s="3" t="s">
        <v>30</v>
      </c>
      <c r="B28" s="55" t="s">
        <v>236</v>
      </c>
      <c r="C28" s="45" t="s">
        <v>9</v>
      </c>
      <c r="D28" s="45">
        <v>9</v>
      </c>
      <c r="E28" s="45"/>
      <c r="F28" s="45">
        <f>E28*D28</f>
        <v>0</v>
      </c>
    </row>
    <row r="29" spans="1:6" ht="15.75">
      <c r="A29" s="3"/>
      <c r="B29" s="55"/>
      <c r="C29" s="45"/>
      <c r="D29" s="45"/>
      <c r="E29" s="45"/>
      <c r="F29" s="45"/>
    </row>
    <row r="30" spans="1:6" ht="75">
      <c r="A30" s="3" t="s">
        <v>31</v>
      </c>
      <c r="B30" s="55" t="s">
        <v>194</v>
      </c>
      <c r="C30" s="45" t="s">
        <v>8</v>
      </c>
      <c r="D30" s="45">
        <v>370</v>
      </c>
      <c r="E30" s="45"/>
      <c r="F30" s="45">
        <f>E30*D30</f>
        <v>0</v>
      </c>
    </row>
    <row r="31" spans="1:6" ht="15.75">
      <c r="A31" s="3"/>
      <c r="B31" s="55"/>
      <c r="C31" s="45"/>
      <c r="D31" s="45"/>
      <c r="E31" s="45"/>
      <c r="F31" s="45"/>
    </row>
    <row r="32" spans="1:6" ht="30">
      <c r="A32" s="3" t="s">
        <v>32</v>
      </c>
      <c r="B32" s="55" t="s">
        <v>195</v>
      </c>
      <c r="C32" s="45" t="s">
        <v>9</v>
      </c>
      <c r="D32" s="45">
        <v>1</v>
      </c>
      <c r="E32" s="45"/>
      <c r="F32" s="45">
        <f>E32*D32</f>
        <v>0</v>
      </c>
    </row>
    <row r="33" spans="1:6" ht="15.75">
      <c r="A33" s="3"/>
      <c r="B33" s="55"/>
      <c r="C33" s="45"/>
      <c r="D33" s="45"/>
      <c r="E33" s="45"/>
      <c r="F33" s="45"/>
    </row>
    <row r="34" spans="1:6" ht="15.75">
      <c r="A34" s="3" t="s">
        <v>33</v>
      </c>
      <c r="B34" s="55" t="s">
        <v>229</v>
      </c>
      <c r="C34" s="45" t="s">
        <v>16</v>
      </c>
      <c r="D34" s="45">
        <v>1</v>
      </c>
      <c r="E34" s="45"/>
      <c r="F34" s="45">
        <f>E34*D34</f>
        <v>0</v>
      </c>
    </row>
    <row r="35" spans="1:6" ht="15.75">
      <c r="A35" s="4"/>
      <c r="B35" s="55"/>
      <c r="C35" s="45"/>
      <c r="D35" s="45"/>
      <c r="E35" s="45"/>
      <c r="F35" s="45"/>
    </row>
    <row r="36" spans="1:6" ht="15.75">
      <c r="A36" s="4"/>
      <c r="B36" s="77" t="s">
        <v>196</v>
      </c>
      <c r="C36" s="79"/>
      <c r="D36" s="79"/>
      <c r="E36" s="79"/>
      <c r="F36" s="80">
        <f>SUM(F14:F34)</f>
        <v>0</v>
      </c>
    </row>
    <row r="37" spans="1:6" ht="15.75">
      <c r="A37" s="3"/>
      <c r="B37" s="55"/>
      <c r="C37" s="45"/>
      <c r="D37" s="45"/>
      <c r="E37" s="45"/>
      <c r="F37" s="45"/>
    </row>
    <row r="38" spans="1:6" ht="15.75">
      <c r="A38" s="4"/>
      <c r="B38" s="140" t="s">
        <v>197</v>
      </c>
      <c r="C38" s="45"/>
      <c r="D38" s="45"/>
      <c r="E38" s="45"/>
      <c r="F38" s="45"/>
    </row>
    <row r="39" spans="1:6" ht="15.75">
      <c r="A39" s="2" t="s">
        <v>198</v>
      </c>
      <c r="B39" s="55"/>
      <c r="C39" s="45"/>
      <c r="D39" s="45"/>
      <c r="E39" s="45"/>
      <c r="F39" s="45"/>
    </row>
    <row r="40" spans="1:6" ht="75">
      <c r="A40" s="5"/>
      <c r="B40" s="55" t="s">
        <v>199</v>
      </c>
      <c r="C40" s="45"/>
      <c r="D40" s="45"/>
      <c r="E40" s="45"/>
      <c r="F40" s="45"/>
    </row>
    <row r="41" spans="1:6" ht="15.75">
      <c r="A41" s="5"/>
      <c r="B41" s="55"/>
      <c r="C41" s="45"/>
      <c r="D41" s="45"/>
      <c r="E41" s="45"/>
      <c r="F41" s="45"/>
    </row>
    <row r="42" spans="1:6" ht="60">
      <c r="A42" s="5"/>
      <c r="B42" s="55" t="s">
        <v>200</v>
      </c>
      <c r="C42" s="45"/>
      <c r="D42" s="45"/>
      <c r="E42" s="45"/>
      <c r="F42" s="45"/>
    </row>
    <row r="43" spans="1:6" ht="15.75">
      <c r="A43" s="5"/>
      <c r="B43" s="55"/>
      <c r="C43" s="45"/>
      <c r="D43" s="45"/>
      <c r="E43" s="45"/>
      <c r="F43" s="45"/>
    </row>
    <row r="44" spans="1:6" ht="15.75">
      <c r="A44" s="5"/>
      <c r="B44" s="140" t="s">
        <v>201</v>
      </c>
      <c r="C44" s="45"/>
      <c r="D44" s="45"/>
      <c r="E44" s="45"/>
      <c r="F44" s="45"/>
    </row>
    <row r="45" spans="1:6" ht="30">
      <c r="A45" s="3"/>
      <c r="B45" s="55" t="s">
        <v>202</v>
      </c>
      <c r="C45" s="45"/>
      <c r="D45" s="45"/>
      <c r="E45" s="45"/>
      <c r="F45" s="45"/>
    </row>
    <row r="46" spans="1:6" ht="15.75">
      <c r="A46" s="3"/>
      <c r="B46" s="55"/>
      <c r="C46" s="45"/>
      <c r="D46" s="45"/>
      <c r="E46" s="45"/>
      <c r="F46" s="45"/>
    </row>
    <row r="47" spans="1:6" ht="30">
      <c r="A47" s="3" t="s">
        <v>0</v>
      </c>
      <c r="B47" s="55" t="s">
        <v>203</v>
      </c>
      <c r="C47" s="45"/>
      <c r="D47" s="45"/>
      <c r="E47" s="45"/>
      <c r="F47" s="45"/>
    </row>
    <row r="48" spans="1:6" ht="15.75">
      <c r="A48" s="3"/>
      <c r="B48" s="55" t="s">
        <v>204</v>
      </c>
      <c r="C48" s="45" t="s">
        <v>225</v>
      </c>
      <c r="D48" s="45">
        <v>425</v>
      </c>
      <c r="E48" s="45"/>
      <c r="F48" s="45">
        <f>E48*D48</f>
        <v>0</v>
      </c>
    </row>
    <row r="49" spans="1:6" ht="15.75">
      <c r="A49" s="3"/>
      <c r="B49" s="55"/>
      <c r="C49" s="45"/>
      <c r="D49" s="45"/>
      <c r="E49" s="45"/>
      <c r="F49" s="45"/>
    </row>
    <row r="50" spans="1:6" ht="30">
      <c r="A50" s="3" t="s">
        <v>2</v>
      </c>
      <c r="B50" s="55" t="s">
        <v>205</v>
      </c>
      <c r="C50" s="45"/>
      <c r="D50" s="45"/>
      <c r="E50" s="45"/>
      <c r="F50" s="45"/>
    </row>
    <row r="51" spans="1:6" ht="15.75">
      <c r="A51" s="3"/>
      <c r="B51" s="55" t="s">
        <v>206</v>
      </c>
      <c r="C51" s="45" t="s">
        <v>225</v>
      </c>
      <c r="D51" s="45">
        <v>96</v>
      </c>
      <c r="E51" s="45"/>
      <c r="F51" s="45">
        <f>E51*D51</f>
        <v>0</v>
      </c>
    </row>
    <row r="52" spans="1:6" ht="15.75">
      <c r="A52" s="3"/>
      <c r="B52" s="55"/>
      <c r="C52" s="45"/>
      <c r="D52" s="45"/>
      <c r="E52" s="45"/>
      <c r="F52" s="45"/>
    </row>
    <row r="53" spans="1:6" ht="15.75">
      <c r="A53" s="3" t="s">
        <v>4</v>
      </c>
      <c r="B53" s="55" t="s">
        <v>207</v>
      </c>
      <c r="C53" s="45" t="s">
        <v>8</v>
      </c>
      <c r="D53" s="45">
        <v>40</v>
      </c>
      <c r="E53" s="45"/>
      <c r="F53" s="45">
        <f>E53*D53</f>
        <v>0</v>
      </c>
    </row>
    <row r="54" spans="1:6" ht="15.75">
      <c r="A54" s="6"/>
      <c r="B54" s="55"/>
      <c r="C54" s="45"/>
      <c r="D54" s="45"/>
      <c r="E54" s="45"/>
      <c r="F54" s="45"/>
    </row>
    <row r="55" spans="1:6" ht="15.75">
      <c r="A55" s="3" t="s">
        <v>5</v>
      </c>
      <c r="B55" s="55" t="s">
        <v>208</v>
      </c>
      <c r="C55" s="45" t="s">
        <v>16</v>
      </c>
      <c r="D55" s="45">
        <v>32</v>
      </c>
      <c r="E55" s="45"/>
      <c r="F55" s="45">
        <f>E55*D55</f>
        <v>0</v>
      </c>
    </row>
    <row r="56" spans="1:6" ht="15.75">
      <c r="A56" s="6"/>
      <c r="B56" s="55"/>
      <c r="C56" s="45"/>
      <c r="D56" s="45"/>
      <c r="E56" s="45"/>
      <c r="F56" s="45"/>
    </row>
    <row r="57" spans="1:6" ht="15.75">
      <c r="A57" s="3" t="s">
        <v>13</v>
      </c>
      <c r="B57" s="55" t="s">
        <v>209</v>
      </c>
      <c r="C57" s="45" t="s">
        <v>16</v>
      </c>
      <c r="D57" s="45">
        <v>1</v>
      </c>
      <c r="E57" s="45"/>
      <c r="F57" s="45">
        <f>E57*D57</f>
        <v>0</v>
      </c>
    </row>
    <row r="58" spans="1:6" ht="15.75">
      <c r="A58" s="6"/>
      <c r="B58" s="55"/>
      <c r="C58" s="45"/>
      <c r="D58" s="45"/>
      <c r="E58" s="45"/>
      <c r="F58" s="45"/>
    </row>
    <row r="59" spans="1:6" ht="303" customHeight="1">
      <c r="A59" s="3" t="s">
        <v>28</v>
      </c>
      <c r="B59" s="55" t="s">
        <v>210</v>
      </c>
      <c r="C59" s="45" t="s">
        <v>16</v>
      </c>
      <c r="D59" s="45">
        <v>16</v>
      </c>
      <c r="E59" s="45"/>
      <c r="F59" s="45">
        <f>E59*D59</f>
        <v>0</v>
      </c>
    </row>
    <row r="60" spans="1:6" ht="15.75">
      <c r="A60" s="3"/>
      <c r="B60" s="55"/>
      <c r="C60" s="45"/>
      <c r="D60" s="45"/>
      <c r="E60" s="45"/>
      <c r="F60" s="45"/>
    </row>
    <row r="61" spans="1:6" ht="141" customHeight="1">
      <c r="A61" s="3" t="s">
        <v>29</v>
      </c>
      <c r="B61" s="55" t="s">
        <v>211</v>
      </c>
      <c r="C61" s="45" t="s">
        <v>9</v>
      </c>
      <c r="D61" s="45">
        <v>16</v>
      </c>
      <c r="E61" s="45"/>
      <c r="F61" s="45">
        <f>E61*D61</f>
        <v>0</v>
      </c>
    </row>
    <row r="62" spans="1:6" ht="15.75">
      <c r="A62" s="6"/>
      <c r="B62" s="55"/>
      <c r="C62" s="45"/>
      <c r="D62" s="45"/>
      <c r="E62" s="45"/>
      <c r="F62" s="45"/>
    </row>
    <row r="63" spans="1:6" ht="15.75">
      <c r="A63" s="6"/>
      <c r="B63" s="55"/>
      <c r="C63" s="45"/>
      <c r="D63" s="45"/>
      <c r="E63" s="45"/>
      <c r="F63" s="45"/>
    </row>
    <row r="64" spans="1:6" ht="75">
      <c r="A64" s="3" t="s">
        <v>30</v>
      </c>
      <c r="B64" s="55" t="s">
        <v>212</v>
      </c>
      <c r="C64" s="45" t="s">
        <v>225</v>
      </c>
      <c r="D64" s="45">
        <v>14</v>
      </c>
      <c r="E64" s="45"/>
      <c r="F64" s="45">
        <f>E64*D64</f>
        <v>0</v>
      </c>
    </row>
    <row r="65" spans="1:6" ht="15.75">
      <c r="A65" s="6"/>
      <c r="B65" s="55"/>
      <c r="C65" s="45"/>
      <c r="D65" s="45"/>
      <c r="E65" s="45"/>
      <c r="F65" s="45"/>
    </row>
    <row r="66" spans="1:6" ht="15.75">
      <c r="A66" s="3" t="s">
        <v>31</v>
      </c>
      <c r="B66" s="55" t="s">
        <v>213</v>
      </c>
      <c r="C66" s="45" t="s">
        <v>9</v>
      </c>
      <c r="D66" s="45">
        <v>21</v>
      </c>
      <c r="E66" s="45"/>
      <c r="F66" s="45">
        <f>E66*D66</f>
        <v>0</v>
      </c>
    </row>
    <row r="67" spans="1:6" ht="15.75">
      <c r="A67" s="6"/>
      <c r="B67" s="55"/>
      <c r="C67" s="45"/>
      <c r="D67" s="45"/>
      <c r="E67" s="45"/>
      <c r="F67" s="45"/>
    </row>
    <row r="68" spans="1:6" ht="30">
      <c r="A68" s="3" t="s">
        <v>32</v>
      </c>
      <c r="B68" s="55" t="s">
        <v>214</v>
      </c>
      <c r="C68" s="45" t="s">
        <v>16</v>
      </c>
      <c r="D68" s="45">
        <v>16</v>
      </c>
      <c r="E68" s="45"/>
      <c r="F68" s="45">
        <f>E68*D68</f>
        <v>0</v>
      </c>
    </row>
    <row r="69" spans="1:6" ht="15.75">
      <c r="A69" s="6"/>
      <c r="B69" s="55"/>
      <c r="C69" s="45"/>
      <c r="D69" s="45"/>
      <c r="E69" s="45"/>
      <c r="F69" s="45"/>
    </row>
    <row r="70" spans="1:6" ht="15.75">
      <c r="A70" s="3" t="s">
        <v>33</v>
      </c>
      <c r="B70" s="55" t="s">
        <v>215</v>
      </c>
      <c r="C70" s="45" t="s">
        <v>8</v>
      </c>
      <c r="D70" s="45">
        <v>360</v>
      </c>
      <c r="E70" s="45"/>
      <c r="F70" s="45">
        <f>E70*D70</f>
        <v>0</v>
      </c>
    </row>
    <row r="71" spans="1:6" ht="15.75">
      <c r="A71" s="3"/>
      <c r="B71" s="55"/>
      <c r="C71" s="45"/>
      <c r="D71" s="45"/>
      <c r="E71" s="45"/>
      <c r="F71" s="45"/>
    </row>
    <row r="72" spans="1:6" ht="45">
      <c r="A72" s="3" t="s">
        <v>46</v>
      </c>
      <c r="B72" s="55" t="s">
        <v>216</v>
      </c>
      <c r="C72" s="45" t="s">
        <v>16</v>
      </c>
      <c r="D72" s="45">
        <v>16</v>
      </c>
      <c r="E72" s="45"/>
      <c r="F72" s="45">
        <f aca="true" t="shared" si="0" ref="F72:F82">E72*D72</f>
        <v>0</v>
      </c>
    </row>
    <row r="73" spans="1:6" ht="15.75">
      <c r="A73" s="3"/>
      <c r="B73" s="55"/>
      <c r="C73" s="45"/>
      <c r="D73" s="45"/>
      <c r="E73" s="45"/>
      <c r="F73" s="45"/>
    </row>
    <row r="74" spans="1:6" ht="45">
      <c r="A74" s="3" t="s">
        <v>47</v>
      </c>
      <c r="B74" s="55" t="s">
        <v>217</v>
      </c>
      <c r="C74" s="45" t="s">
        <v>16</v>
      </c>
      <c r="D74" s="45">
        <v>16</v>
      </c>
      <c r="E74" s="45"/>
      <c r="F74" s="45">
        <f t="shared" si="0"/>
        <v>0</v>
      </c>
    </row>
    <row r="75" spans="1:6" ht="15.75">
      <c r="A75" s="3"/>
      <c r="B75" s="55"/>
      <c r="C75" s="45"/>
      <c r="D75" s="45"/>
      <c r="E75" s="45"/>
      <c r="F75" s="45"/>
    </row>
    <row r="76" spans="1:6" ht="30">
      <c r="A76" s="3" t="s">
        <v>48</v>
      </c>
      <c r="B76" s="55" t="s">
        <v>218</v>
      </c>
      <c r="C76" s="45" t="s">
        <v>9</v>
      </c>
      <c r="D76" s="45">
        <v>1</v>
      </c>
      <c r="E76" s="45"/>
      <c r="F76" s="45">
        <f t="shared" si="0"/>
        <v>0</v>
      </c>
    </row>
    <row r="77" spans="1:6" ht="15.75">
      <c r="A77" s="3"/>
      <c r="B77" s="55"/>
      <c r="C77" s="45"/>
      <c r="D77" s="45"/>
      <c r="E77" s="45"/>
      <c r="F77" s="45"/>
    </row>
    <row r="78" spans="1:6" ht="45">
      <c r="A78" s="3" t="s">
        <v>49</v>
      </c>
      <c r="B78" s="55" t="s">
        <v>219</v>
      </c>
      <c r="C78" s="45" t="s">
        <v>16</v>
      </c>
      <c r="D78" s="45">
        <v>2</v>
      </c>
      <c r="E78" s="45"/>
      <c r="F78" s="45">
        <f t="shared" si="0"/>
        <v>0</v>
      </c>
    </row>
    <row r="79" spans="1:6" ht="15.75">
      <c r="A79" s="3"/>
      <c r="B79" s="55"/>
      <c r="C79" s="45"/>
      <c r="D79" s="45"/>
      <c r="E79" s="45"/>
      <c r="F79" s="45"/>
    </row>
    <row r="80" spans="1:6" ht="30">
      <c r="A80" s="3" t="s">
        <v>88</v>
      </c>
      <c r="B80" s="55" t="s">
        <v>220</v>
      </c>
      <c r="C80" s="45" t="s">
        <v>16</v>
      </c>
      <c r="D80" s="45">
        <v>1</v>
      </c>
      <c r="E80" s="45"/>
      <c r="F80" s="45">
        <f t="shared" si="0"/>
        <v>0</v>
      </c>
    </row>
    <row r="81" spans="1:6" ht="15.75">
      <c r="A81" s="3"/>
      <c r="B81" s="55"/>
      <c r="C81" s="45"/>
      <c r="D81" s="45"/>
      <c r="E81" s="45"/>
      <c r="F81" s="45"/>
    </row>
    <row r="82" spans="1:6" ht="30">
      <c r="A82" s="3" t="s">
        <v>98</v>
      </c>
      <c r="B82" s="55" t="s">
        <v>221</v>
      </c>
      <c r="C82" s="45" t="s">
        <v>36</v>
      </c>
      <c r="D82" s="45">
        <v>3</v>
      </c>
      <c r="E82" s="45"/>
      <c r="F82" s="45">
        <f t="shared" si="0"/>
        <v>0</v>
      </c>
    </row>
    <row r="83" spans="1:6" ht="15.75">
      <c r="A83" s="6"/>
      <c r="B83" s="55"/>
      <c r="C83" s="45"/>
      <c r="D83" s="45"/>
      <c r="E83" s="45"/>
      <c r="F83" s="45"/>
    </row>
    <row r="84" spans="1:6" ht="15.75">
      <c r="A84" s="3" t="s">
        <v>102</v>
      </c>
      <c r="B84" s="55" t="s">
        <v>222</v>
      </c>
      <c r="C84" s="45" t="s">
        <v>231</v>
      </c>
      <c r="D84" s="45">
        <v>3</v>
      </c>
      <c r="E84" s="45"/>
      <c r="F84" s="45">
        <f>SUM(F48:F83)*D84/100</f>
        <v>0</v>
      </c>
    </row>
    <row r="85" spans="2:6" ht="15.75">
      <c r="B85" s="7" t="s">
        <v>223</v>
      </c>
      <c r="C85" s="141"/>
      <c r="D85" s="142"/>
      <c r="E85" s="143"/>
      <c r="F85" s="144">
        <f>SUM(F48:F84)</f>
        <v>0</v>
      </c>
    </row>
  </sheetData>
  <sheetProtection/>
  <mergeCells count="5">
    <mergeCell ref="A1:F1"/>
    <mergeCell ref="A2:F2"/>
    <mergeCell ref="A3:F3"/>
    <mergeCell ref="B4:E4"/>
    <mergeCell ref="C8:E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&amp;LPločnik Dobravlje&amp;Cjavna razsvetljava</oddHeader>
    <oddFooter>&amp;C&amp;P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5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90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F29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F62</f>
        <v>0</v>
      </c>
    </row>
    <row r="7" spans="1:6" ht="15.75">
      <c r="A7" s="27" t="s">
        <v>4</v>
      </c>
      <c r="B7" s="28" t="s">
        <v>40</v>
      </c>
      <c r="C7" s="29"/>
      <c r="D7" s="29"/>
      <c r="E7" s="29"/>
      <c r="F7" s="30">
        <f>F109</f>
        <v>0</v>
      </c>
    </row>
    <row r="8" spans="1:6" ht="15.75">
      <c r="A8" s="27" t="s">
        <v>5</v>
      </c>
      <c r="B8" s="28" t="s">
        <v>96</v>
      </c>
      <c r="C8" s="29"/>
      <c r="D8" s="29"/>
      <c r="E8" s="29"/>
      <c r="F8" s="30">
        <f>F127</f>
        <v>0</v>
      </c>
    </row>
    <row r="9" spans="1:6" ht="16.5" thickBot="1">
      <c r="A9" s="27" t="s">
        <v>13</v>
      </c>
      <c r="B9" s="28" t="s">
        <v>6</v>
      </c>
      <c r="C9" s="29"/>
      <c r="D9" s="29"/>
      <c r="E9" s="29"/>
      <c r="F9" s="30">
        <f>F143</f>
        <v>0</v>
      </c>
    </row>
    <row r="10" spans="1:6" ht="17.25" thickBot="1" thickTop="1">
      <c r="A10" s="31"/>
      <c r="B10" s="32" t="s">
        <v>15</v>
      </c>
      <c r="C10" s="33"/>
      <c r="D10" s="33"/>
      <c r="E10" s="33"/>
      <c r="F10" s="34">
        <f>SUM(F5:F9)</f>
        <v>0</v>
      </c>
    </row>
    <row r="11" spans="1:6" ht="15">
      <c r="A11" s="35" t="s">
        <v>0</v>
      </c>
      <c r="B11" s="36" t="s">
        <v>7</v>
      </c>
      <c r="C11" s="37"/>
      <c r="D11" s="38"/>
      <c r="E11" s="38"/>
      <c r="F11" s="38"/>
    </row>
    <row r="12" spans="1:6" ht="15">
      <c r="A12" s="35"/>
      <c r="B12" s="36"/>
      <c r="C12" s="37"/>
      <c r="D12" s="38"/>
      <c r="E12" s="38"/>
      <c r="F12" s="38"/>
    </row>
    <row r="13" spans="1:6" ht="15">
      <c r="A13" s="39" t="s">
        <v>0</v>
      </c>
      <c r="B13" s="40" t="s">
        <v>91</v>
      </c>
      <c r="C13" s="41" t="s">
        <v>8</v>
      </c>
      <c r="D13" s="42">
        <v>363</v>
      </c>
      <c r="E13" s="42"/>
      <c r="F13" s="42">
        <f>+E13*$D13</f>
        <v>0</v>
      </c>
    </row>
    <row r="14" spans="1:6" ht="15">
      <c r="A14" s="39"/>
      <c r="B14" s="40"/>
      <c r="C14" s="41"/>
      <c r="D14" s="42"/>
      <c r="E14" s="42"/>
      <c r="F14" s="42"/>
    </row>
    <row r="15" spans="1:6" ht="15">
      <c r="A15" s="39" t="s">
        <v>2</v>
      </c>
      <c r="B15" s="40" t="s">
        <v>64</v>
      </c>
      <c r="C15" s="41" t="s">
        <v>9</v>
      </c>
      <c r="D15" s="42">
        <v>27</v>
      </c>
      <c r="E15" s="42"/>
      <c r="F15" s="42">
        <f>+E15*$D15</f>
        <v>0</v>
      </c>
    </row>
    <row r="16" spans="1:6" ht="15">
      <c r="A16" s="39"/>
      <c r="B16" s="40"/>
      <c r="C16" s="41"/>
      <c r="D16" s="42"/>
      <c r="E16" s="42"/>
      <c r="F16" s="42"/>
    </row>
    <row r="17" spans="1:6" ht="30">
      <c r="A17" s="39" t="s">
        <v>4</v>
      </c>
      <c r="B17" s="40" t="s">
        <v>26</v>
      </c>
      <c r="C17" s="41" t="s">
        <v>9</v>
      </c>
      <c r="D17" s="42">
        <v>48</v>
      </c>
      <c r="E17" s="42"/>
      <c r="F17" s="42">
        <f>+E17*$D17</f>
        <v>0</v>
      </c>
    </row>
    <row r="18" spans="1:6" ht="15">
      <c r="A18" s="39"/>
      <c r="B18" s="40"/>
      <c r="C18" s="41"/>
      <c r="D18" s="42"/>
      <c r="E18" s="42"/>
      <c r="F18" s="42"/>
    </row>
    <row r="19" spans="1:6" ht="15">
      <c r="A19" s="39" t="s">
        <v>5</v>
      </c>
      <c r="B19" s="40" t="s">
        <v>93</v>
      </c>
      <c r="C19" s="41" t="s">
        <v>9</v>
      </c>
      <c r="D19" s="42">
        <v>1</v>
      </c>
      <c r="E19" s="42"/>
      <c r="F19" s="42">
        <f>+E19*$D19</f>
        <v>0</v>
      </c>
    </row>
    <row r="20" spans="1:6" ht="15">
      <c r="A20" s="39"/>
      <c r="B20" s="40"/>
      <c r="C20" s="41"/>
      <c r="D20" s="42"/>
      <c r="E20" s="42"/>
      <c r="F20" s="42"/>
    </row>
    <row r="21" spans="1:6" ht="150.75" customHeight="1">
      <c r="A21" s="39" t="s">
        <v>13</v>
      </c>
      <c r="B21" s="43" t="s">
        <v>92</v>
      </c>
      <c r="C21" s="41" t="s">
        <v>16</v>
      </c>
      <c r="D21" s="42">
        <v>1</v>
      </c>
      <c r="E21" s="42"/>
      <c r="F21" s="42">
        <f>+E21*$D21</f>
        <v>0</v>
      </c>
    </row>
    <row r="22" spans="1:6" ht="15">
      <c r="A22" s="39"/>
      <c r="B22" s="43"/>
      <c r="C22" s="41"/>
      <c r="D22" s="42"/>
      <c r="E22" s="42"/>
      <c r="F22" s="42"/>
    </row>
    <row r="23" spans="1:6" ht="60">
      <c r="A23" s="39" t="s">
        <v>28</v>
      </c>
      <c r="B23" s="43" t="s">
        <v>73</v>
      </c>
      <c r="C23" s="44" t="s">
        <v>16</v>
      </c>
      <c r="D23" s="42">
        <v>1</v>
      </c>
      <c r="E23" s="45"/>
      <c r="F23" s="42">
        <f>+E23*$D23</f>
        <v>0</v>
      </c>
    </row>
    <row r="24" spans="1:6" ht="15">
      <c r="A24" s="39"/>
      <c r="B24" s="43"/>
      <c r="C24" s="44"/>
      <c r="D24" s="42"/>
      <c r="E24" s="45"/>
      <c r="F24" s="42"/>
    </row>
    <row r="25" spans="1:6" ht="15">
      <c r="A25" s="39" t="s">
        <v>29</v>
      </c>
      <c r="B25" s="43" t="s">
        <v>131</v>
      </c>
      <c r="C25" s="44" t="s">
        <v>16</v>
      </c>
      <c r="D25" s="42">
        <v>1</v>
      </c>
      <c r="E25" s="45"/>
      <c r="F25" s="42">
        <f>+E25*$D25</f>
        <v>0</v>
      </c>
    </row>
    <row r="26" spans="1:6" ht="15">
      <c r="A26" s="39"/>
      <c r="B26" s="43"/>
      <c r="C26" s="44"/>
      <c r="D26" s="42"/>
      <c r="E26" s="45"/>
      <c r="F26" s="42"/>
    </row>
    <row r="27" spans="1:6" ht="30">
      <c r="A27" s="39" t="s">
        <v>30</v>
      </c>
      <c r="B27" s="43" t="s">
        <v>132</v>
      </c>
      <c r="C27" s="44" t="s">
        <v>8</v>
      </c>
      <c r="D27" s="42">
        <v>102</v>
      </c>
      <c r="E27" s="45"/>
      <c r="F27" s="42">
        <f>+E27*$D27</f>
        <v>0</v>
      </c>
    </row>
    <row r="28" spans="1:6" ht="15">
      <c r="A28" s="39"/>
      <c r="B28" s="43"/>
      <c r="C28" s="41"/>
      <c r="D28" s="42"/>
      <c r="E28" s="42"/>
      <c r="F28" s="42"/>
    </row>
    <row r="29" spans="1:6" ht="15">
      <c r="A29" s="39"/>
      <c r="B29" s="46" t="s">
        <v>27</v>
      </c>
      <c r="C29" s="47"/>
      <c r="D29" s="48"/>
      <c r="E29" s="48"/>
      <c r="F29" s="49">
        <f>SUM(F13:F28)</f>
        <v>0</v>
      </c>
    </row>
    <row r="30" spans="1:6" ht="15">
      <c r="A30" s="39"/>
      <c r="B30" s="36"/>
      <c r="C30" s="37"/>
      <c r="D30" s="38"/>
      <c r="E30" s="38"/>
      <c r="F30" s="50"/>
    </row>
    <row r="31" spans="1:6" s="20" customFormat="1" ht="15">
      <c r="A31" s="35" t="s">
        <v>2</v>
      </c>
      <c r="B31" s="36" t="s">
        <v>19</v>
      </c>
      <c r="C31" s="37"/>
      <c r="D31" s="38"/>
      <c r="E31" s="38"/>
      <c r="F31" s="38"/>
    </row>
    <row r="32" spans="1:6" s="20" customFormat="1" ht="15">
      <c r="A32" s="35"/>
      <c r="B32" s="36"/>
      <c r="C32" s="37"/>
      <c r="D32" s="38"/>
      <c r="E32" s="38"/>
      <c r="F32" s="38"/>
    </row>
    <row r="33" spans="1:6" s="20" customFormat="1" ht="30">
      <c r="A33" s="39" t="s">
        <v>0</v>
      </c>
      <c r="B33" s="51" t="s">
        <v>21</v>
      </c>
      <c r="C33" s="37" t="s">
        <v>8</v>
      </c>
      <c r="D33" s="38">
        <v>31</v>
      </c>
      <c r="E33" s="38"/>
      <c r="F33" s="38">
        <f aca="true" t="shared" si="0" ref="F33:F60">+E33*$D33</f>
        <v>0</v>
      </c>
    </row>
    <row r="34" spans="1:6" s="20" customFormat="1" ht="15">
      <c r="A34" s="39"/>
      <c r="B34" s="52"/>
      <c r="C34" s="37"/>
      <c r="D34" s="38"/>
      <c r="E34" s="38"/>
      <c r="F34" s="38"/>
    </row>
    <row r="35" spans="1:6" s="20" customFormat="1" ht="90">
      <c r="A35" s="39" t="s">
        <v>2</v>
      </c>
      <c r="B35" s="53" t="s">
        <v>62</v>
      </c>
      <c r="C35" s="41" t="s">
        <v>239</v>
      </c>
      <c r="D35" s="42">
        <v>2090</v>
      </c>
      <c r="E35" s="54"/>
      <c r="F35" s="42">
        <f t="shared" si="0"/>
        <v>0</v>
      </c>
    </row>
    <row r="36" spans="1:6" s="20" customFormat="1" ht="15">
      <c r="A36" s="39"/>
      <c r="B36" s="53"/>
      <c r="C36" s="41"/>
      <c r="D36" s="42"/>
      <c r="E36" s="54"/>
      <c r="F36" s="42"/>
    </row>
    <row r="37" spans="1:6" s="20" customFormat="1" ht="60">
      <c r="A37" s="39" t="s">
        <v>4</v>
      </c>
      <c r="B37" s="53" t="s">
        <v>70</v>
      </c>
      <c r="C37" s="41" t="s">
        <v>239</v>
      </c>
      <c r="D37" s="42">
        <v>16</v>
      </c>
      <c r="E37" s="54"/>
      <c r="F37" s="42">
        <f t="shared" si="0"/>
        <v>0</v>
      </c>
    </row>
    <row r="38" spans="1:6" s="20" customFormat="1" ht="15">
      <c r="A38" s="39"/>
      <c r="B38" s="53"/>
      <c r="C38" s="41"/>
      <c r="D38" s="42"/>
      <c r="E38" s="54"/>
      <c r="F38" s="42"/>
    </row>
    <row r="39" spans="1:6" s="20" customFormat="1" ht="120">
      <c r="A39" s="39" t="s">
        <v>5</v>
      </c>
      <c r="B39" s="53" t="s">
        <v>94</v>
      </c>
      <c r="C39" s="37" t="s">
        <v>240</v>
      </c>
      <c r="D39" s="42">
        <v>10</v>
      </c>
      <c r="E39" s="54"/>
      <c r="F39" s="42">
        <f t="shared" si="0"/>
        <v>0</v>
      </c>
    </row>
    <row r="40" spans="1:6" s="20" customFormat="1" ht="15">
      <c r="A40" s="39"/>
      <c r="B40" s="53"/>
      <c r="C40" s="37"/>
      <c r="D40" s="42"/>
      <c r="E40" s="54"/>
      <c r="F40" s="42"/>
    </row>
    <row r="41" spans="1:6" s="20" customFormat="1" ht="60">
      <c r="A41" s="39" t="s">
        <v>13</v>
      </c>
      <c r="B41" s="53" t="s">
        <v>106</v>
      </c>
      <c r="C41" s="37" t="s">
        <v>8</v>
      </c>
      <c r="D41" s="42">
        <v>38</v>
      </c>
      <c r="E41" s="54"/>
      <c r="F41" s="42">
        <f t="shared" si="0"/>
        <v>0</v>
      </c>
    </row>
    <row r="42" spans="1:6" s="20" customFormat="1" ht="15">
      <c r="A42" s="39"/>
      <c r="B42" s="55"/>
      <c r="C42" s="37"/>
      <c r="D42" s="42"/>
      <c r="E42" s="54"/>
      <c r="F42" s="42"/>
    </row>
    <row r="43" spans="1:6" s="20" customFormat="1" ht="60">
      <c r="A43" s="39" t="s">
        <v>28</v>
      </c>
      <c r="B43" s="53" t="s">
        <v>97</v>
      </c>
      <c r="C43" s="41" t="s">
        <v>8</v>
      </c>
      <c r="D43" s="42">
        <v>12</v>
      </c>
      <c r="E43" s="54"/>
      <c r="F43" s="42">
        <f t="shared" si="0"/>
        <v>0</v>
      </c>
    </row>
    <row r="44" spans="1:6" s="20" customFormat="1" ht="15">
      <c r="A44" s="39"/>
      <c r="B44" s="53"/>
      <c r="C44" s="41"/>
      <c r="D44" s="42"/>
      <c r="E44" s="54"/>
      <c r="F44" s="42"/>
    </row>
    <row r="45" spans="1:6" s="20" customFormat="1" ht="45">
      <c r="A45" s="39" t="s">
        <v>29</v>
      </c>
      <c r="B45" s="55" t="s">
        <v>107</v>
      </c>
      <c r="C45" s="41" t="s">
        <v>8</v>
      </c>
      <c r="D45" s="42">
        <v>10</v>
      </c>
      <c r="E45" s="54"/>
      <c r="F45" s="42">
        <f t="shared" si="0"/>
        <v>0</v>
      </c>
    </row>
    <row r="46" spans="1:6" s="20" customFormat="1" ht="15">
      <c r="A46" s="39"/>
      <c r="B46" s="55"/>
      <c r="C46" s="37"/>
      <c r="D46" s="42"/>
      <c r="E46" s="54"/>
      <c r="F46" s="42"/>
    </row>
    <row r="47" spans="1:6" s="20" customFormat="1" ht="90">
      <c r="A47" s="39" t="s">
        <v>30</v>
      </c>
      <c r="B47" s="55" t="s">
        <v>95</v>
      </c>
      <c r="C47" s="37" t="s">
        <v>9</v>
      </c>
      <c r="D47" s="42">
        <v>1</v>
      </c>
      <c r="E47" s="54"/>
      <c r="F47" s="42">
        <f t="shared" si="0"/>
        <v>0</v>
      </c>
    </row>
    <row r="48" spans="1:6" s="20" customFormat="1" ht="15">
      <c r="A48" s="39"/>
      <c r="B48" s="55"/>
      <c r="C48" s="37"/>
      <c r="D48" s="42"/>
      <c r="E48" s="54"/>
      <c r="F48" s="42"/>
    </row>
    <row r="49" spans="1:6" s="20" customFormat="1" ht="30">
      <c r="A49" s="39" t="s">
        <v>31</v>
      </c>
      <c r="B49" s="55" t="s">
        <v>100</v>
      </c>
      <c r="C49" s="37" t="s">
        <v>9</v>
      </c>
      <c r="D49" s="42">
        <v>2</v>
      </c>
      <c r="E49" s="54"/>
      <c r="F49" s="42">
        <f t="shared" si="0"/>
        <v>0</v>
      </c>
    </row>
    <row r="50" spans="1:6" s="20" customFormat="1" ht="15">
      <c r="A50" s="39"/>
      <c r="B50" s="55"/>
      <c r="C50" s="37"/>
      <c r="D50" s="42"/>
      <c r="E50" s="54"/>
      <c r="F50" s="42"/>
    </row>
    <row r="51" spans="1:6" s="20" customFormat="1" ht="90">
      <c r="A51" s="39" t="s">
        <v>32</v>
      </c>
      <c r="B51" s="55" t="s">
        <v>101</v>
      </c>
      <c r="C51" s="37" t="s">
        <v>9</v>
      </c>
      <c r="D51" s="42">
        <v>1</v>
      </c>
      <c r="E51" s="54"/>
      <c r="F51" s="42">
        <f t="shared" si="0"/>
        <v>0</v>
      </c>
    </row>
    <row r="52" spans="1:6" s="20" customFormat="1" ht="15">
      <c r="A52" s="39"/>
      <c r="B52" s="55"/>
      <c r="C52" s="37"/>
      <c r="D52" s="42"/>
      <c r="E52" s="54"/>
      <c r="F52" s="42"/>
    </row>
    <row r="53" spans="1:6" s="20" customFormat="1" ht="105">
      <c r="A53" s="39" t="s">
        <v>33</v>
      </c>
      <c r="B53" s="55" t="s">
        <v>103</v>
      </c>
      <c r="C53" s="37" t="s">
        <v>9</v>
      </c>
      <c r="D53" s="42">
        <v>2</v>
      </c>
      <c r="E53" s="54"/>
      <c r="F53" s="42">
        <f t="shared" si="0"/>
        <v>0</v>
      </c>
    </row>
    <row r="54" spans="1:6" s="20" customFormat="1" ht="15">
      <c r="A54" s="39"/>
      <c r="B54" s="55"/>
      <c r="C54" s="37"/>
      <c r="D54" s="42"/>
      <c r="E54" s="54"/>
      <c r="F54" s="42"/>
    </row>
    <row r="55" spans="1:6" s="20" customFormat="1" ht="90">
      <c r="A55" s="39" t="s">
        <v>46</v>
      </c>
      <c r="B55" s="55" t="s">
        <v>99</v>
      </c>
      <c r="C55" s="37" t="s">
        <v>9</v>
      </c>
      <c r="D55" s="42">
        <v>3</v>
      </c>
      <c r="E55" s="54"/>
      <c r="F55" s="42">
        <f t="shared" si="0"/>
        <v>0</v>
      </c>
    </row>
    <row r="56" spans="1:6" ht="15">
      <c r="A56" s="39"/>
      <c r="B56" s="53"/>
      <c r="C56" s="41"/>
      <c r="D56" s="42"/>
      <c r="E56" s="54"/>
      <c r="F56" s="42"/>
    </row>
    <row r="57" spans="1:9" s="20" customFormat="1" ht="60">
      <c r="A57" s="39" t="s">
        <v>47</v>
      </c>
      <c r="B57" s="51" t="s">
        <v>34</v>
      </c>
      <c r="C57" s="41"/>
      <c r="D57" s="42"/>
      <c r="E57" s="56"/>
      <c r="F57" s="42"/>
      <c r="H57" s="9"/>
      <c r="I57" s="9"/>
    </row>
    <row r="58" spans="1:9" s="20" customFormat="1" ht="15">
      <c r="A58" s="39"/>
      <c r="B58" s="51" t="s">
        <v>35</v>
      </c>
      <c r="C58" s="41" t="s">
        <v>36</v>
      </c>
      <c r="D58" s="42">
        <v>8</v>
      </c>
      <c r="E58" s="56"/>
      <c r="F58" s="42">
        <f t="shared" si="0"/>
        <v>0</v>
      </c>
      <c r="H58" s="9"/>
      <c r="I58" s="9"/>
    </row>
    <row r="59" spans="1:9" s="20" customFormat="1" ht="15">
      <c r="A59" s="39"/>
      <c r="B59" s="51" t="s">
        <v>37</v>
      </c>
      <c r="C59" s="41" t="s">
        <v>36</v>
      </c>
      <c r="D59" s="42">
        <v>8</v>
      </c>
      <c r="E59" s="56"/>
      <c r="F59" s="42">
        <f t="shared" si="0"/>
        <v>0</v>
      </c>
      <c r="H59" s="9"/>
      <c r="I59" s="9"/>
    </row>
    <row r="60" spans="1:9" s="20" customFormat="1" ht="15">
      <c r="A60" s="39"/>
      <c r="B60" s="51" t="s">
        <v>38</v>
      </c>
      <c r="C60" s="41" t="s">
        <v>36</v>
      </c>
      <c r="D60" s="42">
        <v>8</v>
      </c>
      <c r="E60" s="56"/>
      <c r="F60" s="42">
        <f t="shared" si="0"/>
        <v>0</v>
      </c>
      <c r="H60" s="9"/>
      <c r="I60" s="9"/>
    </row>
    <row r="61" spans="1:6" ht="15">
      <c r="A61" s="39"/>
      <c r="B61" s="51"/>
      <c r="C61" s="41"/>
      <c r="D61" s="42"/>
      <c r="E61" s="56"/>
      <c r="F61" s="42"/>
    </row>
    <row r="62" spans="1:6" ht="15">
      <c r="A62" s="39"/>
      <c r="B62" s="46" t="s">
        <v>39</v>
      </c>
      <c r="C62" s="47"/>
      <c r="D62" s="48"/>
      <c r="E62" s="48"/>
      <c r="F62" s="49">
        <f>SUM(F33:F61)</f>
        <v>0</v>
      </c>
    </row>
    <row r="63" spans="1:6" ht="15">
      <c r="A63" s="39"/>
      <c r="B63" s="57"/>
      <c r="C63" s="41"/>
      <c r="D63" s="42"/>
      <c r="E63" s="42"/>
      <c r="F63" s="58"/>
    </row>
    <row r="64" spans="1:6" ht="15">
      <c r="A64" s="35" t="s">
        <v>4</v>
      </c>
      <c r="B64" s="36" t="s">
        <v>40</v>
      </c>
      <c r="C64" s="37"/>
      <c r="D64" s="38"/>
      <c r="E64" s="38"/>
      <c r="F64" s="38"/>
    </row>
    <row r="65" spans="1:6" ht="15">
      <c r="A65" s="35"/>
      <c r="B65" s="36"/>
      <c r="C65" s="37"/>
      <c r="D65" s="38"/>
      <c r="E65" s="38"/>
      <c r="F65" s="38"/>
    </row>
    <row r="66" spans="1:6" ht="30">
      <c r="A66" s="39" t="s">
        <v>0</v>
      </c>
      <c r="B66" s="59" t="s">
        <v>61</v>
      </c>
      <c r="C66" s="37" t="s">
        <v>240</v>
      </c>
      <c r="D66" s="38">
        <v>14.5</v>
      </c>
      <c r="E66" s="38"/>
      <c r="F66" s="38">
        <f>+E66*$D66</f>
        <v>0</v>
      </c>
    </row>
    <row r="67" spans="1:6" ht="15">
      <c r="A67" s="35"/>
      <c r="B67" s="53"/>
      <c r="C67" s="37"/>
      <c r="D67" s="38"/>
      <c r="E67" s="38"/>
      <c r="F67" s="38"/>
    </row>
    <row r="68" spans="1:6" ht="60">
      <c r="A68" s="39" t="s">
        <v>2</v>
      </c>
      <c r="B68" s="59" t="s">
        <v>63</v>
      </c>
      <c r="C68" s="37" t="s">
        <v>240</v>
      </c>
      <c r="D68" s="38">
        <v>1387</v>
      </c>
      <c r="E68" s="38"/>
      <c r="F68" s="38">
        <f>+E68*$D68</f>
        <v>0</v>
      </c>
    </row>
    <row r="69" spans="1:6" ht="15">
      <c r="A69" s="39"/>
      <c r="B69" s="53"/>
      <c r="C69" s="37"/>
      <c r="D69" s="38"/>
      <c r="E69" s="38"/>
      <c r="F69" s="38"/>
    </row>
    <row r="70" spans="1:6" ht="30">
      <c r="A70" s="39" t="s">
        <v>4</v>
      </c>
      <c r="B70" s="60" t="s">
        <v>43</v>
      </c>
      <c r="C70" s="37" t="s">
        <v>239</v>
      </c>
      <c r="D70" s="38">
        <f>3070+420*0.1</f>
        <v>3112</v>
      </c>
      <c r="E70" s="38"/>
      <c r="F70" s="38">
        <f>+E70*$D70</f>
        <v>0</v>
      </c>
    </row>
    <row r="71" spans="1:6" ht="15">
      <c r="A71" s="39"/>
      <c r="B71" s="60"/>
      <c r="C71" s="37"/>
      <c r="D71" s="38"/>
      <c r="E71" s="38"/>
      <c r="F71" s="38"/>
    </row>
    <row r="72" spans="1:6" ht="90">
      <c r="A72" s="39" t="s">
        <v>5</v>
      </c>
      <c r="B72" s="60" t="s">
        <v>121</v>
      </c>
      <c r="C72" s="37" t="s">
        <v>240</v>
      </c>
      <c r="D72" s="38">
        <v>752</v>
      </c>
      <c r="E72" s="45"/>
      <c r="F72" s="38">
        <f>+E72*$D72</f>
        <v>0</v>
      </c>
    </row>
    <row r="73" spans="1:6" ht="15">
      <c r="A73" s="39"/>
      <c r="B73" s="60"/>
      <c r="C73" s="37"/>
      <c r="D73" s="38"/>
      <c r="E73" s="38"/>
      <c r="F73" s="38"/>
    </row>
    <row r="74" spans="1:9" ht="90">
      <c r="A74" s="39" t="s">
        <v>13</v>
      </c>
      <c r="B74" s="60" t="s">
        <v>111</v>
      </c>
      <c r="C74" s="37" t="s">
        <v>240</v>
      </c>
      <c r="D74" s="38">
        <f>615+420*0.1</f>
        <v>657</v>
      </c>
      <c r="E74" s="45"/>
      <c r="F74" s="38">
        <f>+E74*$D74</f>
        <v>0</v>
      </c>
      <c r="H74" s="20"/>
      <c r="I74" s="20"/>
    </row>
    <row r="75" spans="1:9" ht="15">
      <c r="A75" s="39"/>
      <c r="B75" s="60"/>
      <c r="C75" s="37"/>
      <c r="D75" s="38"/>
      <c r="E75" s="61"/>
      <c r="F75" s="38"/>
      <c r="H75" s="20"/>
      <c r="I75" s="20"/>
    </row>
    <row r="76" spans="1:9" ht="45">
      <c r="A76" s="39" t="s">
        <v>28</v>
      </c>
      <c r="B76" s="60" t="s">
        <v>120</v>
      </c>
      <c r="C76" s="37" t="s">
        <v>240</v>
      </c>
      <c r="D76" s="38">
        <v>27</v>
      </c>
      <c r="E76" s="45"/>
      <c r="F76" s="38">
        <f aca="true" t="shared" si="1" ref="F76:F82">+E76*$D76</f>
        <v>0</v>
      </c>
      <c r="H76" s="20"/>
      <c r="I76" s="20"/>
    </row>
    <row r="77" spans="1:9" ht="15">
      <c r="A77" s="39"/>
      <c r="B77" s="62"/>
      <c r="C77" s="37"/>
      <c r="D77" s="63"/>
      <c r="E77" s="45"/>
      <c r="F77" s="38"/>
      <c r="H77" s="20"/>
      <c r="I77" s="20"/>
    </row>
    <row r="78" spans="1:9" ht="17.25">
      <c r="A78" s="39" t="s">
        <v>29</v>
      </c>
      <c r="B78" s="60" t="s">
        <v>122</v>
      </c>
      <c r="C78" s="37" t="s">
        <v>239</v>
      </c>
      <c r="D78" s="38">
        <v>14.5</v>
      </c>
      <c r="E78" s="45"/>
      <c r="F78" s="38">
        <f t="shared" si="1"/>
        <v>0</v>
      </c>
      <c r="H78" s="20"/>
      <c r="I78" s="20"/>
    </row>
    <row r="79" spans="1:9" ht="15">
      <c r="A79" s="39"/>
      <c r="B79" s="62"/>
      <c r="C79" s="37"/>
      <c r="D79" s="38"/>
      <c r="E79" s="45"/>
      <c r="F79" s="38"/>
      <c r="H79" s="20"/>
      <c r="I79" s="20"/>
    </row>
    <row r="80" spans="1:9" ht="30">
      <c r="A80" s="39" t="s">
        <v>30</v>
      </c>
      <c r="B80" s="53" t="s">
        <v>68</v>
      </c>
      <c r="C80" s="37" t="s">
        <v>240</v>
      </c>
      <c r="D80" s="38">
        <v>3</v>
      </c>
      <c r="E80" s="45"/>
      <c r="F80" s="38">
        <f t="shared" si="1"/>
        <v>0</v>
      </c>
      <c r="H80" s="20"/>
      <c r="I80" s="20"/>
    </row>
    <row r="81" spans="1:9" ht="15">
      <c r="A81" s="39"/>
      <c r="B81" s="62"/>
      <c r="C81" s="37"/>
      <c r="D81" s="38"/>
      <c r="E81" s="45"/>
      <c r="F81" s="38"/>
      <c r="H81" s="20"/>
      <c r="I81" s="20"/>
    </row>
    <row r="82" spans="1:9" ht="60">
      <c r="A82" s="39" t="s">
        <v>31</v>
      </c>
      <c r="B82" s="53" t="s">
        <v>69</v>
      </c>
      <c r="C82" s="37" t="s">
        <v>239</v>
      </c>
      <c r="D82" s="38">
        <v>14.5</v>
      </c>
      <c r="E82" s="45"/>
      <c r="F82" s="38">
        <f t="shared" si="1"/>
        <v>0</v>
      </c>
      <c r="H82" s="20"/>
      <c r="I82" s="20"/>
    </row>
    <row r="83" spans="1:9" ht="15">
      <c r="A83" s="39"/>
      <c r="B83" s="60"/>
      <c r="C83" s="37"/>
      <c r="D83" s="38"/>
      <c r="E83" s="61"/>
      <c r="F83" s="38"/>
      <c r="H83" s="20"/>
      <c r="I83" s="20"/>
    </row>
    <row r="84" spans="1:9" ht="45">
      <c r="A84" s="39" t="s">
        <v>32</v>
      </c>
      <c r="B84" s="60" t="s">
        <v>41</v>
      </c>
      <c r="C84" s="37" t="s">
        <v>239</v>
      </c>
      <c r="D84" s="38">
        <v>2055</v>
      </c>
      <c r="E84" s="38"/>
      <c r="F84" s="38">
        <f>+E84*$D84</f>
        <v>0</v>
      </c>
      <c r="H84" s="20"/>
      <c r="I84" s="20"/>
    </row>
    <row r="85" spans="1:9" ht="15">
      <c r="A85" s="39"/>
      <c r="B85" s="62"/>
      <c r="C85" s="37"/>
      <c r="D85" s="38"/>
      <c r="E85" s="38"/>
      <c r="F85" s="38"/>
      <c r="H85" s="20"/>
      <c r="I85" s="20"/>
    </row>
    <row r="86" spans="1:9" ht="45">
      <c r="A86" s="39" t="s">
        <v>33</v>
      </c>
      <c r="B86" s="60" t="s">
        <v>108</v>
      </c>
      <c r="C86" s="37" t="s">
        <v>239</v>
      </c>
      <c r="D86" s="38">
        <v>405</v>
      </c>
      <c r="E86" s="38"/>
      <c r="F86" s="38">
        <f>+E86*$D86</f>
        <v>0</v>
      </c>
      <c r="H86" s="20"/>
      <c r="I86" s="20"/>
    </row>
    <row r="87" spans="1:9" ht="15">
      <c r="A87" s="39"/>
      <c r="B87" s="62"/>
      <c r="C87" s="37"/>
      <c r="D87" s="38"/>
      <c r="E87" s="38"/>
      <c r="F87" s="38"/>
      <c r="H87" s="20"/>
      <c r="I87" s="20"/>
    </row>
    <row r="88" spans="1:9" ht="45">
      <c r="A88" s="39" t="s">
        <v>46</v>
      </c>
      <c r="B88" s="60" t="s">
        <v>109</v>
      </c>
      <c r="C88" s="37" t="s">
        <v>239</v>
      </c>
      <c r="D88" s="38">
        <v>61.5</v>
      </c>
      <c r="E88" s="38"/>
      <c r="F88" s="38">
        <f>+E88*$D88</f>
        <v>0</v>
      </c>
      <c r="H88" s="20"/>
      <c r="I88" s="20"/>
    </row>
    <row r="89" spans="1:9" ht="15">
      <c r="A89" s="39"/>
      <c r="B89" s="60"/>
      <c r="C89" s="37"/>
      <c r="D89" s="38"/>
      <c r="E89" s="38"/>
      <c r="F89" s="38"/>
      <c r="H89" s="20"/>
      <c r="I89" s="20"/>
    </row>
    <row r="90" spans="1:6" ht="30">
      <c r="A90" s="39" t="s">
        <v>47</v>
      </c>
      <c r="B90" s="60" t="s">
        <v>23</v>
      </c>
      <c r="C90" s="37" t="s">
        <v>8</v>
      </c>
      <c r="D90" s="38">
        <f>D33</f>
        <v>31</v>
      </c>
      <c r="E90" s="38"/>
      <c r="F90" s="38">
        <f>+E90*$D90</f>
        <v>0</v>
      </c>
    </row>
    <row r="91" spans="1:6" ht="15">
      <c r="A91" s="39"/>
      <c r="B91" s="60"/>
      <c r="C91" s="37"/>
      <c r="D91" s="38"/>
      <c r="E91" s="38"/>
      <c r="F91" s="38"/>
    </row>
    <row r="92" spans="1:6" ht="30">
      <c r="A92" s="39" t="s">
        <v>48</v>
      </c>
      <c r="B92" s="60" t="s">
        <v>45</v>
      </c>
      <c r="C92" s="37" t="s">
        <v>239</v>
      </c>
      <c r="D92" s="38">
        <f>D84+420</f>
        <v>2475</v>
      </c>
      <c r="E92" s="38"/>
      <c r="F92" s="38">
        <f>+E92*$D92</f>
        <v>0</v>
      </c>
    </row>
    <row r="93" spans="1:6" ht="15">
      <c r="A93" s="39"/>
      <c r="B93" s="60"/>
      <c r="C93" s="37"/>
      <c r="D93" s="38"/>
      <c r="E93" s="38"/>
      <c r="F93" s="38"/>
    </row>
    <row r="94" spans="1:6" ht="31.5" customHeight="1">
      <c r="A94" s="39" t="s">
        <v>49</v>
      </c>
      <c r="B94" s="60" t="s">
        <v>22</v>
      </c>
      <c r="C94" s="37" t="s">
        <v>239</v>
      </c>
      <c r="D94" s="38">
        <f>D92+D37+420</f>
        <v>2911</v>
      </c>
      <c r="E94" s="38"/>
      <c r="F94" s="38">
        <f>+E94*$D94</f>
        <v>0</v>
      </c>
    </row>
    <row r="95" spans="1:6" ht="15">
      <c r="A95" s="39"/>
      <c r="B95" s="60"/>
      <c r="C95" s="37"/>
      <c r="D95" s="38"/>
      <c r="E95" s="38"/>
      <c r="F95" s="38"/>
    </row>
    <row r="96" spans="1:7" ht="30">
      <c r="A96" s="39" t="s">
        <v>88</v>
      </c>
      <c r="B96" s="60" t="s">
        <v>110</v>
      </c>
      <c r="C96" s="37" t="s">
        <v>239</v>
      </c>
      <c r="D96" s="38">
        <f>D94</f>
        <v>2911</v>
      </c>
      <c r="E96" s="38"/>
      <c r="F96" s="38">
        <f>+E96*$D96</f>
        <v>0</v>
      </c>
      <c r="G96" s="64"/>
    </row>
    <row r="97" spans="1:7" ht="15">
      <c r="A97" s="39"/>
      <c r="B97" s="60"/>
      <c r="C97" s="37"/>
      <c r="D97" s="38"/>
      <c r="E97" s="38"/>
      <c r="F97" s="38"/>
      <c r="G97" s="64"/>
    </row>
    <row r="98" spans="1:7" ht="32.25" customHeight="1">
      <c r="A98" s="39" t="s">
        <v>98</v>
      </c>
      <c r="B98" s="60" t="s">
        <v>112</v>
      </c>
      <c r="C98" s="37" t="s">
        <v>239</v>
      </c>
      <c r="D98" s="38">
        <f>D86</f>
        <v>405</v>
      </c>
      <c r="E98" s="38"/>
      <c r="F98" s="38">
        <f>+E98*$D98</f>
        <v>0</v>
      </c>
      <c r="G98" s="64"/>
    </row>
    <row r="99" spans="1:7" ht="15">
      <c r="A99" s="39"/>
      <c r="B99" s="60"/>
      <c r="C99" s="37"/>
      <c r="D99" s="38"/>
      <c r="E99" s="38"/>
      <c r="F99" s="38"/>
      <c r="G99" s="64"/>
    </row>
    <row r="100" spans="1:7" ht="47.25" customHeight="1">
      <c r="A100" s="39" t="s">
        <v>102</v>
      </c>
      <c r="B100" s="60" t="s">
        <v>113</v>
      </c>
      <c r="C100" s="37" t="s">
        <v>239</v>
      </c>
      <c r="D100" s="38">
        <f>D88</f>
        <v>61.5</v>
      </c>
      <c r="E100" s="38"/>
      <c r="F100" s="38">
        <f>+E100*$D100</f>
        <v>0</v>
      </c>
      <c r="G100" s="64"/>
    </row>
    <row r="101" spans="1:7" ht="15">
      <c r="A101" s="39"/>
      <c r="B101" s="60"/>
      <c r="C101" s="37"/>
      <c r="D101" s="38"/>
      <c r="E101" s="38"/>
      <c r="F101" s="38"/>
      <c r="G101" s="64"/>
    </row>
    <row r="102" spans="1:7" ht="45">
      <c r="A102" s="39" t="s">
        <v>104</v>
      </c>
      <c r="B102" s="60" t="s">
        <v>114</v>
      </c>
      <c r="C102" s="37" t="s">
        <v>8</v>
      </c>
      <c r="D102" s="38">
        <v>295</v>
      </c>
      <c r="E102" s="38"/>
      <c r="F102" s="38">
        <f>+E102*$D102</f>
        <v>0</v>
      </c>
      <c r="G102" s="64"/>
    </row>
    <row r="103" spans="1:7" ht="15">
      <c r="A103" s="39"/>
      <c r="B103" s="60"/>
      <c r="C103" s="37"/>
      <c r="D103" s="38"/>
      <c r="E103" s="38"/>
      <c r="F103" s="38"/>
      <c r="G103" s="64"/>
    </row>
    <row r="104" spans="1:7" ht="60">
      <c r="A104" s="39" t="s">
        <v>105</v>
      </c>
      <c r="B104" s="60" t="s">
        <v>87</v>
      </c>
      <c r="C104" s="37" t="s">
        <v>8</v>
      </c>
      <c r="D104" s="38">
        <v>644</v>
      </c>
      <c r="E104" s="38"/>
      <c r="F104" s="38">
        <f>+E104*$D104</f>
        <v>0</v>
      </c>
      <c r="G104" s="64"/>
    </row>
    <row r="105" spans="1:7" ht="15">
      <c r="A105" s="39"/>
      <c r="B105" s="60"/>
      <c r="C105" s="37"/>
      <c r="D105" s="38"/>
      <c r="E105" s="38"/>
      <c r="F105" s="38"/>
      <c r="G105" s="64"/>
    </row>
    <row r="106" spans="1:7" ht="105">
      <c r="A106" s="39" t="s">
        <v>238</v>
      </c>
      <c r="B106" s="65" t="s">
        <v>237</v>
      </c>
      <c r="C106" s="37" t="s">
        <v>8</v>
      </c>
      <c r="D106" s="38">
        <v>50</v>
      </c>
      <c r="E106" s="38"/>
      <c r="F106" s="38">
        <f>+E106*$D106</f>
        <v>0</v>
      </c>
      <c r="G106" s="64"/>
    </row>
    <row r="107" spans="1:7" ht="15">
      <c r="A107" s="39"/>
      <c r="B107" s="60"/>
      <c r="C107" s="37"/>
      <c r="D107" s="38"/>
      <c r="E107" s="38"/>
      <c r="F107" s="38"/>
      <c r="G107" s="64"/>
    </row>
    <row r="108" spans="1:7" ht="15">
      <c r="A108" s="39"/>
      <c r="B108" s="60"/>
      <c r="C108" s="37"/>
      <c r="D108" s="38"/>
      <c r="E108" s="38"/>
      <c r="F108" s="38"/>
      <c r="G108" s="64"/>
    </row>
    <row r="109" spans="1:7" ht="15">
      <c r="A109" s="39"/>
      <c r="B109" s="46" t="s">
        <v>42</v>
      </c>
      <c r="C109" s="47"/>
      <c r="D109" s="48"/>
      <c r="E109" s="48"/>
      <c r="F109" s="49">
        <f>SUM(F66:F108)</f>
        <v>0</v>
      </c>
      <c r="G109" s="64"/>
    </row>
    <row r="110" spans="1:7" ht="15">
      <c r="A110" s="39"/>
      <c r="B110" s="60"/>
      <c r="C110" s="37"/>
      <c r="D110" s="38"/>
      <c r="E110" s="38"/>
      <c r="F110" s="38"/>
      <c r="G110" s="64"/>
    </row>
    <row r="111" spans="1:6" ht="15">
      <c r="A111" s="35" t="s">
        <v>5</v>
      </c>
      <c r="B111" s="36" t="s">
        <v>96</v>
      </c>
      <c r="C111" s="41"/>
      <c r="D111" s="42"/>
      <c r="E111" s="42"/>
      <c r="F111" s="58"/>
    </row>
    <row r="113" spans="1:6" ht="30">
      <c r="A113" s="39" t="s">
        <v>0</v>
      </c>
      <c r="B113" s="60" t="s">
        <v>116</v>
      </c>
      <c r="C113" s="37" t="s">
        <v>9</v>
      </c>
      <c r="D113" s="38">
        <v>4</v>
      </c>
      <c r="E113" s="38"/>
      <c r="F113" s="38">
        <f aca="true" t="shared" si="2" ref="F113:F125">D113*E113</f>
        <v>0</v>
      </c>
    </row>
    <row r="114" spans="1:6" ht="15">
      <c r="A114" s="39"/>
      <c r="B114" s="60"/>
      <c r="C114" s="37"/>
      <c r="D114" s="38"/>
      <c r="E114" s="38"/>
      <c r="F114" s="38"/>
    </row>
    <row r="115" spans="1:6" ht="45">
      <c r="A115" s="39" t="s">
        <v>2</v>
      </c>
      <c r="B115" s="60" t="s">
        <v>117</v>
      </c>
      <c r="C115" s="37" t="s">
        <v>9</v>
      </c>
      <c r="D115" s="38">
        <v>4</v>
      </c>
      <c r="E115" s="38"/>
      <c r="F115" s="38">
        <f t="shared" si="2"/>
        <v>0</v>
      </c>
    </row>
    <row r="116" spans="1:6" ht="15">
      <c r="A116" s="39"/>
      <c r="B116" s="60"/>
      <c r="C116" s="37"/>
      <c r="D116" s="38"/>
      <c r="E116" s="38"/>
      <c r="F116" s="38"/>
    </row>
    <row r="117" spans="1:6" ht="60">
      <c r="A117" s="39" t="s">
        <v>4</v>
      </c>
      <c r="B117" s="60" t="s">
        <v>118</v>
      </c>
      <c r="C117" s="37" t="s">
        <v>9</v>
      </c>
      <c r="D117" s="38">
        <v>2</v>
      </c>
      <c r="E117" s="38"/>
      <c r="F117" s="38">
        <f t="shared" si="2"/>
        <v>0</v>
      </c>
    </row>
    <row r="118" spans="1:6" ht="15">
      <c r="A118" s="39"/>
      <c r="B118" s="60"/>
      <c r="C118" s="37"/>
      <c r="D118" s="38"/>
      <c r="E118" s="38"/>
      <c r="F118" s="38"/>
    </row>
    <row r="119" spans="1:6" ht="45">
      <c r="A119" s="39" t="s">
        <v>5</v>
      </c>
      <c r="B119" s="60" t="s">
        <v>115</v>
      </c>
      <c r="C119" s="37" t="s">
        <v>9</v>
      </c>
      <c r="D119" s="38">
        <v>4</v>
      </c>
      <c r="E119" s="38"/>
      <c r="F119" s="38">
        <f t="shared" si="2"/>
        <v>0</v>
      </c>
    </row>
    <row r="120" spans="1:6" ht="15">
      <c r="A120" s="39"/>
      <c r="B120" s="60"/>
      <c r="C120" s="37"/>
      <c r="D120" s="38"/>
      <c r="E120" s="38"/>
      <c r="F120" s="38"/>
    </row>
    <row r="121" spans="1:6" ht="77.25">
      <c r="A121" s="39" t="s">
        <v>13</v>
      </c>
      <c r="B121" s="66" t="s">
        <v>241</v>
      </c>
      <c r="C121" s="37" t="s">
        <v>239</v>
      </c>
      <c r="D121" s="38">
        <v>7.8</v>
      </c>
      <c r="E121" s="38"/>
      <c r="F121" s="38">
        <f t="shared" si="2"/>
        <v>0</v>
      </c>
    </row>
    <row r="122" ht="15">
      <c r="F122" s="38"/>
    </row>
    <row r="123" spans="1:6" ht="77.25">
      <c r="A123" s="39" t="s">
        <v>28</v>
      </c>
      <c r="B123" s="66" t="s">
        <v>242</v>
      </c>
      <c r="C123" s="37" t="s">
        <v>8</v>
      </c>
      <c r="D123" s="38">
        <v>8</v>
      </c>
      <c r="E123" s="38"/>
      <c r="F123" s="38">
        <f t="shared" si="2"/>
        <v>0</v>
      </c>
    </row>
    <row r="124" ht="15">
      <c r="F124" s="38"/>
    </row>
    <row r="125" spans="1:6" ht="90">
      <c r="A125" s="39" t="s">
        <v>29</v>
      </c>
      <c r="B125" s="66" t="s">
        <v>243</v>
      </c>
      <c r="C125" s="37" t="s">
        <v>8</v>
      </c>
      <c r="D125" s="38">
        <v>5</v>
      </c>
      <c r="E125" s="38"/>
      <c r="F125" s="38">
        <f t="shared" si="2"/>
        <v>0</v>
      </c>
    </row>
    <row r="126" spans="1:6" ht="15">
      <c r="A126" s="39"/>
      <c r="B126" s="66"/>
      <c r="C126" s="37"/>
      <c r="D126" s="38"/>
      <c r="E126" s="38"/>
      <c r="F126" s="38"/>
    </row>
    <row r="127" spans="2:6" ht="15">
      <c r="B127" s="46" t="s">
        <v>119</v>
      </c>
      <c r="C127" s="47"/>
      <c r="D127" s="48"/>
      <c r="E127" s="48"/>
      <c r="F127" s="49">
        <f>SUM(F113:F125)</f>
        <v>0</v>
      </c>
    </row>
    <row r="128" spans="1:6" ht="15">
      <c r="A128" s="39"/>
      <c r="B128" s="66"/>
      <c r="C128" s="37"/>
      <c r="D128" s="38"/>
      <c r="E128" s="38"/>
      <c r="F128" s="38"/>
    </row>
    <row r="129" spans="1:6" ht="15">
      <c r="A129" s="35" t="s">
        <v>13</v>
      </c>
      <c r="B129" s="36" t="s">
        <v>6</v>
      </c>
      <c r="C129" s="37"/>
      <c r="D129" s="38"/>
      <c r="E129" s="38"/>
      <c r="F129" s="38"/>
    </row>
    <row r="130" spans="1:6" ht="15">
      <c r="A130" s="39"/>
      <c r="B130" s="66"/>
      <c r="C130" s="37"/>
      <c r="D130" s="38"/>
      <c r="E130" s="38"/>
      <c r="F130" s="38"/>
    </row>
    <row r="131" spans="1:6" ht="75">
      <c r="A131" s="39" t="s">
        <v>0</v>
      </c>
      <c r="B131" s="66" t="s">
        <v>182</v>
      </c>
      <c r="C131" s="37" t="s">
        <v>9</v>
      </c>
      <c r="D131" s="38">
        <v>2</v>
      </c>
      <c r="E131" s="38"/>
      <c r="F131" s="38">
        <f>D131*E131</f>
        <v>0</v>
      </c>
    </row>
    <row r="132" spans="1:6" ht="15">
      <c r="A132" s="39"/>
      <c r="B132" s="66"/>
      <c r="C132" s="37"/>
      <c r="D132" s="38"/>
      <c r="E132" s="38"/>
      <c r="F132" s="38"/>
    </row>
    <row r="133" spans="1:6" ht="75">
      <c r="A133" s="39" t="s">
        <v>2</v>
      </c>
      <c r="B133" s="66" t="s">
        <v>183</v>
      </c>
      <c r="C133" s="37" t="s">
        <v>9</v>
      </c>
      <c r="D133" s="38">
        <v>1</v>
      </c>
      <c r="E133" s="38"/>
      <c r="F133" s="38">
        <f>D133*E133</f>
        <v>0</v>
      </c>
    </row>
    <row r="134" spans="1:6" ht="15">
      <c r="A134" s="39"/>
      <c r="B134" s="66"/>
      <c r="C134" s="37"/>
      <c r="D134" s="38"/>
      <c r="E134" s="38"/>
      <c r="F134" s="38"/>
    </row>
    <row r="135" spans="1:6" ht="60">
      <c r="A135" s="39" t="s">
        <v>4</v>
      </c>
      <c r="B135" s="55" t="s">
        <v>181</v>
      </c>
      <c r="C135" s="37" t="s">
        <v>8</v>
      </c>
      <c r="D135" s="38">
        <v>10</v>
      </c>
      <c r="E135" s="38"/>
      <c r="F135" s="38">
        <f>D135*E135</f>
        <v>0</v>
      </c>
    </row>
    <row r="136" spans="1:6" ht="15">
      <c r="A136" s="39"/>
      <c r="B136" s="66"/>
      <c r="C136" s="37"/>
      <c r="D136" s="38"/>
      <c r="E136" s="38"/>
      <c r="F136" s="38"/>
    </row>
    <row r="137" spans="1:6" ht="15">
      <c r="A137" s="39" t="s">
        <v>5</v>
      </c>
      <c r="B137" s="66" t="s">
        <v>139</v>
      </c>
      <c r="C137" s="37" t="s">
        <v>8</v>
      </c>
      <c r="D137" s="38">
        <v>12</v>
      </c>
      <c r="E137" s="38"/>
      <c r="F137" s="38">
        <f>D137*E137</f>
        <v>0</v>
      </c>
    </row>
    <row r="138" spans="1:6" ht="15">
      <c r="A138" s="39"/>
      <c r="B138" s="66"/>
      <c r="C138" s="37"/>
      <c r="D138" s="38"/>
      <c r="E138" s="38"/>
      <c r="F138" s="38"/>
    </row>
    <row r="139" spans="1:6" ht="30">
      <c r="A139" s="39" t="s">
        <v>13</v>
      </c>
      <c r="B139" s="66" t="s">
        <v>175</v>
      </c>
      <c r="C139" s="37" t="s">
        <v>16</v>
      </c>
      <c r="D139" s="38">
        <v>1</v>
      </c>
      <c r="E139" s="38"/>
      <c r="F139" s="38">
        <f>D139*E139</f>
        <v>0</v>
      </c>
    </row>
    <row r="140" spans="1:6" ht="15">
      <c r="A140" s="39"/>
      <c r="B140" s="66"/>
      <c r="C140" s="37"/>
      <c r="D140" s="38"/>
      <c r="E140" s="38"/>
      <c r="F140" s="38"/>
    </row>
    <row r="141" spans="1:6" ht="15">
      <c r="A141" s="39" t="s">
        <v>28</v>
      </c>
      <c r="B141" s="66" t="s">
        <v>176</v>
      </c>
      <c r="C141" s="37" t="s">
        <v>16</v>
      </c>
      <c r="D141" s="38">
        <v>1</v>
      </c>
      <c r="E141" s="38"/>
      <c r="F141" s="38">
        <f>D141*E141</f>
        <v>0</v>
      </c>
    </row>
    <row r="142" spans="1:6" ht="15">
      <c r="A142" s="39"/>
      <c r="B142" s="66"/>
      <c r="C142" s="37"/>
      <c r="D142" s="38"/>
      <c r="E142" s="38"/>
      <c r="F142" s="38"/>
    </row>
    <row r="143" spans="1:6" ht="15">
      <c r="A143" s="39"/>
      <c r="B143" s="46" t="s">
        <v>86</v>
      </c>
      <c r="C143" s="47"/>
      <c r="D143" s="48"/>
      <c r="E143" s="48"/>
      <c r="F143" s="49">
        <f>SUM(F131:F142)</f>
        <v>0</v>
      </c>
    </row>
    <row r="144" spans="1:6" ht="15">
      <c r="A144" s="39"/>
      <c r="B144" s="66"/>
      <c r="C144" s="37"/>
      <c r="D144" s="38"/>
      <c r="E144" s="38"/>
      <c r="F144" s="38"/>
    </row>
    <row r="145" spans="1:6" ht="15">
      <c r="A145" s="39"/>
      <c r="B145" s="66"/>
      <c r="C145" s="37"/>
      <c r="D145" s="38"/>
      <c r="E145" s="38"/>
      <c r="F145" s="38"/>
    </row>
  </sheetData>
  <sheetProtection/>
  <mergeCells count="10">
    <mergeCell ref="C9:E9"/>
    <mergeCell ref="C10:E10"/>
    <mergeCell ref="A1:F1"/>
    <mergeCell ref="A2:F2"/>
    <mergeCell ref="A3:F3"/>
    <mergeCell ref="A4:F4"/>
    <mergeCell ref="C5:E5"/>
    <mergeCell ref="C6:E6"/>
    <mergeCell ref="C7:E7"/>
    <mergeCell ref="C8:E8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scale="99" r:id="rId2"/>
  <headerFooter alignWithMargins="0">
    <oddHeader>&amp;L&amp;"Arial Narrow,Navadno"pločnik Dobravlje&amp;C&amp;"Arial Narrow,Navadno"zgornji ustroj</oddHeader>
    <oddFooter>&amp;C&amp;9stran &amp;P</oddFooter>
  </headerFooter>
  <rowBreaks count="3" manualBreakCount="3">
    <brk id="10" max="5" man="1"/>
    <brk id="81" max="5" man="1"/>
    <brk id="110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80"/>
  <sheetViews>
    <sheetView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129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+F15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F21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+F35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+F43</f>
        <v>0</v>
      </c>
    </row>
    <row r="9" spans="1:6" ht="16.5" thickBot="1">
      <c r="A9" s="70" t="s">
        <v>13</v>
      </c>
      <c r="B9" s="71" t="s">
        <v>57</v>
      </c>
      <c r="C9" s="72"/>
      <c r="D9" s="72"/>
      <c r="E9" s="72"/>
      <c r="F9" s="73">
        <f>+F61</f>
        <v>0</v>
      </c>
    </row>
    <row r="10" spans="1:6" ht="17.25" thickBot="1" thickTop="1">
      <c r="A10" s="31"/>
      <c r="B10" s="32" t="s">
        <v>15</v>
      </c>
      <c r="C10" s="33"/>
      <c r="D10" s="33"/>
      <c r="E10" s="33"/>
      <c r="F10" s="34">
        <f>SUM(F5:F9)</f>
        <v>0</v>
      </c>
    </row>
    <row r="11" spans="1:2" ht="15">
      <c r="A11" s="74" t="s">
        <v>0</v>
      </c>
      <c r="B11" s="75" t="s">
        <v>7</v>
      </c>
    </row>
    <row r="12" ht="15">
      <c r="A12" s="76"/>
    </row>
    <row r="13" spans="1:6" ht="30">
      <c r="A13" s="76" t="s">
        <v>0</v>
      </c>
      <c r="B13" s="53" t="s">
        <v>50</v>
      </c>
      <c r="C13" s="44" t="s">
        <v>8</v>
      </c>
      <c r="D13" s="45">
        <v>47.28</v>
      </c>
      <c r="E13" s="45"/>
      <c r="F13" s="45">
        <f>+D13*E13</f>
        <v>0</v>
      </c>
    </row>
    <row r="14" spans="1:11" s="20" customFormat="1" ht="12.75" customHeight="1">
      <c r="A14" s="76"/>
      <c r="B14" s="53"/>
      <c r="C14" s="44"/>
      <c r="D14" s="45"/>
      <c r="E14" s="45"/>
      <c r="F14" s="45"/>
      <c r="H14" s="9"/>
      <c r="I14" s="9"/>
      <c r="J14" s="9"/>
      <c r="K14" s="9"/>
    </row>
    <row r="15" spans="1:11" s="20" customFormat="1" ht="15">
      <c r="A15" s="76"/>
      <c r="B15" s="77" t="s">
        <v>11</v>
      </c>
      <c r="C15" s="78"/>
      <c r="D15" s="79"/>
      <c r="E15" s="79"/>
      <c r="F15" s="80">
        <f>SUM(F13:F14)</f>
        <v>0</v>
      </c>
      <c r="H15" s="9"/>
      <c r="I15" s="9"/>
      <c r="J15" s="9"/>
      <c r="K15" s="9"/>
    </row>
    <row r="16" spans="1:11" s="20" customFormat="1" ht="12.75" customHeight="1">
      <c r="A16" s="76"/>
      <c r="B16" s="81"/>
      <c r="C16" s="82"/>
      <c r="D16" s="83"/>
      <c r="E16" s="83"/>
      <c r="F16" s="84"/>
      <c r="H16" s="9"/>
      <c r="I16" s="9"/>
      <c r="J16" s="9"/>
      <c r="K16" s="9"/>
    </row>
    <row r="17" spans="1:11" s="20" customFormat="1" ht="15">
      <c r="A17" s="74" t="s">
        <v>2</v>
      </c>
      <c r="B17" s="85" t="s">
        <v>19</v>
      </c>
      <c r="C17" s="82"/>
      <c r="D17" s="83"/>
      <c r="E17" s="83"/>
      <c r="F17" s="84"/>
      <c r="H17" s="9"/>
      <c r="I17" s="9"/>
      <c r="J17" s="9"/>
      <c r="K17" s="9"/>
    </row>
    <row r="18" spans="1:11" s="20" customFormat="1" ht="12.75" customHeight="1">
      <c r="A18" s="74"/>
      <c r="B18" s="55"/>
      <c r="C18" s="44"/>
      <c r="D18" s="45"/>
      <c r="E18" s="45"/>
      <c r="F18" s="45"/>
      <c r="H18" s="9"/>
      <c r="I18" s="9"/>
      <c r="J18" s="9"/>
      <c r="K18" s="9"/>
    </row>
    <row r="19" spans="1:11" s="20" customFormat="1" ht="75">
      <c r="A19" s="76" t="s">
        <v>0</v>
      </c>
      <c r="B19" s="55" t="s">
        <v>135</v>
      </c>
      <c r="C19" s="37" t="s">
        <v>239</v>
      </c>
      <c r="D19" s="42">
        <v>55</v>
      </c>
      <c r="E19" s="54"/>
      <c r="F19" s="45">
        <f>E19*D19</f>
        <v>0</v>
      </c>
      <c r="H19" s="9"/>
      <c r="I19" s="9"/>
      <c r="J19" s="9"/>
      <c r="K19" s="9"/>
    </row>
    <row r="20" spans="1:11" s="20" customFormat="1" ht="12.75" customHeight="1">
      <c r="A20" s="76"/>
      <c r="B20" s="51"/>
      <c r="C20" s="82"/>
      <c r="D20" s="83"/>
      <c r="E20" s="83"/>
      <c r="F20" s="84"/>
      <c r="H20" s="9"/>
      <c r="I20" s="9"/>
      <c r="J20" s="9"/>
      <c r="K20" s="9"/>
    </row>
    <row r="21" spans="1:11" s="20" customFormat="1" ht="15">
      <c r="A21" s="76"/>
      <c r="B21" s="77" t="s">
        <v>20</v>
      </c>
      <c r="C21" s="78"/>
      <c r="D21" s="79"/>
      <c r="E21" s="79"/>
      <c r="F21" s="80">
        <f>SUM(F19:F19)</f>
        <v>0</v>
      </c>
      <c r="H21" s="9"/>
      <c r="I21" s="9"/>
      <c r="J21" s="9"/>
      <c r="K21" s="9"/>
    </row>
    <row r="22" spans="1:11" s="20" customFormat="1" ht="12.75" customHeight="1">
      <c r="A22" s="76"/>
      <c r="B22" s="81"/>
      <c r="C22" s="82"/>
      <c r="D22" s="83"/>
      <c r="E22" s="83"/>
      <c r="F22" s="84"/>
      <c r="H22" s="9"/>
      <c r="I22" s="9"/>
      <c r="J22" s="9"/>
      <c r="K22" s="9"/>
    </row>
    <row r="23" spans="1:11" s="20" customFormat="1" ht="15">
      <c r="A23" s="74" t="s">
        <v>4</v>
      </c>
      <c r="B23" s="75" t="s">
        <v>10</v>
      </c>
      <c r="C23" s="9"/>
      <c r="D23" s="69"/>
      <c r="E23" s="69"/>
      <c r="F23" s="69"/>
      <c r="H23" s="9"/>
      <c r="I23" s="9"/>
      <c r="J23" s="9"/>
      <c r="K23" s="9"/>
    </row>
    <row r="24" spans="1:11" s="20" customFormat="1" ht="12.75" customHeight="1">
      <c r="A24" s="74"/>
      <c r="B24" s="75"/>
      <c r="C24" s="9"/>
      <c r="D24" s="69"/>
      <c r="E24" s="69"/>
      <c r="F24" s="69"/>
      <c r="H24" s="9"/>
      <c r="I24" s="9"/>
      <c r="J24" s="9"/>
      <c r="K24" s="9"/>
    </row>
    <row r="25" spans="1:11" s="20" customFormat="1" ht="30">
      <c r="A25" s="76" t="s">
        <v>0</v>
      </c>
      <c r="B25" s="53" t="s">
        <v>61</v>
      </c>
      <c r="C25" s="44" t="s">
        <v>240</v>
      </c>
      <c r="D25" s="45">
        <v>26</v>
      </c>
      <c r="E25" s="45"/>
      <c r="F25" s="45">
        <f>E25*D25</f>
        <v>0</v>
      </c>
      <c r="H25" s="9"/>
      <c r="I25" s="9"/>
      <c r="J25" s="9"/>
      <c r="K25" s="9"/>
    </row>
    <row r="26" spans="1:11" s="20" customFormat="1" ht="12.75" customHeight="1">
      <c r="A26" s="76"/>
      <c r="B26" s="68"/>
      <c r="C26" s="9"/>
      <c r="D26" s="69"/>
      <c r="E26" s="69"/>
      <c r="F26" s="45"/>
      <c r="H26" s="9"/>
      <c r="I26" s="9"/>
      <c r="J26" s="9"/>
      <c r="K26" s="9"/>
    </row>
    <row r="27" spans="1:11" s="20" customFormat="1" ht="120">
      <c r="A27" s="76" t="s">
        <v>2</v>
      </c>
      <c r="B27" s="53" t="s">
        <v>123</v>
      </c>
      <c r="C27" s="44" t="s">
        <v>240</v>
      </c>
      <c r="D27" s="45">
        <v>156</v>
      </c>
      <c r="E27" s="45"/>
      <c r="F27" s="45">
        <f>E27*D27</f>
        <v>0</v>
      </c>
      <c r="H27" s="9"/>
      <c r="I27" s="9"/>
      <c r="J27" s="9"/>
      <c r="K27" s="9"/>
    </row>
    <row r="28" spans="1:11" s="20" customFormat="1" ht="12.75" customHeight="1">
      <c r="A28" s="76"/>
      <c r="B28" s="53"/>
      <c r="C28" s="44"/>
      <c r="D28" s="45"/>
      <c r="E28" s="45"/>
      <c r="F28" s="45"/>
      <c r="H28" s="9"/>
      <c r="I28" s="9"/>
      <c r="J28" s="9"/>
      <c r="K28" s="9"/>
    </row>
    <row r="29" spans="1:11" s="20" customFormat="1" ht="45">
      <c r="A29" s="76" t="s">
        <v>4</v>
      </c>
      <c r="B29" s="55" t="s">
        <v>185</v>
      </c>
      <c r="C29" s="44" t="s">
        <v>239</v>
      </c>
      <c r="D29" s="45">
        <v>125</v>
      </c>
      <c r="E29" s="45"/>
      <c r="F29" s="45">
        <f>E29*D29</f>
        <v>0</v>
      </c>
      <c r="H29" s="9"/>
      <c r="I29" s="9"/>
      <c r="J29" s="9"/>
      <c r="K29" s="9"/>
    </row>
    <row r="30" spans="1:9" ht="12.75" customHeight="1">
      <c r="A30" s="76"/>
      <c r="B30" s="53"/>
      <c r="C30" s="44"/>
      <c r="D30" s="45"/>
      <c r="E30" s="45"/>
      <c r="F30" s="45"/>
      <c r="H30" s="20"/>
      <c r="I30" s="20"/>
    </row>
    <row r="31" spans="1:6" ht="45">
      <c r="A31" s="76" t="s">
        <v>5</v>
      </c>
      <c r="B31" s="55" t="s">
        <v>51</v>
      </c>
      <c r="C31" s="44" t="s">
        <v>239</v>
      </c>
      <c r="D31" s="45">
        <v>94</v>
      </c>
      <c r="E31" s="45"/>
      <c r="F31" s="45">
        <f>E31*D31</f>
        <v>0</v>
      </c>
    </row>
    <row r="32" spans="1:6" ht="12.75" customHeight="1">
      <c r="A32" s="76"/>
      <c r="B32" s="53"/>
      <c r="C32" s="44"/>
      <c r="D32" s="45"/>
      <c r="E32" s="45"/>
      <c r="F32" s="45"/>
    </row>
    <row r="33" spans="1:7" ht="30">
      <c r="A33" s="76" t="s">
        <v>13</v>
      </c>
      <c r="B33" s="53" t="s">
        <v>133</v>
      </c>
      <c r="C33" s="44" t="s">
        <v>8</v>
      </c>
      <c r="D33" s="45">
        <v>47.28</v>
      </c>
      <c r="E33" s="45"/>
      <c r="F33" s="45">
        <f>+D33*E33</f>
        <v>0</v>
      </c>
      <c r="G33" s="64"/>
    </row>
    <row r="34" spans="1:7" ht="12.75" customHeight="1">
      <c r="A34" s="76"/>
      <c r="B34" s="53"/>
      <c r="C34" s="82"/>
      <c r="D34" s="83"/>
      <c r="E34" s="86"/>
      <c r="F34" s="45"/>
      <c r="G34" s="64"/>
    </row>
    <row r="35" spans="1:6" ht="15">
      <c r="A35" s="76"/>
      <c r="B35" s="77" t="s">
        <v>12</v>
      </c>
      <c r="C35" s="78"/>
      <c r="D35" s="79"/>
      <c r="E35" s="79"/>
      <c r="F35" s="80">
        <f>SUM(F25:F34)</f>
        <v>0</v>
      </c>
    </row>
    <row r="36" ht="12.75" customHeight="1">
      <c r="A36" s="76"/>
    </row>
    <row r="37" spans="1:2" ht="15">
      <c r="A37" s="74" t="s">
        <v>5</v>
      </c>
      <c r="B37" s="75" t="s">
        <v>53</v>
      </c>
    </row>
    <row r="38" spans="1:6" ht="15">
      <c r="A38" s="74"/>
      <c r="B38" s="87"/>
      <c r="C38" s="44"/>
      <c r="D38" s="45"/>
      <c r="E38" s="45"/>
      <c r="F38" s="45"/>
    </row>
    <row r="39" spans="1:6" ht="45.75" customHeight="1">
      <c r="A39" s="76" t="s">
        <v>0</v>
      </c>
      <c r="B39" s="87" t="s">
        <v>124</v>
      </c>
      <c r="C39" s="44" t="s">
        <v>239</v>
      </c>
      <c r="D39" s="45">
        <v>16.5</v>
      </c>
      <c r="E39" s="45"/>
      <c r="F39" s="45">
        <f>+D39*E39</f>
        <v>0</v>
      </c>
    </row>
    <row r="40" spans="1:6" ht="15">
      <c r="A40" s="76"/>
      <c r="B40" s="87"/>
      <c r="C40" s="44"/>
      <c r="D40" s="45"/>
      <c r="E40" s="45"/>
      <c r="F40" s="45"/>
    </row>
    <row r="41" spans="1:6" ht="60">
      <c r="A41" s="76" t="s">
        <v>2</v>
      </c>
      <c r="B41" s="53" t="s">
        <v>186</v>
      </c>
      <c r="C41" s="44" t="s">
        <v>239</v>
      </c>
      <c r="D41" s="45">
        <v>96</v>
      </c>
      <c r="E41" s="45"/>
      <c r="F41" s="45">
        <f>+D41*E41</f>
        <v>0</v>
      </c>
    </row>
    <row r="42" spans="1:7" ht="15">
      <c r="A42" s="76"/>
      <c r="B42" s="87"/>
      <c r="C42" s="44"/>
      <c r="D42" s="45"/>
      <c r="E42" s="45"/>
      <c r="F42" s="45"/>
      <c r="G42" s="88"/>
    </row>
    <row r="43" spans="1:6" ht="15">
      <c r="A43" s="76"/>
      <c r="B43" s="77" t="s">
        <v>56</v>
      </c>
      <c r="C43" s="78"/>
      <c r="D43" s="79"/>
      <c r="E43" s="79"/>
      <c r="F43" s="80">
        <f>SUM(F39:F42)</f>
        <v>0</v>
      </c>
    </row>
    <row r="44" spans="1:6" ht="15">
      <c r="A44" s="76"/>
      <c r="B44" s="85"/>
      <c r="C44" s="89"/>
      <c r="D44" s="90"/>
      <c r="E44" s="90"/>
      <c r="F44" s="91"/>
    </row>
    <row r="45" spans="1:6" ht="30">
      <c r="A45" s="74" t="s">
        <v>13</v>
      </c>
      <c r="B45" s="75" t="s">
        <v>57</v>
      </c>
      <c r="C45" s="44"/>
      <c r="D45" s="92"/>
      <c r="E45" s="93"/>
      <c r="F45" s="91"/>
    </row>
    <row r="46" spans="1:6" ht="15">
      <c r="A46" s="76"/>
      <c r="B46" s="53"/>
      <c r="C46" s="44"/>
      <c r="D46" s="45"/>
      <c r="E46" s="45"/>
      <c r="F46" s="45"/>
    </row>
    <row r="47" spans="1:6" ht="47.25">
      <c r="A47" s="76" t="s">
        <v>0</v>
      </c>
      <c r="B47" s="53" t="s">
        <v>244</v>
      </c>
      <c r="C47" s="44" t="s">
        <v>245</v>
      </c>
      <c r="D47" s="45">
        <v>7.3</v>
      </c>
      <c r="E47" s="45"/>
      <c r="F47" s="45">
        <f aca="true" t="shared" si="0" ref="F47:F55">+D47*E47</f>
        <v>0</v>
      </c>
    </row>
    <row r="48" spans="1:6" ht="15">
      <c r="A48" s="76"/>
      <c r="B48" s="53"/>
      <c r="C48" s="44"/>
      <c r="D48" s="45"/>
      <c r="E48" s="45"/>
      <c r="F48" s="45"/>
    </row>
    <row r="49" spans="1:6" ht="62.25">
      <c r="A49" s="76" t="s">
        <v>2</v>
      </c>
      <c r="B49" s="53" t="s">
        <v>246</v>
      </c>
      <c r="C49" s="44" t="s">
        <v>245</v>
      </c>
      <c r="D49" s="45">
        <v>21.8</v>
      </c>
      <c r="E49" s="45"/>
      <c r="F49" s="45">
        <f t="shared" si="0"/>
        <v>0</v>
      </c>
    </row>
    <row r="50" spans="1:6" ht="15">
      <c r="A50" s="76"/>
      <c r="B50" s="53"/>
      <c r="C50" s="44"/>
      <c r="D50" s="45"/>
      <c r="E50" s="45"/>
      <c r="F50" s="45"/>
    </row>
    <row r="51" spans="1:6" ht="62.25">
      <c r="A51" s="76" t="s">
        <v>4</v>
      </c>
      <c r="B51" s="53" t="s">
        <v>247</v>
      </c>
      <c r="C51" s="44" t="s">
        <v>245</v>
      </c>
      <c r="D51" s="45">
        <v>28.6</v>
      </c>
      <c r="E51" s="45"/>
      <c r="F51" s="45">
        <f t="shared" si="0"/>
        <v>0</v>
      </c>
    </row>
    <row r="52" spans="1:6" ht="15">
      <c r="A52" s="76"/>
      <c r="B52" s="53"/>
      <c r="C52" s="44"/>
      <c r="D52" s="45"/>
      <c r="E52" s="45"/>
      <c r="F52" s="45"/>
    </row>
    <row r="53" spans="1:6" ht="30">
      <c r="A53" s="76" t="s">
        <v>5</v>
      </c>
      <c r="B53" s="53" t="s">
        <v>127</v>
      </c>
      <c r="C53" s="44" t="s">
        <v>58</v>
      </c>
      <c r="D53" s="45">
        <v>4550</v>
      </c>
      <c r="E53" s="45"/>
      <c r="F53" s="45">
        <f t="shared" si="0"/>
        <v>0</v>
      </c>
    </row>
    <row r="54" spans="1:6" ht="15">
      <c r="A54" s="76"/>
      <c r="B54" s="53"/>
      <c r="C54" s="44"/>
      <c r="D54" s="45"/>
      <c r="E54" s="45"/>
      <c r="F54" s="45"/>
    </row>
    <row r="55" spans="1:6" ht="15.75" customHeight="1">
      <c r="A55" s="76" t="s">
        <v>13</v>
      </c>
      <c r="B55" s="53" t="s">
        <v>54</v>
      </c>
      <c r="C55" s="44" t="s">
        <v>8</v>
      </c>
      <c r="D55" s="45">
        <v>166</v>
      </c>
      <c r="E55" s="45"/>
      <c r="F55" s="45">
        <f t="shared" si="0"/>
        <v>0</v>
      </c>
    </row>
    <row r="56" spans="1:11" ht="15">
      <c r="A56" s="74"/>
      <c r="B56" s="75"/>
      <c r="F56" s="45"/>
      <c r="K56" s="68"/>
    </row>
    <row r="57" spans="1:11" ht="45">
      <c r="A57" s="76" t="s">
        <v>28</v>
      </c>
      <c r="B57" s="53" t="s">
        <v>184</v>
      </c>
      <c r="C57" s="44" t="s">
        <v>239</v>
      </c>
      <c r="D57" s="45">
        <v>125</v>
      </c>
      <c r="E57" s="45"/>
      <c r="F57" s="45">
        <f>+D57*E57</f>
        <v>0</v>
      </c>
      <c r="K57" s="68"/>
    </row>
    <row r="58" spans="1:11" ht="15">
      <c r="A58" s="76"/>
      <c r="B58" s="53"/>
      <c r="C58" s="44"/>
      <c r="D58" s="45"/>
      <c r="E58" s="45"/>
      <c r="F58" s="45"/>
      <c r="K58" s="68"/>
    </row>
    <row r="59" spans="1:11" ht="30" customHeight="1">
      <c r="A59" s="76" t="s">
        <v>29</v>
      </c>
      <c r="B59" s="53" t="s">
        <v>60</v>
      </c>
      <c r="C59" s="44" t="s">
        <v>9</v>
      </c>
      <c r="D59" s="45">
        <v>25</v>
      </c>
      <c r="E59" s="45"/>
      <c r="F59" s="45">
        <f>+D59*E59</f>
        <v>0</v>
      </c>
      <c r="K59" s="68"/>
    </row>
    <row r="60" spans="1:11" s="20" customFormat="1" ht="15">
      <c r="A60" s="76"/>
      <c r="B60" s="94"/>
      <c r="C60" s="9"/>
      <c r="D60" s="69"/>
      <c r="E60" s="95"/>
      <c r="F60" s="69"/>
      <c r="H60" s="9"/>
      <c r="I60" s="9"/>
      <c r="J60" s="9"/>
      <c r="K60" s="9"/>
    </row>
    <row r="61" spans="1:11" s="20" customFormat="1" ht="30">
      <c r="A61" s="76"/>
      <c r="B61" s="77" t="s">
        <v>180</v>
      </c>
      <c r="C61" s="78"/>
      <c r="D61" s="79"/>
      <c r="E61" s="79"/>
      <c r="F61" s="80">
        <f>SUM(F47:F59)</f>
        <v>0</v>
      </c>
      <c r="H61" s="9"/>
      <c r="I61" s="9"/>
      <c r="J61" s="9"/>
      <c r="K61" s="9"/>
    </row>
    <row r="66" spans="1:11" s="20" customFormat="1" ht="12.75">
      <c r="A66" s="67"/>
      <c r="B66" s="9"/>
      <c r="C66" s="9"/>
      <c r="D66" s="69"/>
      <c r="E66" s="69"/>
      <c r="F66" s="69"/>
      <c r="H66" s="9"/>
      <c r="I66" s="9"/>
      <c r="J66" s="9"/>
      <c r="K66" s="9"/>
    </row>
    <row r="67" spans="1:11" s="20" customFormat="1" ht="12.75">
      <c r="A67" s="67"/>
      <c r="B67" s="9"/>
      <c r="C67" s="9"/>
      <c r="D67" s="69"/>
      <c r="E67" s="69"/>
      <c r="F67" s="69"/>
      <c r="H67" s="9"/>
      <c r="I67" s="9"/>
      <c r="J67" s="9"/>
      <c r="K67" s="9"/>
    </row>
    <row r="80" ht="12.75">
      <c r="B80" s="96"/>
    </row>
  </sheetData>
  <sheetProtection/>
  <mergeCells count="10">
    <mergeCell ref="C7:E7"/>
    <mergeCell ref="C8:E8"/>
    <mergeCell ref="C9:E9"/>
    <mergeCell ref="C10:E10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Header>&amp;L&amp;"Arial Narrow,Navadno"pločnik Dobravlje&amp;C&amp;"Arial Narrow,Navadno"ZID 1</oddHeader>
    <oddFooter>&amp;C&amp;9stran &amp;P</oddFooter>
  </headerFooter>
  <rowBreaks count="2" manualBreakCount="2">
    <brk id="10" max="5" man="1"/>
    <brk id="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82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130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+F15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F23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+F37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+F45</f>
        <v>0</v>
      </c>
    </row>
    <row r="9" spans="1:6" ht="16.5" thickBot="1">
      <c r="A9" s="70" t="s">
        <v>13</v>
      </c>
      <c r="B9" s="71" t="s">
        <v>57</v>
      </c>
      <c r="C9" s="72"/>
      <c r="D9" s="72"/>
      <c r="E9" s="72"/>
      <c r="F9" s="73">
        <f>+F63</f>
        <v>0</v>
      </c>
    </row>
    <row r="10" spans="1:6" ht="17.25" thickBot="1" thickTop="1">
      <c r="A10" s="31"/>
      <c r="B10" s="32" t="s">
        <v>15</v>
      </c>
      <c r="C10" s="33"/>
      <c r="D10" s="33"/>
      <c r="E10" s="33"/>
      <c r="F10" s="34">
        <f>SUM(F5:F9)</f>
        <v>0</v>
      </c>
    </row>
    <row r="11" spans="1:2" ht="15">
      <c r="A11" s="74" t="s">
        <v>0</v>
      </c>
      <c r="B11" s="75" t="s">
        <v>7</v>
      </c>
    </row>
    <row r="12" ht="15">
      <c r="A12" s="76"/>
    </row>
    <row r="13" spans="1:6" ht="30">
      <c r="A13" s="76" t="s">
        <v>0</v>
      </c>
      <c r="B13" s="53" t="s">
        <v>50</v>
      </c>
      <c r="C13" s="44" t="s">
        <v>8</v>
      </c>
      <c r="D13" s="45">
        <v>54.11</v>
      </c>
      <c r="E13" s="45"/>
      <c r="F13" s="45">
        <f>+D13*E13</f>
        <v>0</v>
      </c>
    </row>
    <row r="14" spans="1:11" s="20" customFormat="1" ht="15">
      <c r="A14" s="76"/>
      <c r="B14" s="53"/>
      <c r="C14" s="44"/>
      <c r="D14" s="45"/>
      <c r="E14" s="45"/>
      <c r="F14" s="45"/>
      <c r="H14" s="9"/>
      <c r="I14" s="9"/>
      <c r="J14" s="9"/>
      <c r="K14" s="9"/>
    </row>
    <row r="15" spans="1:11" s="20" customFormat="1" ht="15">
      <c r="A15" s="76"/>
      <c r="B15" s="77" t="s">
        <v>11</v>
      </c>
      <c r="C15" s="78"/>
      <c r="D15" s="79"/>
      <c r="E15" s="79"/>
      <c r="F15" s="80">
        <f>SUM(F13:F14)</f>
        <v>0</v>
      </c>
      <c r="H15" s="9"/>
      <c r="I15" s="9"/>
      <c r="J15" s="9"/>
      <c r="K15" s="9"/>
    </row>
    <row r="16" spans="1:11" s="20" customFormat="1" ht="15">
      <c r="A16" s="76"/>
      <c r="B16" s="81"/>
      <c r="C16" s="82"/>
      <c r="D16" s="83"/>
      <c r="E16" s="83"/>
      <c r="F16" s="84"/>
      <c r="H16" s="9"/>
      <c r="I16" s="9"/>
      <c r="J16" s="9"/>
      <c r="K16" s="9"/>
    </row>
    <row r="17" spans="1:11" s="20" customFormat="1" ht="15">
      <c r="A17" s="74" t="s">
        <v>2</v>
      </c>
      <c r="B17" s="85" t="s">
        <v>19</v>
      </c>
      <c r="C17" s="82"/>
      <c r="D17" s="83"/>
      <c r="E17" s="83"/>
      <c r="F17" s="84"/>
      <c r="H17" s="9"/>
      <c r="I17" s="9"/>
      <c r="J17" s="9"/>
      <c r="K17" s="9"/>
    </row>
    <row r="18" spans="1:11" s="20" customFormat="1" ht="15">
      <c r="A18" s="74"/>
      <c r="B18" s="55"/>
      <c r="C18" s="44"/>
      <c r="D18" s="45"/>
      <c r="E18" s="45"/>
      <c r="F18" s="45"/>
      <c r="H18" s="9"/>
      <c r="I18" s="9"/>
      <c r="J18" s="9"/>
      <c r="K18" s="9"/>
    </row>
    <row r="19" spans="1:11" s="20" customFormat="1" ht="90">
      <c r="A19" s="76" t="s">
        <v>0</v>
      </c>
      <c r="B19" s="55" t="s">
        <v>136</v>
      </c>
      <c r="C19" s="37" t="s">
        <v>240</v>
      </c>
      <c r="D19" s="42">
        <v>42.5</v>
      </c>
      <c r="E19" s="54"/>
      <c r="F19" s="45">
        <f>E19*D19</f>
        <v>0</v>
      </c>
      <c r="H19" s="9"/>
      <c r="I19" s="9"/>
      <c r="J19" s="9"/>
      <c r="K19" s="9"/>
    </row>
    <row r="20" spans="1:11" s="20" customFormat="1" ht="15">
      <c r="A20" s="76"/>
      <c r="B20" s="55"/>
      <c r="C20" s="37"/>
      <c r="D20" s="42"/>
      <c r="E20" s="54"/>
      <c r="F20" s="45"/>
      <c r="H20" s="9"/>
      <c r="I20" s="9"/>
      <c r="J20" s="9"/>
      <c r="K20" s="9"/>
    </row>
    <row r="21" spans="1:11" s="20" customFormat="1" ht="75">
      <c r="A21" s="76" t="s">
        <v>2</v>
      </c>
      <c r="B21" s="55" t="s">
        <v>128</v>
      </c>
      <c r="C21" s="37" t="s">
        <v>239</v>
      </c>
      <c r="D21" s="42">
        <v>15</v>
      </c>
      <c r="E21" s="54"/>
      <c r="F21" s="45">
        <f>E21*D21</f>
        <v>0</v>
      </c>
      <c r="H21" s="9"/>
      <c r="I21" s="9"/>
      <c r="J21" s="9"/>
      <c r="K21" s="9"/>
    </row>
    <row r="22" spans="1:11" s="20" customFormat="1" ht="15">
      <c r="A22" s="76"/>
      <c r="B22" s="51"/>
      <c r="C22" s="82"/>
      <c r="D22" s="83"/>
      <c r="E22" s="83"/>
      <c r="F22" s="84"/>
      <c r="H22" s="9"/>
      <c r="I22" s="9"/>
      <c r="J22" s="9"/>
      <c r="K22" s="9"/>
    </row>
    <row r="23" spans="1:11" s="20" customFormat="1" ht="15">
      <c r="A23" s="76"/>
      <c r="B23" s="77" t="s">
        <v>20</v>
      </c>
      <c r="C23" s="78"/>
      <c r="D23" s="79"/>
      <c r="E23" s="79"/>
      <c r="F23" s="80">
        <f>SUM(F19:F22)</f>
        <v>0</v>
      </c>
      <c r="H23" s="9"/>
      <c r="I23" s="9"/>
      <c r="J23" s="9"/>
      <c r="K23" s="9"/>
    </row>
    <row r="24" spans="1:11" s="20" customFormat="1" ht="15">
      <c r="A24" s="76"/>
      <c r="B24" s="81"/>
      <c r="C24" s="82"/>
      <c r="D24" s="83"/>
      <c r="E24" s="83"/>
      <c r="F24" s="84"/>
      <c r="H24" s="9"/>
      <c r="I24" s="9"/>
      <c r="J24" s="9"/>
      <c r="K24" s="9"/>
    </row>
    <row r="25" spans="1:11" s="20" customFormat="1" ht="15">
      <c r="A25" s="74" t="s">
        <v>4</v>
      </c>
      <c r="B25" s="75" t="s">
        <v>10</v>
      </c>
      <c r="C25" s="9"/>
      <c r="D25" s="69"/>
      <c r="E25" s="69"/>
      <c r="F25" s="69"/>
      <c r="H25" s="9"/>
      <c r="I25" s="9"/>
      <c r="J25" s="9"/>
      <c r="K25" s="9"/>
    </row>
    <row r="26" spans="1:11" s="20" customFormat="1" ht="15">
      <c r="A26" s="74"/>
      <c r="B26" s="75"/>
      <c r="C26" s="9"/>
      <c r="D26" s="69"/>
      <c r="E26" s="69"/>
      <c r="F26" s="69"/>
      <c r="H26" s="9"/>
      <c r="I26" s="9"/>
      <c r="J26" s="9"/>
      <c r="K26" s="9"/>
    </row>
    <row r="27" spans="1:11" s="20" customFormat="1" ht="30">
      <c r="A27" s="76" t="s">
        <v>0</v>
      </c>
      <c r="B27" s="53" t="s">
        <v>61</v>
      </c>
      <c r="C27" s="44" t="s">
        <v>240</v>
      </c>
      <c r="D27" s="45">
        <v>9.5</v>
      </c>
      <c r="E27" s="45"/>
      <c r="F27" s="45">
        <f>E27*D27</f>
        <v>0</v>
      </c>
      <c r="H27" s="9"/>
      <c r="I27" s="9"/>
      <c r="J27" s="9"/>
      <c r="K27" s="9"/>
    </row>
    <row r="28" spans="1:11" s="20" customFormat="1" ht="15">
      <c r="A28" s="76"/>
      <c r="B28" s="68"/>
      <c r="C28" s="9"/>
      <c r="D28" s="69"/>
      <c r="E28" s="69"/>
      <c r="F28" s="45"/>
      <c r="H28" s="9"/>
      <c r="I28" s="9"/>
      <c r="J28" s="9"/>
      <c r="K28" s="9"/>
    </row>
    <row r="29" spans="1:11" s="20" customFormat="1" ht="120">
      <c r="A29" s="76" t="s">
        <v>2</v>
      </c>
      <c r="B29" s="53" t="s">
        <v>123</v>
      </c>
      <c r="C29" s="44" t="s">
        <v>240</v>
      </c>
      <c r="D29" s="45">
        <v>99</v>
      </c>
      <c r="E29" s="45"/>
      <c r="F29" s="45">
        <f>E29*D29</f>
        <v>0</v>
      </c>
      <c r="H29" s="9"/>
      <c r="I29" s="9"/>
      <c r="J29" s="9"/>
      <c r="K29" s="9"/>
    </row>
    <row r="30" spans="1:11" s="20" customFormat="1" ht="15">
      <c r="A30" s="76"/>
      <c r="B30" s="53"/>
      <c r="C30" s="44"/>
      <c r="D30" s="45"/>
      <c r="E30" s="45"/>
      <c r="F30" s="45"/>
      <c r="H30" s="9"/>
      <c r="I30" s="9"/>
      <c r="J30" s="9"/>
      <c r="K30" s="9"/>
    </row>
    <row r="31" spans="1:11" s="20" customFormat="1" ht="45">
      <c r="A31" s="76" t="s">
        <v>4</v>
      </c>
      <c r="B31" s="55" t="s">
        <v>185</v>
      </c>
      <c r="C31" s="44" t="s">
        <v>239</v>
      </c>
      <c r="D31" s="45">
        <v>155</v>
      </c>
      <c r="E31" s="45"/>
      <c r="F31" s="45">
        <f>E31*D31</f>
        <v>0</v>
      </c>
      <c r="H31" s="9"/>
      <c r="I31" s="9"/>
      <c r="J31" s="9"/>
      <c r="K31" s="9"/>
    </row>
    <row r="32" spans="1:9" ht="15">
      <c r="A32" s="76"/>
      <c r="B32" s="53"/>
      <c r="C32" s="44"/>
      <c r="D32" s="45"/>
      <c r="E32" s="45"/>
      <c r="F32" s="45"/>
      <c r="H32" s="20"/>
      <c r="I32" s="20"/>
    </row>
    <row r="33" spans="1:6" ht="45">
      <c r="A33" s="76" t="s">
        <v>5</v>
      </c>
      <c r="B33" s="55" t="s">
        <v>51</v>
      </c>
      <c r="C33" s="44" t="s">
        <v>239</v>
      </c>
      <c r="D33" s="45">
        <v>107.5</v>
      </c>
      <c r="E33" s="45"/>
      <c r="F33" s="45">
        <f>E33*D33</f>
        <v>0</v>
      </c>
    </row>
    <row r="34" spans="1:6" ht="15">
      <c r="A34" s="76"/>
      <c r="B34" s="53"/>
      <c r="C34" s="44"/>
      <c r="D34" s="45"/>
      <c r="E34" s="45"/>
      <c r="F34" s="45"/>
    </row>
    <row r="35" spans="1:7" ht="30">
      <c r="A35" s="76" t="s">
        <v>13</v>
      </c>
      <c r="B35" s="53" t="s">
        <v>133</v>
      </c>
      <c r="C35" s="44" t="s">
        <v>8</v>
      </c>
      <c r="D35" s="45">
        <v>54.11</v>
      </c>
      <c r="E35" s="45"/>
      <c r="F35" s="45">
        <f>+D35*E35</f>
        <v>0</v>
      </c>
      <c r="G35" s="64"/>
    </row>
    <row r="36" spans="1:7" ht="15">
      <c r="A36" s="76"/>
      <c r="B36" s="53"/>
      <c r="C36" s="82"/>
      <c r="D36" s="83"/>
      <c r="E36" s="86"/>
      <c r="F36" s="45"/>
      <c r="G36" s="64"/>
    </row>
    <row r="37" spans="1:6" ht="15">
      <c r="A37" s="76"/>
      <c r="B37" s="77" t="s">
        <v>12</v>
      </c>
      <c r="C37" s="78"/>
      <c r="D37" s="79"/>
      <c r="E37" s="79"/>
      <c r="F37" s="80">
        <f>SUM(F27:F36)</f>
        <v>0</v>
      </c>
    </row>
    <row r="38" ht="15">
      <c r="A38" s="76"/>
    </row>
    <row r="39" spans="1:2" ht="15">
      <c r="A39" s="74" t="s">
        <v>5</v>
      </c>
      <c r="B39" s="75" t="s">
        <v>53</v>
      </c>
    </row>
    <row r="40" spans="1:6" ht="15">
      <c r="A40" s="74"/>
      <c r="B40" s="87"/>
      <c r="C40" s="44"/>
      <c r="D40" s="45"/>
      <c r="E40" s="45"/>
      <c r="F40" s="45"/>
    </row>
    <row r="41" spans="1:6" ht="45.75" customHeight="1">
      <c r="A41" s="76" t="s">
        <v>0</v>
      </c>
      <c r="B41" s="97" t="s">
        <v>124</v>
      </c>
      <c r="C41" s="44" t="s">
        <v>239</v>
      </c>
      <c r="D41" s="45">
        <v>17.2</v>
      </c>
      <c r="E41" s="45"/>
      <c r="F41" s="45">
        <f>+D41*E41</f>
        <v>0</v>
      </c>
    </row>
    <row r="42" spans="1:6" ht="15">
      <c r="A42" s="76"/>
      <c r="B42" s="98"/>
      <c r="C42" s="44"/>
      <c r="D42" s="45"/>
      <c r="E42" s="45"/>
      <c r="F42" s="45"/>
    </row>
    <row r="43" spans="1:6" ht="60">
      <c r="A43" s="76" t="s">
        <v>2</v>
      </c>
      <c r="B43" s="53" t="s">
        <v>186</v>
      </c>
      <c r="C43" s="44" t="s">
        <v>239</v>
      </c>
      <c r="D43" s="45">
        <v>116</v>
      </c>
      <c r="E43" s="45"/>
      <c r="F43" s="45">
        <f>+D43*E43</f>
        <v>0</v>
      </c>
    </row>
    <row r="44" spans="1:7" ht="15">
      <c r="A44" s="76"/>
      <c r="B44" s="87"/>
      <c r="C44" s="44"/>
      <c r="D44" s="45"/>
      <c r="E44" s="45"/>
      <c r="F44" s="45"/>
      <c r="G44" s="88"/>
    </row>
    <row r="45" spans="1:6" ht="15">
      <c r="A45" s="76"/>
      <c r="B45" s="77" t="s">
        <v>56</v>
      </c>
      <c r="C45" s="78"/>
      <c r="D45" s="79"/>
      <c r="E45" s="79"/>
      <c r="F45" s="80">
        <f>SUM(F41:F44)</f>
        <v>0</v>
      </c>
    </row>
    <row r="46" spans="1:6" ht="15">
      <c r="A46" s="76"/>
      <c r="B46" s="85"/>
      <c r="C46" s="89"/>
      <c r="D46" s="90"/>
      <c r="E46" s="90"/>
      <c r="F46" s="91"/>
    </row>
    <row r="47" spans="1:6" ht="30">
      <c r="A47" s="74" t="s">
        <v>13</v>
      </c>
      <c r="B47" s="75" t="s">
        <v>57</v>
      </c>
      <c r="C47" s="44"/>
      <c r="D47" s="92"/>
      <c r="E47" s="93"/>
      <c r="F47" s="91"/>
    </row>
    <row r="48" spans="1:6" ht="15">
      <c r="A48" s="76"/>
      <c r="B48" s="53"/>
      <c r="C48" s="44"/>
      <c r="D48" s="45"/>
      <c r="E48" s="45"/>
      <c r="F48" s="45"/>
    </row>
    <row r="49" spans="1:6" ht="47.25">
      <c r="A49" s="76" t="s">
        <v>0</v>
      </c>
      <c r="B49" s="53" t="s">
        <v>244</v>
      </c>
      <c r="C49" s="44" t="s">
        <v>245</v>
      </c>
      <c r="D49" s="45">
        <v>7.7</v>
      </c>
      <c r="E49" s="45"/>
      <c r="F49" s="45">
        <f aca="true" t="shared" si="0" ref="F49:F57">+D49*E49</f>
        <v>0</v>
      </c>
    </row>
    <row r="50" spans="1:6" ht="15">
      <c r="A50" s="76"/>
      <c r="B50" s="53"/>
      <c r="C50" s="44"/>
      <c r="D50" s="45"/>
      <c r="E50" s="45"/>
      <c r="F50" s="45"/>
    </row>
    <row r="51" spans="1:6" ht="62.25">
      <c r="A51" s="76" t="s">
        <v>2</v>
      </c>
      <c r="B51" s="53" t="s">
        <v>246</v>
      </c>
      <c r="C51" s="44" t="s">
        <v>245</v>
      </c>
      <c r="D51" s="45">
        <v>25</v>
      </c>
      <c r="E51" s="45"/>
      <c r="F51" s="45">
        <f t="shared" si="0"/>
        <v>0</v>
      </c>
    </row>
    <row r="52" spans="1:6" ht="15">
      <c r="A52" s="76"/>
      <c r="B52" s="53"/>
      <c r="C52" s="44"/>
      <c r="D52" s="45"/>
      <c r="E52" s="45"/>
      <c r="F52" s="45"/>
    </row>
    <row r="53" spans="1:6" ht="62.25">
      <c r="A53" s="76" t="s">
        <v>4</v>
      </c>
      <c r="B53" s="53" t="s">
        <v>248</v>
      </c>
      <c r="C53" s="44" t="s">
        <v>245</v>
      </c>
      <c r="D53" s="45">
        <v>34.5</v>
      </c>
      <c r="E53" s="45"/>
      <c r="F53" s="45">
        <f t="shared" si="0"/>
        <v>0</v>
      </c>
    </row>
    <row r="54" spans="1:6" ht="15">
      <c r="A54" s="76"/>
      <c r="B54" s="53"/>
      <c r="C54" s="44"/>
      <c r="D54" s="45"/>
      <c r="E54" s="45"/>
      <c r="F54" s="45"/>
    </row>
    <row r="55" spans="1:6" ht="30">
      <c r="A55" s="76" t="s">
        <v>5</v>
      </c>
      <c r="B55" s="53" t="s">
        <v>127</v>
      </c>
      <c r="C55" s="44" t="s">
        <v>58</v>
      </c>
      <c r="D55" s="45">
        <v>5360</v>
      </c>
      <c r="E55" s="45"/>
      <c r="F55" s="45">
        <f t="shared" si="0"/>
        <v>0</v>
      </c>
    </row>
    <row r="56" spans="1:6" ht="15">
      <c r="A56" s="76"/>
      <c r="B56" s="53"/>
      <c r="C56" s="44"/>
      <c r="D56" s="45"/>
      <c r="E56" s="45"/>
      <c r="F56" s="45"/>
    </row>
    <row r="57" spans="1:6" ht="15.75" customHeight="1">
      <c r="A57" s="76" t="s">
        <v>13</v>
      </c>
      <c r="B57" s="53" t="s">
        <v>54</v>
      </c>
      <c r="C57" s="44" t="s">
        <v>8</v>
      </c>
      <c r="D57" s="45">
        <v>201</v>
      </c>
      <c r="E57" s="45"/>
      <c r="F57" s="45">
        <f t="shared" si="0"/>
        <v>0</v>
      </c>
    </row>
    <row r="58" spans="1:6" ht="15">
      <c r="A58" s="76"/>
      <c r="B58" s="53"/>
      <c r="C58" s="44"/>
      <c r="D58" s="45"/>
      <c r="E58" s="45"/>
      <c r="F58" s="45"/>
    </row>
    <row r="59" spans="1:11" ht="45">
      <c r="A59" s="76" t="s">
        <v>28</v>
      </c>
      <c r="B59" s="53" t="s">
        <v>184</v>
      </c>
      <c r="C59" s="44" t="s">
        <v>239</v>
      </c>
      <c r="D59" s="45">
        <v>150</v>
      </c>
      <c r="E59" s="45"/>
      <c r="F59" s="45">
        <f>+D59*E59</f>
        <v>0</v>
      </c>
      <c r="K59" s="68"/>
    </row>
    <row r="60" spans="1:11" ht="15">
      <c r="A60" s="76"/>
      <c r="B60" s="53"/>
      <c r="C60" s="44"/>
      <c r="D60" s="45"/>
      <c r="E60" s="45"/>
      <c r="F60" s="45"/>
      <c r="K60" s="68"/>
    </row>
    <row r="61" spans="1:11" ht="30" customHeight="1">
      <c r="A61" s="76" t="s">
        <v>29</v>
      </c>
      <c r="B61" s="53" t="s">
        <v>60</v>
      </c>
      <c r="C61" s="44" t="s">
        <v>9</v>
      </c>
      <c r="D61" s="45">
        <v>28</v>
      </c>
      <c r="E61" s="45"/>
      <c r="F61" s="45">
        <f>+D61*E61</f>
        <v>0</v>
      </c>
      <c r="K61" s="68"/>
    </row>
    <row r="62" spans="1:11" s="20" customFormat="1" ht="15">
      <c r="A62" s="76"/>
      <c r="B62" s="94"/>
      <c r="C62" s="9"/>
      <c r="D62" s="69"/>
      <c r="E62" s="95"/>
      <c r="F62" s="69"/>
      <c r="H62" s="9"/>
      <c r="I62" s="9"/>
      <c r="J62" s="9"/>
      <c r="K62" s="9"/>
    </row>
    <row r="63" spans="1:11" s="20" customFormat="1" ht="30">
      <c r="A63" s="76"/>
      <c r="B63" s="77" t="s">
        <v>59</v>
      </c>
      <c r="C63" s="78"/>
      <c r="D63" s="79"/>
      <c r="E63" s="79"/>
      <c r="F63" s="80">
        <f>SUM(F49:F61)</f>
        <v>0</v>
      </c>
      <c r="H63" s="9"/>
      <c r="I63" s="9"/>
      <c r="J63" s="9"/>
      <c r="K63" s="9"/>
    </row>
    <row r="68" spans="1:11" s="20" customFormat="1" ht="12.75">
      <c r="A68" s="67"/>
      <c r="B68" s="9"/>
      <c r="C68" s="9"/>
      <c r="D68" s="69"/>
      <c r="E68" s="69"/>
      <c r="F68" s="69"/>
      <c r="H68" s="9"/>
      <c r="I68" s="9"/>
      <c r="J68" s="9"/>
      <c r="K68" s="9"/>
    </row>
    <row r="69" spans="1:11" s="20" customFormat="1" ht="12.75">
      <c r="A69" s="67"/>
      <c r="B69" s="9"/>
      <c r="C69" s="9"/>
      <c r="D69" s="69"/>
      <c r="E69" s="69"/>
      <c r="F69" s="69"/>
      <c r="H69" s="9"/>
      <c r="I69" s="9"/>
      <c r="J69" s="9"/>
      <c r="K69" s="9"/>
    </row>
    <row r="82" ht="12.75">
      <c r="B82" s="96"/>
    </row>
  </sheetData>
  <sheetProtection/>
  <mergeCells count="10">
    <mergeCell ref="C7:E7"/>
    <mergeCell ref="C8:E8"/>
    <mergeCell ref="C9:E9"/>
    <mergeCell ref="C10:E10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Header>&amp;L&amp;"Arial Narrow,Navadno"pločnik Dobravlje&amp;C&amp;"Arial Narrow,Navadno"ZID 2</oddHeader>
    <oddFooter>&amp;C&amp;9stran &amp;P</oddFooter>
  </headerFooter>
  <rowBreaks count="2" manualBreakCount="2">
    <brk id="10" max="5" man="1"/>
    <brk id="3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84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134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+F15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F25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+F39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+F47</f>
        <v>0</v>
      </c>
    </row>
    <row r="9" spans="1:6" ht="16.5" thickBot="1">
      <c r="A9" s="70" t="s">
        <v>13</v>
      </c>
      <c r="B9" s="71" t="s">
        <v>57</v>
      </c>
      <c r="C9" s="72"/>
      <c r="D9" s="72"/>
      <c r="E9" s="72"/>
      <c r="F9" s="73">
        <f>+F65</f>
        <v>0</v>
      </c>
    </row>
    <row r="10" spans="1:6" ht="17.25" thickBot="1" thickTop="1">
      <c r="A10" s="31"/>
      <c r="B10" s="32" t="s">
        <v>15</v>
      </c>
      <c r="C10" s="33"/>
      <c r="D10" s="33"/>
      <c r="E10" s="33"/>
      <c r="F10" s="34">
        <f>SUM(F5:F9)</f>
        <v>0</v>
      </c>
    </row>
    <row r="11" spans="1:2" ht="15">
      <c r="A11" s="74" t="s">
        <v>0</v>
      </c>
      <c r="B11" s="75" t="s">
        <v>7</v>
      </c>
    </row>
    <row r="12" ht="12.75" customHeight="1">
      <c r="A12" s="76"/>
    </row>
    <row r="13" spans="1:6" ht="30">
      <c r="A13" s="76" t="s">
        <v>0</v>
      </c>
      <c r="B13" s="53" t="s">
        <v>50</v>
      </c>
      <c r="C13" s="44" t="s">
        <v>8</v>
      </c>
      <c r="D13" s="45">
        <v>54.11</v>
      </c>
      <c r="E13" s="45"/>
      <c r="F13" s="45">
        <f>+D13*E13</f>
        <v>0</v>
      </c>
    </row>
    <row r="14" spans="1:11" s="20" customFormat="1" ht="12.75" customHeight="1">
      <c r="A14" s="76"/>
      <c r="B14" s="53"/>
      <c r="C14" s="44"/>
      <c r="D14" s="45"/>
      <c r="E14" s="45"/>
      <c r="F14" s="45"/>
      <c r="H14" s="9"/>
      <c r="I14" s="9"/>
      <c r="J14" s="9"/>
      <c r="K14" s="9"/>
    </row>
    <row r="15" spans="1:11" s="20" customFormat="1" ht="15">
      <c r="A15" s="76"/>
      <c r="B15" s="77" t="s">
        <v>11</v>
      </c>
      <c r="C15" s="78"/>
      <c r="D15" s="79"/>
      <c r="E15" s="79"/>
      <c r="F15" s="80">
        <f>SUM(F13:F14)</f>
        <v>0</v>
      </c>
      <c r="H15" s="9"/>
      <c r="I15" s="9"/>
      <c r="J15" s="9"/>
      <c r="K15" s="9"/>
    </row>
    <row r="16" spans="1:11" s="20" customFormat="1" ht="12.75" customHeight="1">
      <c r="A16" s="76"/>
      <c r="B16" s="81"/>
      <c r="C16" s="82"/>
      <c r="D16" s="83"/>
      <c r="E16" s="83"/>
      <c r="F16" s="84"/>
      <c r="H16" s="9"/>
      <c r="I16" s="9"/>
      <c r="J16" s="9"/>
      <c r="K16" s="9"/>
    </row>
    <row r="17" spans="1:11" s="20" customFormat="1" ht="15">
      <c r="A17" s="74" t="s">
        <v>2</v>
      </c>
      <c r="B17" s="85" t="s">
        <v>19</v>
      </c>
      <c r="C17" s="82"/>
      <c r="D17" s="83"/>
      <c r="E17" s="83"/>
      <c r="F17" s="84"/>
      <c r="H17" s="9"/>
      <c r="I17" s="9"/>
      <c r="J17" s="9"/>
      <c r="K17" s="9"/>
    </row>
    <row r="18" spans="1:11" s="20" customFormat="1" ht="12.75" customHeight="1">
      <c r="A18" s="74"/>
      <c r="B18" s="55"/>
      <c r="C18" s="44"/>
      <c r="D18" s="45"/>
      <c r="E18" s="45"/>
      <c r="F18" s="45"/>
      <c r="H18" s="9"/>
      <c r="I18" s="9"/>
      <c r="J18" s="9"/>
      <c r="K18" s="9"/>
    </row>
    <row r="19" spans="1:11" s="20" customFormat="1" ht="90">
      <c r="A19" s="76" t="s">
        <v>0</v>
      </c>
      <c r="B19" s="55" t="s">
        <v>137</v>
      </c>
      <c r="C19" s="37" t="s">
        <v>240</v>
      </c>
      <c r="D19" s="42">
        <v>5</v>
      </c>
      <c r="E19" s="54"/>
      <c r="F19" s="45">
        <f>E19*D19</f>
        <v>0</v>
      </c>
      <c r="H19" s="9"/>
      <c r="I19" s="9"/>
      <c r="J19" s="9"/>
      <c r="K19" s="9"/>
    </row>
    <row r="20" spans="1:11" s="20" customFormat="1" ht="12.75" customHeight="1">
      <c r="A20" s="76"/>
      <c r="B20" s="55"/>
      <c r="C20" s="37"/>
      <c r="D20" s="42"/>
      <c r="E20" s="54"/>
      <c r="F20" s="45"/>
      <c r="H20" s="9"/>
      <c r="I20" s="9"/>
      <c r="J20" s="9"/>
      <c r="K20" s="9"/>
    </row>
    <row r="21" spans="1:11" s="20" customFormat="1" ht="60">
      <c r="A21" s="76" t="s">
        <v>2</v>
      </c>
      <c r="B21" s="55" t="s">
        <v>65</v>
      </c>
      <c r="C21" s="37" t="s">
        <v>9</v>
      </c>
      <c r="D21" s="42">
        <v>3</v>
      </c>
      <c r="E21" s="54"/>
      <c r="F21" s="45">
        <f>E21*D21</f>
        <v>0</v>
      </c>
      <c r="H21" s="9"/>
      <c r="I21" s="9"/>
      <c r="J21" s="9"/>
      <c r="K21" s="9"/>
    </row>
    <row r="22" spans="1:11" s="20" customFormat="1" ht="12.75" customHeight="1">
      <c r="A22" s="76"/>
      <c r="B22" s="55"/>
      <c r="C22" s="37"/>
      <c r="D22" s="42"/>
      <c r="E22" s="54"/>
      <c r="F22" s="45"/>
      <c r="H22" s="9"/>
      <c r="I22" s="9"/>
      <c r="J22" s="9"/>
      <c r="K22" s="9"/>
    </row>
    <row r="23" spans="1:11" s="20" customFormat="1" ht="60">
      <c r="A23" s="76" t="s">
        <v>4</v>
      </c>
      <c r="B23" s="55" t="s">
        <v>66</v>
      </c>
      <c r="C23" s="37" t="s">
        <v>9</v>
      </c>
      <c r="D23" s="42">
        <v>3</v>
      </c>
      <c r="E23" s="54"/>
      <c r="F23" s="45">
        <f>E23*D23</f>
        <v>0</v>
      </c>
      <c r="H23" s="9"/>
      <c r="I23" s="9"/>
      <c r="J23" s="9"/>
      <c r="K23" s="9"/>
    </row>
    <row r="24" spans="1:11" s="20" customFormat="1" ht="12.75" customHeight="1">
      <c r="A24" s="76"/>
      <c r="B24" s="51"/>
      <c r="C24" s="82"/>
      <c r="D24" s="83"/>
      <c r="E24" s="83"/>
      <c r="F24" s="84"/>
      <c r="H24" s="9"/>
      <c r="I24" s="9"/>
      <c r="J24" s="9"/>
      <c r="K24" s="9"/>
    </row>
    <row r="25" spans="1:11" s="20" customFormat="1" ht="15">
      <c r="A25" s="76"/>
      <c r="B25" s="77" t="s">
        <v>20</v>
      </c>
      <c r="C25" s="78"/>
      <c r="D25" s="79"/>
      <c r="E25" s="79"/>
      <c r="F25" s="80">
        <f>SUM(F19:F24)</f>
        <v>0</v>
      </c>
      <c r="H25" s="9"/>
      <c r="I25" s="9"/>
      <c r="J25" s="9"/>
      <c r="K25" s="9"/>
    </row>
    <row r="26" spans="1:11" s="20" customFormat="1" ht="12.75" customHeight="1">
      <c r="A26" s="76"/>
      <c r="B26" s="81"/>
      <c r="C26" s="82"/>
      <c r="D26" s="83"/>
      <c r="E26" s="83"/>
      <c r="F26" s="84"/>
      <c r="H26" s="9"/>
      <c r="I26" s="9"/>
      <c r="J26" s="9"/>
      <c r="K26" s="9"/>
    </row>
    <row r="27" spans="1:11" s="20" customFormat="1" ht="15">
      <c r="A27" s="74" t="s">
        <v>4</v>
      </c>
      <c r="B27" s="75" t="s">
        <v>10</v>
      </c>
      <c r="C27" s="9"/>
      <c r="D27" s="69"/>
      <c r="E27" s="69"/>
      <c r="F27" s="69"/>
      <c r="H27" s="9"/>
      <c r="I27" s="9"/>
      <c r="J27" s="9"/>
      <c r="K27" s="9"/>
    </row>
    <row r="28" spans="1:11" s="20" customFormat="1" ht="12.75" customHeight="1">
      <c r="A28" s="74"/>
      <c r="B28" s="75"/>
      <c r="C28" s="9"/>
      <c r="D28" s="69"/>
      <c r="E28" s="69"/>
      <c r="F28" s="69"/>
      <c r="H28" s="9"/>
      <c r="I28" s="9"/>
      <c r="J28" s="9"/>
      <c r="K28" s="9"/>
    </row>
    <row r="29" spans="1:11" s="20" customFormat="1" ht="30">
      <c r="A29" s="76" t="s">
        <v>0</v>
      </c>
      <c r="B29" s="53" t="s">
        <v>61</v>
      </c>
      <c r="C29" s="44" t="s">
        <v>240</v>
      </c>
      <c r="D29" s="45">
        <v>8</v>
      </c>
      <c r="E29" s="45"/>
      <c r="F29" s="45">
        <f>E29*D29</f>
        <v>0</v>
      </c>
      <c r="H29" s="9"/>
      <c r="I29" s="9"/>
      <c r="J29" s="9"/>
      <c r="K29" s="9"/>
    </row>
    <row r="30" spans="1:11" s="20" customFormat="1" ht="12.75" customHeight="1">
      <c r="A30" s="76"/>
      <c r="B30" s="68"/>
      <c r="C30" s="9"/>
      <c r="D30" s="69"/>
      <c r="E30" s="69"/>
      <c r="F30" s="45"/>
      <c r="H30" s="9"/>
      <c r="I30" s="9"/>
      <c r="J30" s="9"/>
      <c r="K30" s="9"/>
    </row>
    <row r="31" spans="1:11" s="20" customFormat="1" ht="120">
      <c r="A31" s="76" t="s">
        <v>2</v>
      </c>
      <c r="B31" s="53" t="s">
        <v>123</v>
      </c>
      <c r="C31" s="44" t="s">
        <v>240</v>
      </c>
      <c r="D31" s="45">
        <v>183.5</v>
      </c>
      <c r="E31" s="45"/>
      <c r="F31" s="45">
        <f>E31*D31</f>
        <v>0</v>
      </c>
      <c r="H31" s="9"/>
      <c r="I31" s="9"/>
      <c r="J31" s="9"/>
      <c r="K31" s="9"/>
    </row>
    <row r="32" spans="1:9" ht="12.75" customHeight="1">
      <c r="A32" s="76"/>
      <c r="B32" s="53"/>
      <c r="C32" s="44"/>
      <c r="D32" s="45"/>
      <c r="E32" s="45"/>
      <c r="F32" s="45"/>
      <c r="H32" s="20"/>
      <c r="I32" s="20"/>
    </row>
    <row r="33" spans="1:9" ht="45">
      <c r="A33" s="76" t="s">
        <v>4</v>
      </c>
      <c r="B33" s="55" t="s">
        <v>185</v>
      </c>
      <c r="C33" s="44" t="s">
        <v>239</v>
      </c>
      <c r="D33" s="45">
        <v>101</v>
      </c>
      <c r="E33" s="45"/>
      <c r="F33" s="45">
        <f>E33*D33</f>
        <v>0</v>
      </c>
      <c r="H33" s="20"/>
      <c r="I33" s="20"/>
    </row>
    <row r="34" spans="1:9" ht="12.75" customHeight="1">
      <c r="A34" s="76"/>
      <c r="B34" s="53"/>
      <c r="C34" s="44"/>
      <c r="D34" s="45"/>
      <c r="E34" s="45"/>
      <c r="F34" s="45"/>
      <c r="H34" s="20"/>
      <c r="I34" s="20"/>
    </row>
    <row r="35" spans="1:6" ht="45">
      <c r="A35" s="76" t="s">
        <v>5</v>
      </c>
      <c r="B35" s="55" t="s">
        <v>51</v>
      </c>
      <c r="C35" s="44" t="s">
        <v>239</v>
      </c>
      <c r="D35" s="45">
        <v>75</v>
      </c>
      <c r="E35" s="45"/>
      <c r="F35" s="45">
        <f>E35*D35</f>
        <v>0</v>
      </c>
    </row>
    <row r="36" spans="1:6" ht="12.75" customHeight="1">
      <c r="A36" s="76"/>
      <c r="B36" s="53"/>
      <c r="C36" s="44"/>
      <c r="D36" s="45"/>
      <c r="E36" s="45"/>
      <c r="F36" s="45"/>
    </row>
    <row r="37" spans="1:7" ht="30">
      <c r="A37" s="76" t="s">
        <v>13</v>
      </c>
      <c r="B37" s="53" t="s">
        <v>133</v>
      </c>
      <c r="C37" s="44" t="s">
        <v>8</v>
      </c>
      <c r="D37" s="45">
        <v>53.63</v>
      </c>
      <c r="E37" s="45"/>
      <c r="F37" s="45">
        <f>+D37*E37</f>
        <v>0</v>
      </c>
      <c r="G37" s="64"/>
    </row>
    <row r="38" spans="1:7" ht="12.75" customHeight="1">
      <c r="A38" s="76"/>
      <c r="B38" s="53"/>
      <c r="C38" s="82"/>
      <c r="D38" s="83"/>
      <c r="E38" s="86"/>
      <c r="F38" s="45"/>
      <c r="G38" s="64"/>
    </row>
    <row r="39" spans="1:6" ht="15">
      <c r="A39" s="76"/>
      <c r="B39" s="77" t="s">
        <v>12</v>
      </c>
      <c r="C39" s="78"/>
      <c r="D39" s="79"/>
      <c r="E39" s="79"/>
      <c r="F39" s="80">
        <f>SUM(F29:F38)</f>
        <v>0</v>
      </c>
    </row>
    <row r="40" ht="15">
      <c r="A40" s="76"/>
    </row>
    <row r="41" spans="1:2" ht="15">
      <c r="A41" s="74" t="s">
        <v>5</v>
      </c>
      <c r="B41" s="75" t="s">
        <v>53</v>
      </c>
    </row>
    <row r="42" spans="1:6" ht="15">
      <c r="A42" s="74"/>
      <c r="B42" s="87"/>
      <c r="C42" s="44"/>
      <c r="D42" s="45"/>
      <c r="E42" s="45"/>
      <c r="F42" s="45"/>
    </row>
    <row r="43" spans="1:6" ht="45.75" customHeight="1">
      <c r="A43" s="76" t="s">
        <v>0</v>
      </c>
      <c r="B43" s="87" t="s">
        <v>124</v>
      </c>
      <c r="C43" s="44" t="s">
        <v>239</v>
      </c>
      <c r="D43" s="45">
        <v>17</v>
      </c>
      <c r="E43" s="45"/>
      <c r="F43" s="45">
        <f>+D43*E43</f>
        <v>0</v>
      </c>
    </row>
    <row r="44" spans="1:6" ht="15">
      <c r="A44" s="76"/>
      <c r="B44" s="87"/>
      <c r="C44" s="44"/>
      <c r="D44" s="45"/>
      <c r="E44" s="45"/>
      <c r="F44" s="45"/>
    </row>
    <row r="45" spans="1:6" ht="60">
      <c r="A45" s="76" t="s">
        <v>2</v>
      </c>
      <c r="B45" s="53" t="s">
        <v>186</v>
      </c>
      <c r="C45" s="44" t="s">
        <v>239</v>
      </c>
      <c r="D45" s="45">
        <v>61.5</v>
      </c>
      <c r="E45" s="45"/>
      <c r="F45" s="45">
        <f>+D45*E45</f>
        <v>0</v>
      </c>
    </row>
    <row r="46" spans="1:7" ht="15">
      <c r="A46" s="76"/>
      <c r="B46" s="87"/>
      <c r="C46" s="44"/>
      <c r="D46" s="45"/>
      <c r="E46" s="45"/>
      <c r="F46" s="45"/>
      <c r="G46" s="88"/>
    </row>
    <row r="47" spans="1:6" ht="15">
      <c r="A47" s="76"/>
      <c r="B47" s="77" t="s">
        <v>56</v>
      </c>
      <c r="C47" s="78"/>
      <c r="D47" s="79"/>
      <c r="E47" s="79"/>
      <c r="F47" s="80">
        <f>SUM(F43:F46)</f>
        <v>0</v>
      </c>
    </row>
    <row r="48" spans="1:6" ht="15">
      <c r="A48" s="76"/>
      <c r="B48" s="85"/>
      <c r="C48" s="89"/>
      <c r="D48" s="90"/>
      <c r="E48" s="90"/>
      <c r="F48" s="91"/>
    </row>
    <row r="49" spans="1:6" ht="30">
      <c r="A49" s="74" t="s">
        <v>13</v>
      </c>
      <c r="B49" s="75" t="s">
        <v>57</v>
      </c>
      <c r="C49" s="44"/>
      <c r="D49" s="92"/>
      <c r="E49" s="93"/>
      <c r="F49" s="91"/>
    </row>
    <row r="50" spans="1:6" ht="15">
      <c r="A50" s="76"/>
      <c r="B50" s="53"/>
      <c r="C50" s="44"/>
      <c r="D50" s="45"/>
      <c r="E50" s="45"/>
      <c r="F50" s="45"/>
    </row>
    <row r="51" spans="1:6" ht="47.25">
      <c r="A51" s="76" t="s">
        <v>0</v>
      </c>
      <c r="B51" s="53" t="s">
        <v>244</v>
      </c>
      <c r="C51" s="44" t="s">
        <v>245</v>
      </c>
      <c r="D51" s="45">
        <v>4.6</v>
      </c>
      <c r="E51" s="45"/>
      <c r="F51" s="45">
        <f aca="true" t="shared" si="0" ref="F51:F59">+D51*E51</f>
        <v>0</v>
      </c>
    </row>
    <row r="52" spans="1:6" ht="15">
      <c r="A52" s="76"/>
      <c r="B52" s="53"/>
      <c r="C52" s="44"/>
      <c r="D52" s="45"/>
      <c r="E52" s="45"/>
      <c r="F52" s="45"/>
    </row>
    <row r="53" spans="1:6" ht="62.25">
      <c r="A53" s="76" t="s">
        <v>2</v>
      </c>
      <c r="B53" s="53" t="s">
        <v>246</v>
      </c>
      <c r="C53" s="44" t="s">
        <v>245</v>
      </c>
      <c r="D53" s="45">
        <v>14</v>
      </c>
      <c r="E53" s="45"/>
      <c r="F53" s="45">
        <f t="shared" si="0"/>
        <v>0</v>
      </c>
    </row>
    <row r="54" spans="1:6" ht="15">
      <c r="A54" s="76"/>
      <c r="B54" s="53"/>
      <c r="C54" s="44"/>
      <c r="D54" s="45"/>
      <c r="E54" s="45"/>
      <c r="F54" s="45"/>
    </row>
    <row r="55" spans="1:6" ht="62.25">
      <c r="A55" s="76" t="s">
        <v>4</v>
      </c>
      <c r="B55" s="53" t="s">
        <v>248</v>
      </c>
      <c r="C55" s="44" t="s">
        <v>245</v>
      </c>
      <c r="D55" s="45">
        <v>12.5</v>
      </c>
      <c r="E55" s="45"/>
      <c r="F55" s="45">
        <f t="shared" si="0"/>
        <v>0</v>
      </c>
    </row>
    <row r="56" spans="1:6" ht="15">
      <c r="A56" s="76"/>
      <c r="B56" s="53"/>
      <c r="C56" s="44"/>
      <c r="D56" s="45"/>
      <c r="E56" s="45"/>
      <c r="F56" s="45"/>
    </row>
    <row r="57" spans="1:6" ht="30">
      <c r="A57" s="76" t="s">
        <v>5</v>
      </c>
      <c r="B57" s="53" t="s">
        <v>127</v>
      </c>
      <c r="C57" s="44" t="s">
        <v>58</v>
      </c>
      <c r="D57" s="45">
        <v>2400</v>
      </c>
      <c r="E57" s="45"/>
      <c r="F57" s="45">
        <f t="shared" si="0"/>
        <v>0</v>
      </c>
    </row>
    <row r="58" spans="1:6" ht="15">
      <c r="A58" s="76"/>
      <c r="B58" s="53"/>
      <c r="C58" s="44"/>
      <c r="D58" s="45"/>
      <c r="E58" s="45"/>
      <c r="F58" s="45"/>
    </row>
    <row r="59" spans="1:6" ht="15.75" customHeight="1">
      <c r="A59" s="76" t="s">
        <v>13</v>
      </c>
      <c r="B59" s="53" t="s">
        <v>54</v>
      </c>
      <c r="C59" s="44" t="s">
        <v>8</v>
      </c>
      <c r="D59" s="45">
        <v>166</v>
      </c>
      <c r="E59" s="45"/>
      <c r="F59" s="45">
        <f t="shared" si="0"/>
        <v>0</v>
      </c>
    </row>
    <row r="60" spans="1:6" ht="15">
      <c r="A60" s="76"/>
      <c r="B60" s="53"/>
      <c r="C60" s="44"/>
      <c r="D60" s="45"/>
      <c r="E60" s="45"/>
      <c r="F60" s="45"/>
    </row>
    <row r="61" spans="1:11" ht="45">
      <c r="A61" s="76" t="s">
        <v>28</v>
      </c>
      <c r="B61" s="53" t="s">
        <v>184</v>
      </c>
      <c r="C61" s="44" t="s">
        <v>239</v>
      </c>
      <c r="D61" s="45">
        <v>91</v>
      </c>
      <c r="E61" s="45"/>
      <c r="F61" s="45">
        <f>+D61*E61</f>
        <v>0</v>
      </c>
      <c r="K61" s="68"/>
    </row>
    <row r="62" spans="1:11" ht="15">
      <c r="A62" s="76"/>
      <c r="B62" s="53"/>
      <c r="C62" s="44"/>
      <c r="D62" s="45"/>
      <c r="E62" s="45"/>
      <c r="F62" s="45"/>
      <c r="K62" s="68"/>
    </row>
    <row r="63" spans="1:11" ht="30" customHeight="1">
      <c r="A63" s="76" t="s">
        <v>29</v>
      </c>
      <c r="B63" s="53" t="s">
        <v>60</v>
      </c>
      <c r="C63" s="44" t="s">
        <v>9</v>
      </c>
      <c r="D63" s="45">
        <v>27</v>
      </c>
      <c r="E63" s="45"/>
      <c r="F63" s="45">
        <f>+D63*E63</f>
        <v>0</v>
      </c>
      <c r="K63" s="68"/>
    </row>
    <row r="64" spans="1:11" s="20" customFormat="1" ht="15">
      <c r="A64" s="76"/>
      <c r="B64" s="94"/>
      <c r="C64" s="9"/>
      <c r="D64" s="69"/>
      <c r="E64" s="95"/>
      <c r="F64" s="69"/>
      <c r="H64" s="9"/>
      <c r="I64" s="9"/>
      <c r="J64" s="9"/>
      <c r="K64" s="9"/>
    </row>
    <row r="65" spans="1:11" s="20" customFormat="1" ht="30">
      <c r="A65" s="76"/>
      <c r="B65" s="77" t="s">
        <v>59</v>
      </c>
      <c r="C65" s="78"/>
      <c r="D65" s="79"/>
      <c r="E65" s="79"/>
      <c r="F65" s="80">
        <f>SUM(F51:F63)</f>
        <v>0</v>
      </c>
      <c r="H65" s="9"/>
      <c r="I65" s="9"/>
      <c r="J65" s="9"/>
      <c r="K65" s="9"/>
    </row>
    <row r="70" spans="1:11" s="20" customFormat="1" ht="12.75">
      <c r="A70" s="67"/>
      <c r="B70" s="9"/>
      <c r="C70" s="9"/>
      <c r="D70" s="69"/>
      <c r="E70" s="69"/>
      <c r="F70" s="69"/>
      <c r="H70" s="9"/>
      <c r="I70" s="9"/>
      <c r="J70" s="9"/>
      <c r="K70" s="9"/>
    </row>
    <row r="71" spans="1:11" s="20" customFormat="1" ht="12.75">
      <c r="A71" s="67"/>
      <c r="B71" s="9"/>
      <c r="C71" s="9"/>
      <c r="D71" s="69"/>
      <c r="E71" s="69"/>
      <c r="F71" s="69"/>
      <c r="H71" s="9"/>
      <c r="I71" s="9"/>
      <c r="J71" s="9"/>
      <c r="K71" s="9"/>
    </row>
    <row r="84" ht="12.75">
      <c r="B84" s="96"/>
    </row>
  </sheetData>
  <sheetProtection/>
  <mergeCells count="10">
    <mergeCell ref="C7:E7"/>
    <mergeCell ref="C8:E8"/>
    <mergeCell ref="C9:E9"/>
    <mergeCell ref="C10:E10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Header>&amp;L&amp;"Arial Narrow,Navadno"pločnik Dobravlje&amp;C&amp;"Arial Narrow,Navadno"ZID 3</oddHeader>
    <oddFooter>&amp;C&amp;9stran &amp;P</oddFooter>
  </headerFooter>
  <rowBreaks count="2" manualBreakCount="2">
    <brk id="10" max="5" man="1"/>
    <brk id="4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81"/>
  <sheetViews>
    <sheetView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138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+F15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F23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+F39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+F47</f>
        <v>0</v>
      </c>
    </row>
    <row r="9" spans="1:6" ht="16.5" thickBot="1">
      <c r="A9" s="70" t="s">
        <v>13</v>
      </c>
      <c r="B9" s="71" t="s">
        <v>57</v>
      </c>
      <c r="C9" s="72"/>
      <c r="D9" s="72"/>
      <c r="E9" s="72"/>
      <c r="F9" s="73">
        <f>+F65</f>
        <v>0</v>
      </c>
    </row>
    <row r="10" spans="1:6" ht="17.25" thickBot="1" thickTop="1">
      <c r="A10" s="31"/>
      <c r="B10" s="32" t="s">
        <v>15</v>
      </c>
      <c r="C10" s="33"/>
      <c r="D10" s="33"/>
      <c r="E10" s="33"/>
      <c r="F10" s="34">
        <f>SUM(F5:F9)</f>
        <v>0</v>
      </c>
    </row>
    <row r="11" spans="1:2" ht="15">
      <c r="A11" s="74" t="s">
        <v>0</v>
      </c>
      <c r="B11" s="75" t="s">
        <v>7</v>
      </c>
    </row>
    <row r="12" ht="15">
      <c r="A12" s="76"/>
    </row>
    <row r="13" spans="1:6" ht="30">
      <c r="A13" s="76" t="s">
        <v>0</v>
      </c>
      <c r="B13" s="53" t="s">
        <v>50</v>
      </c>
      <c r="C13" s="44" t="s">
        <v>8</v>
      </c>
      <c r="D13" s="45">
        <v>21.75</v>
      </c>
      <c r="E13" s="45"/>
      <c r="F13" s="45">
        <f>+D13*E13</f>
        <v>0</v>
      </c>
    </row>
    <row r="14" spans="1:11" s="20" customFormat="1" ht="15">
      <c r="A14" s="76"/>
      <c r="B14" s="53"/>
      <c r="C14" s="44"/>
      <c r="D14" s="45"/>
      <c r="E14" s="45"/>
      <c r="F14" s="45"/>
      <c r="H14" s="9"/>
      <c r="I14" s="9"/>
      <c r="J14" s="9"/>
      <c r="K14" s="9"/>
    </row>
    <row r="15" spans="1:11" s="20" customFormat="1" ht="15">
      <c r="A15" s="76"/>
      <c r="B15" s="77" t="s">
        <v>11</v>
      </c>
      <c r="C15" s="78"/>
      <c r="D15" s="79"/>
      <c r="E15" s="79"/>
      <c r="F15" s="80">
        <f>SUM(F13:F14)</f>
        <v>0</v>
      </c>
      <c r="H15" s="9"/>
      <c r="I15" s="9"/>
      <c r="J15" s="9"/>
      <c r="K15" s="9"/>
    </row>
    <row r="16" spans="1:11" s="20" customFormat="1" ht="15">
      <c r="A16" s="76"/>
      <c r="B16" s="81"/>
      <c r="C16" s="82"/>
      <c r="D16" s="83"/>
      <c r="E16" s="83"/>
      <c r="F16" s="84"/>
      <c r="H16" s="9"/>
      <c r="I16" s="9"/>
      <c r="J16" s="9"/>
      <c r="K16" s="9"/>
    </row>
    <row r="17" spans="1:11" s="20" customFormat="1" ht="15">
      <c r="A17" s="74" t="s">
        <v>2</v>
      </c>
      <c r="B17" s="85" t="s">
        <v>19</v>
      </c>
      <c r="C17" s="82"/>
      <c r="D17" s="83"/>
      <c r="E17" s="83"/>
      <c r="F17" s="84"/>
      <c r="H17" s="9"/>
      <c r="I17" s="9"/>
      <c r="J17" s="9"/>
      <c r="K17" s="9"/>
    </row>
    <row r="18" spans="1:11" s="20" customFormat="1" ht="15">
      <c r="A18" s="74"/>
      <c r="B18" s="55"/>
      <c r="C18" s="44"/>
      <c r="D18" s="45"/>
      <c r="E18" s="45"/>
      <c r="F18" s="45"/>
      <c r="H18" s="9"/>
      <c r="I18" s="9"/>
      <c r="J18" s="9"/>
      <c r="K18" s="9"/>
    </row>
    <row r="19" spans="1:11" s="20" customFormat="1" ht="90" customHeight="1">
      <c r="A19" s="76" t="s">
        <v>0</v>
      </c>
      <c r="B19" s="55" t="s">
        <v>142</v>
      </c>
      <c r="C19" s="37" t="s">
        <v>240</v>
      </c>
      <c r="D19" s="42">
        <v>7</v>
      </c>
      <c r="E19" s="54"/>
      <c r="F19" s="45">
        <f>E19*D19</f>
        <v>0</v>
      </c>
      <c r="H19" s="9"/>
      <c r="I19" s="9"/>
      <c r="J19" s="9"/>
      <c r="K19" s="9"/>
    </row>
    <row r="20" spans="1:11" s="20" customFormat="1" ht="15">
      <c r="A20" s="76"/>
      <c r="B20" s="55"/>
      <c r="C20" s="37"/>
      <c r="D20" s="42"/>
      <c r="E20" s="54"/>
      <c r="F20" s="45"/>
      <c r="H20" s="9"/>
      <c r="I20" s="9"/>
      <c r="J20" s="9"/>
      <c r="K20" s="9"/>
    </row>
    <row r="21" spans="1:11" s="20" customFormat="1" ht="60">
      <c r="A21" s="76" t="s">
        <v>2</v>
      </c>
      <c r="B21" s="53" t="s">
        <v>67</v>
      </c>
      <c r="C21" s="41" t="s">
        <v>8</v>
      </c>
      <c r="D21" s="42">
        <v>21</v>
      </c>
      <c r="E21" s="54"/>
      <c r="F21" s="45">
        <f>E21*D21</f>
        <v>0</v>
      </c>
      <c r="H21" s="9"/>
      <c r="I21" s="9"/>
      <c r="J21" s="9"/>
      <c r="K21" s="9"/>
    </row>
    <row r="22" spans="1:11" s="20" customFormat="1" ht="15">
      <c r="A22" s="76"/>
      <c r="B22" s="51"/>
      <c r="C22" s="82"/>
      <c r="D22" s="83"/>
      <c r="E22" s="83"/>
      <c r="F22" s="84"/>
      <c r="H22" s="9"/>
      <c r="I22" s="9"/>
      <c r="J22" s="9"/>
      <c r="K22" s="9"/>
    </row>
    <row r="23" spans="1:11" s="20" customFormat="1" ht="15">
      <c r="A23" s="76"/>
      <c r="B23" s="77" t="s">
        <v>20</v>
      </c>
      <c r="C23" s="78"/>
      <c r="D23" s="79"/>
      <c r="E23" s="79"/>
      <c r="F23" s="80">
        <f>SUM(F19:F22)</f>
        <v>0</v>
      </c>
      <c r="H23" s="9"/>
      <c r="I23" s="9"/>
      <c r="J23" s="9"/>
      <c r="K23" s="9"/>
    </row>
    <row r="24" spans="1:11" s="20" customFormat="1" ht="15">
      <c r="A24" s="76"/>
      <c r="B24" s="81"/>
      <c r="C24" s="82"/>
      <c r="D24" s="83"/>
      <c r="E24" s="83"/>
      <c r="F24" s="84"/>
      <c r="H24" s="9"/>
      <c r="I24" s="9"/>
      <c r="J24" s="9"/>
      <c r="K24" s="9"/>
    </row>
    <row r="25" spans="1:11" s="20" customFormat="1" ht="15">
      <c r="A25" s="74" t="s">
        <v>4</v>
      </c>
      <c r="B25" s="75" t="s">
        <v>10</v>
      </c>
      <c r="C25" s="9"/>
      <c r="D25" s="69"/>
      <c r="E25" s="69"/>
      <c r="F25" s="69"/>
      <c r="H25" s="9"/>
      <c r="I25" s="9"/>
      <c r="J25" s="9"/>
      <c r="K25" s="9"/>
    </row>
    <row r="26" spans="1:11" s="20" customFormat="1" ht="15">
      <c r="A26" s="74"/>
      <c r="B26" s="75"/>
      <c r="C26" s="9"/>
      <c r="D26" s="69"/>
      <c r="E26" s="69"/>
      <c r="F26" s="69"/>
      <c r="H26" s="9"/>
      <c r="I26" s="9"/>
      <c r="J26" s="9"/>
      <c r="K26" s="9"/>
    </row>
    <row r="27" spans="1:11" s="20" customFormat="1" ht="30">
      <c r="A27" s="76" t="s">
        <v>0</v>
      </c>
      <c r="B27" s="53" t="s">
        <v>61</v>
      </c>
      <c r="C27" s="44" t="s">
        <v>240</v>
      </c>
      <c r="D27" s="45">
        <v>3.5</v>
      </c>
      <c r="E27" s="45"/>
      <c r="F27" s="45">
        <f>E27*D27</f>
        <v>0</v>
      </c>
      <c r="H27" s="9"/>
      <c r="I27" s="9"/>
      <c r="J27" s="9"/>
      <c r="K27" s="9"/>
    </row>
    <row r="28" spans="1:11" s="20" customFormat="1" ht="15">
      <c r="A28" s="76"/>
      <c r="B28" s="68"/>
      <c r="C28" s="9"/>
      <c r="D28" s="69"/>
      <c r="E28" s="69"/>
      <c r="F28" s="45"/>
      <c r="H28" s="9"/>
      <c r="I28" s="9"/>
      <c r="J28" s="9"/>
      <c r="K28" s="9"/>
    </row>
    <row r="29" spans="1:11" s="20" customFormat="1" ht="120">
      <c r="A29" s="76" t="s">
        <v>2</v>
      </c>
      <c r="B29" s="53" t="s">
        <v>123</v>
      </c>
      <c r="C29" s="44" t="s">
        <v>240</v>
      </c>
      <c r="D29" s="45">
        <v>12</v>
      </c>
      <c r="E29" s="45"/>
      <c r="F29" s="45">
        <f>E29*D29</f>
        <v>0</v>
      </c>
      <c r="H29" s="9"/>
      <c r="I29" s="9"/>
      <c r="J29" s="9"/>
      <c r="K29" s="9"/>
    </row>
    <row r="30" spans="1:11" s="20" customFormat="1" ht="15">
      <c r="A30" s="76"/>
      <c r="B30" s="53"/>
      <c r="C30" s="44"/>
      <c r="D30" s="45"/>
      <c r="E30" s="45"/>
      <c r="F30" s="45"/>
      <c r="H30" s="9"/>
      <c r="I30" s="9"/>
      <c r="J30" s="9"/>
      <c r="K30" s="9"/>
    </row>
    <row r="31" spans="1:11" s="20" customFormat="1" ht="45">
      <c r="A31" s="76" t="s">
        <v>4</v>
      </c>
      <c r="B31" s="55" t="s">
        <v>185</v>
      </c>
      <c r="C31" s="44" t="s">
        <v>239</v>
      </c>
      <c r="D31" s="45">
        <v>33</v>
      </c>
      <c r="E31" s="45"/>
      <c r="F31" s="45">
        <f>E31*D31</f>
        <v>0</v>
      </c>
      <c r="H31" s="9"/>
      <c r="I31" s="9"/>
      <c r="J31" s="9"/>
      <c r="K31" s="9"/>
    </row>
    <row r="32" spans="1:9" ht="15">
      <c r="A32" s="76"/>
      <c r="B32" s="53"/>
      <c r="C32" s="44"/>
      <c r="D32" s="45"/>
      <c r="E32" s="45"/>
      <c r="F32" s="45"/>
      <c r="H32" s="20"/>
      <c r="I32" s="20"/>
    </row>
    <row r="33" spans="1:6" ht="45">
      <c r="A33" s="76" t="s">
        <v>5</v>
      </c>
      <c r="B33" s="55" t="s">
        <v>51</v>
      </c>
      <c r="C33" s="44" t="s">
        <v>239</v>
      </c>
      <c r="D33" s="45">
        <v>23</v>
      </c>
      <c r="E33" s="45"/>
      <c r="F33" s="45">
        <f>E33*D33</f>
        <v>0</v>
      </c>
    </row>
    <row r="34" spans="1:6" ht="15">
      <c r="A34" s="76"/>
      <c r="B34" s="53"/>
      <c r="C34" s="44"/>
      <c r="D34" s="45"/>
      <c r="E34" s="45"/>
      <c r="F34" s="45"/>
    </row>
    <row r="35" spans="1:7" ht="30">
      <c r="A35" s="76" t="s">
        <v>13</v>
      </c>
      <c r="B35" s="53" t="s">
        <v>133</v>
      </c>
      <c r="C35" s="44" t="s">
        <v>8</v>
      </c>
      <c r="D35" s="45">
        <v>21.75</v>
      </c>
      <c r="E35" s="45"/>
      <c r="F35" s="45">
        <f>+D35*E35</f>
        <v>0</v>
      </c>
      <c r="G35" s="64"/>
    </row>
    <row r="36" spans="1:7" ht="15">
      <c r="A36" s="76"/>
      <c r="B36" s="53"/>
      <c r="C36" s="44"/>
      <c r="D36" s="45"/>
      <c r="E36" s="45"/>
      <c r="F36" s="45"/>
      <c r="G36" s="64"/>
    </row>
    <row r="37" spans="1:7" ht="15">
      <c r="A37" s="76" t="s">
        <v>28</v>
      </c>
      <c r="B37" s="53" t="s">
        <v>149</v>
      </c>
      <c r="C37" s="44" t="s">
        <v>8</v>
      </c>
      <c r="D37" s="45">
        <v>21</v>
      </c>
      <c r="E37" s="45"/>
      <c r="F37" s="45">
        <f>+D37*E37</f>
        <v>0</v>
      </c>
      <c r="G37" s="64"/>
    </row>
    <row r="38" spans="1:7" ht="15">
      <c r="A38" s="76"/>
      <c r="B38" s="53"/>
      <c r="C38" s="82"/>
      <c r="D38" s="83"/>
      <c r="E38" s="86"/>
      <c r="F38" s="45"/>
      <c r="G38" s="64"/>
    </row>
    <row r="39" spans="1:6" ht="15">
      <c r="A39" s="76"/>
      <c r="B39" s="77" t="s">
        <v>12</v>
      </c>
      <c r="C39" s="78"/>
      <c r="D39" s="79"/>
      <c r="E39" s="79"/>
      <c r="F39" s="80">
        <f>SUM(F27:F38)</f>
        <v>0</v>
      </c>
    </row>
    <row r="40" ht="15">
      <c r="A40" s="76"/>
    </row>
    <row r="41" spans="1:2" ht="15">
      <c r="A41" s="74" t="s">
        <v>5</v>
      </c>
      <c r="B41" s="75" t="s">
        <v>53</v>
      </c>
    </row>
    <row r="42" spans="1:6" ht="15">
      <c r="A42" s="74"/>
      <c r="B42" s="87"/>
      <c r="C42" s="44"/>
      <c r="D42" s="45"/>
      <c r="E42" s="45"/>
      <c r="F42" s="45"/>
    </row>
    <row r="43" spans="1:6" ht="45.75" customHeight="1">
      <c r="A43" s="76" t="s">
        <v>0</v>
      </c>
      <c r="B43" s="97" t="s">
        <v>140</v>
      </c>
      <c r="C43" s="44" t="s">
        <v>239</v>
      </c>
      <c r="D43" s="45">
        <v>4.6</v>
      </c>
      <c r="E43" s="45"/>
      <c r="F43" s="45">
        <f>+D43*E43</f>
        <v>0</v>
      </c>
    </row>
    <row r="44" spans="1:6" ht="15">
      <c r="A44" s="76"/>
      <c r="B44" s="97"/>
      <c r="C44" s="44"/>
      <c r="D44" s="45"/>
      <c r="E44" s="45"/>
      <c r="F44" s="45"/>
    </row>
    <row r="45" spans="1:6" ht="60">
      <c r="A45" s="76" t="s">
        <v>2</v>
      </c>
      <c r="B45" s="53" t="s">
        <v>186</v>
      </c>
      <c r="C45" s="44" t="s">
        <v>239</v>
      </c>
      <c r="D45" s="45">
        <v>18.5</v>
      </c>
      <c r="E45" s="45"/>
      <c r="F45" s="45">
        <f>+D45*E45</f>
        <v>0</v>
      </c>
    </row>
    <row r="46" spans="1:7" ht="15">
      <c r="A46" s="76"/>
      <c r="B46" s="87"/>
      <c r="C46" s="44"/>
      <c r="D46" s="45"/>
      <c r="E46" s="45"/>
      <c r="F46" s="45"/>
      <c r="G46" s="88"/>
    </row>
    <row r="47" spans="1:6" ht="15">
      <c r="A47" s="76"/>
      <c r="B47" s="77" t="s">
        <v>56</v>
      </c>
      <c r="C47" s="78"/>
      <c r="D47" s="79"/>
      <c r="E47" s="79"/>
      <c r="F47" s="80">
        <f>SUM(F43:F46)</f>
        <v>0</v>
      </c>
    </row>
    <row r="48" spans="1:6" ht="15">
      <c r="A48" s="76"/>
      <c r="B48" s="85"/>
      <c r="C48" s="89"/>
      <c r="D48" s="90"/>
      <c r="E48" s="90"/>
      <c r="F48" s="91"/>
    </row>
    <row r="49" spans="1:6" ht="30">
      <c r="A49" s="74" t="s">
        <v>13</v>
      </c>
      <c r="B49" s="75" t="s">
        <v>57</v>
      </c>
      <c r="C49" s="44"/>
      <c r="D49" s="92"/>
      <c r="E49" s="93"/>
      <c r="F49" s="91"/>
    </row>
    <row r="50" spans="1:6" ht="15">
      <c r="A50" s="76"/>
      <c r="B50" s="53"/>
      <c r="C50" s="44"/>
      <c r="D50" s="45"/>
      <c r="E50" s="45"/>
      <c r="F50" s="45"/>
    </row>
    <row r="51" spans="1:6" ht="47.25">
      <c r="A51" s="76" t="s">
        <v>0</v>
      </c>
      <c r="B51" s="53" t="s">
        <v>244</v>
      </c>
      <c r="C51" s="44" t="s">
        <v>245</v>
      </c>
      <c r="D51" s="45">
        <v>1.3</v>
      </c>
      <c r="E51" s="45"/>
      <c r="F51" s="45">
        <f aca="true" t="shared" si="0" ref="F51:F59">+D51*E51</f>
        <v>0</v>
      </c>
    </row>
    <row r="52" spans="1:6" ht="15">
      <c r="A52" s="76"/>
      <c r="B52" s="53"/>
      <c r="C52" s="44"/>
      <c r="D52" s="45"/>
      <c r="E52" s="45"/>
      <c r="F52" s="45"/>
    </row>
    <row r="53" spans="1:6" ht="62.25">
      <c r="A53" s="76" t="s">
        <v>2</v>
      </c>
      <c r="B53" s="53" t="s">
        <v>246</v>
      </c>
      <c r="C53" s="44" t="s">
        <v>245</v>
      </c>
      <c r="D53" s="45">
        <v>2.8</v>
      </c>
      <c r="E53" s="45"/>
      <c r="F53" s="45">
        <f t="shared" si="0"/>
        <v>0</v>
      </c>
    </row>
    <row r="54" spans="1:6" ht="15">
      <c r="A54" s="76"/>
      <c r="B54" s="53"/>
      <c r="C54" s="44"/>
      <c r="D54" s="45"/>
      <c r="E54" s="45"/>
      <c r="F54" s="45"/>
    </row>
    <row r="55" spans="1:6" ht="62.25">
      <c r="A55" s="76" t="s">
        <v>4</v>
      </c>
      <c r="B55" s="53" t="s">
        <v>248</v>
      </c>
      <c r="C55" s="44" t="s">
        <v>245</v>
      </c>
      <c r="D55" s="45">
        <v>3.8</v>
      </c>
      <c r="E55" s="45"/>
      <c r="F55" s="45">
        <f t="shared" si="0"/>
        <v>0</v>
      </c>
    </row>
    <row r="56" spans="1:6" ht="15">
      <c r="A56" s="76"/>
      <c r="B56" s="53"/>
      <c r="C56" s="44"/>
      <c r="D56" s="45"/>
      <c r="E56" s="45"/>
      <c r="F56" s="45"/>
    </row>
    <row r="57" spans="1:6" ht="30">
      <c r="A57" s="76" t="s">
        <v>5</v>
      </c>
      <c r="B57" s="53" t="s">
        <v>127</v>
      </c>
      <c r="C57" s="44" t="s">
        <v>58</v>
      </c>
      <c r="D57" s="45">
        <v>600</v>
      </c>
      <c r="E57" s="45"/>
      <c r="F57" s="45">
        <f t="shared" si="0"/>
        <v>0</v>
      </c>
    </row>
    <row r="58" spans="1:6" ht="15">
      <c r="A58" s="76"/>
      <c r="B58" s="53"/>
      <c r="C58" s="44"/>
      <c r="D58" s="45"/>
      <c r="E58" s="45"/>
      <c r="F58" s="45"/>
    </row>
    <row r="59" spans="1:6" ht="15" customHeight="1">
      <c r="A59" s="76" t="s">
        <v>13</v>
      </c>
      <c r="B59" s="53" t="s">
        <v>54</v>
      </c>
      <c r="C59" s="44" t="s">
        <v>8</v>
      </c>
      <c r="D59" s="45">
        <v>64</v>
      </c>
      <c r="E59" s="45"/>
      <c r="F59" s="45">
        <f t="shared" si="0"/>
        <v>0</v>
      </c>
    </row>
    <row r="60" spans="1:6" ht="15">
      <c r="A60" s="76"/>
      <c r="B60" s="53"/>
      <c r="C60" s="44"/>
      <c r="D60" s="45"/>
      <c r="E60" s="45"/>
      <c r="F60" s="45"/>
    </row>
    <row r="61" spans="1:11" ht="45">
      <c r="A61" s="76" t="s">
        <v>28</v>
      </c>
      <c r="B61" s="53" t="s">
        <v>184</v>
      </c>
      <c r="C61" s="44" t="s">
        <v>239</v>
      </c>
      <c r="D61" s="45">
        <v>27</v>
      </c>
      <c r="E61" s="45"/>
      <c r="F61" s="45">
        <f>+D61*E61</f>
        <v>0</v>
      </c>
      <c r="K61" s="68"/>
    </row>
    <row r="62" spans="1:11" ht="15">
      <c r="A62" s="76"/>
      <c r="B62" s="53"/>
      <c r="C62" s="44"/>
      <c r="D62" s="45"/>
      <c r="E62" s="45"/>
      <c r="F62" s="45"/>
      <c r="K62" s="68"/>
    </row>
    <row r="63" spans="1:11" ht="30" customHeight="1">
      <c r="A63" s="76" t="s">
        <v>29</v>
      </c>
      <c r="B63" s="53" t="s">
        <v>60</v>
      </c>
      <c r="C63" s="44" t="s">
        <v>9</v>
      </c>
      <c r="D63" s="45">
        <v>12</v>
      </c>
      <c r="E63" s="45"/>
      <c r="F63" s="45">
        <f>+D63*E63</f>
        <v>0</v>
      </c>
      <c r="K63" s="68"/>
    </row>
    <row r="64" spans="1:11" s="20" customFormat="1" ht="15">
      <c r="A64" s="76"/>
      <c r="B64" s="94"/>
      <c r="C64" s="9"/>
      <c r="D64" s="69"/>
      <c r="E64" s="95"/>
      <c r="F64" s="69"/>
      <c r="H64" s="9"/>
      <c r="I64" s="9"/>
      <c r="J64" s="9"/>
      <c r="K64" s="9"/>
    </row>
    <row r="65" spans="1:11" s="20" customFormat="1" ht="30">
      <c r="A65" s="76"/>
      <c r="B65" s="77" t="s">
        <v>59</v>
      </c>
      <c r="C65" s="78"/>
      <c r="D65" s="79"/>
      <c r="E65" s="79"/>
      <c r="F65" s="80">
        <f>SUM(F51:F63)</f>
        <v>0</v>
      </c>
      <c r="H65" s="9"/>
      <c r="I65" s="9"/>
      <c r="J65" s="9"/>
      <c r="K65" s="9"/>
    </row>
    <row r="67" spans="1:11" s="20" customFormat="1" ht="12.75">
      <c r="A67" s="67"/>
      <c r="B67" s="9"/>
      <c r="C67" s="9"/>
      <c r="D67" s="69"/>
      <c r="E67" s="69"/>
      <c r="F67" s="69"/>
      <c r="H67" s="9"/>
      <c r="I67" s="9"/>
      <c r="J67" s="9"/>
      <c r="K67" s="9"/>
    </row>
    <row r="68" spans="1:11" s="20" customFormat="1" ht="12.75">
      <c r="A68" s="67"/>
      <c r="B68" s="9"/>
      <c r="C68" s="9"/>
      <c r="D68" s="69"/>
      <c r="E68" s="69"/>
      <c r="F68" s="69"/>
      <c r="H68" s="9"/>
      <c r="I68" s="9"/>
      <c r="J68" s="9"/>
      <c r="K68" s="9"/>
    </row>
    <row r="81" ht="12.75">
      <c r="B81" s="96"/>
    </row>
  </sheetData>
  <sheetProtection/>
  <mergeCells count="10">
    <mergeCell ref="C7:E7"/>
    <mergeCell ref="C8:E8"/>
    <mergeCell ref="C9:E9"/>
    <mergeCell ref="C10:E10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Header>&amp;L&amp;"Arial Narrow,Navadno"pločnik Dobravlje&amp;C&amp;"Arial Narrow,Navadno"ZID 4</oddHeader>
    <oddFooter>&amp;C&amp;9stran &amp;P</oddFooter>
  </headerFooter>
  <rowBreaks count="2" manualBreakCount="2">
    <brk id="10" max="5" man="1"/>
    <brk id="4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92"/>
  <sheetViews>
    <sheetView view="pageBreakPreview" zoomScaleSheetLayoutView="100" workbookViewId="0" topLeftCell="A1">
      <selection activeCell="E21" sqref="E21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141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+F15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F25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+F41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+F51</f>
        <v>0</v>
      </c>
    </row>
    <row r="9" spans="1:6" ht="16.5" thickBot="1">
      <c r="A9" s="70" t="s">
        <v>13</v>
      </c>
      <c r="B9" s="71" t="s">
        <v>57</v>
      </c>
      <c r="C9" s="72"/>
      <c r="D9" s="72"/>
      <c r="E9" s="72"/>
      <c r="F9" s="73">
        <f>+F73</f>
        <v>0</v>
      </c>
    </row>
    <row r="10" spans="1:6" ht="17.25" thickBot="1" thickTop="1">
      <c r="A10" s="31"/>
      <c r="B10" s="32" t="s">
        <v>15</v>
      </c>
      <c r="C10" s="33"/>
      <c r="D10" s="33"/>
      <c r="E10" s="33"/>
      <c r="F10" s="34">
        <f>SUM(F5:F9)</f>
        <v>0</v>
      </c>
    </row>
    <row r="11" spans="1:2" ht="15">
      <c r="A11" s="74" t="s">
        <v>0</v>
      </c>
      <c r="B11" s="75" t="s">
        <v>7</v>
      </c>
    </row>
    <row r="12" ht="12.75" customHeight="1">
      <c r="A12" s="76"/>
    </row>
    <row r="13" spans="1:6" ht="30">
      <c r="A13" s="76" t="s">
        <v>0</v>
      </c>
      <c r="B13" s="53" t="s">
        <v>50</v>
      </c>
      <c r="C13" s="44" t="s">
        <v>8</v>
      </c>
      <c r="D13" s="45">
        <v>42.64</v>
      </c>
      <c r="E13" s="45"/>
      <c r="F13" s="45">
        <f>+D13*E13</f>
        <v>0</v>
      </c>
    </row>
    <row r="14" spans="1:11" s="20" customFormat="1" ht="12.75" customHeight="1">
      <c r="A14" s="76"/>
      <c r="B14" s="53"/>
      <c r="C14" s="44"/>
      <c r="D14" s="45"/>
      <c r="E14" s="45"/>
      <c r="F14" s="45"/>
      <c r="H14" s="9"/>
      <c r="I14" s="9"/>
      <c r="J14" s="9"/>
      <c r="K14" s="9"/>
    </row>
    <row r="15" spans="1:11" s="20" customFormat="1" ht="15">
      <c r="A15" s="76"/>
      <c r="B15" s="77" t="s">
        <v>11</v>
      </c>
      <c r="C15" s="78"/>
      <c r="D15" s="79"/>
      <c r="E15" s="79"/>
      <c r="F15" s="80">
        <f>SUM(F13:F14)</f>
        <v>0</v>
      </c>
      <c r="H15" s="9"/>
      <c r="I15" s="9"/>
      <c r="J15" s="9"/>
      <c r="K15" s="9"/>
    </row>
    <row r="16" spans="1:11" s="20" customFormat="1" ht="12.75" customHeight="1">
      <c r="A16" s="76"/>
      <c r="B16" s="81"/>
      <c r="C16" s="82"/>
      <c r="D16" s="83"/>
      <c r="E16" s="83"/>
      <c r="F16" s="84"/>
      <c r="H16" s="9"/>
      <c r="I16" s="9"/>
      <c r="J16" s="9"/>
      <c r="K16" s="9"/>
    </row>
    <row r="17" spans="1:11" s="20" customFormat="1" ht="15">
      <c r="A17" s="74" t="s">
        <v>2</v>
      </c>
      <c r="B17" s="85" t="s">
        <v>19</v>
      </c>
      <c r="C17" s="82"/>
      <c r="D17" s="83"/>
      <c r="E17" s="83"/>
      <c r="F17" s="84"/>
      <c r="H17" s="9"/>
      <c r="I17" s="9"/>
      <c r="J17" s="9"/>
      <c r="K17" s="9"/>
    </row>
    <row r="18" spans="1:11" s="20" customFormat="1" ht="12.75" customHeight="1">
      <c r="A18" s="74"/>
      <c r="B18" s="55"/>
      <c r="C18" s="44"/>
      <c r="D18" s="45"/>
      <c r="E18" s="45"/>
      <c r="F18" s="45"/>
      <c r="H18" s="9"/>
      <c r="I18" s="9"/>
      <c r="J18" s="9"/>
      <c r="K18" s="9"/>
    </row>
    <row r="19" spans="1:11" s="20" customFormat="1" ht="90">
      <c r="A19" s="76" t="s">
        <v>0</v>
      </c>
      <c r="B19" s="55" t="s">
        <v>142</v>
      </c>
      <c r="C19" s="37" t="s">
        <v>240</v>
      </c>
      <c r="D19" s="42">
        <v>14</v>
      </c>
      <c r="E19" s="54"/>
      <c r="F19" s="45">
        <f>E19*D19</f>
        <v>0</v>
      </c>
      <c r="H19" s="9"/>
      <c r="I19" s="9"/>
      <c r="J19" s="9"/>
      <c r="K19" s="9"/>
    </row>
    <row r="20" spans="1:11" s="20" customFormat="1" ht="12.75" customHeight="1">
      <c r="A20" s="76"/>
      <c r="B20" s="55"/>
      <c r="C20" s="37"/>
      <c r="D20" s="42"/>
      <c r="E20" s="54"/>
      <c r="F20" s="45"/>
      <c r="H20" s="9"/>
      <c r="I20" s="9"/>
      <c r="J20" s="9"/>
      <c r="K20" s="9"/>
    </row>
    <row r="21" spans="1:11" s="20" customFormat="1" ht="90">
      <c r="A21" s="76" t="s">
        <v>2</v>
      </c>
      <c r="B21" s="55" t="s">
        <v>143</v>
      </c>
      <c r="C21" s="37" t="s">
        <v>240</v>
      </c>
      <c r="D21" s="42">
        <v>0.5</v>
      </c>
      <c r="E21" s="54"/>
      <c r="F21" s="45">
        <f>E21*D21</f>
        <v>0</v>
      </c>
      <c r="H21" s="9"/>
      <c r="I21" s="9"/>
      <c r="J21" s="9"/>
      <c r="K21" s="9"/>
    </row>
    <row r="22" spans="1:11" s="20" customFormat="1" ht="12.75" customHeight="1">
      <c r="A22" s="76"/>
      <c r="B22" s="55"/>
      <c r="C22" s="37"/>
      <c r="D22" s="42"/>
      <c r="E22" s="54"/>
      <c r="F22" s="45"/>
      <c r="H22" s="9"/>
      <c r="I22" s="9"/>
      <c r="J22" s="9"/>
      <c r="K22" s="9"/>
    </row>
    <row r="23" spans="1:11" s="20" customFormat="1" ht="60">
      <c r="A23" s="76" t="s">
        <v>4</v>
      </c>
      <c r="B23" s="53" t="s">
        <v>67</v>
      </c>
      <c r="C23" s="41" t="s">
        <v>8</v>
      </c>
      <c r="D23" s="42">
        <v>15</v>
      </c>
      <c r="E23" s="54"/>
      <c r="F23" s="45">
        <f>E23*D23</f>
        <v>0</v>
      </c>
      <c r="H23" s="9"/>
      <c r="I23" s="9"/>
      <c r="J23" s="9"/>
      <c r="K23" s="9"/>
    </row>
    <row r="24" spans="1:11" s="20" customFormat="1" ht="12.75" customHeight="1">
      <c r="A24" s="76"/>
      <c r="B24" s="51"/>
      <c r="C24" s="82"/>
      <c r="D24" s="83"/>
      <c r="E24" s="83"/>
      <c r="F24" s="84"/>
      <c r="H24" s="9"/>
      <c r="I24" s="9"/>
      <c r="J24" s="9"/>
      <c r="K24" s="9"/>
    </row>
    <row r="25" spans="1:11" s="20" customFormat="1" ht="15">
      <c r="A25" s="76"/>
      <c r="B25" s="77" t="s">
        <v>20</v>
      </c>
      <c r="C25" s="78"/>
      <c r="D25" s="79"/>
      <c r="E25" s="79"/>
      <c r="F25" s="80">
        <f>SUM(F19:F24)</f>
        <v>0</v>
      </c>
      <c r="H25" s="9"/>
      <c r="I25" s="9"/>
      <c r="J25" s="9"/>
      <c r="K25" s="9"/>
    </row>
    <row r="26" spans="1:11" s="20" customFormat="1" ht="12.75" customHeight="1">
      <c r="A26" s="76"/>
      <c r="B26" s="81"/>
      <c r="C26" s="82"/>
      <c r="D26" s="83"/>
      <c r="E26" s="83"/>
      <c r="F26" s="84"/>
      <c r="H26" s="9"/>
      <c r="I26" s="9"/>
      <c r="J26" s="9"/>
      <c r="K26" s="9"/>
    </row>
    <row r="27" spans="1:11" s="20" customFormat="1" ht="15">
      <c r="A27" s="74" t="s">
        <v>4</v>
      </c>
      <c r="B27" s="75" t="s">
        <v>10</v>
      </c>
      <c r="C27" s="9"/>
      <c r="D27" s="69"/>
      <c r="E27" s="69"/>
      <c r="F27" s="69"/>
      <c r="H27" s="9"/>
      <c r="I27" s="9"/>
      <c r="J27" s="9"/>
      <c r="K27" s="9"/>
    </row>
    <row r="28" spans="1:11" s="20" customFormat="1" ht="12.75" customHeight="1">
      <c r="A28" s="74"/>
      <c r="B28" s="75"/>
      <c r="C28" s="9"/>
      <c r="D28" s="69"/>
      <c r="E28" s="69"/>
      <c r="F28" s="69"/>
      <c r="H28" s="9"/>
      <c r="I28" s="9"/>
      <c r="J28" s="9"/>
      <c r="K28" s="9"/>
    </row>
    <row r="29" spans="1:11" s="20" customFormat="1" ht="30">
      <c r="A29" s="76" t="s">
        <v>0</v>
      </c>
      <c r="B29" s="53" t="s">
        <v>61</v>
      </c>
      <c r="C29" s="44" t="s">
        <v>240</v>
      </c>
      <c r="D29" s="45">
        <v>14</v>
      </c>
      <c r="E29" s="45"/>
      <c r="F29" s="45">
        <f>E29*D29</f>
        <v>0</v>
      </c>
      <c r="H29" s="9"/>
      <c r="I29" s="9"/>
      <c r="J29" s="9"/>
      <c r="K29" s="9"/>
    </row>
    <row r="30" spans="1:11" s="20" customFormat="1" ht="12.75" customHeight="1">
      <c r="A30" s="76"/>
      <c r="B30" s="68"/>
      <c r="C30" s="9"/>
      <c r="D30" s="69"/>
      <c r="E30" s="69"/>
      <c r="F30" s="45"/>
      <c r="H30" s="9"/>
      <c r="I30" s="9"/>
      <c r="J30" s="9"/>
      <c r="K30" s="9"/>
    </row>
    <row r="31" spans="1:11" s="20" customFormat="1" ht="120">
      <c r="A31" s="76" t="s">
        <v>2</v>
      </c>
      <c r="B31" s="53" t="s">
        <v>123</v>
      </c>
      <c r="C31" s="44" t="s">
        <v>240</v>
      </c>
      <c r="D31" s="45">
        <v>93</v>
      </c>
      <c r="E31" s="45"/>
      <c r="F31" s="45">
        <f>E31*D31</f>
        <v>0</v>
      </c>
      <c r="H31" s="9"/>
      <c r="I31" s="9"/>
      <c r="J31" s="9"/>
      <c r="K31" s="9"/>
    </row>
    <row r="32" spans="1:11" s="20" customFormat="1" ht="12.75" customHeight="1">
      <c r="A32" s="76"/>
      <c r="B32" s="53"/>
      <c r="C32" s="44"/>
      <c r="D32" s="45"/>
      <c r="E32" s="45"/>
      <c r="F32" s="45"/>
      <c r="H32" s="9"/>
      <c r="I32" s="9"/>
      <c r="J32" s="9"/>
      <c r="K32" s="9"/>
    </row>
    <row r="33" spans="1:11" s="20" customFormat="1" ht="45">
      <c r="A33" s="76" t="s">
        <v>4</v>
      </c>
      <c r="B33" s="55" t="s">
        <v>185</v>
      </c>
      <c r="C33" s="44" t="s">
        <v>239</v>
      </c>
      <c r="D33" s="45">
        <v>88</v>
      </c>
      <c r="E33" s="45"/>
      <c r="F33" s="45">
        <f>E33*D33</f>
        <v>0</v>
      </c>
      <c r="H33" s="9"/>
      <c r="I33" s="9"/>
      <c r="J33" s="9"/>
      <c r="K33" s="9"/>
    </row>
    <row r="34" spans="1:9" ht="12.75" customHeight="1">
      <c r="A34" s="76"/>
      <c r="B34" s="53"/>
      <c r="C34" s="44"/>
      <c r="D34" s="45"/>
      <c r="E34" s="45"/>
      <c r="F34" s="45"/>
      <c r="H34" s="20"/>
      <c r="I34" s="20"/>
    </row>
    <row r="35" spans="1:6" ht="45">
      <c r="A35" s="76" t="s">
        <v>5</v>
      </c>
      <c r="B35" s="55" t="s">
        <v>51</v>
      </c>
      <c r="C35" s="44" t="s">
        <v>239</v>
      </c>
      <c r="D35" s="45">
        <v>71</v>
      </c>
      <c r="E35" s="45"/>
      <c r="F35" s="45">
        <f>E35*D35</f>
        <v>0</v>
      </c>
    </row>
    <row r="36" spans="1:6" ht="12.75" customHeight="1">
      <c r="A36" s="76"/>
      <c r="B36" s="53"/>
      <c r="C36" s="44"/>
      <c r="D36" s="45"/>
      <c r="E36" s="45"/>
      <c r="F36" s="45"/>
    </row>
    <row r="37" spans="1:7" ht="30">
      <c r="A37" s="76" t="s">
        <v>13</v>
      </c>
      <c r="B37" s="53" t="s">
        <v>133</v>
      </c>
      <c r="C37" s="44" t="s">
        <v>8</v>
      </c>
      <c r="D37" s="45">
        <v>42.64</v>
      </c>
      <c r="E37" s="45"/>
      <c r="F37" s="45">
        <f>+D37*E37</f>
        <v>0</v>
      </c>
      <c r="G37" s="64"/>
    </row>
    <row r="38" spans="1:7" ht="12.75" customHeight="1">
      <c r="A38" s="76"/>
      <c r="B38" s="53"/>
      <c r="C38" s="44"/>
      <c r="D38" s="45"/>
      <c r="E38" s="45"/>
      <c r="F38" s="45"/>
      <c r="G38" s="64"/>
    </row>
    <row r="39" spans="1:7" ht="15">
      <c r="A39" s="76" t="s">
        <v>28</v>
      </c>
      <c r="B39" s="53" t="s">
        <v>149</v>
      </c>
      <c r="C39" s="44" t="s">
        <v>8</v>
      </c>
      <c r="D39" s="45">
        <v>15</v>
      </c>
      <c r="E39" s="45"/>
      <c r="F39" s="45">
        <f>+D39*E39</f>
        <v>0</v>
      </c>
      <c r="G39" s="64"/>
    </row>
    <row r="40" spans="1:7" ht="12.75" customHeight="1">
      <c r="A40" s="76"/>
      <c r="B40" s="53"/>
      <c r="C40" s="82"/>
      <c r="D40" s="83"/>
      <c r="E40" s="86"/>
      <c r="F40" s="45"/>
      <c r="G40" s="64"/>
    </row>
    <row r="41" spans="1:6" ht="15">
      <c r="A41" s="76"/>
      <c r="B41" s="77" t="s">
        <v>12</v>
      </c>
      <c r="C41" s="78"/>
      <c r="D41" s="79"/>
      <c r="E41" s="79"/>
      <c r="F41" s="80">
        <f>SUM(F29:F40)</f>
        <v>0</v>
      </c>
    </row>
    <row r="42" ht="15">
      <c r="A42" s="76"/>
    </row>
    <row r="43" spans="1:2" ht="15">
      <c r="A43" s="74" t="s">
        <v>5</v>
      </c>
      <c r="B43" s="75" t="s">
        <v>53</v>
      </c>
    </row>
    <row r="44" spans="1:6" ht="12.75" customHeight="1">
      <c r="A44" s="74"/>
      <c r="B44" s="87"/>
      <c r="C44" s="44"/>
      <c r="D44" s="45"/>
      <c r="E44" s="45"/>
      <c r="F44" s="45"/>
    </row>
    <row r="45" spans="1:6" ht="45.75" customHeight="1">
      <c r="A45" s="76" t="s">
        <v>0</v>
      </c>
      <c r="B45" s="97" t="s">
        <v>124</v>
      </c>
      <c r="C45" s="44" t="s">
        <v>239</v>
      </c>
      <c r="D45" s="45">
        <v>13.5</v>
      </c>
      <c r="E45" s="45"/>
      <c r="F45" s="45">
        <f>+D45*E45</f>
        <v>0</v>
      </c>
    </row>
    <row r="46" spans="1:6" ht="12.75" customHeight="1">
      <c r="A46" s="76"/>
      <c r="B46" s="97"/>
      <c r="C46" s="44"/>
      <c r="D46" s="45"/>
      <c r="E46" s="45"/>
      <c r="F46" s="45"/>
    </row>
    <row r="47" spans="1:6" ht="60">
      <c r="A47" s="76" t="s">
        <v>2</v>
      </c>
      <c r="B47" s="53" t="s">
        <v>186</v>
      </c>
      <c r="C47" s="44" t="s">
        <v>239</v>
      </c>
      <c r="D47" s="45">
        <v>65</v>
      </c>
      <c r="E47" s="45"/>
      <c r="F47" s="45">
        <f>+D47*E47</f>
        <v>0</v>
      </c>
    </row>
    <row r="48" spans="1:6" ht="12.75" customHeight="1">
      <c r="A48" s="76"/>
      <c r="B48" s="97"/>
      <c r="C48" s="44"/>
      <c r="D48" s="45"/>
      <c r="E48" s="45"/>
      <c r="F48" s="45"/>
    </row>
    <row r="49" spans="1:6" ht="30">
      <c r="A49" s="76" t="s">
        <v>4</v>
      </c>
      <c r="B49" s="97" t="s">
        <v>144</v>
      </c>
      <c r="C49" s="44" t="s">
        <v>8</v>
      </c>
      <c r="D49" s="45">
        <v>7.8</v>
      </c>
      <c r="E49" s="45"/>
      <c r="F49" s="45">
        <f>+D49*E49</f>
        <v>0</v>
      </c>
    </row>
    <row r="50" spans="1:7" ht="12.75" customHeight="1">
      <c r="A50" s="76"/>
      <c r="B50" s="87"/>
      <c r="C50" s="44"/>
      <c r="D50" s="45"/>
      <c r="E50" s="45"/>
      <c r="F50" s="45"/>
      <c r="G50" s="88"/>
    </row>
    <row r="51" spans="1:6" ht="15">
      <c r="A51" s="76"/>
      <c r="B51" s="77" t="s">
        <v>56</v>
      </c>
      <c r="C51" s="78"/>
      <c r="D51" s="79"/>
      <c r="E51" s="79"/>
      <c r="F51" s="80">
        <f>SUM(F45:F50)</f>
        <v>0</v>
      </c>
    </row>
    <row r="52" spans="1:6" ht="12.75" customHeight="1">
      <c r="A52" s="76"/>
      <c r="B52" s="85"/>
      <c r="C52" s="89"/>
      <c r="D52" s="90"/>
      <c r="E52" s="90"/>
      <c r="F52" s="91"/>
    </row>
    <row r="53" spans="1:6" ht="30">
      <c r="A53" s="74" t="s">
        <v>13</v>
      </c>
      <c r="B53" s="75" t="s">
        <v>57</v>
      </c>
      <c r="C53" s="44"/>
      <c r="D53" s="92"/>
      <c r="E53" s="93"/>
      <c r="F53" s="91"/>
    </row>
    <row r="54" spans="1:6" ht="12.75" customHeight="1">
      <c r="A54" s="76"/>
      <c r="B54" s="53"/>
      <c r="C54" s="44"/>
      <c r="D54" s="45"/>
      <c r="E54" s="45"/>
      <c r="F54" s="45"/>
    </row>
    <row r="55" spans="1:6" ht="32.25" customHeight="1">
      <c r="A55" s="76" t="s">
        <v>0</v>
      </c>
      <c r="B55" s="53" t="s">
        <v>249</v>
      </c>
      <c r="C55" s="44" t="s">
        <v>245</v>
      </c>
      <c r="D55" s="45">
        <v>4.6</v>
      </c>
      <c r="E55" s="45"/>
      <c r="F55" s="45">
        <f aca="true" t="shared" si="0" ref="F55:F67">+D55*E55</f>
        <v>0</v>
      </c>
    </row>
    <row r="56" spans="1:6" ht="12.75" customHeight="1">
      <c r="A56" s="76"/>
      <c r="B56" s="53"/>
      <c r="C56" s="44"/>
      <c r="D56" s="45"/>
      <c r="E56" s="45"/>
      <c r="F56" s="45"/>
    </row>
    <row r="57" spans="1:6" ht="47.25">
      <c r="A57" s="76" t="s">
        <v>2</v>
      </c>
      <c r="B57" s="53" t="s">
        <v>250</v>
      </c>
      <c r="C57" s="44" t="s">
        <v>245</v>
      </c>
      <c r="D57" s="45">
        <v>0.3</v>
      </c>
      <c r="E57" s="45"/>
      <c r="F57" s="45">
        <f t="shared" si="0"/>
        <v>0</v>
      </c>
    </row>
    <row r="58" spans="1:6" ht="12.75" customHeight="1">
      <c r="A58" s="76"/>
      <c r="B58" s="53"/>
      <c r="C58" s="44"/>
      <c r="D58" s="45"/>
      <c r="E58" s="45"/>
      <c r="F58" s="45"/>
    </row>
    <row r="59" spans="1:6" ht="62.25">
      <c r="A59" s="76" t="s">
        <v>4</v>
      </c>
      <c r="B59" s="53" t="s">
        <v>246</v>
      </c>
      <c r="C59" s="44" t="s">
        <v>245</v>
      </c>
      <c r="D59" s="45">
        <v>14.5</v>
      </c>
      <c r="E59" s="45"/>
      <c r="F59" s="45">
        <f t="shared" si="0"/>
        <v>0</v>
      </c>
    </row>
    <row r="60" spans="1:6" ht="12.75" customHeight="1">
      <c r="A60" s="76"/>
      <c r="B60" s="53"/>
      <c r="C60" s="44"/>
      <c r="D60" s="45"/>
      <c r="E60" s="45"/>
      <c r="F60" s="45"/>
    </row>
    <row r="61" spans="1:6" ht="62.25">
      <c r="A61" s="76" t="s">
        <v>5</v>
      </c>
      <c r="B61" s="53" t="s">
        <v>251</v>
      </c>
      <c r="C61" s="44" t="s">
        <v>245</v>
      </c>
      <c r="D61" s="45">
        <v>0.45</v>
      </c>
      <c r="E61" s="45"/>
      <c r="F61" s="45">
        <f t="shared" si="0"/>
        <v>0</v>
      </c>
    </row>
    <row r="62" spans="1:6" ht="12.75" customHeight="1">
      <c r="A62" s="76"/>
      <c r="B62" s="53"/>
      <c r="C62" s="44"/>
      <c r="D62" s="45"/>
      <c r="E62" s="45"/>
      <c r="F62" s="45"/>
    </row>
    <row r="63" spans="1:6" ht="62.25">
      <c r="A63" s="76" t="s">
        <v>13</v>
      </c>
      <c r="B63" s="53" t="s">
        <v>248</v>
      </c>
      <c r="C63" s="44" t="s">
        <v>245</v>
      </c>
      <c r="D63" s="45">
        <v>13</v>
      </c>
      <c r="E63" s="45"/>
      <c r="F63" s="45">
        <f t="shared" si="0"/>
        <v>0</v>
      </c>
    </row>
    <row r="64" spans="1:6" ht="12.75" customHeight="1">
      <c r="A64" s="76"/>
      <c r="B64" s="53"/>
      <c r="C64" s="44"/>
      <c r="D64" s="45"/>
      <c r="E64" s="45"/>
      <c r="F64" s="45"/>
    </row>
    <row r="65" spans="1:6" ht="30">
      <c r="A65" s="76" t="s">
        <v>28</v>
      </c>
      <c r="B65" s="53" t="s">
        <v>127</v>
      </c>
      <c r="C65" s="44" t="s">
        <v>58</v>
      </c>
      <c r="D65" s="45">
        <v>2550</v>
      </c>
      <c r="E65" s="45"/>
      <c r="F65" s="45">
        <f t="shared" si="0"/>
        <v>0</v>
      </c>
    </row>
    <row r="66" spans="1:6" ht="12.75" customHeight="1">
      <c r="A66" s="76"/>
      <c r="B66" s="53"/>
      <c r="C66" s="44"/>
      <c r="D66" s="45"/>
      <c r="E66" s="45"/>
      <c r="F66" s="45"/>
    </row>
    <row r="67" spans="1:6" ht="15" customHeight="1">
      <c r="A67" s="76" t="s">
        <v>29</v>
      </c>
      <c r="B67" s="53" t="s">
        <v>54</v>
      </c>
      <c r="C67" s="44" t="s">
        <v>8</v>
      </c>
      <c r="D67" s="45">
        <v>114</v>
      </c>
      <c r="E67" s="45"/>
      <c r="F67" s="45">
        <f t="shared" si="0"/>
        <v>0</v>
      </c>
    </row>
    <row r="68" spans="1:6" ht="12.75" customHeight="1">
      <c r="A68" s="76"/>
      <c r="B68" s="53"/>
      <c r="C68" s="44"/>
      <c r="D68" s="45"/>
      <c r="E68" s="45"/>
      <c r="F68" s="45"/>
    </row>
    <row r="69" spans="1:11" ht="45">
      <c r="A69" s="76" t="s">
        <v>30</v>
      </c>
      <c r="B69" s="53" t="s">
        <v>184</v>
      </c>
      <c r="C69" s="44" t="s">
        <v>239</v>
      </c>
      <c r="D69" s="45">
        <v>90</v>
      </c>
      <c r="E69" s="45"/>
      <c r="F69" s="45">
        <f>+D69*E69</f>
        <v>0</v>
      </c>
      <c r="K69" s="68"/>
    </row>
    <row r="70" spans="1:11" ht="12.75" customHeight="1">
      <c r="A70" s="76"/>
      <c r="B70" s="53"/>
      <c r="C70" s="44"/>
      <c r="D70" s="45"/>
      <c r="E70" s="45"/>
      <c r="F70" s="45"/>
      <c r="K70" s="68"/>
    </row>
    <row r="71" spans="1:11" ht="30" customHeight="1">
      <c r="A71" s="76" t="s">
        <v>31</v>
      </c>
      <c r="B71" s="53" t="s">
        <v>60</v>
      </c>
      <c r="C71" s="44" t="s">
        <v>9</v>
      </c>
      <c r="D71" s="45">
        <v>22</v>
      </c>
      <c r="E71" s="45"/>
      <c r="F71" s="45">
        <f>+D71*E71</f>
        <v>0</v>
      </c>
      <c r="K71" s="68"/>
    </row>
    <row r="72" spans="1:11" s="20" customFormat="1" ht="12.75" customHeight="1">
      <c r="A72" s="76"/>
      <c r="B72" s="94"/>
      <c r="C72" s="9"/>
      <c r="D72" s="69"/>
      <c r="E72" s="95"/>
      <c r="F72" s="69"/>
      <c r="H72" s="9"/>
      <c r="I72" s="9"/>
      <c r="J72" s="9"/>
      <c r="K72" s="9"/>
    </row>
    <row r="73" spans="1:11" s="20" customFormat="1" ht="30">
      <c r="A73" s="76"/>
      <c r="B73" s="77" t="s">
        <v>59</v>
      </c>
      <c r="C73" s="78"/>
      <c r="D73" s="79"/>
      <c r="E73" s="79"/>
      <c r="F73" s="80">
        <f>SUM(F55:F71)</f>
        <v>0</v>
      </c>
      <c r="H73" s="9"/>
      <c r="I73" s="9"/>
      <c r="J73" s="9"/>
      <c r="K73" s="9"/>
    </row>
    <row r="78" spans="1:11" s="20" customFormat="1" ht="12.75">
      <c r="A78" s="67"/>
      <c r="B78" s="9"/>
      <c r="C78" s="9"/>
      <c r="D78" s="69"/>
      <c r="E78" s="69"/>
      <c r="F78" s="69"/>
      <c r="H78" s="9"/>
      <c r="I78" s="9"/>
      <c r="J78" s="9"/>
      <c r="K78" s="9"/>
    </row>
    <row r="79" spans="1:11" s="20" customFormat="1" ht="12.75">
      <c r="A79" s="67"/>
      <c r="B79" s="9"/>
      <c r="C79" s="9"/>
      <c r="D79" s="69"/>
      <c r="E79" s="69"/>
      <c r="F79" s="69"/>
      <c r="H79" s="9"/>
      <c r="I79" s="9"/>
      <c r="J79" s="9"/>
      <c r="K79" s="9"/>
    </row>
    <row r="92" ht="12.75">
      <c r="B92" s="96"/>
    </row>
  </sheetData>
  <sheetProtection/>
  <mergeCells count="10">
    <mergeCell ref="C7:E7"/>
    <mergeCell ref="C8:E8"/>
    <mergeCell ref="C9:E9"/>
    <mergeCell ref="C10:E10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scale="96" r:id="rId1"/>
  <headerFooter alignWithMargins="0">
    <oddHeader>&amp;L&amp;"Arial Narrow,Navadno"pločnik Dobravlje&amp;C&amp;"Arial Narrow,Navadno"ZID 5</oddHeader>
    <oddFooter>&amp;C&amp;9stran &amp;P</oddFooter>
  </headerFooter>
  <rowBreaks count="2" manualBreakCount="2">
    <brk id="10" max="5" man="1"/>
    <brk id="4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96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145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+F16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F22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+F36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+F42</f>
        <v>0</v>
      </c>
    </row>
    <row r="9" spans="1:6" ht="15.75">
      <c r="A9" s="27" t="s">
        <v>13</v>
      </c>
      <c r="B9" s="28" t="s">
        <v>57</v>
      </c>
      <c r="C9" s="29"/>
      <c r="D9" s="29"/>
      <c r="E9" s="29"/>
      <c r="F9" s="30">
        <f>F61</f>
        <v>0</v>
      </c>
    </row>
    <row r="10" spans="1:6" ht="16.5" thickBot="1">
      <c r="A10" s="70" t="s">
        <v>28</v>
      </c>
      <c r="B10" s="71" t="s">
        <v>125</v>
      </c>
      <c r="C10" s="72"/>
      <c r="D10" s="72"/>
      <c r="E10" s="72"/>
      <c r="F10" s="73">
        <f>+F77</f>
        <v>0</v>
      </c>
    </row>
    <row r="11" spans="1:6" ht="17.25" thickBot="1" thickTop="1">
      <c r="A11" s="31"/>
      <c r="B11" s="32" t="s">
        <v>15</v>
      </c>
      <c r="C11" s="33"/>
      <c r="D11" s="33"/>
      <c r="E11" s="33"/>
      <c r="F11" s="34">
        <f>SUM(F5:F10)</f>
        <v>0</v>
      </c>
    </row>
    <row r="12" spans="1:2" ht="15">
      <c r="A12" s="74" t="s">
        <v>0</v>
      </c>
      <c r="B12" s="75" t="s">
        <v>7</v>
      </c>
    </row>
    <row r="13" ht="15">
      <c r="A13" s="76"/>
    </row>
    <row r="14" spans="1:6" ht="30">
      <c r="A14" s="76" t="s">
        <v>0</v>
      </c>
      <c r="B14" s="53" t="s">
        <v>50</v>
      </c>
      <c r="C14" s="44" t="s">
        <v>8</v>
      </c>
      <c r="D14" s="45">
        <v>29.7</v>
      </c>
      <c r="E14" s="45"/>
      <c r="F14" s="45">
        <f>+D14*E14</f>
        <v>0</v>
      </c>
    </row>
    <row r="15" spans="1:11" s="20" customFormat="1" ht="15">
      <c r="A15" s="76"/>
      <c r="B15" s="53"/>
      <c r="C15" s="44"/>
      <c r="D15" s="45"/>
      <c r="E15" s="45"/>
      <c r="F15" s="45"/>
      <c r="H15" s="9"/>
      <c r="I15" s="9"/>
      <c r="J15" s="9"/>
      <c r="K15" s="9"/>
    </row>
    <row r="16" spans="1:11" s="20" customFormat="1" ht="15">
      <c r="A16" s="76"/>
      <c r="B16" s="77" t="s">
        <v>11</v>
      </c>
      <c r="C16" s="78"/>
      <c r="D16" s="79"/>
      <c r="E16" s="79"/>
      <c r="F16" s="80">
        <f>SUM(F14:F15)</f>
        <v>0</v>
      </c>
      <c r="H16" s="9"/>
      <c r="I16" s="9"/>
      <c r="J16" s="9"/>
      <c r="K16" s="9"/>
    </row>
    <row r="17" spans="1:11" s="20" customFormat="1" ht="15">
      <c r="A17" s="76"/>
      <c r="B17" s="81"/>
      <c r="C17" s="82"/>
      <c r="D17" s="83"/>
      <c r="E17" s="83"/>
      <c r="F17" s="84"/>
      <c r="H17" s="9"/>
      <c r="I17" s="9"/>
      <c r="J17" s="9"/>
      <c r="K17" s="9"/>
    </row>
    <row r="18" spans="1:11" s="20" customFormat="1" ht="15">
      <c r="A18" s="74" t="s">
        <v>2</v>
      </c>
      <c r="B18" s="85" t="s">
        <v>19</v>
      </c>
      <c r="C18" s="82"/>
      <c r="D18" s="83"/>
      <c r="E18" s="83"/>
      <c r="F18" s="84"/>
      <c r="H18" s="9"/>
      <c r="I18" s="9"/>
      <c r="J18" s="9"/>
      <c r="K18" s="9"/>
    </row>
    <row r="19" spans="1:11" s="20" customFormat="1" ht="15">
      <c r="A19" s="74"/>
      <c r="B19" s="55"/>
      <c r="C19" s="44"/>
      <c r="D19" s="45"/>
      <c r="E19" s="45"/>
      <c r="F19" s="45"/>
      <c r="H19" s="9"/>
      <c r="I19" s="9"/>
      <c r="J19" s="9"/>
      <c r="K19" s="9"/>
    </row>
    <row r="20" spans="1:11" s="20" customFormat="1" ht="90" customHeight="1">
      <c r="A20" s="76" t="s">
        <v>0</v>
      </c>
      <c r="B20" s="55" t="s">
        <v>146</v>
      </c>
      <c r="C20" s="37" t="s">
        <v>240</v>
      </c>
      <c r="D20" s="42">
        <v>4.5</v>
      </c>
      <c r="E20" s="54"/>
      <c r="F20" s="45">
        <f>E20*D20</f>
        <v>0</v>
      </c>
      <c r="H20" s="9"/>
      <c r="I20" s="9"/>
      <c r="J20" s="9"/>
      <c r="K20" s="9"/>
    </row>
    <row r="21" spans="1:11" s="20" customFormat="1" ht="15">
      <c r="A21" s="76"/>
      <c r="B21" s="51"/>
      <c r="C21" s="82"/>
      <c r="D21" s="83"/>
      <c r="E21" s="83"/>
      <c r="F21" s="84"/>
      <c r="H21" s="9"/>
      <c r="I21" s="9"/>
      <c r="J21" s="9"/>
      <c r="K21" s="9"/>
    </row>
    <row r="22" spans="1:11" s="20" customFormat="1" ht="15">
      <c r="A22" s="76"/>
      <c r="B22" s="77" t="s">
        <v>20</v>
      </c>
      <c r="C22" s="78"/>
      <c r="D22" s="79"/>
      <c r="E22" s="79"/>
      <c r="F22" s="80">
        <f>SUM(F20:F21)</f>
        <v>0</v>
      </c>
      <c r="H22" s="9"/>
      <c r="I22" s="9"/>
      <c r="J22" s="9"/>
      <c r="K22" s="9"/>
    </row>
    <row r="23" spans="1:11" s="20" customFormat="1" ht="15">
      <c r="A23" s="76"/>
      <c r="B23" s="81"/>
      <c r="C23" s="82"/>
      <c r="D23" s="83"/>
      <c r="E23" s="83"/>
      <c r="F23" s="84"/>
      <c r="H23" s="9"/>
      <c r="I23" s="9"/>
      <c r="J23" s="9"/>
      <c r="K23" s="9"/>
    </row>
    <row r="24" spans="1:11" s="20" customFormat="1" ht="15">
      <c r="A24" s="74" t="s">
        <v>4</v>
      </c>
      <c r="B24" s="75" t="s">
        <v>10</v>
      </c>
      <c r="C24" s="9"/>
      <c r="D24" s="69"/>
      <c r="E24" s="69"/>
      <c r="F24" s="69"/>
      <c r="H24" s="9"/>
      <c r="I24" s="9"/>
      <c r="J24" s="9"/>
      <c r="K24" s="9"/>
    </row>
    <row r="25" spans="1:11" s="20" customFormat="1" ht="15">
      <c r="A25" s="74"/>
      <c r="B25" s="75"/>
      <c r="C25" s="9"/>
      <c r="D25" s="69"/>
      <c r="E25" s="69"/>
      <c r="F25" s="69"/>
      <c r="H25" s="9"/>
      <c r="I25" s="9"/>
      <c r="J25" s="9"/>
      <c r="K25" s="9"/>
    </row>
    <row r="26" spans="1:11" s="20" customFormat="1" ht="30">
      <c r="A26" s="76" t="s">
        <v>0</v>
      </c>
      <c r="B26" s="53" t="s">
        <v>61</v>
      </c>
      <c r="C26" s="44" t="s">
        <v>240</v>
      </c>
      <c r="D26" s="45">
        <v>1</v>
      </c>
      <c r="E26" s="45"/>
      <c r="F26" s="45">
        <f>E26*D26</f>
        <v>0</v>
      </c>
      <c r="H26" s="9"/>
      <c r="I26" s="9"/>
      <c r="J26" s="9"/>
      <c r="K26" s="9"/>
    </row>
    <row r="27" spans="1:11" s="20" customFormat="1" ht="15">
      <c r="A27" s="76"/>
      <c r="B27" s="68"/>
      <c r="C27" s="9"/>
      <c r="D27" s="69"/>
      <c r="E27" s="69"/>
      <c r="F27" s="45"/>
      <c r="H27" s="9"/>
      <c r="I27" s="9"/>
      <c r="J27" s="9"/>
      <c r="K27" s="9"/>
    </row>
    <row r="28" spans="1:11" s="20" customFormat="1" ht="120">
      <c r="A28" s="76" t="s">
        <v>2</v>
      </c>
      <c r="B28" s="53" t="s">
        <v>123</v>
      </c>
      <c r="C28" s="44" t="s">
        <v>240</v>
      </c>
      <c r="D28" s="45">
        <v>37</v>
      </c>
      <c r="E28" s="45"/>
      <c r="F28" s="45">
        <f>E28*D28</f>
        <v>0</v>
      </c>
      <c r="H28" s="9"/>
      <c r="I28" s="9"/>
      <c r="J28" s="9"/>
      <c r="K28" s="9"/>
    </row>
    <row r="29" spans="1:11" s="20" customFormat="1" ht="15">
      <c r="A29" s="76"/>
      <c r="B29" s="53"/>
      <c r="C29" s="44"/>
      <c r="D29" s="45"/>
      <c r="E29" s="45"/>
      <c r="F29" s="45"/>
      <c r="H29" s="9"/>
      <c r="I29" s="9"/>
      <c r="J29" s="9"/>
      <c r="K29" s="9"/>
    </row>
    <row r="30" spans="1:11" s="20" customFormat="1" ht="45">
      <c r="A30" s="76" t="s">
        <v>4</v>
      </c>
      <c r="B30" s="55" t="s">
        <v>185</v>
      </c>
      <c r="C30" s="44" t="s">
        <v>239</v>
      </c>
      <c r="D30" s="45">
        <v>58</v>
      </c>
      <c r="E30" s="45"/>
      <c r="F30" s="45">
        <f>E30*D30</f>
        <v>0</v>
      </c>
      <c r="H30" s="9"/>
      <c r="I30" s="9"/>
      <c r="J30" s="9"/>
      <c r="K30" s="9"/>
    </row>
    <row r="31" spans="1:9" ht="15">
      <c r="A31" s="76"/>
      <c r="B31" s="53"/>
      <c r="C31" s="44"/>
      <c r="D31" s="45"/>
      <c r="E31" s="45"/>
      <c r="F31" s="45"/>
      <c r="H31" s="20"/>
      <c r="I31" s="20"/>
    </row>
    <row r="32" spans="1:6" ht="45">
      <c r="A32" s="76" t="s">
        <v>5</v>
      </c>
      <c r="B32" s="55" t="s">
        <v>51</v>
      </c>
      <c r="C32" s="44" t="s">
        <v>239</v>
      </c>
      <c r="D32" s="45">
        <v>39</v>
      </c>
      <c r="E32" s="45"/>
      <c r="F32" s="45">
        <f>E32*D32</f>
        <v>0</v>
      </c>
    </row>
    <row r="33" spans="1:6" ht="15">
      <c r="A33" s="76"/>
      <c r="B33" s="53"/>
      <c r="C33" s="44"/>
      <c r="D33" s="45"/>
      <c r="E33" s="45"/>
      <c r="F33" s="45"/>
    </row>
    <row r="34" spans="1:7" ht="30">
      <c r="A34" s="76" t="s">
        <v>13</v>
      </c>
      <c r="B34" s="53" t="s">
        <v>133</v>
      </c>
      <c r="C34" s="44" t="s">
        <v>8</v>
      </c>
      <c r="D34" s="45">
        <v>42.64</v>
      </c>
      <c r="E34" s="45"/>
      <c r="F34" s="45">
        <f>+D34*E34</f>
        <v>0</v>
      </c>
      <c r="G34" s="64"/>
    </row>
    <row r="35" spans="1:7" ht="15">
      <c r="A35" s="76"/>
      <c r="B35" s="53"/>
      <c r="C35" s="82"/>
      <c r="D35" s="83"/>
      <c r="E35" s="86"/>
      <c r="F35" s="45"/>
      <c r="G35" s="64"/>
    </row>
    <row r="36" spans="1:6" ht="15">
      <c r="A36" s="76"/>
      <c r="B36" s="77" t="s">
        <v>12</v>
      </c>
      <c r="C36" s="78"/>
      <c r="D36" s="79"/>
      <c r="E36" s="79"/>
      <c r="F36" s="80">
        <f>SUM(F26:F35)</f>
        <v>0</v>
      </c>
    </row>
    <row r="37" ht="15">
      <c r="A37" s="76"/>
    </row>
    <row r="38" spans="1:2" ht="15">
      <c r="A38" s="74" t="s">
        <v>5</v>
      </c>
      <c r="B38" s="75" t="s">
        <v>53</v>
      </c>
    </row>
    <row r="39" spans="1:6" ht="15">
      <c r="A39" s="74"/>
      <c r="B39" s="87"/>
      <c r="C39" s="44"/>
      <c r="D39" s="45"/>
      <c r="E39" s="45"/>
      <c r="F39" s="45"/>
    </row>
    <row r="40" spans="1:6" ht="45.75" customHeight="1">
      <c r="A40" s="76" t="s">
        <v>0</v>
      </c>
      <c r="B40" s="97" t="s">
        <v>124</v>
      </c>
      <c r="C40" s="44" t="s">
        <v>239</v>
      </c>
      <c r="D40" s="45">
        <v>10.5</v>
      </c>
      <c r="E40" s="45"/>
      <c r="F40" s="45">
        <f>+D40*E40</f>
        <v>0</v>
      </c>
    </row>
    <row r="41" spans="1:6" ht="15">
      <c r="A41" s="76"/>
      <c r="B41" s="97"/>
      <c r="C41" s="44"/>
      <c r="D41" s="45"/>
      <c r="E41" s="45"/>
      <c r="F41" s="45"/>
    </row>
    <row r="42" spans="1:6" ht="15">
      <c r="A42" s="76"/>
      <c r="B42" s="77" t="s">
        <v>56</v>
      </c>
      <c r="C42" s="78"/>
      <c r="D42" s="79"/>
      <c r="E42" s="79"/>
      <c r="F42" s="80">
        <f>SUM(F40:F41)</f>
        <v>0</v>
      </c>
    </row>
    <row r="43" spans="1:6" ht="30">
      <c r="A43" s="74" t="s">
        <v>13</v>
      </c>
      <c r="B43" s="75" t="s">
        <v>57</v>
      </c>
      <c r="C43" s="44"/>
      <c r="D43" s="92"/>
      <c r="E43" s="93"/>
      <c r="F43" s="91"/>
    </row>
    <row r="44" spans="1:6" ht="12.75" customHeight="1">
      <c r="A44" s="76"/>
      <c r="B44" s="53"/>
      <c r="C44" s="44"/>
      <c r="D44" s="45"/>
      <c r="E44" s="45"/>
      <c r="F44" s="45"/>
    </row>
    <row r="45" spans="1:6" ht="47.25">
      <c r="A45" s="76" t="s">
        <v>0</v>
      </c>
      <c r="B45" s="53" t="s">
        <v>244</v>
      </c>
      <c r="C45" s="44"/>
      <c r="D45" s="45"/>
      <c r="E45" s="45"/>
      <c r="F45" s="45"/>
    </row>
    <row r="46" spans="1:6" ht="16.5" customHeight="1">
      <c r="A46" s="76"/>
      <c r="B46" s="53" t="s">
        <v>177</v>
      </c>
      <c r="C46" s="44" t="s">
        <v>245</v>
      </c>
      <c r="D46" s="45">
        <v>3.3</v>
      </c>
      <c r="E46" s="45"/>
      <c r="F46" s="45">
        <f aca="true" t="shared" si="0" ref="F46:F59">+D46*E46</f>
        <v>0</v>
      </c>
    </row>
    <row r="47" spans="1:6" ht="16.5" customHeight="1">
      <c r="A47" s="76"/>
      <c r="B47" s="53" t="s">
        <v>178</v>
      </c>
      <c r="C47" s="44" t="s">
        <v>245</v>
      </c>
      <c r="D47" s="45">
        <v>3.3</v>
      </c>
      <c r="E47" s="45"/>
      <c r="F47" s="45">
        <f t="shared" si="0"/>
        <v>0</v>
      </c>
    </row>
    <row r="48" spans="1:6" ht="12.75" customHeight="1">
      <c r="A48" s="76"/>
      <c r="B48" s="53"/>
      <c r="C48" s="44"/>
      <c r="D48" s="45"/>
      <c r="E48" s="45"/>
      <c r="F48" s="45"/>
    </row>
    <row r="49" spans="1:6" ht="62.25">
      <c r="A49" s="76" t="s">
        <v>2</v>
      </c>
      <c r="B49" s="53" t="s">
        <v>246</v>
      </c>
      <c r="C49" s="44"/>
      <c r="D49" s="45"/>
      <c r="E49" s="45"/>
      <c r="F49" s="45"/>
    </row>
    <row r="50" spans="1:6" ht="16.5" customHeight="1">
      <c r="A50" s="76"/>
      <c r="B50" s="53" t="s">
        <v>177</v>
      </c>
      <c r="C50" s="44" t="s">
        <v>245</v>
      </c>
      <c r="D50" s="45">
        <v>10</v>
      </c>
      <c r="E50" s="45"/>
      <c r="F50" s="45">
        <f t="shared" si="0"/>
        <v>0</v>
      </c>
    </row>
    <row r="51" spans="1:6" ht="16.5" customHeight="1">
      <c r="A51" s="76"/>
      <c r="B51" s="53" t="s">
        <v>178</v>
      </c>
      <c r="C51" s="44" t="s">
        <v>245</v>
      </c>
      <c r="D51" s="45">
        <v>10</v>
      </c>
      <c r="E51" s="45"/>
      <c r="F51" s="45">
        <f t="shared" si="0"/>
        <v>0</v>
      </c>
    </row>
    <row r="52" spans="1:6" ht="12.75" customHeight="1">
      <c r="A52" s="76"/>
      <c r="B52" s="53"/>
      <c r="C52" s="44"/>
      <c r="D52" s="45"/>
      <c r="E52" s="45"/>
      <c r="F52" s="45"/>
    </row>
    <row r="53" spans="1:6" ht="92.25">
      <c r="A53" s="76" t="s">
        <v>4</v>
      </c>
      <c r="B53" s="53" t="s">
        <v>252</v>
      </c>
      <c r="C53" s="44"/>
      <c r="D53" s="45"/>
      <c r="E53" s="45"/>
      <c r="F53" s="45"/>
    </row>
    <row r="54" spans="1:6" ht="16.5" customHeight="1">
      <c r="A54" s="76"/>
      <c r="B54" s="53" t="s">
        <v>177</v>
      </c>
      <c r="C54" s="44" t="s">
        <v>245</v>
      </c>
      <c r="D54" s="45">
        <v>6.5</v>
      </c>
      <c r="E54" s="45"/>
      <c r="F54" s="45">
        <f t="shared" si="0"/>
        <v>0</v>
      </c>
    </row>
    <row r="55" spans="1:6" ht="16.5" customHeight="1">
      <c r="A55" s="76"/>
      <c r="B55" s="53" t="s">
        <v>178</v>
      </c>
      <c r="C55" s="44" t="s">
        <v>245</v>
      </c>
      <c r="D55" s="45">
        <v>6.5</v>
      </c>
      <c r="E55" s="45"/>
      <c r="F55" s="45">
        <f t="shared" si="0"/>
        <v>0</v>
      </c>
    </row>
    <row r="56" spans="1:6" ht="12.75" customHeight="1">
      <c r="A56" s="76"/>
      <c r="B56" s="53"/>
      <c r="C56" s="44"/>
      <c r="D56" s="45"/>
      <c r="E56" s="45"/>
      <c r="F56" s="45"/>
    </row>
    <row r="57" spans="1:6" ht="30">
      <c r="A57" s="76" t="s">
        <v>5</v>
      </c>
      <c r="B57" s="53" t="s">
        <v>127</v>
      </c>
      <c r="C57" s="44"/>
      <c r="D57" s="45"/>
      <c r="E57" s="45"/>
      <c r="F57" s="45"/>
    </row>
    <row r="58" spans="1:6" ht="16.5" customHeight="1">
      <c r="A58" s="76"/>
      <c r="B58" s="53" t="s">
        <v>177</v>
      </c>
      <c r="C58" s="44" t="s">
        <v>58</v>
      </c>
      <c r="D58" s="45">
        <v>1490</v>
      </c>
      <c r="E58" s="45"/>
      <c r="F58" s="45">
        <f t="shared" si="0"/>
        <v>0</v>
      </c>
    </row>
    <row r="59" spans="1:6" ht="16.5" customHeight="1">
      <c r="A59" s="76"/>
      <c r="B59" s="53" t="s">
        <v>178</v>
      </c>
      <c r="C59" s="44" t="s">
        <v>58</v>
      </c>
      <c r="D59" s="45">
        <v>1490</v>
      </c>
      <c r="E59" s="45"/>
      <c r="F59" s="45">
        <f t="shared" si="0"/>
        <v>0</v>
      </c>
    </row>
    <row r="60" spans="1:6" ht="12.75" customHeight="1">
      <c r="A60" s="76"/>
      <c r="B60" s="53"/>
      <c r="C60" s="44"/>
      <c r="D60" s="45"/>
      <c r="E60" s="45"/>
      <c r="F60" s="45"/>
    </row>
    <row r="61" spans="1:6" ht="30">
      <c r="A61" s="76"/>
      <c r="B61" s="77" t="s">
        <v>59</v>
      </c>
      <c r="C61" s="78"/>
      <c r="D61" s="79"/>
      <c r="E61" s="79"/>
      <c r="F61" s="80">
        <f>SUM(F45:F60)</f>
        <v>0</v>
      </c>
    </row>
    <row r="62" spans="1:11" ht="12.75" customHeight="1">
      <c r="A62" s="76"/>
      <c r="B62" s="53"/>
      <c r="C62" s="44"/>
      <c r="D62" s="45"/>
      <c r="E62" s="45"/>
      <c r="F62" s="45"/>
      <c r="K62" s="68"/>
    </row>
    <row r="63" spans="1:11" ht="15">
      <c r="A63" s="74" t="s">
        <v>28</v>
      </c>
      <c r="B63" s="75" t="s">
        <v>125</v>
      </c>
      <c r="F63" s="45"/>
      <c r="K63" s="68"/>
    </row>
    <row r="64" spans="1:11" ht="12.75" customHeight="1">
      <c r="A64" s="74"/>
      <c r="B64" s="75"/>
      <c r="F64" s="45"/>
      <c r="K64" s="68"/>
    </row>
    <row r="65" spans="1:11" ht="45">
      <c r="A65" s="76" t="s">
        <v>0</v>
      </c>
      <c r="B65" s="53" t="s">
        <v>184</v>
      </c>
      <c r="C65" s="44"/>
      <c r="D65" s="45"/>
      <c r="E65" s="45"/>
      <c r="F65" s="45"/>
      <c r="K65" s="68"/>
    </row>
    <row r="66" spans="1:11" ht="16.5" customHeight="1">
      <c r="A66" s="76"/>
      <c r="B66" s="53" t="s">
        <v>177</v>
      </c>
      <c r="C66" s="44" t="s">
        <v>239</v>
      </c>
      <c r="D66" s="45">
        <v>52</v>
      </c>
      <c r="E66" s="45"/>
      <c r="F66" s="45">
        <f>+D66*E66</f>
        <v>0</v>
      </c>
      <c r="K66" s="68"/>
    </row>
    <row r="67" spans="1:11" ht="16.5" customHeight="1">
      <c r="A67" s="76"/>
      <c r="B67" s="53" t="s">
        <v>178</v>
      </c>
      <c r="C67" s="44" t="s">
        <v>239</v>
      </c>
      <c r="D67" s="45">
        <v>52</v>
      </c>
      <c r="E67" s="45"/>
      <c r="F67" s="45">
        <f>+D67*E67</f>
        <v>0</v>
      </c>
      <c r="K67" s="68"/>
    </row>
    <row r="68" spans="1:11" ht="12.75" customHeight="1">
      <c r="A68" s="76"/>
      <c r="B68" s="53"/>
      <c r="C68" s="44"/>
      <c r="D68" s="45"/>
      <c r="E68" s="45"/>
      <c r="F68" s="45"/>
      <c r="K68" s="68"/>
    </row>
    <row r="69" spans="1:11" ht="60">
      <c r="A69" s="76" t="s">
        <v>2</v>
      </c>
      <c r="B69" s="53" t="s">
        <v>187</v>
      </c>
      <c r="C69" s="44"/>
      <c r="D69" s="45"/>
      <c r="E69" s="45"/>
      <c r="F69" s="45"/>
      <c r="K69" s="68"/>
    </row>
    <row r="70" spans="1:11" ht="16.5" customHeight="1">
      <c r="A70" s="76"/>
      <c r="B70" s="53" t="s">
        <v>177</v>
      </c>
      <c r="C70" s="44" t="s">
        <v>245</v>
      </c>
      <c r="D70" s="45">
        <v>7.2</v>
      </c>
      <c r="E70" s="45"/>
      <c r="F70" s="45">
        <f>+D70*E70</f>
        <v>0</v>
      </c>
      <c r="K70" s="68"/>
    </row>
    <row r="71" spans="1:11" ht="16.5" customHeight="1">
      <c r="A71" s="76"/>
      <c r="B71" s="53" t="s">
        <v>178</v>
      </c>
      <c r="C71" s="44" t="s">
        <v>245</v>
      </c>
      <c r="D71" s="45">
        <v>7.2</v>
      </c>
      <c r="E71" s="45"/>
      <c r="F71" s="45">
        <f>+D71*E71</f>
        <v>0</v>
      </c>
      <c r="K71" s="68"/>
    </row>
    <row r="72" spans="1:11" ht="12.75" customHeight="1">
      <c r="A72" s="76"/>
      <c r="B72" s="53"/>
      <c r="C72" s="44"/>
      <c r="D72" s="45"/>
      <c r="E72" s="45"/>
      <c r="F72" s="45"/>
      <c r="K72" s="68"/>
    </row>
    <row r="73" spans="1:11" ht="35.25" customHeight="1">
      <c r="A73" s="76" t="s">
        <v>4</v>
      </c>
      <c r="B73" s="53" t="s">
        <v>60</v>
      </c>
      <c r="C73" s="44"/>
      <c r="D73" s="45"/>
      <c r="E73" s="45"/>
      <c r="F73" s="45"/>
      <c r="K73" s="68"/>
    </row>
    <row r="74" spans="1:11" ht="16.5" customHeight="1">
      <c r="A74" s="76"/>
      <c r="B74" s="53" t="s">
        <v>177</v>
      </c>
      <c r="C74" s="44" t="s">
        <v>9</v>
      </c>
      <c r="D74" s="45">
        <v>16</v>
      </c>
      <c r="E74" s="45"/>
      <c r="F74" s="45">
        <f>+D74*E74</f>
        <v>0</v>
      </c>
      <c r="K74" s="68"/>
    </row>
    <row r="75" spans="1:11" s="20" customFormat="1" ht="16.5" customHeight="1">
      <c r="A75" s="76"/>
      <c r="B75" s="53" t="s">
        <v>178</v>
      </c>
      <c r="C75" s="44" t="s">
        <v>9</v>
      </c>
      <c r="D75" s="45">
        <v>16</v>
      </c>
      <c r="E75" s="45"/>
      <c r="F75" s="45">
        <f>+D75*E75</f>
        <v>0</v>
      </c>
      <c r="H75" s="9"/>
      <c r="I75" s="9"/>
      <c r="J75" s="9"/>
      <c r="K75" s="9"/>
    </row>
    <row r="76" spans="1:11" s="20" customFormat="1" ht="12.75" customHeight="1">
      <c r="A76" s="76"/>
      <c r="B76" s="94"/>
      <c r="C76" s="9"/>
      <c r="D76" s="69"/>
      <c r="E76" s="95"/>
      <c r="F76" s="69"/>
      <c r="H76" s="9"/>
      <c r="I76" s="9"/>
      <c r="J76" s="9"/>
      <c r="K76" s="9"/>
    </row>
    <row r="77" spans="1:6" ht="15">
      <c r="A77" s="76"/>
      <c r="B77" s="77" t="s">
        <v>126</v>
      </c>
      <c r="C77" s="78"/>
      <c r="D77" s="79"/>
      <c r="E77" s="79"/>
      <c r="F77" s="80">
        <f>SUM(F65:F76)</f>
        <v>0</v>
      </c>
    </row>
    <row r="81" spans="1:11" s="20" customFormat="1" ht="12.75">
      <c r="A81" s="67"/>
      <c r="B81" s="68"/>
      <c r="C81" s="9"/>
      <c r="D81" s="69"/>
      <c r="E81" s="69"/>
      <c r="F81" s="69"/>
      <c r="H81" s="9"/>
      <c r="I81" s="9"/>
      <c r="J81" s="9"/>
      <c r="K81" s="9"/>
    </row>
    <row r="82" spans="1:11" s="20" customFormat="1" ht="12.75">
      <c r="A82" s="67"/>
      <c r="B82" s="9"/>
      <c r="C82" s="9"/>
      <c r="D82" s="69"/>
      <c r="E82" s="69"/>
      <c r="F82" s="69"/>
      <c r="H82" s="9"/>
      <c r="I82" s="9"/>
      <c r="J82" s="9"/>
      <c r="K82" s="9"/>
    </row>
    <row r="83" ht="12.75">
      <c r="B83" s="9"/>
    </row>
    <row r="96" ht="12.75">
      <c r="B96" s="96"/>
    </row>
  </sheetData>
  <sheetProtection/>
  <mergeCells count="11">
    <mergeCell ref="C7:E7"/>
    <mergeCell ref="C8:E8"/>
    <mergeCell ref="C9:E9"/>
    <mergeCell ref="C10:E10"/>
    <mergeCell ref="C11:E11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scale="95" r:id="rId1"/>
  <headerFooter alignWithMargins="0">
    <oddHeader>&amp;L&amp;"Arial Narrow,Navadno"pločnik Dobravlje&amp;C&amp;"Arial Narrow,Navadno"ZID 6</oddHeader>
    <oddFooter>&amp;C&amp;9stran &amp;P</oddFooter>
  </headerFooter>
  <rowBreaks count="2" manualBreakCount="2">
    <brk id="11" max="5" man="1"/>
    <brk id="4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94"/>
  <sheetViews>
    <sheetView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6.75390625" style="67" customWidth="1"/>
    <col min="2" max="2" width="42.75390625" style="68" customWidth="1"/>
    <col min="3" max="3" width="8.125" style="9" customWidth="1"/>
    <col min="4" max="4" width="9.125" style="69" customWidth="1"/>
    <col min="5" max="5" width="9.375" style="69" customWidth="1"/>
    <col min="6" max="6" width="13.875" style="69" customWidth="1"/>
    <col min="7" max="7" width="14.75390625" style="20" customWidth="1"/>
    <col min="8" max="9" width="11.75390625" style="9" bestFit="1" customWidth="1"/>
    <col min="10" max="16384" width="9.125" style="9" customWidth="1"/>
  </cols>
  <sheetData>
    <row r="1" spans="1:6" ht="17.25" customHeight="1">
      <c r="A1" s="19" t="str">
        <f>rekapitulacija!A1:B1</f>
        <v>PLOČNIK DOBRAVLJE</v>
      </c>
      <c r="B1" s="19"/>
      <c r="C1" s="19"/>
      <c r="D1" s="19"/>
      <c r="E1" s="19"/>
      <c r="F1" s="19"/>
    </row>
    <row r="2" spans="1:6" ht="17.25" customHeight="1">
      <c r="A2" s="21" t="s">
        <v>147</v>
      </c>
      <c r="B2" s="21"/>
      <c r="C2" s="21"/>
      <c r="D2" s="21"/>
      <c r="E2" s="21"/>
      <c r="F2" s="21"/>
    </row>
    <row r="3" spans="1:6" ht="17.25" customHeight="1">
      <c r="A3" s="21" t="s">
        <v>14</v>
      </c>
      <c r="B3" s="21"/>
      <c r="C3" s="21"/>
      <c r="D3" s="21"/>
      <c r="E3" s="21"/>
      <c r="F3" s="21"/>
    </row>
    <row r="4" spans="1:6" ht="13.5" thickBot="1">
      <c r="A4" s="22"/>
      <c r="B4" s="22"/>
      <c r="C4" s="22"/>
      <c r="D4" s="22"/>
      <c r="E4" s="22"/>
      <c r="F4" s="22"/>
    </row>
    <row r="5" spans="1:6" ht="15.75">
      <c r="A5" s="23" t="s">
        <v>0</v>
      </c>
      <c r="B5" s="24" t="s">
        <v>1</v>
      </c>
      <c r="C5" s="25"/>
      <c r="D5" s="25"/>
      <c r="E5" s="25"/>
      <c r="F5" s="26">
        <f>+F16</f>
        <v>0</v>
      </c>
    </row>
    <row r="6" spans="1:6" ht="15.75">
      <c r="A6" s="27" t="s">
        <v>2</v>
      </c>
      <c r="B6" s="28" t="s">
        <v>19</v>
      </c>
      <c r="C6" s="29"/>
      <c r="D6" s="29"/>
      <c r="E6" s="29"/>
      <c r="F6" s="30">
        <f>F22</f>
        <v>0</v>
      </c>
    </row>
    <row r="7" spans="1:6" ht="15.75">
      <c r="A7" s="27" t="s">
        <v>4</v>
      </c>
      <c r="B7" s="28" t="s">
        <v>3</v>
      </c>
      <c r="C7" s="29"/>
      <c r="D7" s="29"/>
      <c r="E7" s="29"/>
      <c r="F7" s="30">
        <f>+F34</f>
        <v>0</v>
      </c>
    </row>
    <row r="8" spans="1:6" ht="15.75">
      <c r="A8" s="27" t="s">
        <v>5</v>
      </c>
      <c r="B8" s="28" t="s">
        <v>53</v>
      </c>
      <c r="C8" s="29"/>
      <c r="D8" s="29"/>
      <c r="E8" s="29"/>
      <c r="F8" s="30">
        <f>+F40</f>
        <v>0</v>
      </c>
    </row>
    <row r="9" spans="1:6" ht="15.75">
      <c r="A9" s="27" t="s">
        <v>13</v>
      </c>
      <c r="B9" s="28" t="s">
        <v>57</v>
      </c>
      <c r="C9" s="29"/>
      <c r="D9" s="29"/>
      <c r="E9" s="29"/>
      <c r="F9" s="30">
        <f>F59</f>
        <v>0</v>
      </c>
    </row>
    <row r="10" spans="1:6" ht="16.5" thickBot="1">
      <c r="A10" s="70" t="s">
        <v>28</v>
      </c>
      <c r="B10" s="71" t="s">
        <v>125</v>
      </c>
      <c r="C10" s="72"/>
      <c r="D10" s="72"/>
      <c r="E10" s="72"/>
      <c r="F10" s="73">
        <f>+F75</f>
        <v>0</v>
      </c>
    </row>
    <row r="11" spans="1:6" ht="17.25" thickBot="1" thickTop="1">
      <c r="A11" s="31"/>
      <c r="B11" s="32" t="s">
        <v>15</v>
      </c>
      <c r="C11" s="33"/>
      <c r="D11" s="33"/>
      <c r="E11" s="33"/>
      <c r="F11" s="34">
        <f>SUM(F5:F10)</f>
        <v>0</v>
      </c>
    </row>
    <row r="12" spans="1:2" ht="15">
      <c r="A12" s="74" t="s">
        <v>0</v>
      </c>
      <c r="B12" s="75" t="s">
        <v>7</v>
      </c>
    </row>
    <row r="13" ht="15">
      <c r="A13" s="76"/>
    </row>
    <row r="14" spans="1:6" ht="30">
      <c r="A14" s="76" t="s">
        <v>0</v>
      </c>
      <c r="B14" s="53" t="s">
        <v>50</v>
      </c>
      <c r="C14" s="44" t="s">
        <v>8</v>
      </c>
      <c r="D14" s="45">
        <v>9.34</v>
      </c>
      <c r="E14" s="45"/>
      <c r="F14" s="45">
        <f>+D14*E14</f>
        <v>0</v>
      </c>
    </row>
    <row r="15" spans="1:11" s="20" customFormat="1" ht="15">
      <c r="A15" s="76"/>
      <c r="B15" s="53"/>
      <c r="C15" s="44"/>
      <c r="D15" s="45"/>
      <c r="E15" s="45"/>
      <c r="F15" s="45"/>
      <c r="H15" s="9"/>
      <c r="I15" s="9"/>
      <c r="J15" s="9"/>
      <c r="K15" s="9"/>
    </row>
    <row r="16" spans="1:11" s="20" customFormat="1" ht="15">
      <c r="A16" s="76"/>
      <c r="B16" s="77" t="s">
        <v>11</v>
      </c>
      <c r="C16" s="78"/>
      <c r="D16" s="79"/>
      <c r="E16" s="79"/>
      <c r="F16" s="80">
        <f>SUM(F14:F15)</f>
        <v>0</v>
      </c>
      <c r="H16" s="9"/>
      <c r="I16" s="9"/>
      <c r="J16" s="9"/>
      <c r="K16" s="9"/>
    </row>
    <row r="17" spans="1:11" s="20" customFormat="1" ht="15">
      <c r="A17" s="76"/>
      <c r="B17" s="81"/>
      <c r="C17" s="82"/>
      <c r="D17" s="83"/>
      <c r="E17" s="83"/>
      <c r="F17" s="84"/>
      <c r="H17" s="9"/>
      <c r="I17" s="9"/>
      <c r="J17" s="9"/>
      <c r="K17" s="9"/>
    </row>
    <row r="18" spans="1:11" s="20" customFormat="1" ht="15">
      <c r="A18" s="74" t="s">
        <v>2</v>
      </c>
      <c r="B18" s="85" t="s">
        <v>19</v>
      </c>
      <c r="C18" s="82"/>
      <c r="D18" s="83"/>
      <c r="E18" s="83"/>
      <c r="F18" s="84"/>
      <c r="H18" s="9"/>
      <c r="I18" s="9"/>
      <c r="J18" s="9"/>
      <c r="K18" s="9"/>
    </row>
    <row r="19" spans="1:11" s="20" customFormat="1" ht="15">
      <c r="A19" s="74"/>
      <c r="B19" s="55"/>
      <c r="C19" s="44"/>
      <c r="D19" s="45"/>
      <c r="E19" s="45"/>
      <c r="F19" s="45"/>
      <c r="H19" s="9"/>
      <c r="I19" s="9"/>
      <c r="J19" s="9"/>
      <c r="K19" s="9"/>
    </row>
    <row r="20" spans="1:11" s="20" customFormat="1" ht="90" customHeight="1">
      <c r="A20" s="76" t="s">
        <v>0</v>
      </c>
      <c r="B20" s="55" t="s">
        <v>146</v>
      </c>
      <c r="C20" s="37" t="s">
        <v>240</v>
      </c>
      <c r="D20" s="42">
        <v>1.1</v>
      </c>
      <c r="E20" s="54"/>
      <c r="F20" s="45">
        <f>E20*D20</f>
        <v>0</v>
      </c>
      <c r="H20" s="9"/>
      <c r="I20" s="9"/>
      <c r="J20" s="9"/>
      <c r="K20" s="9"/>
    </row>
    <row r="21" spans="1:11" s="20" customFormat="1" ht="15">
      <c r="A21" s="76"/>
      <c r="B21" s="51"/>
      <c r="C21" s="82"/>
      <c r="D21" s="83"/>
      <c r="E21" s="83"/>
      <c r="F21" s="84"/>
      <c r="H21" s="9"/>
      <c r="I21" s="9"/>
      <c r="J21" s="9"/>
      <c r="K21" s="9"/>
    </row>
    <row r="22" spans="1:11" s="20" customFormat="1" ht="15">
      <c r="A22" s="76"/>
      <c r="B22" s="77" t="s">
        <v>20</v>
      </c>
      <c r="C22" s="78"/>
      <c r="D22" s="79"/>
      <c r="E22" s="79"/>
      <c r="F22" s="80">
        <f>SUM(F20:F21)</f>
        <v>0</v>
      </c>
      <c r="H22" s="9"/>
      <c r="I22" s="9"/>
      <c r="J22" s="9"/>
      <c r="K22" s="9"/>
    </row>
    <row r="23" spans="1:11" s="20" customFormat="1" ht="15">
      <c r="A23" s="76"/>
      <c r="B23" s="81"/>
      <c r="C23" s="82"/>
      <c r="D23" s="83"/>
      <c r="E23" s="83"/>
      <c r="F23" s="84"/>
      <c r="H23" s="9"/>
      <c r="I23" s="9"/>
      <c r="J23" s="9"/>
      <c r="K23" s="9"/>
    </row>
    <row r="24" spans="1:11" s="20" customFormat="1" ht="15">
      <c r="A24" s="74" t="s">
        <v>4</v>
      </c>
      <c r="B24" s="75" t="s">
        <v>10</v>
      </c>
      <c r="C24" s="9"/>
      <c r="D24" s="69"/>
      <c r="E24" s="69"/>
      <c r="F24" s="69"/>
      <c r="H24" s="9"/>
      <c r="I24" s="9"/>
      <c r="J24" s="9"/>
      <c r="K24" s="9"/>
    </row>
    <row r="25" spans="1:11" s="20" customFormat="1" ht="15">
      <c r="A25" s="74"/>
      <c r="B25" s="75"/>
      <c r="C25" s="9"/>
      <c r="D25" s="69"/>
      <c r="E25" s="69"/>
      <c r="F25" s="69"/>
      <c r="H25" s="9"/>
      <c r="I25" s="9"/>
      <c r="J25" s="9"/>
      <c r="K25" s="9"/>
    </row>
    <row r="26" spans="1:11" s="20" customFormat="1" ht="120">
      <c r="A26" s="76" t="s">
        <v>0</v>
      </c>
      <c r="B26" s="53" t="s">
        <v>123</v>
      </c>
      <c r="C26" s="44" t="s">
        <v>240</v>
      </c>
      <c r="D26" s="45">
        <v>14</v>
      </c>
      <c r="E26" s="45"/>
      <c r="F26" s="45">
        <f>E26*D26</f>
        <v>0</v>
      </c>
      <c r="H26" s="9"/>
      <c r="I26" s="9"/>
      <c r="J26" s="9"/>
      <c r="K26" s="9"/>
    </row>
    <row r="27" spans="1:11" s="20" customFormat="1" ht="15">
      <c r="A27" s="74"/>
      <c r="B27" s="53"/>
      <c r="C27" s="44"/>
      <c r="D27" s="45"/>
      <c r="E27" s="45"/>
      <c r="F27" s="45"/>
      <c r="H27" s="9"/>
      <c r="I27" s="9"/>
      <c r="J27" s="9"/>
      <c r="K27" s="9"/>
    </row>
    <row r="28" spans="1:11" s="20" customFormat="1" ht="45">
      <c r="A28" s="76" t="s">
        <v>2</v>
      </c>
      <c r="B28" s="55" t="s">
        <v>185</v>
      </c>
      <c r="C28" s="44" t="s">
        <v>239</v>
      </c>
      <c r="D28" s="45">
        <v>17</v>
      </c>
      <c r="E28" s="45"/>
      <c r="F28" s="45">
        <f>E28*D28</f>
        <v>0</v>
      </c>
      <c r="H28" s="9"/>
      <c r="I28" s="9"/>
      <c r="J28" s="9"/>
      <c r="K28" s="9"/>
    </row>
    <row r="29" spans="1:9" ht="15">
      <c r="A29" s="74"/>
      <c r="B29" s="53"/>
      <c r="C29" s="44"/>
      <c r="D29" s="45"/>
      <c r="E29" s="45"/>
      <c r="F29" s="45"/>
      <c r="H29" s="20"/>
      <c r="I29" s="20"/>
    </row>
    <row r="30" spans="1:6" ht="45">
      <c r="A30" s="76" t="s">
        <v>4</v>
      </c>
      <c r="B30" s="55" t="s">
        <v>51</v>
      </c>
      <c r="C30" s="44" t="s">
        <v>239</v>
      </c>
      <c r="D30" s="45">
        <v>12</v>
      </c>
      <c r="E30" s="45"/>
      <c r="F30" s="45">
        <f>E30*D30</f>
        <v>0</v>
      </c>
    </row>
    <row r="31" spans="1:6" ht="15">
      <c r="A31" s="74"/>
      <c r="B31" s="53"/>
      <c r="C31" s="44"/>
      <c r="D31" s="45"/>
      <c r="E31" s="45"/>
      <c r="F31" s="45"/>
    </row>
    <row r="32" spans="1:7" ht="30">
      <c r="A32" s="76" t="s">
        <v>5</v>
      </c>
      <c r="B32" s="53" t="s">
        <v>133</v>
      </c>
      <c r="C32" s="44" t="s">
        <v>8</v>
      </c>
      <c r="D32" s="45">
        <v>9.34</v>
      </c>
      <c r="E32" s="45"/>
      <c r="F32" s="45">
        <f>+D32*E32</f>
        <v>0</v>
      </c>
      <c r="G32" s="64"/>
    </row>
    <row r="33" spans="1:7" ht="15">
      <c r="A33" s="76"/>
      <c r="B33" s="53"/>
      <c r="C33" s="82"/>
      <c r="D33" s="83"/>
      <c r="E33" s="86"/>
      <c r="F33" s="45"/>
      <c r="G33" s="64"/>
    </row>
    <row r="34" spans="1:6" ht="15">
      <c r="A34" s="76"/>
      <c r="B34" s="77" t="s">
        <v>12</v>
      </c>
      <c r="C34" s="78"/>
      <c r="D34" s="79"/>
      <c r="E34" s="79"/>
      <c r="F34" s="80">
        <f>SUM(F26:F33)</f>
        <v>0</v>
      </c>
    </row>
    <row r="35" ht="15">
      <c r="A35" s="76"/>
    </row>
    <row r="36" spans="1:2" ht="15">
      <c r="A36" s="74" t="s">
        <v>5</v>
      </c>
      <c r="B36" s="75" t="s">
        <v>53</v>
      </c>
    </row>
    <row r="37" spans="1:6" ht="15">
      <c r="A37" s="74"/>
      <c r="B37" s="87"/>
      <c r="C37" s="44"/>
      <c r="D37" s="45"/>
      <c r="E37" s="45"/>
      <c r="F37" s="45"/>
    </row>
    <row r="38" spans="1:6" ht="45.75" customHeight="1">
      <c r="A38" s="76" t="s">
        <v>0</v>
      </c>
      <c r="B38" s="97" t="s">
        <v>140</v>
      </c>
      <c r="C38" s="44" t="s">
        <v>239</v>
      </c>
      <c r="D38" s="45">
        <v>2.4</v>
      </c>
      <c r="E38" s="45"/>
      <c r="F38" s="45">
        <f>+D38*E38</f>
        <v>0</v>
      </c>
    </row>
    <row r="39" spans="1:7" ht="15">
      <c r="A39" s="76"/>
      <c r="B39" s="87"/>
      <c r="C39" s="44"/>
      <c r="D39" s="45"/>
      <c r="E39" s="45"/>
      <c r="F39" s="45"/>
      <c r="G39" s="88"/>
    </row>
    <row r="40" spans="1:6" ht="15">
      <c r="A40" s="76"/>
      <c r="B40" s="77" t="s">
        <v>56</v>
      </c>
      <c r="C40" s="78"/>
      <c r="D40" s="79"/>
      <c r="E40" s="79"/>
      <c r="F40" s="80">
        <f>SUM(F38:F39)</f>
        <v>0</v>
      </c>
    </row>
    <row r="41" spans="1:6" ht="30">
      <c r="A41" s="74" t="s">
        <v>13</v>
      </c>
      <c r="B41" s="75" t="s">
        <v>57</v>
      </c>
      <c r="C41" s="44"/>
      <c r="D41" s="92"/>
      <c r="E41" s="93"/>
      <c r="F41" s="91"/>
    </row>
    <row r="42" spans="1:6" ht="12.75" customHeight="1">
      <c r="A42" s="76"/>
      <c r="B42" s="53"/>
      <c r="C42" s="44"/>
      <c r="D42" s="45"/>
      <c r="E42" s="45"/>
      <c r="F42" s="45"/>
    </row>
    <row r="43" spans="1:6" ht="47.25">
      <c r="A43" s="76" t="s">
        <v>0</v>
      </c>
      <c r="B43" s="53" t="s">
        <v>244</v>
      </c>
      <c r="C43" s="44"/>
      <c r="D43" s="45"/>
      <c r="E43" s="45"/>
      <c r="F43" s="45"/>
    </row>
    <row r="44" spans="1:6" ht="17.25">
      <c r="A44" s="76"/>
      <c r="B44" s="53" t="s">
        <v>177</v>
      </c>
      <c r="C44" s="44" t="s">
        <v>245</v>
      </c>
      <c r="D44" s="45">
        <v>0.7</v>
      </c>
      <c r="E44" s="45"/>
      <c r="F44" s="45">
        <f aca="true" t="shared" si="0" ref="F44:F57">+D44*E44</f>
        <v>0</v>
      </c>
    </row>
    <row r="45" spans="1:6" ht="17.25">
      <c r="A45" s="76"/>
      <c r="B45" s="53" t="s">
        <v>178</v>
      </c>
      <c r="C45" s="44" t="s">
        <v>245</v>
      </c>
      <c r="D45" s="45">
        <v>0.7</v>
      </c>
      <c r="E45" s="45"/>
      <c r="F45" s="45">
        <f t="shared" si="0"/>
        <v>0</v>
      </c>
    </row>
    <row r="46" spans="1:6" ht="12.75" customHeight="1">
      <c r="A46" s="76"/>
      <c r="B46" s="53"/>
      <c r="C46" s="44"/>
      <c r="D46" s="45"/>
      <c r="E46" s="45"/>
      <c r="F46" s="45"/>
    </row>
    <row r="47" spans="1:6" ht="62.25">
      <c r="A47" s="76" t="s">
        <v>2</v>
      </c>
      <c r="B47" s="53" t="s">
        <v>246</v>
      </c>
      <c r="C47" s="44"/>
      <c r="D47" s="45"/>
      <c r="E47" s="45"/>
      <c r="F47" s="45"/>
    </row>
    <row r="48" spans="1:6" ht="17.25">
      <c r="A48" s="76"/>
      <c r="B48" s="53" t="s">
        <v>177</v>
      </c>
      <c r="C48" s="44" t="s">
        <v>245</v>
      </c>
      <c r="D48" s="45">
        <v>1.6</v>
      </c>
      <c r="E48" s="45"/>
      <c r="F48" s="45">
        <f t="shared" si="0"/>
        <v>0</v>
      </c>
    </row>
    <row r="49" spans="1:6" ht="17.25">
      <c r="A49" s="76"/>
      <c r="B49" s="53" t="s">
        <v>178</v>
      </c>
      <c r="C49" s="44" t="s">
        <v>245</v>
      </c>
      <c r="D49" s="45">
        <v>1.6</v>
      </c>
      <c r="E49" s="45"/>
      <c r="F49" s="45">
        <f t="shared" si="0"/>
        <v>0</v>
      </c>
    </row>
    <row r="50" spans="1:6" ht="12.75" customHeight="1">
      <c r="A50" s="76"/>
      <c r="B50" s="53"/>
      <c r="C50" s="44"/>
      <c r="D50" s="45"/>
      <c r="E50" s="45"/>
      <c r="F50" s="45"/>
    </row>
    <row r="51" spans="1:6" ht="92.25">
      <c r="A51" s="76" t="s">
        <v>4</v>
      </c>
      <c r="B51" s="53" t="s">
        <v>252</v>
      </c>
      <c r="C51" s="44"/>
      <c r="D51" s="45"/>
      <c r="E51" s="45"/>
      <c r="F51" s="45"/>
    </row>
    <row r="52" spans="1:6" ht="17.25">
      <c r="A52" s="76"/>
      <c r="B52" s="53" t="s">
        <v>177</v>
      </c>
      <c r="C52" s="44" t="s">
        <v>245</v>
      </c>
      <c r="D52" s="45">
        <v>1.5</v>
      </c>
      <c r="E52" s="45"/>
      <c r="F52" s="45">
        <f t="shared" si="0"/>
        <v>0</v>
      </c>
    </row>
    <row r="53" spans="1:6" ht="17.25">
      <c r="A53" s="76"/>
      <c r="B53" s="53" t="s">
        <v>178</v>
      </c>
      <c r="C53" s="44" t="s">
        <v>245</v>
      </c>
      <c r="D53" s="45">
        <v>1.5</v>
      </c>
      <c r="E53" s="45"/>
      <c r="F53" s="45">
        <f t="shared" si="0"/>
        <v>0</v>
      </c>
    </row>
    <row r="54" spans="1:6" ht="12.75" customHeight="1">
      <c r="A54" s="76"/>
      <c r="B54" s="53"/>
      <c r="C54" s="44"/>
      <c r="D54" s="45"/>
      <c r="E54" s="45"/>
      <c r="F54" s="45"/>
    </row>
    <row r="55" spans="1:6" ht="30">
      <c r="A55" s="76" t="s">
        <v>5</v>
      </c>
      <c r="B55" s="53" t="s">
        <v>127</v>
      </c>
      <c r="C55" s="44"/>
      <c r="D55" s="45"/>
      <c r="E55" s="45"/>
      <c r="F55" s="45"/>
    </row>
    <row r="56" spans="1:6" ht="15">
      <c r="A56" s="76"/>
      <c r="B56" s="53" t="s">
        <v>177</v>
      </c>
      <c r="C56" s="44" t="s">
        <v>58</v>
      </c>
      <c r="D56" s="45">
        <v>340</v>
      </c>
      <c r="E56" s="45"/>
      <c r="F56" s="45">
        <f t="shared" si="0"/>
        <v>0</v>
      </c>
    </row>
    <row r="57" spans="1:6" ht="15">
      <c r="A57" s="76"/>
      <c r="B57" s="53" t="s">
        <v>178</v>
      </c>
      <c r="C57" s="44" t="s">
        <v>58</v>
      </c>
      <c r="D57" s="45">
        <v>340</v>
      </c>
      <c r="E57" s="45"/>
      <c r="F57" s="45">
        <f t="shared" si="0"/>
        <v>0</v>
      </c>
    </row>
    <row r="58" spans="1:6" ht="12.75" customHeight="1">
      <c r="A58" s="76"/>
      <c r="B58" s="53"/>
      <c r="C58" s="44"/>
      <c r="D58" s="45"/>
      <c r="E58" s="45"/>
      <c r="F58" s="45"/>
    </row>
    <row r="59" spans="1:6" ht="30">
      <c r="A59" s="76"/>
      <c r="B59" s="77" t="s">
        <v>59</v>
      </c>
      <c r="C59" s="78"/>
      <c r="D59" s="79"/>
      <c r="E59" s="79"/>
      <c r="F59" s="80">
        <f>SUM(F43:F58)</f>
        <v>0</v>
      </c>
    </row>
    <row r="60" spans="1:6" ht="12.75" customHeight="1">
      <c r="A60" s="76"/>
      <c r="B60" s="53"/>
      <c r="C60" s="44"/>
      <c r="D60" s="45"/>
      <c r="E60" s="45"/>
      <c r="F60" s="45"/>
    </row>
    <row r="61" spans="1:11" ht="15">
      <c r="A61" s="74" t="s">
        <v>28</v>
      </c>
      <c r="B61" s="75" t="s">
        <v>125</v>
      </c>
      <c r="F61" s="45"/>
      <c r="K61" s="68"/>
    </row>
    <row r="62" spans="1:11" ht="12.75" customHeight="1">
      <c r="A62" s="74"/>
      <c r="B62" s="75"/>
      <c r="F62" s="45"/>
      <c r="K62" s="68"/>
    </row>
    <row r="63" spans="1:11" ht="45">
      <c r="A63" s="76" t="s">
        <v>0</v>
      </c>
      <c r="B63" s="53" t="s">
        <v>184</v>
      </c>
      <c r="C63" s="44"/>
      <c r="D63" s="45"/>
      <c r="E63" s="45"/>
      <c r="F63" s="45"/>
      <c r="K63" s="68"/>
    </row>
    <row r="64" spans="1:11" ht="17.25">
      <c r="A64" s="76"/>
      <c r="B64" s="53" t="s">
        <v>177</v>
      </c>
      <c r="C64" s="44" t="s">
        <v>239</v>
      </c>
      <c r="D64" s="45">
        <v>15</v>
      </c>
      <c r="E64" s="45"/>
      <c r="F64" s="45">
        <f>+D64*E64</f>
        <v>0</v>
      </c>
      <c r="K64" s="68"/>
    </row>
    <row r="65" spans="1:11" ht="17.25">
      <c r="A65" s="76"/>
      <c r="B65" s="53" t="s">
        <v>178</v>
      </c>
      <c r="C65" s="44" t="s">
        <v>239</v>
      </c>
      <c r="D65" s="45">
        <v>15</v>
      </c>
      <c r="E65" s="45"/>
      <c r="F65" s="45">
        <f>+D65*E65</f>
        <v>0</v>
      </c>
      <c r="K65" s="68"/>
    </row>
    <row r="66" spans="1:11" ht="12.75" customHeight="1">
      <c r="A66" s="76"/>
      <c r="B66" s="53"/>
      <c r="C66" s="44"/>
      <c r="D66" s="45"/>
      <c r="E66" s="45"/>
      <c r="F66" s="45"/>
      <c r="K66" s="68"/>
    </row>
    <row r="67" spans="1:11" ht="60">
      <c r="A67" s="76" t="s">
        <v>2</v>
      </c>
      <c r="B67" s="53" t="s">
        <v>187</v>
      </c>
      <c r="C67" s="44"/>
      <c r="D67" s="45"/>
      <c r="E67" s="45"/>
      <c r="F67" s="45"/>
      <c r="K67" s="68"/>
    </row>
    <row r="68" spans="1:11" ht="17.25">
      <c r="A68" s="76"/>
      <c r="B68" s="53" t="s">
        <v>177</v>
      </c>
      <c r="C68" s="44" t="s">
        <v>245</v>
      </c>
      <c r="D68" s="45">
        <v>2.3</v>
      </c>
      <c r="E68" s="45"/>
      <c r="F68" s="45">
        <f>+D68*E68</f>
        <v>0</v>
      </c>
      <c r="K68" s="68"/>
    </row>
    <row r="69" spans="1:11" ht="17.25">
      <c r="A69" s="76"/>
      <c r="B69" s="53" t="s">
        <v>178</v>
      </c>
      <c r="C69" s="44" t="s">
        <v>245</v>
      </c>
      <c r="D69" s="45">
        <v>2.3</v>
      </c>
      <c r="E69" s="45"/>
      <c r="F69" s="45">
        <f>+D69*E69</f>
        <v>0</v>
      </c>
      <c r="K69" s="68"/>
    </row>
    <row r="70" spans="1:11" ht="12.75" customHeight="1">
      <c r="A70" s="76"/>
      <c r="B70" s="53"/>
      <c r="C70" s="44"/>
      <c r="D70" s="45"/>
      <c r="E70" s="45"/>
      <c r="F70" s="45"/>
      <c r="K70" s="68"/>
    </row>
    <row r="71" spans="1:11" ht="30" customHeight="1">
      <c r="A71" s="76" t="s">
        <v>4</v>
      </c>
      <c r="B71" s="53" t="s">
        <v>60</v>
      </c>
      <c r="C71" s="44"/>
      <c r="D71" s="45"/>
      <c r="E71" s="45"/>
      <c r="F71" s="45"/>
      <c r="K71" s="68"/>
    </row>
    <row r="72" spans="1:11" ht="15">
      <c r="A72" s="76"/>
      <c r="B72" s="53" t="s">
        <v>177</v>
      </c>
      <c r="C72" s="44" t="s">
        <v>9</v>
      </c>
      <c r="D72" s="45">
        <v>6</v>
      </c>
      <c r="E72" s="45"/>
      <c r="F72" s="45">
        <f>+D72*E72</f>
        <v>0</v>
      </c>
      <c r="K72" s="68"/>
    </row>
    <row r="73" spans="1:11" ht="15">
      <c r="A73" s="76"/>
      <c r="B73" s="53" t="s">
        <v>178</v>
      </c>
      <c r="C73" s="44" t="s">
        <v>9</v>
      </c>
      <c r="D73" s="45">
        <v>6</v>
      </c>
      <c r="E73" s="45"/>
      <c r="F73" s="45">
        <f>+D73*E73</f>
        <v>0</v>
      </c>
      <c r="K73" s="68"/>
    </row>
    <row r="74" spans="1:11" s="20" customFormat="1" ht="12.75" customHeight="1">
      <c r="A74" s="76"/>
      <c r="B74" s="94"/>
      <c r="C74" s="9"/>
      <c r="D74" s="69"/>
      <c r="E74" s="95"/>
      <c r="F74" s="69"/>
      <c r="H74" s="9"/>
      <c r="I74" s="9"/>
      <c r="J74" s="9"/>
      <c r="K74" s="9"/>
    </row>
    <row r="75" spans="1:11" s="20" customFormat="1" ht="15">
      <c r="A75" s="76"/>
      <c r="B75" s="77" t="s">
        <v>126</v>
      </c>
      <c r="C75" s="78"/>
      <c r="D75" s="79"/>
      <c r="E75" s="79"/>
      <c r="F75" s="80">
        <f>SUM(F63:F71)</f>
        <v>0</v>
      </c>
      <c r="H75" s="9"/>
      <c r="I75" s="9"/>
      <c r="J75" s="9"/>
      <c r="K75" s="9"/>
    </row>
    <row r="80" spans="1:11" s="20" customFormat="1" ht="12.75">
      <c r="A80" s="67"/>
      <c r="B80" s="9"/>
      <c r="C80" s="9"/>
      <c r="D80" s="69"/>
      <c r="E80" s="69"/>
      <c r="F80" s="69"/>
      <c r="H80" s="9"/>
      <c r="I80" s="9"/>
      <c r="J80" s="9"/>
      <c r="K80" s="9"/>
    </row>
    <row r="81" spans="1:11" s="20" customFormat="1" ht="12.75">
      <c r="A81" s="67"/>
      <c r="B81" s="9"/>
      <c r="C81" s="9"/>
      <c r="D81" s="69"/>
      <c r="E81" s="69"/>
      <c r="F81" s="69"/>
      <c r="H81" s="9"/>
      <c r="I81" s="9"/>
      <c r="J81" s="9"/>
      <c r="K81" s="9"/>
    </row>
    <row r="94" ht="12.75">
      <c r="B94" s="96"/>
    </row>
  </sheetData>
  <sheetProtection/>
  <mergeCells count="11">
    <mergeCell ref="C7:E7"/>
    <mergeCell ref="C8:E8"/>
    <mergeCell ref="C9:E9"/>
    <mergeCell ref="C10:E10"/>
    <mergeCell ref="C11:E11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scale="95" r:id="rId1"/>
  <headerFooter alignWithMargins="0">
    <oddHeader>&amp;L&amp;"Arial Narrow,Navadno"pločnik Dobravlje&amp;C&amp;"Arial Narrow,Navadno"ZID 7</oddHeader>
    <oddFooter>&amp;C&amp;9stran &amp;P</oddFooter>
  </headerFooter>
  <rowBreaks count="2" manualBreakCount="2">
    <brk id="11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infrastruktura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Lavrencic Mitja</dc:creator>
  <cp:keywords/>
  <dc:description/>
  <cp:lastModifiedBy>Peter Kete</cp:lastModifiedBy>
  <cp:lastPrinted>2019-10-03T12:49:38Z</cp:lastPrinted>
  <dcterms:created xsi:type="dcterms:W3CDTF">1999-05-10T09:48:04Z</dcterms:created>
  <dcterms:modified xsi:type="dcterms:W3CDTF">2021-01-06T12:44:05Z</dcterms:modified>
  <cp:category/>
  <cp:version/>
  <cp:contentType/>
  <cp:contentStatus/>
</cp:coreProperties>
</file>