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9" activeTab="1"/>
  </bookViews>
  <sheets>
    <sheet name="REKAPITULACIJA" sheetId="1" r:id="rId1"/>
    <sheet name="ZG.USTROJ" sheetId="2" r:id="rId2"/>
    <sheet name="METEORNA K." sheetId="3" r:id="rId3"/>
    <sheet name="FEKALNA K." sheetId="4" r:id="rId4"/>
    <sheet name="ODVODNJA CESTE" sheetId="5" r:id="rId5"/>
    <sheet name="VODOVOD" sheetId="6" r:id="rId6"/>
    <sheet name="EL.INST." sheetId="7" r:id="rId7"/>
  </sheets>
  <definedNames>
    <definedName name="_xlnm.Print_Area" localSheetId="3">'FEKALNA K.'!$A$1:$F$77</definedName>
    <definedName name="_xlnm.Print_Area" localSheetId="2">'METEORNA K.'!$A$1:$F$85</definedName>
    <definedName name="_xlnm.Print_Area" localSheetId="4">'ODVODNJA CESTE'!$A$1:$F$65</definedName>
    <definedName name="_xlnm.Print_Area" localSheetId="5">'VODOVOD'!$A$1:$F$120</definedName>
    <definedName name="_xlnm.Print_Area" localSheetId="1">'ZG.USTROJ'!$A$1:$F$140</definedName>
  </definedNames>
  <calcPr fullCalcOnLoad="1"/>
</workbook>
</file>

<file path=xl/sharedStrings.xml><?xml version="1.0" encoding="utf-8"?>
<sst xmlns="http://schemas.openxmlformats.org/spreadsheetml/2006/main" count="831" uniqueCount="292">
  <si>
    <t>REKAPITULACIJA</t>
  </si>
  <si>
    <t>CESTA - ZGORNJI USTROJ</t>
  </si>
  <si>
    <t>ELEKTROINSTALACIJE</t>
  </si>
  <si>
    <r>
      <rPr>
        <b/>
        <sz val="11"/>
        <rFont val="Arial Narrow"/>
        <family val="2"/>
      </rPr>
      <t xml:space="preserve">NEPREDVIDENA DELA 10% </t>
    </r>
    <r>
      <rPr>
        <sz val="11"/>
        <rFont val="Arial Narrow"/>
        <family val="2"/>
      </rPr>
      <t>(obračun po dejanskih stroških)</t>
    </r>
  </si>
  <si>
    <t>A) VSE SKUPAJ</t>
  </si>
  <si>
    <t>DDV 22%</t>
  </si>
  <si>
    <t>B) SKUPAJ Z DDV</t>
  </si>
  <si>
    <t>METEORNI KANAL</t>
  </si>
  <si>
    <t>METEORNA ODVODNJA CESTE</t>
  </si>
  <si>
    <t>FEKALNI KANAL</t>
  </si>
  <si>
    <t>VODOVOD</t>
  </si>
  <si>
    <t>C) SKUPAJ</t>
  </si>
  <si>
    <t>SKUPAJ VREDNOST DEL B + C</t>
  </si>
  <si>
    <t xml:space="preserve">CESTA - ZGORNJI USTROJ </t>
  </si>
  <si>
    <t xml:space="preserve">PREDDELA </t>
  </si>
  <si>
    <t>ZEMELJSKA DELA</t>
  </si>
  <si>
    <t>VOZIŠČNA KONSTRUKCIJA</t>
  </si>
  <si>
    <t>PROMETNA OPREMA</t>
  </si>
  <si>
    <t>OSTALA DELA</t>
  </si>
  <si>
    <t>SKUPAJ</t>
  </si>
  <si>
    <t>1.</t>
  </si>
  <si>
    <t>PREDDELA</t>
  </si>
  <si>
    <t>Zakoličba osi ceste.</t>
  </si>
  <si>
    <t>m</t>
  </si>
  <si>
    <t>2.</t>
  </si>
  <si>
    <t>kos</t>
  </si>
  <si>
    <t>3.</t>
  </si>
  <si>
    <t>4.</t>
  </si>
  <si>
    <t>kpl</t>
  </si>
  <si>
    <t>5.</t>
  </si>
  <si>
    <t>6.</t>
  </si>
  <si>
    <t>Zavarovanje prometa med gradnjo za celotno gradbišče, z ustrezno dokumentacijo, pridobitev dovoljenja za cestno zaporo, z ureditvijo prometnega režima v času gradnje (obvestilo, zavarovanje gradbišča, postavitev prometne signalizacije, postavitev zaščitne ograje,... ). Po končanih delih odstraniti prometno signalizacijo in vzpostaviti prometni režim v prvotno stanje.</t>
  </si>
  <si>
    <t>7.</t>
  </si>
  <si>
    <t>Razna manjša gradbena dela, ki se izvajajo v režiji. Obračun po dejanskih količinah evidentiranih v gradbenem dnevniku in potrjenih s strani nadzornega inženirja.</t>
  </si>
  <si>
    <t>KV delavec</t>
  </si>
  <si>
    <t>ur</t>
  </si>
  <si>
    <t>rovokopač, bager do 20t</t>
  </si>
  <si>
    <t xml:space="preserve"> PREDDELA SKUPAJ</t>
  </si>
  <si>
    <r>
      <rPr>
        <sz val="10"/>
        <rFont val="Arial"/>
        <family val="2"/>
      </rPr>
      <t>m</t>
    </r>
    <r>
      <rPr>
        <vertAlign val="superscript"/>
        <sz val="10"/>
        <rFont val="Arial"/>
        <family val="2"/>
      </rPr>
      <t>3</t>
    </r>
  </si>
  <si>
    <r>
      <rPr>
        <sz val="10"/>
        <rFont val="Arial"/>
        <family val="2"/>
      </rPr>
      <t>m</t>
    </r>
    <r>
      <rPr>
        <vertAlign val="superscript"/>
        <sz val="10"/>
        <rFont val="Arial"/>
        <family val="2"/>
      </rPr>
      <t>2</t>
    </r>
  </si>
  <si>
    <t>Dobava drobljenca in izdelava kamnite posteljice iz drobljenih kamnitih zrn ali sekundarnih surovin, vgrajevanje in zahteve materiala po TSC 06.100:2003 iz kamnine 0-125 mm v debelini 60 cm. Deformacijski modul Ev2&gt; 80MPa.</t>
  </si>
  <si>
    <t>Planiranje kamnite grede - podloga za izvedbo zgornje nosilne nevezane plasti, v potrebnem naklonu z valjanjem.</t>
  </si>
  <si>
    <t>Dobava drobljenca in izdelava nevezane nosilne plasti enakomerno zrnatega drobljenca po SIST 13242:2003, vgrajevanje in zahteve materiala po TSC 06.200:2003 iz kamnine 0-32 mm v debelini do 20 cm. Deformacijski modul Ev2&gt; 100MPa (cesta).</t>
  </si>
  <si>
    <t>8.</t>
  </si>
  <si>
    <t>Dovoz iz gradbiščne deponije in raztiranje humusa v sloju debeline 20 cm.</t>
  </si>
  <si>
    <t>9.</t>
  </si>
  <si>
    <t>10.</t>
  </si>
  <si>
    <r>
      <rPr>
        <sz val="10"/>
        <rFont val="Arial"/>
        <family val="2"/>
      </rPr>
      <t>Fino planiranje, odstranjevanje kamna, sejanje travne mešanice 30 g/m</t>
    </r>
    <r>
      <rPr>
        <vertAlign val="superscript"/>
        <sz val="10"/>
        <rFont val="Arial"/>
        <family val="2"/>
      </rPr>
      <t>2</t>
    </r>
    <r>
      <rPr>
        <sz val="10"/>
        <rFont val="Arial"/>
        <family val="2"/>
      </rPr>
      <t xml:space="preserve"> in dodajanje granulat mineralnega gnojila 30 g/m</t>
    </r>
    <r>
      <rPr>
        <vertAlign val="superscript"/>
        <sz val="10"/>
        <rFont val="Arial"/>
        <family val="2"/>
      </rPr>
      <t>2</t>
    </r>
    <r>
      <rPr>
        <sz val="10"/>
        <rFont val="Arial"/>
        <family val="2"/>
      </rPr>
      <t>,  valjanjem s travnim valjarjem.</t>
    </r>
  </si>
  <si>
    <t>11.</t>
  </si>
  <si>
    <t>ZEMELJSKA DELA SKUPAJ</t>
  </si>
  <si>
    <t>VOZIŠČNA KOMSTRUKCIJA</t>
  </si>
  <si>
    <t>Izdelava planuma nevezane nosilne plasti - podloga za izvedbo zgornje nosilne vezane plasti (cesta in pločnik).</t>
  </si>
  <si>
    <t>Obrizg nosilne plasti bituminizirane zmesi z emulzijo za boljši oprijem nosilne in obrabne plasti.</t>
  </si>
  <si>
    <t>VOZIŠČNA KONTRUKCIJA SKUPAJ</t>
  </si>
  <si>
    <t>PROMETNA OPREMA SKUPAJ</t>
  </si>
  <si>
    <t>Izdelava geodetskega načrta novega stanja.</t>
  </si>
  <si>
    <t>OSTALA DELA SKUPAJ</t>
  </si>
  <si>
    <t>ZEMELJSKA  DELA</t>
  </si>
  <si>
    <t>MONTAŽNA IN BETONSKA DELA</t>
  </si>
  <si>
    <t>Zakoličba trase meteorne kanalizacije z niveliranjem kanala.</t>
  </si>
  <si>
    <t>Naprava in postavitev gradbenih profilov (na mestih kjer se menja smer ali naklon).</t>
  </si>
  <si>
    <t>PREDDELA SKUPAJ:</t>
  </si>
  <si>
    <t>Planiranje dna rova kanalizacije s točnostjo +/- 1 cm.</t>
  </si>
  <si>
    <t>ZEMELJSKA DELA SKUPAJ:</t>
  </si>
  <si>
    <t>MONTAŽNA IN BETONSKA DELA SKUPAJ:</t>
  </si>
  <si>
    <t>OSTALA DELA SKUPAJ:</t>
  </si>
  <si>
    <t>Zakoličba trase fekalne kanalizacije z niveliranjem kanala.</t>
  </si>
  <si>
    <t>Dobava in vgradnja pokrova iz litega železa po EN124 razred D400, vključno z AB obročem, protihrupnim vložkom iz kompozitnega materiala, premera 600mm, pod voznimi površinami. V postavki vključena vsa potrebna dela za postavitev pokrova na potrebno višino in nagib vključno z betonskim obročem.</t>
  </si>
  <si>
    <t>Preizkus vodotesnosti kanalizacije.</t>
  </si>
  <si>
    <t xml:space="preserve">VODOVOD </t>
  </si>
  <si>
    <t>VODOVODNI MATERIAL Z MONTAŽO IN TRANSPORTI</t>
  </si>
  <si>
    <t>Izdelava betonskih sidrnih blokov za sidranje cevovoda, iz betona C 16/20, komplet z opažanjem, dobavo in vgrajevanjem betona.</t>
  </si>
  <si>
    <t>EM</t>
  </si>
  <si>
    <t>količina</t>
  </si>
  <si>
    <t>cena/EM [EUR]</t>
  </si>
  <si>
    <t>vrednost [EUR]</t>
  </si>
  <si>
    <t>12.</t>
  </si>
  <si>
    <t>13.</t>
  </si>
  <si>
    <t>14.</t>
  </si>
  <si>
    <t>15.</t>
  </si>
  <si>
    <t>Rezkanje obstoječih talnih označb (črta š=12 cm).</t>
  </si>
  <si>
    <t>m2</t>
  </si>
  <si>
    <t>Dobava in montaža prometnega znaka 2102, fi 600 mm, komplet z vroče cinkanim drogom premera 64 mm in dolžine 3600 m ter izdelavo betonskega temelja globine 0,5 m in premera 0,5 m.</t>
  </si>
  <si>
    <t>Dobava in montaža prometnega znaka 2431, 600x600 mm, komplet z vroče cinkanim drogom premera 64 mm in dolžine 3600 m ter izdelavo betonskega temelja globine 0,5 m in premera 0,5 m.</t>
  </si>
  <si>
    <t>Dobava in montaža prometnega znaka 2431, 600x600 mm, komplet z vroče cinkanim drogom premera 64 mm in dolžine 3600 m z dodatno konzolo dolžine 0.4+0.6 m (po detajlu) ter izdelavo betonskega temelja globine 0,5 m in premera 0,5 m.</t>
  </si>
  <si>
    <t>Izdelava tankoslojne črte širine 12 cm v beli barvi - prekinjena ločilna črta v rastru 3-3-3 m.</t>
  </si>
  <si>
    <t>m1</t>
  </si>
  <si>
    <t>Izdelava tankoslojne črte širine 12 cm v beli barvi - prekinjena ločilna črta v rastru 1-1-1 m.</t>
  </si>
  <si>
    <t>Izdelava tankoslojne črte širine 12 cm v beli barvi - neprekinjena ločilna črta.</t>
  </si>
  <si>
    <t>Izdelava tankoslojne črte širine 12 cm v beli barvi - neprekinjena robna črta.</t>
  </si>
  <si>
    <t>Izdelava tankoslojnih črt dim. 3.0x0.5 m, ročno, v beli barvi - prehod za pešce.</t>
  </si>
  <si>
    <t>Izdelava tankoslojne črte širine 50 cm, ročno, v beli barvi - stop črta (5211).</t>
  </si>
  <si>
    <t>Projektantski nadzor. Obračun projektantskega nadzora se bo izvedel po dokazljivih dejanskih stroških na podlagi računa izvajalca projektantskega nadzora.</t>
  </si>
  <si>
    <t>Geomehanski nadzor. Obračun geomehanskega nadzora se bo izvedel po dokazljivih dejanskih stroških na podlagi računa izvajalca projektantskega nadzora.</t>
  </si>
  <si>
    <t>Dobava in polaganje predfabriciranih betonskih pogreznjenih robnikov 8/20 cm na betonsko posteljico iz C12/15, vključno z obbetoniranjem in fugiranjem.</t>
  </si>
  <si>
    <t>Dobava in polaganje predfabriciranih dvignjenih in spuščenih robnikov prereza 15/25 cm na betonsko posteljico iz C12/15, vključno z obbetoniranjem in fugiranjem (polaganje v ravnini in krivini).</t>
  </si>
  <si>
    <t>Izdelava nosilne plasti bituminizirane zmesi AC 22 base A4 B 50/70 v debelini 7 cm.</t>
  </si>
  <si>
    <t>Izdelava obrabnozaporne plasti bituminizirane zmesi AC 8 surf B 70/100 A4 v debelini 3 cm (vozišče).</t>
  </si>
  <si>
    <t>Izdelava obrabnozaporne plasti bituminizirane zmesi AC 8 surf B 70/100 A4 v debelini 4 cm (pločnik).</t>
  </si>
  <si>
    <t>Izdelava s cementom stabilizirane nosilne plasti prodca v debelini do 25 cm.</t>
  </si>
  <si>
    <t>Izdelava stika med obstoječim in novim asfaltom v skladu z TSC 08.512 2005 (po priloženem detajlu).</t>
  </si>
  <si>
    <t>m3</t>
  </si>
  <si>
    <t>Posek dreves z debli premera od 15 do 30 cm vključno z odstranitvijo panjev ter nakladanjem odvozom v stalno deponijo in plačilom komunalne takse.</t>
  </si>
  <si>
    <t>Planum naravnih temeljnih tal v težki zemljini.</t>
  </si>
  <si>
    <t>Dobava drobljenca in izdelava nevezane nosilne plasti enakomerno zrnatega drobljenca po SIST 13242:2003, vgrajevanje in zahteve materiala po TSC 06.200:2003 iz kamnine 0-32 mm v debelini do 25 cm. Deformacijski modul Ev2&gt; 100MPa (pločnik).</t>
  </si>
  <si>
    <t>DN100</t>
  </si>
  <si>
    <t>DN 200</t>
  </si>
  <si>
    <t>DN 100</t>
  </si>
  <si>
    <t>DN 80</t>
  </si>
  <si>
    <t>ENOJNA FISHER SPOJKA</t>
  </si>
  <si>
    <t>material GGG 400, delovni tlak 16 bar, barvano po postopku EWS, prirobnice po DIN 28605, vrtane po DIN 2501 PN 10/16</t>
  </si>
  <si>
    <t>DN 50</t>
  </si>
  <si>
    <t>T-KOS</t>
  </si>
  <si>
    <t>DN 200/100</t>
  </si>
  <si>
    <t>DN 100/100</t>
  </si>
  <si>
    <t>DN 100/80</t>
  </si>
  <si>
    <t>DN 100/50</t>
  </si>
  <si>
    <t>material GGG 400, delovni tlak 16 bar,s površinsko zaščito GSK - kvalitete, prirobnice po DIN 28605, vrtane po DIN 2501 PN 10/16</t>
  </si>
  <si>
    <t>DN 100/400</t>
  </si>
  <si>
    <t>DN 80/1000</t>
  </si>
  <si>
    <t>FFK-Q 22°</t>
  </si>
  <si>
    <t>MMK - kos</t>
  </si>
  <si>
    <t>material GGG 400, delovni tlak 16 bar,s površinsko zaščito GSK - kvalitete</t>
  </si>
  <si>
    <t>DN 100/45°</t>
  </si>
  <si>
    <t>DN 100/22°</t>
  </si>
  <si>
    <t>DN 100/11°</t>
  </si>
  <si>
    <t>DN125</t>
  </si>
  <si>
    <t>DN90</t>
  </si>
  <si>
    <t>N-KOS</t>
  </si>
  <si>
    <t>PODZEMNI HIDRANT</t>
  </si>
  <si>
    <t>DN80</t>
  </si>
  <si>
    <t>NADZEMNI HIDRANT</t>
  </si>
  <si>
    <t>Komplet ojačanega gumijastega tesnila (material NBR, EN682) ter nerjavečih vijakov in matic (tip A4, WNr 1.4401) za izvedbo prirobničnega spoja NP 10/16</t>
  </si>
  <si>
    <t>ODCEP ZA PRAZNENJE VODOVODA</t>
  </si>
  <si>
    <t>poc. koleno 2"</t>
  </si>
  <si>
    <t xml:space="preserve">stabilna spojka TIP C s čepom </t>
  </si>
  <si>
    <t xml:space="preserve">kos </t>
  </si>
  <si>
    <t>Opremo je potrebno uskladiti z upravljalcem vodovoda!</t>
  </si>
  <si>
    <t>ZAŠČITNA CEV - DN 150 za zaščito vodovodne cevi pri prečkanju ostalih vodov.</t>
  </si>
  <si>
    <t>NL VODOVODNA CEV DN100, klase C40, znotraj in zunaj tovarniško zaščitena proti koroziji.</t>
  </si>
  <si>
    <t>PE VODOVODNA CEV: DN50 Alkaten cev za vodovod.</t>
  </si>
  <si>
    <t>EU-prirobnični element po DIN 28645, material GGG 400, delovni tlak 16 bar, barvano po postopku EWS, prirobnice po DIN 28605, vrtane po DIN 2501 PN 10/16</t>
  </si>
  <si>
    <t>FF-kos</t>
  </si>
  <si>
    <t>EV ZASUN za upravljanje z vgradilno garnituro, delovni tlak 16 bar, prirobnice po DIN 28605, vrtane po DIN 2501 PN 10/16, vključno s teleskopsko vgradno garnituro (0.7-1,1 m)</t>
  </si>
  <si>
    <t>CESTNA KAPA za E-zasun, komplet z obbetoniranjem:</t>
  </si>
  <si>
    <t>16.</t>
  </si>
  <si>
    <t>za globino vgradnje 1,2 m, skupaj z glavnim zapornim ventilom, protilomno zaščito, samodejnim izpiranjem in odzračevanjem, izdelan in nodularne litine po DIN EN 1563</t>
  </si>
  <si>
    <t>17.</t>
  </si>
  <si>
    <t>z dvema stabilnima spojkama TIP B DIN 14318 in eno stabilno spojko TIP A DIN 14319, za gradbeno globino 1 m, skupaj z glavnim zapornim ventilom, protilomno zaščito, samodejnim izpiranjem in odzračevanjem, izdelan in nodularne litine po DIN EN 1563, odpiranje s ključem B po DIN 3223, antikorozijsko zaščiten</t>
  </si>
  <si>
    <t>18.</t>
  </si>
  <si>
    <t>19.</t>
  </si>
  <si>
    <t>20.</t>
  </si>
  <si>
    <t>21.</t>
  </si>
  <si>
    <t>22.</t>
  </si>
  <si>
    <t>23.</t>
  </si>
  <si>
    <t>24.</t>
  </si>
  <si>
    <t>Izdelava podatkov za vnos v kataster komunalnih naprav skladno z določili upravljalca vodovodnega sistema.</t>
  </si>
  <si>
    <t>Izvedba priklopa na obstoječ vodovod iz NL DN200, komplet z zaustavitvijo delovanja primarnega vodovoda, izdelavo priklopa na primarni vodovod, vključno s potrebnimi fazonskimi kosi, pritrdilnim, vijačnim in tesnilnim materialom ter potrebnim izkopom in zasutjem jarka za izvedbo priklopa. Vsa dela se morajo izvajati pod nadzorom upravljalca vodovodnega omrežja.</t>
  </si>
  <si>
    <t>Dezinfekcija in spiranje cevovodov za pitno vodo, z vodo, dezinfekcijsko sredstvo klor, skupaj z jemanjem vzorcev in izdelavo poročila.</t>
  </si>
  <si>
    <t>GRADBENA DELA</t>
  </si>
  <si>
    <t>Zakoličba trase izkopa.</t>
  </si>
  <si>
    <t>Postavitev gradbenih profilov.</t>
  </si>
  <si>
    <t>Planiranje dna jarka vodovoda s točnostjo +/- 1 cm.</t>
  </si>
  <si>
    <t>Izdelava posteljice deb. 10 cm, obsip in zasip cevi s sipkim materialom 4-8 mm ter ročno komprimiranje v plasteh po 15 cm do višine 15 cm nad temenom cevi (0.28 m3/m).</t>
  </si>
  <si>
    <t>Dobava in vgrajevanje tampona 0/32 mm za zasip jarka v plasteh po 20 cm z finim planiranjem in komprimiranjem.</t>
  </si>
  <si>
    <t>Rezanje asfalta deb. do 10 cm.</t>
  </si>
  <si>
    <t>Rušenje asfalta deb. do 10 cm, z nakladanjem in odvozom ruševin v stalno deponijo, vključno s plačilom takse.</t>
  </si>
  <si>
    <t>št.</t>
  </si>
  <si>
    <t>opis</t>
  </si>
  <si>
    <t>ZRAČNIK 1" komplet s termo jaškom za zračnik.</t>
  </si>
  <si>
    <t>Strojni in delno ročni (cca. 5%) izkop jarkov globine 1,0-1,5 m, z nakladanjem in odvozom zemljine v stalno deponijo, vključno s plačilom taks.</t>
  </si>
  <si>
    <t>FUNKCIONALNI PREIZKUS HIDRANTOV z izdajo verificiranega poročila po organizaciji, ki ima veljavno pooblastilo Ministrstva za obrambo RS (po hidrantu).</t>
  </si>
  <si>
    <t>Obveščanje potrošnikov o zaprtju vodovoda, zapiranje, čiščenje in ponovno odpiranje.</t>
  </si>
  <si>
    <t>Opozorilni trak s kovinskim vložkom položen 40 cm nad temenom cevi, z napisom POZOR VODOVOD za detekcijo trase.</t>
  </si>
  <si>
    <t xml:space="preserve">
</t>
  </si>
  <si>
    <t>kompl</t>
  </si>
  <si>
    <t xml:space="preserve">   1x2</t>
  </si>
  <si>
    <t xml:space="preserve">   1x3</t>
  </si>
  <si>
    <t xml:space="preserve">   2x2</t>
  </si>
  <si>
    <t xml:space="preserve">   2x3</t>
  </si>
  <si>
    <t>NN KABELSKA KANALIZACIJA</t>
  </si>
  <si>
    <t>Obračun: Dela se obračunajo na podlagi dejansko izvršenih del po enotnih cenah predračuna. 
Izvedena dela morajo biti dokumentirana z gradbeno knjigo, izdelano po standardih stroke. 
Vse postavke, ki so izražene v dolžinah morajo biti obračunanena podlagi priloženih grafičnih prilog z vpisanimi izmerami.</t>
  </si>
  <si>
    <t>Za vse navedene materiale velja naveden ali enakovreden.</t>
  </si>
  <si>
    <t>Vris trase v kataster komunalnih naprav.</t>
  </si>
  <si>
    <t>Tehnični nadzor elektrodistribucije. Obračun po dejansko opravljenih urah evidentiranih v gradbenem dnevniku.</t>
  </si>
  <si>
    <t>Navezava kabelske kanalizacije na obstoječi SN/NN/KJ jašek pred tranformatorsko postajo z novo kabelsko kanalizacijo Φ 160 mm (vrtanje lukenj, montaža in tesnitev cevi).</t>
  </si>
  <si>
    <r>
      <t xml:space="preserve">Izdelava kabelskega A.B. jaška notranjih dim (ŠxVxG) 1,5 x 1,5 x 1,6 m, komplet z potrebnimi zemeljskimi, tesarskimi in betonerskimi deli ter z LTŽ pokrovom dimenzije 60x60 cm razreda nosilnosti D400 z napisom "ELEKTRIKA".
</t>
    </r>
    <r>
      <rPr>
        <b/>
        <sz val="10"/>
        <rFont val="Arial CE"/>
        <family val="0"/>
      </rPr>
      <t>NN/KJ2 - NN/KJ5</t>
    </r>
  </si>
  <si>
    <r>
      <t xml:space="preserve">Izdelava kabelskega A.B. jaška notranjih dim (ŠxVxG) 2,0 x 2,0 x 1,8 m, komplet z potrebnimi zemeljskimi, tesarskimi in betonerskimi deli ter z dvojnim LTŽ pokrovom dimenzije 80x80 cm razreda nosilnosti D400 z napisom "ELEKTRIKA". </t>
    </r>
    <r>
      <rPr>
        <b/>
        <sz val="10"/>
        <rFont val="Arial CE"/>
        <family val="0"/>
      </rPr>
      <t>SN/NN/KJ1</t>
    </r>
  </si>
  <si>
    <t>Razna manjša elektroinstalacijska dela, ki se izvajajo v režiji. Obračun po dejanskih količinah evidentiranih v gradbenem dnevniku in potrjenih s strani nadzornega inženirja. KV električist</t>
  </si>
  <si>
    <t>SKUPAJ NN KABELSKA KANALIZACIJA</t>
  </si>
  <si>
    <t>Strojni in deloma ročni izkop kabelskega kanala v terenu IV. ktg. dim. 0,8 x 1,5 m, izdelava podloge iz betona C 8/10 v sloju 10 cm, polaganje 8 x stigmaflex cev premera 160 mm v formacijo 3x3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</si>
  <si>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Strojni in deloma ročni izkop kabelskega kanala v terenu IV. ktg. dim. 0,8 x 1,3 m, izdelava podloge iz betona C 8/10 v sloju 10 cm, polaganje 5 x stigmaflex cev premera 160 mm v formacijo 2x3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</si>
  <si>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Strojni in deloma ročni izkop kabelskega kanala v terenu IV. ktg. dim. 0,6 x 1,3 m, izdelava podloge iz betona C 8/10 v sloju 10 cm, polaganje 4 x stigmaflex cev premera 160 mm v formacijo 2x2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</si>
  <si>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Strojni in deloma ročni izkop kabelskega kanala v terenu IV. ktg. dim. 0,8 x 1,1 m, izdelava podloge iz betona C 8/10 v sloju 10 cm, polaganje 3 x stigmaflex cev premera 160 mm v formacijo 1x3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</si>
  <si>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Strojni in deloma ročni izkop kabelskega kanala v terenu IV. ktg. dim. 0,6 x 1,1 m, izdelava podloge iz betona C 8/10 v sloju 10 cm, polaganje 2 x stigmaflex cev premera 160 mm v formacijo 1x2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</si>
  <si>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Strojni in deloma ročni izkop kabelskega kanala v terenu IV. ktg. dim. 0,6 x 1,1 m, izdelava podloge iz betona C 8/10 v sloju 10 cm, polaganje 1 x stigmaflex cev premera 160 mm (vključno z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</si>
  <si>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Dobava rebraste zaščitne cevi Stigmaflex premera 160 mm, fleksibilna, znotraj gladka (vgradnja zajeta v postavkah 1.-8.)</t>
  </si>
  <si>
    <t>Dobava distančnikov za elektrokanalizacijsko cev dimenzije Φ 160 mm, položenih na razmaku 1,5 m oz 3 m, naslednjih formacij (vgradnja zajeta v postavkah 1.-8.):</t>
  </si>
  <si>
    <t>Dobava valjanca FeZn 25x4 mm (vgradnja zajeta v postavkah 1.-8.).</t>
  </si>
  <si>
    <t>Dobava opozorilnega traku z napisom "POZOR ENERGETSKI KABEL" (vgradnja zajeta v postavkah 1.-8.).</t>
  </si>
  <si>
    <t>TK KABELSKA KANALIZACIJA</t>
  </si>
  <si>
    <t>SKUPAJ TK KABELSKA KANALIZACIJA</t>
  </si>
  <si>
    <t>Tehnični nadzor Telekom Slovenije. Obračun po dejansko opravljenih urah evidentiranih v gradbenem dnevniku.</t>
  </si>
  <si>
    <t>Dobava opozorilnega traku z napisom "POZOR TELEKOMUNIKACIJSKI KABEL".</t>
  </si>
  <si>
    <t>Navezava kabelske kanalizacije na obstoječi TK/KJ jašek ob cestišču z novo kabelsko kanalizacijo Φ 110 mm (vrtanje lukenj, montaža in tesnitev cevi).</t>
  </si>
  <si>
    <t>Dobava rebraste zaščitne cevi Stigmaflex premera 110 mm, fleksibilna, znotraj gladka (vgradnja zajeta v postavkah 1.-2.).</t>
  </si>
  <si>
    <r>
      <t xml:space="preserve">Izdelava kabelskega A.B. jaška notranjih dim. (ŠxVxG) 1,2 x 1,2 x 1,2 m, komplet z potrebnimi zemeljskimi, tesarskimi in betonerskimi deli, komplet z LTŽ pokrovom dimenzije 60x60cm razreda nosilnosti D400 z napisom TELEFON.
</t>
    </r>
    <r>
      <rPr>
        <b/>
        <sz val="10"/>
        <rFont val="Arial CE"/>
        <family val="0"/>
      </rPr>
      <t>TK/KJ1 - TK/KJ4</t>
    </r>
  </si>
  <si>
    <t>Strojni in deloma ročni izkop kabelskega kanala v terenu IV. ktg. dim. 0,5 x 1 m, izdelava podloge iz betona C 8/10 v sloju 10 cm, polaganje 2 x stigmaflex cev premera 110 mm v formacijo 1x2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</si>
  <si>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Strojni in deloma ročni izkop kabelskega kanala v terenu IV. ktg. dim. 0,5 x 1 m, izdelava podloge iz betona C 8/10 v sloju 10 cm, polaganje 1 x stigmaflex cev premera 110 mm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</si>
  <si>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Fino planiranje, odstranjevanje kamna, sejanje travne mešanice 30 g/m2 in dodajanje granulat mineralnega gnojila 30 g/m2,  valjanjem s travnim valjarjem.</t>
  </si>
  <si>
    <t>Široki izkop plodne zemljine v sloju debeline do 0.8 m z nakladanjem na prevozno sredvo in odvozom na gradbiščno deponijo.</t>
  </si>
  <si>
    <t>Izkop jarkov za kanalizacijo v težki zemljini, globine 2-3 m, z razpiranjem, nakladanje na prevozno sredstvo in odvoz na gradbiščno deponijo.</t>
  </si>
  <si>
    <t>Izkop jarkov za kanalizacijo v težki zemljini, globine do 2 m, z nakladanjem na prevozno sredstvo in odvozom na gradbiščno deponijo.</t>
  </si>
  <si>
    <t>Izkop jarkov za kanalizacijo v težki zemljini, globine do 3 m, z nakladanjem na prevozno sredstvo in odvozom na gradbiščno deponijo.</t>
  </si>
  <si>
    <t>Nakladanje in dovoz težke zemljine iz gradbiščne deponije ter zasipanje kanalizacije z planiranjem in komprimiranjem v plasteh po 30 cm.</t>
  </si>
  <si>
    <t>Humuziranje površin brez valjanja z materialom od izkopa (na trasi kanalizacije izven vozišča) - vzpostavitev prvotnega stanja.</t>
  </si>
  <si>
    <t>Dobava in zasip jarka s sipkim materialom, vgrajevanje in zahteve materiala po TSC 06.100:2003; 0-63 mm ter komprimiranje v plasteh po 30 cm.</t>
  </si>
  <si>
    <t>Nakladanje in odvoz ostanka težke zemljine iz začasne gradbiščne deponije v stalno deponijo po izbiri izvajalca, vključno s plačilom vseh stroškov in taks.</t>
  </si>
  <si>
    <t>Dobava in polaganje PVC gladkih kanalizacijskih cevi SN8 DN 250, na betonsko posteljico debeline 10 cm iz betona C12/15 in polno obbetoniranje cevi.</t>
  </si>
  <si>
    <t>Dobava in polaganje PVC gladkih kanalizacijskih cevi SN8 DN 250, na podložno plast iz peska, obsip cevi s peskom do višine 30 cm nad temenom cevi.</t>
  </si>
  <si>
    <t>Dobava in polaganje PVC gladkih kanalizacijskih cevi SN8 DN 400, na podložno plast iz peska, obsip cevi s peskom do višine 30 cm nad temenom cevi.</t>
  </si>
  <si>
    <t>Dobava in polaganje B.C. kanalizacijskih cevi DN 500, na posteljico iz peska deb. 10 cm, obsip cevi s peskom do višine 30 cm nad temenom cevi.</t>
  </si>
  <si>
    <t>Dobava in polaganje B.C. kanalizacijskih cevi DN 600, na posteljico iz peska deb. 10 cm, obsip cevi s peskom do višine 30 cm nad temenom cevi.</t>
  </si>
  <si>
    <t>Dobava in polaganje B.C. kanalizacijskih cevi DN 800, na posteljico iz peska deb. 10 cm, obsip cevi s peskom do višine 30 cm nad temenom cevi.</t>
  </si>
  <si>
    <t>Dobava in izdelava jaška iz betonske cevi fi 80 cm globine do 1,5 m, komplet z izdelavo betonskega temelja, postavitvijo AB obroča z LTŽ pokrovom fi60 cm nosilnosti B125 kN ter izdelavo mulde v jašku.</t>
  </si>
  <si>
    <t>Dobava in izdelava jaška iz betonske cevi fi 100 cm globine do 1,5 m, komplet z izdelavo betonskega temelja, postavitvijo AB obroča z LTŽ pokrovom fi60 cm nosilnosti B125 kN ter izdelavo mulde v jašku.</t>
  </si>
  <si>
    <t>Dobava in izdelava jaška iz betonske cevi fi 100 cm globine do 2,7 m, komplet z izdelavo betonskega temelja, postavitvijo AB obroča z LTŽ pokrovom fi60 cm nosilnosti D400 kN ter izdelavo mulde v jašku.</t>
  </si>
  <si>
    <t>Izvedba podboja pod obvoznico za vgradnjo meteorne (BC DN800) kanalizacije: izvedba podboja DN1200mm za montažo kovinske cevi DN1200mm v težki zemljini, dobava in vgradnja zaščitne kovinske cevi DN1200mmx12.5mm, prevoz cevi na relaciji od izvajalca do gradbišča in nazaj, čiščenje cevi, premik gradbene mehanizacije za potrebe podbijanja ter ostala pomožna dela; dolžina podboja ocenjena na cca. 20m (točno določi izvajalec glede na tehnologijo izvedbe).</t>
  </si>
  <si>
    <t>Izdelava podatkov za vnos v kataster komunalnih naprav skladno z določili upravljalca sistema.</t>
  </si>
  <si>
    <t xml:space="preserve">FEKALNA KANALIZACIJA </t>
  </si>
  <si>
    <t xml:space="preserve">METEORNA KANALIZACIJA </t>
  </si>
  <si>
    <t>Dobava in montaža prefabriciranega poliesterskega jaška svetlega premera 1000 mm, globine do 2,0 m, vključno z muldo, vtokom in iztokom, podbetoniranjem jaška z betonom in prilagajanjem gornjega roba jaška glede na naklon terena.</t>
  </si>
  <si>
    <t>Izvedba podboja pod obvoznico za vgradnjo fekalne (PVC DN250) kanalizacije: izvedba podboja DN406 mm za montažo kovinske cevi DN406mm v težki zemljini, dobava in vgradnja zaščitne kovinske cevi DN406mmx7.1mm, prevoz cevi na relaciji od izvajalca do gradbišča in nazaj, čiščenje cevi, premik gradbene mehanizacije za potrebe podbijanja ter ostala pomožna dela; dolžina podboja ocenjena na cca. 20 m (točno določi izvajalec glede na tehnologijo izvedbe).</t>
  </si>
  <si>
    <t xml:space="preserve">METEORNA ODVODNJA CESTE </t>
  </si>
  <si>
    <t>Zakoličba trase z niveliranjem kanala.</t>
  </si>
  <si>
    <t>1,00</t>
  </si>
  <si>
    <t>Izkop jarkov za kanalizacijo v težki zemljini, globine do 1 m, z nakladanjem na prevozno sredstvo in odvozom v stalno deponijo po izbiri izvajalca vključno s plačilom vseh taks.</t>
  </si>
  <si>
    <t>Izkop jarkov za kanalizacijo v težki zemljini, globine do 2 m, z nakladanjem na prevozno sredstvo in odvozom v stalno deponijo po izbiri izvajalca vključno s plačilom vseh taks.</t>
  </si>
  <si>
    <t>Dobava in zasip jarka s sipkim materialom, vgrajevanje in zahteve materiala po TSC 06.100:2003; 0-32 mm ter komprimiranje v plasteh po 30 cm.</t>
  </si>
  <si>
    <t>Dobava in polaganje PVC gladkih kanalizacijskih cevi SN8 DN 200, na betonsko posteljico debeline 10 cm iz betona C12/15 in polno obbetoniranje cevi.</t>
  </si>
  <si>
    <t>Dobava in polaganje PVC gladkih kanalizacijskih cevi SN8 DN 200, na podložno plast iz peska, obsip cevi s peskom do višine 30 cm nad temenom cevi.</t>
  </si>
  <si>
    <t>Dobava in izdelava jaška iz betonske cevi fi 60 cm globine do 1,5 m, komplet z izdelavo betonskega temelja, postavitvijo AB obroča z LTŽ pokrovom fi60 cm nosilnosti D400 kN ter izdelavo mulde v jašku.</t>
  </si>
  <si>
    <t>Dobava in izdelava požiralnika s peskolovom iz B.C. fi 50 cm, globine do 1.5 m, komplet z izkopom, zasipom, betonskim temeljem, obdelavo priključka na odtok, skupaj z LTŽ rešetko 40x40 cm nosilnosti D400 kN, AB vencem in obročem in ostalimi potrebnimi deli.</t>
  </si>
  <si>
    <t>Dobava in izdelava drenaže iz drenažnih PVC cevi DN 100 mm z izdelavo betonskega ležišča iz betona C 12/15 do polovice cevi in nasutja z s drenažnim materialom (poraba 0,20 m3/m1) ter zaščita nasutja s filcem (poraba 2,00 m2/m1).</t>
  </si>
  <si>
    <t>Postavitev in zavarovanje profilov ceste.</t>
  </si>
  <si>
    <t>Zakoličba (križanja in približevanja) obstoječih komunalnih naprav (vodovod, TK kablovod, elektro kablovod) in označitev, po pogojih in navodilih upravljavca, na celotnem območju gradnje (cesta, meteorna in fekalna kanalizacija).</t>
  </si>
  <si>
    <t>Zarezovanje asfalta deb. do 10 cm.</t>
  </si>
  <si>
    <t>Rušenje betonskih robnikov z nakladanjem na prevozno sredstvo ter odvozom v stalno deponijo po izboru izvajalca, vključno s plačilom taks.</t>
  </si>
  <si>
    <t xml:space="preserve">Rušenje asfaltnih vozišč z nakladanjem na prevozno sredstvo ter odvozom v stalno deponijo po izboru izvajalca, vključno s plačilom taks. </t>
  </si>
  <si>
    <t>Rezkanje asfaltnih vozišč v deb. 3 cm z nakladanjem na prevozno sredstvo ter odvozom v stalno deponijo po izboru izvajalca vključno s plačilom taks (stik med obstoječim in novim asfaltom).</t>
  </si>
  <si>
    <t>Rušenje obstoječih jaškov kanalizacije vključno z demontažo pokrovov in odvoz ruševin v stalno deponijo po izboru izvajalca, vključno s plačilom taks.</t>
  </si>
  <si>
    <t>Demontaža obstojega LTŽ pokrova ter postavitev novega LTŽ pokrova nosilnosti D400 na novo višino.</t>
  </si>
  <si>
    <t>Čiščenje terena z odstranjevanjem grmičevja in dreves z debli premera do 15 cm, z nakladanjem in odvozom v stalno deponijo in plačilom komunalne takse.</t>
  </si>
  <si>
    <t>Dobava in postavitev gradbiščne table in kovinske označitvene table 220x250 cm, z logotipi sofinanciranja (skladno z navodili EU skladov),  vključno z izvedbo betonskih temeljev in kovinske konstrukcije.</t>
  </si>
  <si>
    <t>Široki izkop plodne zemljine v sloju debeline do 20 cm s nakladanjem in prevozom na gradbiščno deponijo.</t>
  </si>
  <si>
    <t>Dovoz iz gradbiščne deponije in zasip za robniki in pod zelenico z težko zemljino od izkopov.</t>
  </si>
  <si>
    <t>Izdelava projekta izvedenih del za vse stroke. 4 tiskani izvodi ter izvod v elektronski obliki (v .pdf in .dwg formatu).</t>
  </si>
  <si>
    <t>Izdelava dokazila o zanesljivosti objekta ter pridobitev uporabnega dovoljenja.</t>
  </si>
  <si>
    <t>SKUPAJ GRADBENA DELA</t>
  </si>
  <si>
    <t>Dovoz kamnitega drobljenca - grede iz gradbiščne deponije in izdelava kamnite posteljice.</t>
  </si>
  <si>
    <t>Široki izkop v terenu III in IV ktg, globine do 100 cm, z nakladanjem na prevozno sredstvo in odvoz na trajno deponijo po izbiri izvajalca, komplet s stroški ravnanja materiala v deponiji.</t>
  </si>
  <si>
    <t>Izkop nasutja iz kamnitega drobljenca - grede, nakladanje in odvoz v gradbiščno deponijo za kasnejšo vgradnjo.</t>
  </si>
  <si>
    <t>obrnjena davčna obveznost:</t>
  </si>
  <si>
    <t>SKUPNA REKAPITULACIJA A + C (BREZ DDV)</t>
  </si>
  <si>
    <t>Pregled kanalizacijskih cevi s kamero komplet z predajo posnetka pregleda, slik kanalizacije in poročilom z opisom dejanskega stanja.</t>
  </si>
  <si>
    <t>[EUR]</t>
  </si>
  <si>
    <t>JR KABELSKA KANALIZACIJA</t>
  </si>
  <si>
    <t>Strojni in deloma ročni izkop kabelskega kanala v terenu IV. ktg. dim. 0,6 x 1,1 m, izdelava podloge iz betona C 8/10 v sloju 10 cm, polaganje 1 x stigmaflex cev premera 110 mm (vključno z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</si>
  <si>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Dobava rebraste zaščitne cevi Stigmaflex premera 110 mm, fleksibilna, znotraj gladka (vgradnja zajeta v postavki 1.).</t>
  </si>
  <si>
    <t>Navezava kabelske kanalizacije na obstoječi JR/KJ jašek v pločniku z novo kabelsko kanalizacijo Φ 110 mm (vrtanje lukenj, montaža in tesnitev cevi).</t>
  </si>
  <si>
    <t>Dobava opozorilnega traku z napisom "POZOR ENERGETSKI KABEL".</t>
  </si>
  <si>
    <t>Tehnični nadzor. Obračun po dejansko opravljenih urah evidentiranih v gradbenem dnevniku.</t>
  </si>
  <si>
    <t>SKUPAJ JR KABELSKA KANALIZACIJA</t>
  </si>
  <si>
    <t>Izdelava kabelskega jaška iz B.C. fi 60 cm, komplet z potrebnimi zemeljskimi, tesarskimi in betonerskimi deli, komplet z LTŽ pokrovom dimenzije 60x60cm razreda nosilnosti D400 z napisom "JAVNA RAZSVETJAVA".</t>
  </si>
  <si>
    <t>Dobava valjanca FeZn 25x4 mm (vgradnja zajeta v postavki 2.).</t>
  </si>
  <si>
    <t>ELEKTROMONTAŽNA DELA JR</t>
  </si>
  <si>
    <t xml:space="preserve">Energetski kabel s finožičnimi Cu  vodniki  - 0,6/1 kV, vpeljan v inštalacijske cevi in položen na kabelske police, komplet s priklopi -   NYY 5x6mm² </t>
  </si>
  <si>
    <t>Konzola za pritrditev dobavljene svetilke na drog.</t>
  </si>
  <si>
    <t>Meritve svetlobnotehničnih parametrov in in izdelava poročila.</t>
  </si>
  <si>
    <t>Meritve električnih lastnosti na posameznih svetilkah in izdelava poročila.</t>
  </si>
  <si>
    <t>Tehnični nadzor upravljalca JR. Obračun po dejansko opravljenih urah evidentiranih v gradbenem dnevniku.</t>
  </si>
  <si>
    <t>Kandelaber vroče cinkan, h = 10 m od tal, s privarjeno prirobnico za montažo na izveden betonski temelj s sidrnimi vijaki (komplet s sidri), komplet z vratci in priključno sponko. 
Pred dobavo uskladiti točno višino z višino obstoječih kandelabrov.
Kandelaber mora biti primeren za montažo v 3. vetrno cono!</t>
  </si>
  <si>
    <t>Izdelava AB temelja za drog JR (h = 10 m), komplet z vsemi zemeljskimi, tesarskimi in betonskimi deli ter vgradnjo sidrnih vijakov.</t>
  </si>
  <si>
    <t>LED cestna svetilka moči 41W, svetlobni tok min. 5026lm, barva temperaturnega vira 3000K, CRI 70. Optika iz aluminija, prevelečena s srebrom visoke čistosti (99,99%). Svetilka zaščitena pred prahom in vlago IP66, ohišje iz  aluminija, prašno barvano za zaščito pred UV, korozijo in soljo, sive barve, z integriranimi hladilnimi rebri. Nameščeno ravno, kaljeno steklo debeline 4mm. Mehanska odpornost svetilke IK najmanj 09. Možnost natika navpično ali vodoravno na kandelaber debeline 42-76mm, nastavljivost 0-20° pri vertikalnem in horizontalnem natiku. Avtomatski izklop napajanja pri odpiranju svetilke. Delovanje svetilke v temperaturnem območju med -30 in +40°C. Življenska doba svetilke &gt;100.000H (L80B10), faktor moči ≥0,92. Prenapetostna zaščita 6/8KV. Svetilke naj ima predvideno redukcijo svetlobnega toka, brez krmilnega kabla (samodejna redukcija preko izračunavanja navidezne sredine noči), kot npr. virtual midnight. ENEC certifikat in skladnost s CE. Svetilka mora biti skladna z normo EN 13032-4:2015 ; IES LM-79-08 izdano s strani akreditiranega laboratorija. Svetilka mora ustrezati uredbi o mejnih vrednostih  svetlobnega  onesnaževanja okolja (Ur. List RS št. 81/2007).
(Kot npr. oz. enakovredna: DISANO 3291 Sella 1 -STWB, LED 41W 3000K CLD CELL).</t>
  </si>
  <si>
    <t>ETAPA 1: PC AJDOVŠČINA – MIRCE 2</t>
  </si>
  <si>
    <t>ŠIRITEV POSLOVNO - EKONOMSKE INFRATSTUKTURE V POSLOVNI CONI AJDOVŠČINA - MIRCE / POD FRUCTALOM</t>
  </si>
  <si>
    <t>Opombe: V ceni postavke je zajeto: dobava, montaža, prevozi in prenosi materiala, vsi manipulativni in režijski stroški gradbišča, vsa pripravljalna in zaključna dela, vsa dokazna dokumentacija (izjave o lastnostih, garancijski listi, itd), prevedena v slovenski jezik, navodila za vzdrževanje, vris vseh sprememb med gradnjo v PZI projekt (podlage za izdelavo PID).</t>
  </si>
  <si>
    <t>Fino planiranje, odstranjevanje kamna, sejanje travne mešanice 30 g/m2 in dodajanje granulat mineralnega gnojila 30 g/m2, valjanjem s travnim valjarjem.</t>
  </si>
  <si>
    <t>Dobava in vgradnja kanalizacijskih fazonskih kosov za izvedbo slepega priključka na glavno cev (na B.C. DN 500, 1x koleno 45-200).</t>
  </si>
  <si>
    <t>Opombe: Pri vseh postavkah je potrebno v ceni upoštevati dobavo in montažo elementov ter spojni in tesnilni material! V ceni postavke je zajeto: vsi manipulativni in režijski stroški gradbišča, vsa pripravljalna in zaključna dela, vsa dokazna dokumentacija (izjave o lastnostih, garancijski listi, itd), prevedena v slovenski jezik, navodila za vzdrževanje, vris vseh sprememb med gradnjo v PZI projekt (podlage za izdelavo PID).</t>
  </si>
  <si>
    <t>SKUPAJ VODOVNI MATERIAL Z MONTAŽO IN TRANSPORTI</t>
  </si>
  <si>
    <t>Izdelava varnostnega načrta z načrtom ureditve gradbišča za celotno območje gradnje (cesta, meteorna, fekalna kanalizacija, vodovod, el. instalacije) ter ureditev gradbišča skladno z varnostnim načrtom.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</si>
</sst>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S_I_T_-;\-* #,##0.00\ _S_I_T_-;_-* \-??\ _S_I_T_-;_-@_-"/>
    <numFmt numFmtId="165" formatCode="0\ %"/>
    <numFmt numFmtId="166" formatCode="_-* #,##0.00&quot; €&quot;_-;\-* #,##0.00&quot; €&quot;_-;_-* \-??&quot; €&quot;_-;_-@_-"/>
    <numFmt numFmtId="167" formatCode="_-* #,##0.00&quot; SIT&quot;_-;\-* #,##0.00&quot; SIT&quot;_-;_-* \-??&quot; SIT&quot;_-;_-@_-"/>
    <numFmt numFmtId="168" formatCode="#,##0.00&quot; €&quot;"/>
    <numFmt numFmtId="169" formatCode="#,##0.00_ ;\-#,##0.00\ "/>
    <numFmt numFmtId="170" formatCode="_-* #,##0.00\ _€_-;\-* #,##0.00\ _€_-;_-* \-??\ _€_-;_-@_-"/>
    <numFmt numFmtId="171" formatCode="#,##0.00\ _S_I_T"/>
    <numFmt numFmtId="172" formatCode="_-* #,##0.00\ _S_I_T_-;\-* #,##0.00\ _S_I_T_-;_-* &quot;-&quot;??\ _S_I_T_-;_-@_-"/>
    <numFmt numFmtId="173" formatCode="_(* #,##0.00_);_(* \(#,##0.00\);_(* &quot;-&quot;??_);_(@_)"/>
    <numFmt numFmtId="174" formatCode="&quot;True&quot;;&quot;True&quot;;&quot;False&quot;"/>
    <numFmt numFmtId="175" formatCode="&quot;On&quot;;&quot;On&quot;;&quot;Off&quot;"/>
    <numFmt numFmtId="176" formatCode="[$€-2]\ #,##0.00_);[Red]\([$€-2]\ #,##0.00\)"/>
  </numFmts>
  <fonts count="55">
    <font>
      <sz val="10"/>
      <name val="Arial CE"/>
      <family val="2"/>
    </font>
    <font>
      <sz val="10"/>
      <name val="Arial"/>
      <family val="0"/>
    </font>
    <font>
      <sz val="11"/>
      <color indexed="8"/>
      <name val="Calibri"/>
      <family val="2"/>
    </font>
    <font>
      <sz val="12"/>
      <name val="Courier New"/>
      <family val="3"/>
    </font>
    <font>
      <sz val="10"/>
      <name val="Times New Roman CE"/>
      <family val="1"/>
    </font>
    <font>
      <sz val="10"/>
      <color indexed="8"/>
      <name val="Arial"/>
      <family val="2"/>
    </font>
    <font>
      <b/>
      <sz val="12"/>
      <name val="Arial Narrow"/>
      <family val="2"/>
    </font>
    <font>
      <b/>
      <sz val="13"/>
      <name val="Arial Narrow"/>
      <family val="2"/>
    </font>
    <font>
      <b/>
      <sz val="11"/>
      <name val="Arial Narrow"/>
      <family val="2"/>
    </font>
    <font>
      <sz val="11"/>
      <name val="Arial Narrow"/>
      <family val="2"/>
    </font>
    <font>
      <b/>
      <sz val="10"/>
      <name val="Arial CE"/>
      <family val="2"/>
    </font>
    <font>
      <i/>
      <sz val="11"/>
      <name val="Arial Narrow"/>
      <family val="2"/>
    </font>
    <font>
      <b/>
      <i/>
      <sz val="10"/>
      <name val="Arial"/>
      <family val="2"/>
    </font>
    <font>
      <b/>
      <sz val="10"/>
      <name val="Arial"/>
      <family val="2"/>
    </font>
    <font>
      <sz val="10"/>
      <color indexed="10"/>
      <name val="Arial"/>
      <family val="2"/>
    </font>
    <font>
      <vertAlign val="superscript"/>
      <sz val="10"/>
      <name val="Arial"/>
      <family val="2"/>
    </font>
    <font>
      <sz val="10"/>
      <name val="MS Sans Serif"/>
      <family val="2"/>
    </font>
    <font>
      <i/>
      <sz val="8"/>
      <name val="Arial CE"/>
      <family val="0"/>
    </font>
    <font>
      <i/>
      <sz val="10"/>
      <name val="Arial"/>
      <family val="2"/>
    </font>
    <font>
      <i/>
      <sz val="10"/>
      <name val="Arial CE"/>
      <family val="2"/>
    </font>
    <font>
      <i/>
      <sz val="7"/>
      <name val="Arial CE"/>
      <family val="0"/>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medium">
        <color indexed="8"/>
      </top>
      <bottom style="medium">
        <color indexed="8"/>
      </bottom>
    </border>
    <border>
      <left>
        <color indexed="63"/>
      </left>
      <right>
        <color indexed="63"/>
      </right>
      <top style="double"/>
      <bottom>
        <color indexed="63"/>
      </bottom>
    </border>
    <border>
      <left style="medium">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color indexed="63"/>
      </right>
      <top style="thin"/>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double">
        <color indexed="8"/>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style="double">
        <color indexed="8"/>
      </top>
      <bottom style="medium">
        <color indexed="8"/>
      </bottom>
    </border>
    <border>
      <left>
        <color indexed="63"/>
      </left>
      <right>
        <color indexed="63"/>
      </right>
      <top style="thin"/>
      <bottom style="thin"/>
    </border>
    <border>
      <left style="medium"/>
      <right/>
      <top style="medium"/>
      <bottom style="medium"/>
    </border>
    <border>
      <left/>
      <right/>
      <top style="medium"/>
      <bottom style="medium"/>
    </border>
    <border>
      <left>
        <color indexed="63"/>
      </left>
      <right>
        <color indexed="63"/>
      </right>
      <top style="medium">
        <color indexed="8"/>
      </top>
      <bottom>
        <color indexed="63"/>
      </bottom>
    </border>
    <border>
      <left>
        <color indexed="63"/>
      </left>
      <right style="medium">
        <color indexed="8"/>
      </right>
      <top>
        <color indexed="63"/>
      </top>
      <bottom style="double">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thin">
        <color indexed="8"/>
      </top>
      <bottom style="double">
        <color indexed="8"/>
      </bottom>
    </border>
  </borders>
  <cellStyleXfs count="88">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9" fontId="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49"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44" fillId="22" borderId="0" applyNumberFormat="0" applyBorder="0" applyAlignment="0" applyProtection="0"/>
    <xf numFmtId="164" fontId="3" fillId="0" borderId="0">
      <alignment/>
      <protection/>
    </xf>
    <xf numFmtId="0" fontId="4" fillId="0" borderId="0">
      <alignment/>
      <protection/>
    </xf>
    <xf numFmtId="49" fontId="0" fillId="0" borderId="0">
      <alignment/>
      <protection/>
    </xf>
    <xf numFmtId="49" fontId="0" fillId="0" borderId="0">
      <alignment/>
      <protection/>
    </xf>
    <xf numFmtId="0" fontId="4" fillId="0" borderId="0">
      <alignment/>
      <protection/>
    </xf>
    <xf numFmtId="0" fontId="4" fillId="0" borderId="0">
      <alignment/>
      <protection/>
    </xf>
    <xf numFmtId="165" fontId="0" fillId="0" borderId="0" applyFill="0" applyBorder="0" applyAlignment="0" applyProtection="0"/>
    <xf numFmtId="165" fontId="0" fillId="0" borderId="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167" fontId="0"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72" fontId="1"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290">
    <xf numFmtId="49" fontId="0" fillId="0" borderId="0" xfId="0" applyAlignment="1">
      <alignment/>
    </xf>
    <xf numFmtId="1" fontId="1" fillId="0" borderId="0" xfId="0" applyNumberFormat="1" applyFont="1" applyAlignment="1">
      <alignment vertical="top"/>
    </xf>
    <xf numFmtId="49" fontId="1" fillId="0" borderId="0" xfId="0" applyFont="1" applyAlignment="1">
      <alignment wrapText="1"/>
    </xf>
    <xf numFmtId="49" fontId="1" fillId="0" borderId="0" xfId="0" applyFont="1" applyAlignment="1">
      <alignment horizontal="center"/>
    </xf>
    <xf numFmtId="4" fontId="1" fillId="0" borderId="0" xfId="0" applyNumberFormat="1" applyFont="1" applyAlignment="1">
      <alignment horizontal="right"/>
    </xf>
    <xf numFmtId="2" fontId="1" fillId="0" borderId="0" xfId="0" applyNumberFormat="1" applyFont="1" applyAlignment="1">
      <alignment/>
    </xf>
    <xf numFmtId="49" fontId="1" fillId="0" borderId="0" xfId="0" applyFont="1" applyAlignment="1">
      <alignment/>
    </xf>
    <xf numFmtId="49" fontId="13" fillId="0" borderId="0" xfId="0" applyFont="1" applyFill="1" applyAlignment="1">
      <alignment horizontal="right" vertical="top"/>
    </xf>
    <xf numFmtId="49" fontId="13" fillId="0" borderId="0" xfId="0" applyNumberFormat="1" applyFont="1" applyFill="1" applyAlignment="1">
      <alignment wrapText="1"/>
    </xf>
    <xf numFmtId="49" fontId="1" fillId="0" borderId="0" xfId="0" applyFont="1" applyFill="1" applyAlignment="1">
      <alignment horizontal="center"/>
    </xf>
    <xf numFmtId="4" fontId="1" fillId="0" borderId="0" xfId="0" applyNumberFormat="1" applyFont="1" applyFill="1" applyAlignment="1">
      <alignment/>
    </xf>
    <xf numFmtId="49" fontId="1" fillId="0" borderId="0" xfId="0" applyFont="1" applyFill="1" applyAlignment="1">
      <alignment horizontal="right" vertical="top"/>
    </xf>
    <xf numFmtId="49" fontId="1" fillId="0" borderId="0" xfId="0" applyNumberFormat="1" applyFont="1" applyFill="1" applyBorder="1" applyAlignment="1">
      <alignment wrapText="1"/>
    </xf>
    <xf numFmtId="49" fontId="1" fillId="0" borderId="0" xfId="0" applyFont="1" applyFill="1" applyBorder="1" applyAlignment="1">
      <alignment horizontal="center"/>
    </xf>
    <xf numFmtId="4" fontId="1" fillId="0" borderId="0" xfId="0" applyNumberFormat="1" applyFont="1" applyFill="1" applyBorder="1" applyAlignment="1">
      <alignment/>
    </xf>
    <xf numFmtId="4" fontId="14" fillId="0" borderId="0" xfId="0" applyNumberFormat="1" applyFont="1" applyFill="1" applyBorder="1" applyAlignment="1">
      <alignment/>
    </xf>
    <xf numFmtId="0" fontId="1" fillId="0" borderId="0" xfId="0" applyNumberFormat="1" applyFont="1" applyFill="1" applyAlignment="1">
      <alignment horizontal="left" vertical="top" wrapText="1"/>
    </xf>
    <xf numFmtId="49" fontId="13" fillId="0" borderId="0" xfId="0" applyNumberFormat="1" applyFont="1" applyFill="1" applyBorder="1" applyAlignment="1">
      <alignment wrapText="1"/>
    </xf>
    <xf numFmtId="4" fontId="13" fillId="0" borderId="0" xfId="0" applyNumberFormat="1" applyFont="1" applyFill="1" applyBorder="1" applyAlignment="1">
      <alignment/>
    </xf>
    <xf numFmtId="4" fontId="1" fillId="0" borderId="0" xfId="0" applyNumberFormat="1" applyFont="1" applyFill="1" applyAlignment="1">
      <alignment horizontal="right"/>
    </xf>
    <xf numFmtId="4" fontId="14" fillId="0" borderId="0" xfId="0" applyNumberFormat="1" applyFont="1" applyFill="1" applyAlignment="1">
      <alignment/>
    </xf>
    <xf numFmtId="49" fontId="1" fillId="0" borderId="0" xfId="0" applyNumberFormat="1" applyFont="1" applyFill="1" applyAlignment="1">
      <alignment vertical="top" wrapText="1"/>
    </xf>
    <xf numFmtId="4" fontId="1" fillId="0" borderId="0" xfId="0" applyNumberFormat="1" applyFont="1" applyFill="1" applyBorder="1" applyAlignment="1">
      <alignment horizontal="right"/>
    </xf>
    <xf numFmtId="4" fontId="14" fillId="0" borderId="0" xfId="0" applyNumberFormat="1" applyFont="1" applyFill="1" applyBorder="1" applyAlignment="1">
      <alignment horizontal="right"/>
    </xf>
    <xf numFmtId="49" fontId="1" fillId="0" borderId="0" xfId="0" applyNumberFormat="1" applyFont="1" applyFill="1" applyAlignment="1">
      <alignment wrapText="1"/>
    </xf>
    <xf numFmtId="49" fontId="1" fillId="0" borderId="0" xfId="0" applyFont="1" applyFill="1" applyAlignment="1">
      <alignment horizontal="left" vertical="top" wrapText="1"/>
    </xf>
    <xf numFmtId="49" fontId="1" fillId="0" borderId="0" xfId="0" applyFont="1" applyFill="1" applyBorder="1" applyAlignment="1">
      <alignment horizontal="right" vertical="top"/>
    </xf>
    <xf numFmtId="49" fontId="1" fillId="0" borderId="0" xfId="0" applyFont="1" applyFill="1" applyBorder="1" applyAlignment="1">
      <alignment horizontal="center" vertical="top"/>
    </xf>
    <xf numFmtId="49" fontId="13" fillId="0" borderId="0" xfId="0" applyNumberFormat="1" applyFont="1" applyFill="1" applyAlignment="1">
      <alignment vertical="top" wrapText="1"/>
    </xf>
    <xf numFmtId="0" fontId="1" fillId="0" borderId="0" xfId="62" applyFont="1" applyAlignment="1">
      <alignment horizontal="center" vertical="top" wrapText="1"/>
      <protection/>
    </xf>
    <xf numFmtId="3" fontId="1" fillId="0" borderId="0" xfId="62" applyNumberFormat="1" applyFont="1" applyAlignment="1">
      <alignment horizontal="center" vertical="top" wrapText="1"/>
      <protection/>
    </xf>
    <xf numFmtId="4" fontId="1" fillId="0" borderId="0" xfId="62" applyNumberFormat="1" applyFont="1" applyAlignment="1">
      <alignment horizontal="right" vertical="top" wrapText="1"/>
      <protection/>
    </xf>
    <xf numFmtId="0" fontId="1" fillId="0" borderId="0" xfId="62" applyFont="1" applyAlignment="1">
      <alignment vertical="top" wrapText="1"/>
      <protection/>
    </xf>
    <xf numFmtId="49" fontId="0" fillId="0" borderId="0" xfId="0" applyFont="1" applyAlignment="1">
      <alignment/>
    </xf>
    <xf numFmtId="49" fontId="1" fillId="0" borderId="0" xfId="0" applyFont="1" applyAlignment="1">
      <alignment vertical="top" wrapText="1"/>
    </xf>
    <xf numFmtId="0" fontId="1" fillId="0" borderId="0" xfId="62" applyFont="1">
      <alignment/>
      <protection/>
    </xf>
    <xf numFmtId="3" fontId="5" fillId="0" borderId="0" xfId="62" applyNumberFormat="1" applyFont="1" applyFill="1" applyAlignment="1">
      <alignment horizontal="right" vertical="top" wrapText="1"/>
      <protection/>
    </xf>
    <xf numFmtId="171" fontId="5" fillId="0" borderId="0" xfId="0" applyNumberFormat="1" applyFont="1" applyFill="1" applyAlignment="1">
      <alignment horizontal="right" vertical="top" wrapText="1"/>
    </xf>
    <xf numFmtId="0" fontId="1" fillId="0" borderId="0" xfId="62" applyFont="1" applyFill="1" applyAlignment="1">
      <alignment vertical="top" wrapText="1"/>
      <protection/>
    </xf>
    <xf numFmtId="0" fontId="1" fillId="0" borderId="0" xfId="62" applyFont="1" applyAlignment="1">
      <alignment horizontal="right" vertical="top" wrapText="1"/>
      <protection/>
    </xf>
    <xf numFmtId="0" fontId="17" fillId="0" borderId="0" xfId="54" applyFont="1" applyFill="1" applyBorder="1" applyAlignment="1">
      <alignment horizontal="right" vertical="top"/>
      <protection/>
    </xf>
    <xf numFmtId="0" fontId="17" fillId="0" borderId="0" xfId="54" applyFont="1" applyFill="1" applyBorder="1" applyAlignment="1">
      <alignment horizontal="center" vertical="top"/>
      <protection/>
    </xf>
    <xf numFmtId="0" fontId="17" fillId="0" borderId="0" xfId="54" applyFont="1" applyFill="1" applyBorder="1" applyAlignment="1">
      <alignment horizontal="center" vertical="top" wrapText="1"/>
      <protection/>
    </xf>
    <xf numFmtId="0" fontId="17" fillId="0" borderId="0" xfId="55" applyFont="1" applyFill="1" applyBorder="1" applyAlignment="1">
      <alignment vertical="top" wrapText="1"/>
      <protection/>
    </xf>
    <xf numFmtId="4" fontId="5" fillId="0" borderId="0" xfId="62" applyNumberFormat="1" applyFont="1" applyFill="1" applyAlignment="1">
      <alignment horizontal="right" vertical="top" wrapText="1"/>
      <protection/>
    </xf>
    <xf numFmtId="4" fontId="5" fillId="0" borderId="0" xfId="62" applyNumberFormat="1" applyFont="1" applyFill="1" applyAlignment="1" applyProtection="1">
      <alignment horizontal="right" vertical="top"/>
      <protection locked="0"/>
    </xf>
    <xf numFmtId="173" fontId="13" fillId="0" borderId="0" xfId="82" applyNumberFormat="1" applyFont="1" applyFill="1" applyBorder="1" applyAlignment="1">
      <alignment horizontal="center" vertical="top"/>
    </xf>
    <xf numFmtId="0" fontId="1" fillId="0" borderId="0" xfId="62" applyFont="1" applyAlignment="1">
      <alignment vertical="top"/>
      <protection/>
    </xf>
    <xf numFmtId="173" fontId="1" fillId="0" borderId="0" xfId="82" applyNumberFormat="1" applyFont="1" applyFill="1" applyAlignment="1">
      <alignment horizontal="center"/>
    </xf>
    <xf numFmtId="0" fontId="1" fillId="0" borderId="0" xfId="62" applyFont="1" applyProtection="1">
      <alignment/>
      <protection locked="0"/>
    </xf>
    <xf numFmtId="173" fontId="13" fillId="0" borderId="0" xfId="82" applyNumberFormat="1" applyFont="1" applyFill="1" applyBorder="1" applyAlignment="1">
      <alignment horizontal="left" vertical="top"/>
    </xf>
    <xf numFmtId="1" fontId="13" fillId="0" borderId="0" xfId="82" applyNumberFormat="1" applyFont="1" applyFill="1" applyBorder="1" applyAlignment="1">
      <alignment horizontal="center" vertical="top"/>
    </xf>
    <xf numFmtId="49" fontId="13" fillId="0" borderId="0" xfId="0" applyFont="1" applyFill="1" applyAlignment="1">
      <alignment/>
    </xf>
    <xf numFmtId="0" fontId="12" fillId="0" borderId="0" xfId="55" applyFont="1" applyFill="1" applyAlignment="1">
      <alignment horizontal="center" wrapText="1"/>
      <protection/>
    </xf>
    <xf numFmtId="49" fontId="13" fillId="0" borderId="0" xfId="0" applyFont="1" applyFill="1" applyAlignment="1">
      <alignment horizontal="right"/>
    </xf>
    <xf numFmtId="4" fontId="4" fillId="0" borderId="0" xfId="54" applyNumberFormat="1" applyFont="1" applyAlignment="1">
      <alignment vertical="top"/>
      <protection/>
    </xf>
    <xf numFmtId="0" fontId="4" fillId="0" borderId="0" xfId="54" applyFont="1">
      <alignment/>
      <protection/>
    </xf>
    <xf numFmtId="4" fontId="4" fillId="0" borderId="0" xfId="54" applyNumberFormat="1" applyFont="1">
      <alignment/>
      <protection/>
    </xf>
    <xf numFmtId="0" fontId="0" fillId="0" borderId="0" xfId="54" applyFont="1">
      <alignment/>
      <protection/>
    </xf>
    <xf numFmtId="0" fontId="0" fillId="0" borderId="0" xfId="44" applyFont="1" applyAlignment="1">
      <alignment horizontal="left" vertical="top"/>
      <protection/>
    </xf>
    <xf numFmtId="0" fontId="0" fillId="0" borderId="0" xfId="54" applyFont="1" applyAlignment="1">
      <alignment horizontal="center"/>
      <protection/>
    </xf>
    <xf numFmtId="0" fontId="0" fillId="0" borderId="0" xfId="54" applyFont="1" applyAlignment="1">
      <alignment horizontal="left" vertical="top" wrapText="1"/>
      <protection/>
    </xf>
    <xf numFmtId="4" fontId="0" fillId="0" borderId="0" xfId="54" applyNumberFormat="1" applyFont="1" applyAlignment="1">
      <alignment horizontal="right"/>
      <protection/>
    </xf>
    <xf numFmtId="4" fontId="0" fillId="0" borderId="0" xfId="54" applyNumberFormat="1" applyFont="1" applyAlignment="1">
      <alignment vertical="top"/>
      <protection/>
    </xf>
    <xf numFmtId="4" fontId="0" fillId="0" borderId="0" xfId="54" applyNumberFormat="1" applyFont="1">
      <alignment/>
      <protection/>
    </xf>
    <xf numFmtId="0" fontId="0" fillId="0" borderId="0" xfId="54" applyFont="1" applyAlignment="1">
      <alignment vertical="top"/>
      <protection/>
    </xf>
    <xf numFmtId="0" fontId="0" fillId="0" borderId="0" xfId="54" applyFont="1">
      <alignment/>
      <protection/>
    </xf>
    <xf numFmtId="4" fontId="0" fillId="0" borderId="0" xfId="54" applyNumberFormat="1" applyFont="1">
      <alignment/>
      <protection/>
    </xf>
    <xf numFmtId="0" fontId="0" fillId="0" borderId="0" xfId="54" applyFont="1" applyAlignment="1">
      <alignment vertical="top" wrapText="1"/>
      <protection/>
    </xf>
    <xf numFmtId="0" fontId="0" fillId="0" borderId="0" xfId="54" applyFont="1" applyAlignment="1">
      <alignment horizontal="right"/>
      <protection/>
    </xf>
    <xf numFmtId="0" fontId="0" fillId="0" borderId="0" xfId="54" applyFont="1" applyAlignment="1">
      <alignment horizontal="right" vertical="top" wrapText="1"/>
      <protection/>
    </xf>
    <xf numFmtId="4" fontId="0" fillId="0" borderId="0" xfId="54" applyNumberFormat="1" applyFont="1" applyAlignment="1">
      <alignment vertical="top" wrapText="1"/>
      <protection/>
    </xf>
    <xf numFmtId="4" fontId="0" fillId="0" borderId="0" xfId="54" applyNumberFormat="1" applyFont="1" applyAlignment="1">
      <alignment vertical="top" wrapText="1"/>
      <protection/>
    </xf>
    <xf numFmtId="1" fontId="1" fillId="0" borderId="0" xfId="0" applyNumberFormat="1" applyFont="1" applyFill="1" applyAlignment="1">
      <alignment horizontal="right" vertical="top"/>
    </xf>
    <xf numFmtId="4" fontId="54" fillId="0" borderId="0" xfId="0" applyNumberFormat="1" applyFont="1" applyFill="1" applyBorder="1" applyAlignment="1">
      <alignment/>
    </xf>
    <xf numFmtId="49" fontId="0" fillId="0" borderId="0" xfId="0" applyFill="1" applyAlignment="1">
      <alignment horizontal="center"/>
    </xf>
    <xf numFmtId="0" fontId="20" fillId="0" borderId="0" xfId="54" applyFont="1" applyFill="1" applyBorder="1" applyAlignment="1">
      <alignment horizontal="right" vertical="top"/>
      <protection/>
    </xf>
    <xf numFmtId="0" fontId="20" fillId="0" borderId="0" xfId="54" applyFont="1" applyFill="1" applyBorder="1" applyAlignment="1">
      <alignment horizontal="center" vertical="top"/>
      <protection/>
    </xf>
    <xf numFmtId="0" fontId="20" fillId="0" borderId="0" xfId="54" applyFont="1" applyFill="1" applyBorder="1" applyAlignment="1">
      <alignment horizontal="center" vertical="top" wrapText="1"/>
      <protection/>
    </xf>
    <xf numFmtId="0" fontId="20" fillId="0" borderId="0" xfId="55" applyFont="1" applyFill="1" applyBorder="1" applyAlignment="1">
      <alignment horizontal="right" vertical="top" wrapText="1"/>
      <protection/>
    </xf>
    <xf numFmtId="49" fontId="7" fillId="0" borderId="0" xfId="0" applyNumberFormat="1" applyFont="1" applyFill="1" applyAlignment="1">
      <alignment horizontal="center" vertical="center" wrapText="1"/>
    </xf>
    <xf numFmtId="49" fontId="8" fillId="0" borderId="0" xfId="0" applyNumberFormat="1" applyFont="1" applyFill="1" applyAlignment="1">
      <alignment horizontal="right"/>
    </xf>
    <xf numFmtId="4" fontId="8" fillId="0" borderId="0" xfId="0" applyNumberFormat="1" applyFont="1" applyFill="1" applyAlignment="1">
      <alignment horizontal="center"/>
    </xf>
    <xf numFmtId="49" fontId="8" fillId="0" borderId="0" xfId="0" applyFont="1" applyFill="1" applyAlignment="1">
      <alignment horizontal="right"/>
    </xf>
    <xf numFmtId="49" fontId="0" fillId="0" borderId="0" xfId="0" applyFill="1" applyAlignment="1">
      <alignment/>
    </xf>
    <xf numFmtId="49" fontId="8" fillId="0" borderId="10" xfId="0" applyFont="1" applyFill="1" applyBorder="1" applyAlignment="1">
      <alignment horizontal="right"/>
    </xf>
    <xf numFmtId="4" fontId="8" fillId="0" borderId="10" xfId="0" applyNumberFormat="1" applyFont="1" applyFill="1" applyBorder="1" applyAlignment="1">
      <alignment horizontal="center"/>
    </xf>
    <xf numFmtId="49" fontId="8" fillId="0" borderId="11" xfId="0" applyFont="1" applyFill="1" applyBorder="1" applyAlignment="1">
      <alignment horizontal="right"/>
    </xf>
    <xf numFmtId="4" fontId="8" fillId="0" borderId="11" xfId="0" applyNumberFormat="1" applyFont="1" applyFill="1" applyBorder="1" applyAlignment="1">
      <alignment horizontal="center"/>
    </xf>
    <xf numFmtId="49" fontId="10" fillId="0" borderId="0" xfId="0" applyFont="1" applyFill="1" applyAlignment="1">
      <alignment/>
    </xf>
    <xf numFmtId="0" fontId="11" fillId="0" borderId="0" xfId="0" applyNumberFormat="1" applyFont="1" applyFill="1" applyAlignment="1">
      <alignment/>
    </xf>
    <xf numFmtId="0" fontId="10" fillId="0" borderId="0" xfId="0" applyNumberFormat="1" applyFont="1" applyFill="1" applyAlignment="1">
      <alignment/>
    </xf>
    <xf numFmtId="0" fontId="8" fillId="0" borderId="0" xfId="0" applyNumberFormat="1" applyFont="1" applyFill="1" applyAlignment="1">
      <alignment horizontal="right"/>
    </xf>
    <xf numFmtId="0" fontId="0" fillId="0" borderId="0" xfId="0" applyNumberFormat="1" applyFill="1" applyAlignment="1">
      <alignment/>
    </xf>
    <xf numFmtId="49" fontId="8" fillId="0" borderId="12" xfId="0" applyNumberFormat="1" applyFont="1" applyFill="1" applyBorder="1" applyAlignment="1">
      <alignment horizontal="right"/>
    </xf>
    <xf numFmtId="4" fontId="8" fillId="0" borderId="12" xfId="0" applyNumberFormat="1" applyFont="1" applyFill="1" applyBorder="1" applyAlignment="1">
      <alignment horizontal="center"/>
    </xf>
    <xf numFmtId="49" fontId="8" fillId="0" borderId="13" xfId="0" applyNumberFormat="1" applyFont="1" applyFill="1" applyBorder="1" applyAlignment="1">
      <alignment horizontal="right"/>
    </xf>
    <xf numFmtId="1" fontId="1" fillId="0" borderId="14" xfId="0" applyNumberFormat="1" applyFont="1" applyFill="1" applyBorder="1" applyAlignment="1">
      <alignment horizontal="center" vertical="top"/>
    </xf>
    <xf numFmtId="1" fontId="1" fillId="0" borderId="15" xfId="0" applyNumberFormat="1" applyFont="1" applyFill="1" applyBorder="1" applyAlignment="1">
      <alignment horizontal="center" vertical="top"/>
    </xf>
    <xf numFmtId="49" fontId="1" fillId="0" borderId="16" xfId="0" applyFont="1" applyFill="1" applyBorder="1" applyAlignment="1">
      <alignment horizontal="center"/>
    </xf>
    <xf numFmtId="1" fontId="1" fillId="0" borderId="17" xfId="0" applyNumberFormat="1" applyFont="1" applyFill="1" applyBorder="1" applyAlignment="1">
      <alignment vertical="top"/>
    </xf>
    <xf numFmtId="49" fontId="1" fillId="0" borderId="18" xfId="0" applyFont="1" applyFill="1" applyBorder="1" applyAlignment="1">
      <alignment wrapText="1"/>
    </xf>
    <xf numFmtId="1" fontId="1" fillId="0" borderId="0" xfId="0" applyNumberFormat="1" applyFont="1" applyFill="1" applyBorder="1" applyAlignment="1">
      <alignment vertical="top"/>
    </xf>
    <xf numFmtId="49" fontId="1" fillId="0" borderId="0" xfId="0" applyFont="1" applyFill="1" applyBorder="1" applyAlignment="1">
      <alignment wrapText="1"/>
    </xf>
    <xf numFmtId="49" fontId="1" fillId="0" borderId="0" xfId="0" applyFont="1" applyFill="1" applyBorder="1" applyAlignment="1">
      <alignment vertical="top" wrapText="1"/>
    </xf>
    <xf numFmtId="0" fontId="0" fillId="0" borderId="0" xfId="54" applyFont="1" applyFill="1" applyAlignment="1">
      <alignment horizontal="right" vertical="top" wrapText="1"/>
      <protection/>
    </xf>
    <xf numFmtId="49" fontId="0" fillId="0" borderId="0" xfId="0" applyFill="1" applyAlignment="1">
      <alignment vertical="top" wrapText="1"/>
    </xf>
    <xf numFmtId="49" fontId="0" fillId="0" borderId="0" xfId="0" applyFill="1" applyAlignment="1">
      <alignment/>
    </xf>
    <xf numFmtId="0" fontId="20" fillId="0" borderId="19" xfId="54" applyFont="1" applyFill="1" applyBorder="1" applyAlignment="1">
      <alignment horizontal="right" vertical="top"/>
      <protection/>
    </xf>
    <xf numFmtId="0" fontId="20" fillId="0" borderId="19" xfId="54" applyFont="1" applyFill="1" applyBorder="1" applyAlignment="1">
      <alignment horizontal="center" vertical="top"/>
      <protection/>
    </xf>
    <xf numFmtId="0" fontId="20" fillId="0" borderId="19" xfId="54" applyFont="1" applyFill="1" applyBorder="1" applyAlignment="1">
      <alignment horizontal="center" vertical="top" wrapText="1"/>
      <protection/>
    </xf>
    <xf numFmtId="0" fontId="20" fillId="0" borderId="19" xfId="55" applyFont="1" applyFill="1" applyBorder="1" applyAlignment="1">
      <alignment horizontal="right" vertical="top" wrapText="1"/>
      <protection/>
    </xf>
    <xf numFmtId="49" fontId="1" fillId="0" borderId="0" xfId="0" applyFont="1" applyFill="1" applyAlignment="1">
      <alignment wrapText="1"/>
    </xf>
    <xf numFmtId="49" fontId="1" fillId="0" borderId="0" xfId="0" applyNumberFormat="1" applyFont="1" applyFill="1" applyBorder="1" applyAlignment="1">
      <alignment vertical="top" wrapText="1"/>
    </xf>
    <xf numFmtId="49" fontId="13" fillId="0" borderId="20" xfId="0" applyNumberFormat="1" applyFont="1" applyFill="1" applyBorder="1" applyAlignment="1">
      <alignment wrapText="1"/>
    </xf>
    <xf numFmtId="4" fontId="1" fillId="0" borderId="16" xfId="0" applyNumberFormat="1" applyFont="1" applyFill="1" applyBorder="1" applyAlignment="1">
      <alignment/>
    </xf>
    <xf numFmtId="4" fontId="13" fillId="0" borderId="21" xfId="0" applyNumberFormat="1" applyFont="1" applyFill="1" applyBorder="1" applyAlignment="1">
      <alignment/>
    </xf>
    <xf numFmtId="0" fontId="1" fillId="0" borderId="0" xfId="0" applyNumberFormat="1" applyFont="1" applyFill="1" applyAlignment="1">
      <alignment vertical="top" wrapText="1"/>
    </xf>
    <xf numFmtId="4" fontId="13" fillId="0" borderId="0" xfId="0" applyNumberFormat="1" applyFont="1" applyFill="1" applyBorder="1" applyAlignment="1">
      <alignment horizontal="right"/>
    </xf>
    <xf numFmtId="49" fontId="1" fillId="0" borderId="0" xfId="0" applyFont="1" applyFill="1" applyAlignment="1">
      <alignment vertical="top" wrapText="1"/>
    </xf>
    <xf numFmtId="1" fontId="1" fillId="0" borderId="14" xfId="0" applyNumberFormat="1" applyFont="1" applyFill="1" applyBorder="1" applyAlignment="1">
      <alignment horizontal="right" vertical="top"/>
    </xf>
    <xf numFmtId="1" fontId="1" fillId="0" borderId="15" xfId="0" applyNumberFormat="1" applyFont="1" applyFill="1" applyBorder="1" applyAlignment="1">
      <alignment horizontal="right" vertical="top"/>
    </xf>
    <xf numFmtId="1" fontId="1" fillId="0" borderId="22" xfId="0" applyNumberFormat="1" applyFont="1" applyFill="1" applyBorder="1" applyAlignment="1">
      <alignment horizontal="right" vertical="top"/>
    </xf>
    <xf numFmtId="1" fontId="1" fillId="0" borderId="17" xfId="0" applyNumberFormat="1" applyFont="1" applyFill="1" applyBorder="1" applyAlignment="1">
      <alignment horizontal="right" vertical="top"/>
    </xf>
    <xf numFmtId="1" fontId="13" fillId="0" borderId="0" xfId="0" applyNumberFormat="1" applyFont="1" applyFill="1" applyAlignment="1">
      <alignment horizontal="right" vertical="top"/>
    </xf>
    <xf numFmtId="49" fontId="13" fillId="0" borderId="0" xfId="0" applyFont="1" applyFill="1" applyAlignment="1">
      <alignment wrapText="1"/>
    </xf>
    <xf numFmtId="2" fontId="1" fillId="0" borderId="0" xfId="0" applyNumberFormat="1" applyFont="1" applyFill="1" applyAlignment="1">
      <alignment horizontal="left" vertical="top"/>
    </xf>
    <xf numFmtId="4" fontId="14" fillId="0" borderId="0" xfId="0" applyNumberFormat="1" applyFont="1" applyFill="1" applyAlignment="1">
      <alignment horizontal="right"/>
    </xf>
    <xf numFmtId="49" fontId="13" fillId="0" borderId="20" xfId="0" applyFont="1" applyFill="1" applyBorder="1" applyAlignment="1">
      <alignment wrapText="1"/>
    </xf>
    <xf numFmtId="4" fontId="1" fillId="0" borderId="16" xfId="0" applyNumberFormat="1" applyFont="1" applyFill="1" applyBorder="1" applyAlignment="1">
      <alignment horizontal="right"/>
    </xf>
    <xf numFmtId="4" fontId="13" fillId="0" borderId="21" xfId="0" applyNumberFormat="1" applyFont="1" applyFill="1" applyBorder="1" applyAlignment="1">
      <alignment horizontal="right"/>
    </xf>
    <xf numFmtId="49" fontId="13" fillId="0" borderId="0" xfId="0" applyFont="1" applyFill="1" applyBorder="1" applyAlignment="1">
      <alignment wrapText="1"/>
    </xf>
    <xf numFmtId="49" fontId="1" fillId="0" borderId="0" xfId="0" applyNumberFormat="1" applyFont="1" applyFill="1" applyAlignment="1">
      <alignment horizontal="right" vertical="top"/>
    </xf>
    <xf numFmtId="0" fontId="5" fillId="0" borderId="0" xfId="44" applyFont="1" applyFill="1" applyAlignment="1">
      <alignment horizontal="left" vertical="top" wrapText="1"/>
      <protection/>
    </xf>
    <xf numFmtId="4" fontId="13" fillId="0" borderId="0" xfId="0" applyNumberFormat="1" applyFont="1" applyFill="1" applyAlignment="1">
      <alignment horizontal="right"/>
    </xf>
    <xf numFmtId="49" fontId="1" fillId="0" borderId="0" xfId="0" applyFont="1" applyFill="1" applyAlignment="1">
      <alignment horizontal="right" vertical="top" wrapText="1"/>
    </xf>
    <xf numFmtId="49" fontId="1" fillId="0" borderId="0" xfId="0" applyFont="1" applyFill="1" applyAlignment="1">
      <alignment horizontal="justify" vertical="top" wrapText="1"/>
    </xf>
    <xf numFmtId="49" fontId="1" fillId="0" borderId="0" xfId="0" applyFont="1" applyFill="1" applyAlignment="1">
      <alignment horizontal="center" vertical="top" wrapText="1"/>
    </xf>
    <xf numFmtId="172" fontId="1" fillId="0" borderId="0" xfId="85" applyFont="1" applyFill="1" applyAlignment="1">
      <alignment horizontal="right" vertical="top" wrapText="1"/>
    </xf>
    <xf numFmtId="49" fontId="1" fillId="0" borderId="0" xfId="0" applyFont="1" applyFill="1" applyAlignment="1">
      <alignment/>
    </xf>
    <xf numFmtId="4" fontId="1" fillId="0" borderId="0" xfId="0" applyNumberFormat="1" applyFont="1" applyFill="1" applyAlignment="1">
      <alignment horizontal="right" vertical="top" wrapText="1"/>
    </xf>
    <xf numFmtId="1" fontId="1" fillId="0" borderId="14" xfId="0" applyNumberFormat="1" applyFont="1" applyFill="1" applyBorder="1" applyAlignment="1">
      <alignment vertical="top"/>
    </xf>
    <xf numFmtId="4" fontId="1" fillId="0" borderId="23" xfId="0" applyNumberFormat="1" applyFont="1" applyFill="1" applyBorder="1" applyAlignment="1">
      <alignment horizontal="right" vertical="top"/>
    </xf>
    <xf numFmtId="1" fontId="1" fillId="0" borderId="15" xfId="0" applyNumberFormat="1" applyFont="1" applyFill="1" applyBorder="1" applyAlignment="1">
      <alignment vertical="top"/>
    </xf>
    <xf numFmtId="4" fontId="1" fillId="0" borderId="24" xfId="0" applyNumberFormat="1" applyFont="1" applyFill="1" applyBorder="1" applyAlignment="1">
      <alignment horizontal="right" vertical="top"/>
    </xf>
    <xf numFmtId="4" fontId="13" fillId="0" borderId="25" xfId="0" applyNumberFormat="1" applyFont="1" applyFill="1" applyBorder="1" applyAlignment="1">
      <alignment horizontal="right" vertical="top"/>
    </xf>
    <xf numFmtId="1" fontId="1" fillId="0" borderId="0" xfId="0" applyNumberFormat="1" applyFont="1" applyFill="1" applyAlignment="1">
      <alignment vertical="top"/>
    </xf>
    <xf numFmtId="49" fontId="1" fillId="0" borderId="0" xfId="0" applyFont="1" applyFill="1" applyAlignment="1">
      <alignment horizontal="right"/>
    </xf>
    <xf numFmtId="4" fontId="13" fillId="0" borderId="0" xfId="0" applyNumberFormat="1" applyFont="1" applyFill="1" applyAlignment="1">
      <alignment horizontal="right" vertical="top"/>
    </xf>
    <xf numFmtId="49" fontId="1" fillId="0" borderId="0" xfId="62" applyNumberFormat="1" applyFont="1" applyFill="1" applyAlignment="1">
      <alignment horizontal="right"/>
      <protection/>
    </xf>
    <xf numFmtId="49" fontId="1" fillId="0" borderId="0" xfId="62" applyNumberFormat="1" applyFont="1" applyFill="1" applyAlignment="1">
      <alignment vertical="top" wrapText="1"/>
      <protection/>
    </xf>
    <xf numFmtId="0" fontId="1" fillId="0" borderId="0" xfId="62" applyFont="1" applyFill="1" applyAlignment="1">
      <alignment horizontal="center" vertical="top" wrapText="1"/>
      <protection/>
    </xf>
    <xf numFmtId="3" fontId="1" fillId="0" borderId="0" xfId="62" applyNumberFormat="1" applyFont="1" applyFill="1" applyAlignment="1">
      <alignment horizontal="center" vertical="top" wrapText="1"/>
      <protection/>
    </xf>
    <xf numFmtId="4" fontId="1" fillId="0" borderId="0" xfId="62" applyNumberFormat="1" applyFont="1" applyFill="1" applyAlignment="1">
      <alignment horizontal="right" vertical="top" wrapText="1"/>
      <protection/>
    </xf>
    <xf numFmtId="49" fontId="13" fillId="0" borderId="0" xfId="62" applyNumberFormat="1" applyFont="1" applyFill="1" applyAlignment="1">
      <alignment horizontal="right" vertical="top"/>
      <protection/>
    </xf>
    <xf numFmtId="49" fontId="13" fillId="0" borderId="0" xfId="62" applyNumberFormat="1" applyFont="1" applyFill="1" applyAlignment="1">
      <alignment vertical="top"/>
      <protection/>
    </xf>
    <xf numFmtId="49" fontId="14" fillId="0" borderId="0" xfId="0" applyFont="1" applyFill="1" applyAlignment="1">
      <alignment vertical="top" wrapText="1"/>
    </xf>
    <xf numFmtId="0" fontId="1" fillId="0" borderId="0" xfId="62" applyFont="1" applyFill="1" applyAlignment="1">
      <alignment horizontal="center" vertical="top"/>
      <protection/>
    </xf>
    <xf numFmtId="3" fontId="1" fillId="0" borderId="0" xfId="62" applyNumberFormat="1" applyFont="1" applyFill="1" applyAlignment="1">
      <alignment horizontal="center" vertical="top"/>
      <protection/>
    </xf>
    <xf numFmtId="0" fontId="5" fillId="0" borderId="0" xfId="62" applyFont="1" applyFill="1" applyAlignment="1">
      <alignment horizontal="right" vertical="top"/>
      <protection/>
    </xf>
    <xf numFmtId="0" fontId="5" fillId="0" borderId="0" xfId="62" applyFont="1" applyFill="1" applyAlignment="1">
      <alignment vertical="top" wrapText="1"/>
      <protection/>
    </xf>
    <xf numFmtId="0" fontId="5" fillId="0" borderId="0" xfId="62" applyFont="1" applyFill="1" applyAlignment="1">
      <alignment horizontal="center" vertical="top"/>
      <protection/>
    </xf>
    <xf numFmtId="3" fontId="5" fillId="0" borderId="0" xfId="62" applyNumberFormat="1" applyFont="1" applyFill="1" applyAlignment="1">
      <alignment horizontal="center" vertical="top"/>
      <protection/>
    </xf>
    <xf numFmtId="4" fontId="1" fillId="0" borderId="0" xfId="62" applyNumberFormat="1" applyFont="1" applyFill="1" applyAlignment="1" applyProtection="1">
      <alignment horizontal="right" vertical="top" wrapText="1"/>
      <protection locked="0"/>
    </xf>
    <xf numFmtId="4" fontId="1" fillId="0" borderId="0" xfId="62" applyNumberFormat="1" applyFont="1" applyFill="1" applyAlignment="1" applyProtection="1">
      <alignment horizontal="right" vertical="top"/>
      <protection locked="0"/>
    </xf>
    <xf numFmtId="3" fontId="1" fillId="0" borderId="0" xfId="0" applyNumberFormat="1" applyFont="1" applyFill="1" applyAlignment="1">
      <alignment horizontal="center" vertical="top" wrapText="1"/>
    </xf>
    <xf numFmtId="3" fontId="5" fillId="0" borderId="0" xfId="62" applyNumberFormat="1" applyFont="1" applyFill="1" applyAlignment="1" applyProtection="1">
      <alignment horizontal="right" vertical="top"/>
      <protection locked="0"/>
    </xf>
    <xf numFmtId="0" fontId="1" fillId="0" borderId="0" xfId="62" applyFont="1" applyFill="1" applyAlignment="1">
      <alignment horizontal="right" vertical="top"/>
      <protection/>
    </xf>
    <xf numFmtId="0" fontId="14" fillId="0" borderId="0" xfId="62" applyFont="1" applyFill="1" applyAlignment="1">
      <alignment horizontal="center" vertical="top"/>
      <protection/>
    </xf>
    <xf numFmtId="3" fontId="14" fillId="0" borderId="0" xfId="62" applyNumberFormat="1" applyFont="1" applyFill="1" applyAlignment="1">
      <alignment horizontal="center" vertical="top"/>
      <protection/>
    </xf>
    <xf numFmtId="49" fontId="5" fillId="0" borderId="0" xfId="0" applyFont="1" applyFill="1" applyAlignment="1">
      <alignment horizontal="right" vertical="top" wrapText="1"/>
    </xf>
    <xf numFmtId="0" fontId="1" fillId="0" borderId="0" xfId="62" applyFont="1" applyFill="1" applyAlignment="1">
      <alignment vertical="top"/>
      <protection/>
    </xf>
    <xf numFmtId="4" fontId="1" fillId="0" borderId="0" xfId="62" applyNumberFormat="1" applyFont="1" applyFill="1" applyAlignment="1">
      <alignment horizontal="center" vertical="top"/>
      <protection/>
    </xf>
    <xf numFmtId="3" fontId="5" fillId="0" borderId="0" xfId="62" applyNumberFormat="1" applyFont="1" applyFill="1" applyAlignment="1">
      <alignment vertical="top"/>
      <protection/>
    </xf>
    <xf numFmtId="49" fontId="1" fillId="0" borderId="26" xfId="0" applyFont="1" applyFill="1" applyBorder="1" applyAlignment="1">
      <alignment horizontal="right" vertical="top"/>
    </xf>
    <xf numFmtId="173" fontId="13" fillId="0" borderId="26" xfId="82" applyNumberFormat="1" applyFont="1" applyFill="1" applyBorder="1" applyAlignment="1">
      <alignment horizontal="left" vertical="top"/>
    </xf>
    <xf numFmtId="49" fontId="1" fillId="0" borderId="26" xfId="0" applyFont="1" applyFill="1" applyBorder="1" applyAlignment="1">
      <alignment horizontal="center" vertical="top"/>
    </xf>
    <xf numFmtId="1" fontId="13" fillId="0" borderId="26" xfId="82" applyNumberFormat="1" applyFont="1" applyFill="1" applyBorder="1" applyAlignment="1">
      <alignment horizontal="center" vertical="top"/>
    </xf>
    <xf numFmtId="173" fontId="13" fillId="0" borderId="26" xfId="82" applyNumberFormat="1" applyFont="1" applyFill="1" applyBorder="1" applyAlignment="1">
      <alignment horizontal="center" vertical="top"/>
    </xf>
    <xf numFmtId="1" fontId="1" fillId="0" borderId="0" xfId="62" applyNumberFormat="1" applyFont="1" applyFill="1" applyAlignment="1">
      <alignment horizontal="center" vertical="top"/>
      <protection/>
    </xf>
    <xf numFmtId="2" fontId="1" fillId="0" borderId="0" xfId="82" applyNumberFormat="1" applyFont="1" applyFill="1" applyAlignment="1">
      <alignment horizontal="center"/>
    </xf>
    <xf numFmtId="173" fontId="1" fillId="0" borderId="0" xfId="82" applyNumberFormat="1" applyFont="1" applyFill="1" applyAlignment="1">
      <alignment/>
    </xf>
    <xf numFmtId="1" fontId="1" fillId="0" borderId="0" xfId="82" applyNumberFormat="1" applyFont="1" applyFill="1" applyAlignment="1">
      <alignment horizontal="center"/>
    </xf>
    <xf numFmtId="39" fontId="1" fillId="0" borderId="0" xfId="0" applyNumberFormat="1" applyFont="1" applyFill="1" applyAlignment="1">
      <alignment horizontal="center"/>
    </xf>
    <xf numFmtId="39" fontId="1" fillId="0" borderId="0" xfId="0" applyNumberFormat="1" applyFont="1" applyFill="1" applyAlignment="1">
      <alignment horizontal="left"/>
    </xf>
    <xf numFmtId="39" fontId="1" fillId="0" borderId="0" xfId="0" applyNumberFormat="1" applyFont="1" applyFill="1" applyAlignment="1">
      <alignment horizontal="center" wrapText="1"/>
    </xf>
    <xf numFmtId="49" fontId="1" fillId="0" borderId="27" xfId="0" applyFont="1" applyFill="1" applyBorder="1" applyAlignment="1">
      <alignment horizontal="center"/>
    </xf>
    <xf numFmtId="173" fontId="13" fillId="0" borderId="28" xfId="82" applyNumberFormat="1" applyFont="1" applyFill="1" applyBorder="1" applyAlignment="1">
      <alignment horizontal="left"/>
    </xf>
    <xf numFmtId="49" fontId="1" fillId="0" borderId="28" xfId="0" applyFont="1" applyFill="1" applyBorder="1" applyAlignment="1">
      <alignment horizontal="center"/>
    </xf>
    <xf numFmtId="1" fontId="13" fillId="0" borderId="28" xfId="82" applyNumberFormat="1" applyFont="1" applyFill="1" applyBorder="1" applyAlignment="1">
      <alignment horizontal="center"/>
    </xf>
    <xf numFmtId="173" fontId="13" fillId="0" borderId="28" xfId="82" applyNumberFormat="1" applyFont="1" applyFill="1" applyBorder="1" applyAlignment="1">
      <alignment horizontal="center"/>
    </xf>
    <xf numFmtId="0" fontId="0" fillId="0" borderId="0" xfId="54" applyFont="1" applyFill="1" applyAlignment="1">
      <alignment horizontal="right" vertical="top" wrapText="1"/>
      <protection/>
    </xf>
    <xf numFmtId="0" fontId="0" fillId="0" borderId="0" xfId="54" applyFont="1" applyFill="1" applyAlignment="1">
      <alignment vertical="top" wrapText="1"/>
      <protection/>
    </xf>
    <xf numFmtId="0" fontId="0" fillId="0" borderId="0" xfId="54" applyFont="1" applyFill="1" applyAlignment="1">
      <alignment horizontal="center"/>
      <protection/>
    </xf>
    <xf numFmtId="0" fontId="0" fillId="0" borderId="0" xfId="54" applyFont="1" applyFill="1" applyAlignment="1">
      <alignment horizontal="right"/>
      <protection/>
    </xf>
    <xf numFmtId="49" fontId="13" fillId="0" borderId="0" xfId="54" applyNumberFormat="1" applyFont="1" applyFill="1" applyAlignment="1">
      <alignment horizontal="right" vertical="top" wrapText="1"/>
      <protection/>
    </xf>
    <xf numFmtId="49" fontId="13" fillId="0" borderId="0" xfId="54" applyNumberFormat="1" applyFont="1" applyFill="1" applyAlignment="1">
      <alignment horizontal="left" vertical="top" wrapText="1"/>
      <protection/>
    </xf>
    <xf numFmtId="0" fontId="4" fillId="0" borderId="0" xfId="54" applyFont="1" applyFill="1" applyAlignment="1">
      <alignment horizontal="center"/>
      <protection/>
    </xf>
    <xf numFmtId="0" fontId="4" fillId="0" borderId="0" xfId="54" applyFont="1" applyFill="1" applyAlignment="1">
      <alignment horizontal="right"/>
      <protection/>
    </xf>
    <xf numFmtId="0" fontId="0" fillId="0" borderId="0" xfId="54" applyFont="1" applyFill="1" applyBorder="1" applyAlignment="1">
      <alignment horizontal="right"/>
      <protection/>
    </xf>
    <xf numFmtId="0" fontId="4" fillId="0" borderId="0" xfId="54" applyFont="1" applyFill="1" applyBorder="1" applyAlignment="1">
      <alignment horizontal="left" vertical="top" wrapText="1"/>
      <protection/>
    </xf>
    <xf numFmtId="0" fontId="0" fillId="0" borderId="0" xfId="44" applyFont="1" applyFill="1" applyBorder="1" applyAlignment="1">
      <alignment horizontal="center"/>
      <protection/>
    </xf>
    <xf numFmtId="0" fontId="0" fillId="0" borderId="0" xfId="44" applyFont="1" applyFill="1" applyBorder="1" applyAlignment="1">
      <alignment horizontal="right"/>
      <protection/>
    </xf>
    <xf numFmtId="0" fontId="0" fillId="0" borderId="0" xfId="54" applyFont="1" applyFill="1" applyAlignment="1">
      <alignment horizontal="right" vertical="top"/>
      <protection/>
    </xf>
    <xf numFmtId="0" fontId="0" fillId="0" borderId="0" xfId="54" applyFont="1" applyFill="1" applyAlignment="1">
      <alignment horizontal="left" vertical="top" wrapText="1"/>
      <protection/>
    </xf>
    <xf numFmtId="0" fontId="0" fillId="0" borderId="0" xfId="44" applyFont="1" applyFill="1" applyAlignment="1">
      <alignment horizontal="center" vertical="top"/>
      <protection/>
    </xf>
    <xf numFmtId="0" fontId="0" fillId="0" borderId="0" xfId="44" applyFont="1" applyFill="1" applyAlignment="1">
      <alignment horizontal="right" vertical="top"/>
      <protection/>
    </xf>
    <xf numFmtId="4" fontId="0" fillId="0" borderId="0" xfId="54" applyNumberFormat="1" applyFont="1" applyFill="1" applyAlignment="1">
      <alignment horizontal="right" vertical="top"/>
      <protection/>
    </xf>
    <xf numFmtId="4" fontId="0" fillId="0" borderId="0" xfId="44" applyNumberFormat="1" applyFont="1" applyFill="1" applyAlignment="1">
      <alignment horizontal="right" vertical="top"/>
      <protection/>
    </xf>
    <xf numFmtId="0" fontId="0" fillId="0" borderId="0" xfId="54" applyFont="1" applyFill="1" applyAlignment="1">
      <alignment horizontal="right" vertical="top"/>
      <protection/>
    </xf>
    <xf numFmtId="0" fontId="0" fillId="0" borderId="0" xfId="54" applyFont="1" applyFill="1" applyAlignment="1">
      <alignment vertical="top" wrapText="1"/>
      <protection/>
    </xf>
    <xf numFmtId="0" fontId="0" fillId="0" borderId="0" xfId="54" applyFont="1" applyFill="1" applyAlignment="1">
      <alignment horizontal="center" vertical="top"/>
      <protection/>
    </xf>
    <xf numFmtId="4" fontId="0" fillId="0" borderId="0" xfId="54" applyNumberFormat="1" applyFont="1" applyFill="1" applyAlignment="1">
      <alignment horizontal="right" vertical="top"/>
      <protection/>
    </xf>
    <xf numFmtId="0" fontId="0" fillId="0" borderId="0" xfId="54" applyFont="1" applyFill="1" applyAlignment="1">
      <alignment horizontal="center" vertical="top"/>
      <protection/>
    </xf>
    <xf numFmtId="0" fontId="0" fillId="0" borderId="19" xfId="54" applyFont="1" applyFill="1" applyBorder="1" applyAlignment="1">
      <alignment horizontal="right" vertical="top" wrapText="1"/>
      <protection/>
    </xf>
    <xf numFmtId="0" fontId="10" fillId="0" borderId="19" xfId="54" applyFont="1" applyFill="1" applyBorder="1" applyAlignment="1">
      <alignment horizontal="right" vertical="top" wrapText="1"/>
      <protection/>
    </xf>
    <xf numFmtId="0" fontId="0" fillId="0" borderId="19" xfId="54" applyFont="1" applyFill="1" applyBorder="1" applyAlignment="1">
      <alignment horizontal="center" vertical="top"/>
      <protection/>
    </xf>
    <xf numFmtId="0" fontId="0" fillId="0" borderId="19" xfId="54" applyFont="1" applyFill="1" applyBorder="1" applyAlignment="1">
      <alignment horizontal="right" vertical="top"/>
      <protection/>
    </xf>
    <xf numFmtId="4" fontId="0" fillId="0" borderId="19" xfId="54" applyNumberFormat="1" applyFont="1" applyFill="1" applyBorder="1" applyAlignment="1">
      <alignment horizontal="right" vertical="top"/>
      <protection/>
    </xf>
    <xf numFmtId="4" fontId="10" fillId="0" borderId="19" xfId="54" applyNumberFormat="1" applyFont="1" applyFill="1" applyBorder="1" applyAlignment="1">
      <alignment horizontal="right" vertical="top"/>
      <protection/>
    </xf>
    <xf numFmtId="0" fontId="0" fillId="0" borderId="0" xfId="44" applyFont="1" applyFill="1" applyAlignment="1">
      <alignment horizontal="center"/>
      <protection/>
    </xf>
    <xf numFmtId="0" fontId="0" fillId="0" borderId="0" xfId="44" applyFont="1" applyFill="1" applyAlignment="1">
      <alignment horizontal="right"/>
      <protection/>
    </xf>
    <xf numFmtId="4" fontId="0" fillId="0" borderId="0" xfId="54" applyNumberFormat="1" applyFont="1" applyFill="1" applyAlignment="1">
      <alignment horizontal="right"/>
      <protection/>
    </xf>
    <xf numFmtId="4" fontId="0" fillId="0" borderId="0" xfId="44" applyNumberFormat="1" applyFont="1" applyFill="1" applyAlignment="1">
      <alignment horizontal="right"/>
      <protection/>
    </xf>
    <xf numFmtId="0" fontId="0" fillId="0" borderId="19" xfId="54" applyFont="1" applyFill="1" applyBorder="1" applyAlignment="1">
      <alignment horizontal="center" vertical="top" wrapText="1"/>
      <protection/>
    </xf>
    <xf numFmtId="49" fontId="8" fillId="0" borderId="11" xfId="0" applyFont="1" applyFill="1" applyBorder="1" applyAlignment="1">
      <alignment horizontal="center"/>
    </xf>
    <xf numFmtId="49" fontId="1" fillId="0" borderId="16" xfId="0" applyNumberFormat="1" applyFont="1" applyFill="1" applyBorder="1" applyAlignment="1">
      <alignment wrapText="1"/>
    </xf>
    <xf numFmtId="0" fontId="1" fillId="0" borderId="16" xfId="0" applyNumberFormat="1" applyFont="1" applyFill="1" applyBorder="1" applyAlignment="1">
      <alignment wrapText="1"/>
    </xf>
    <xf numFmtId="49" fontId="1" fillId="0" borderId="18" xfId="0" applyFont="1" applyFill="1" applyBorder="1" applyAlignment="1">
      <alignment vertical="top" wrapText="1"/>
    </xf>
    <xf numFmtId="49" fontId="1" fillId="0" borderId="29" xfId="0" applyFont="1" applyFill="1" applyBorder="1" applyAlignment="1">
      <alignment vertical="top" wrapText="1"/>
    </xf>
    <xf numFmtId="49" fontId="1" fillId="0" borderId="16" xfId="0" applyFont="1" applyFill="1" applyBorder="1" applyAlignment="1">
      <alignment vertical="top" wrapText="1"/>
    </xf>
    <xf numFmtId="49" fontId="1" fillId="0" borderId="16" xfId="0" applyFont="1" applyFill="1" applyBorder="1" applyAlignment="1">
      <alignment horizontal="center" vertical="top"/>
    </xf>
    <xf numFmtId="49" fontId="1" fillId="0" borderId="11" xfId="0" applyFont="1" applyFill="1" applyBorder="1" applyAlignment="1">
      <alignment vertical="top" wrapText="1"/>
    </xf>
    <xf numFmtId="4" fontId="1" fillId="0" borderId="30" xfId="0" applyNumberFormat="1" applyFont="1" applyFill="1" applyBorder="1" applyAlignment="1">
      <alignment horizontal="right" vertical="top"/>
    </xf>
    <xf numFmtId="1" fontId="1" fillId="0" borderId="31" xfId="0" applyNumberFormat="1" applyFont="1" applyFill="1" applyBorder="1" applyAlignment="1">
      <alignment horizontal="right" vertical="top"/>
    </xf>
    <xf numFmtId="0" fontId="1" fillId="0" borderId="0" xfId="0" applyNumberFormat="1" applyFont="1" applyFill="1" applyBorder="1" applyAlignment="1">
      <alignment wrapText="1"/>
    </xf>
    <xf numFmtId="4" fontId="1" fillId="0" borderId="32" xfId="0" applyNumberFormat="1" applyFont="1" applyFill="1" applyBorder="1" applyAlignment="1">
      <alignment horizontal="right" vertical="top"/>
    </xf>
    <xf numFmtId="0" fontId="0" fillId="0" borderId="0" xfId="54" applyFont="1" applyFill="1" applyBorder="1" applyAlignment="1">
      <alignment horizontal="center" vertical="top" wrapText="1"/>
      <protection/>
    </xf>
    <xf numFmtId="0" fontId="10" fillId="0" borderId="0" xfId="54" applyFont="1" applyFill="1" applyBorder="1" applyAlignment="1">
      <alignment horizontal="right" vertical="top" wrapText="1"/>
      <protection/>
    </xf>
    <xf numFmtId="0" fontId="0" fillId="0" borderId="0" xfId="54" applyFont="1" applyFill="1" applyBorder="1" applyAlignment="1">
      <alignment horizontal="center" vertical="top"/>
      <protection/>
    </xf>
    <xf numFmtId="0" fontId="0" fillId="0" borderId="0" xfId="54" applyFont="1" applyFill="1" applyBorder="1" applyAlignment="1">
      <alignment horizontal="right" vertical="top"/>
      <protection/>
    </xf>
    <xf numFmtId="4" fontId="0" fillId="0" borderId="0" xfId="54" applyNumberFormat="1" applyFont="1" applyFill="1" applyBorder="1" applyAlignment="1">
      <alignment horizontal="right" vertical="top"/>
      <protection/>
    </xf>
    <xf numFmtId="4" fontId="10" fillId="0" borderId="0" xfId="54" applyNumberFormat="1" applyFont="1" applyFill="1" applyBorder="1" applyAlignment="1">
      <alignment horizontal="right" vertical="top"/>
      <protection/>
    </xf>
    <xf numFmtId="0" fontId="0" fillId="0" borderId="0" xfId="54" applyFont="1" applyFill="1" applyAlignment="1">
      <alignment horizontal="left" vertical="top" wrapText="1"/>
      <protection/>
    </xf>
    <xf numFmtId="0" fontId="0" fillId="0" borderId="0" xfId="54" applyFont="1" applyFill="1" applyAlignment="1">
      <alignment horizontal="right" vertical="top"/>
      <protection/>
    </xf>
    <xf numFmtId="0" fontId="0" fillId="0" borderId="0" xfId="54" applyFont="1" applyFill="1" applyAlignment="1">
      <alignment vertical="top" wrapText="1"/>
      <protection/>
    </xf>
    <xf numFmtId="0" fontId="0" fillId="0" borderId="0" xfId="54" applyFont="1" applyAlignment="1">
      <alignment horizontal="right" vertical="top"/>
      <protection/>
    </xf>
    <xf numFmtId="0" fontId="0" fillId="0" borderId="0" xfId="44" applyFont="1" applyAlignment="1">
      <alignment horizontal="center" vertical="top"/>
      <protection/>
    </xf>
    <xf numFmtId="0" fontId="0" fillId="0" borderId="0" xfId="44" applyFont="1" applyAlignment="1">
      <alignment horizontal="right" vertical="top"/>
      <protection/>
    </xf>
    <xf numFmtId="4" fontId="0" fillId="0" borderId="0" xfId="54" applyNumberFormat="1" applyFont="1" applyAlignment="1">
      <alignment horizontal="right" vertical="top"/>
      <protection/>
    </xf>
    <xf numFmtId="4" fontId="0" fillId="0" borderId="0" xfId="44" applyNumberFormat="1" applyFont="1" applyAlignment="1">
      <alignment horizontal="right" vertical="top"/>
      <protection/>
    </xf>
    <xf numFmtId="0" fontId="0" fillId="0" borderId="0" xfId="54" applyFont="1" applyAlignment="1">
      <alignment horizontal="right" vertical="top"/>
      <protection/>
    </xf>
    <xf numFmtId="0" fontId="0" fillId="0" borderId="0" xfId="54" applyFont="1" applyAlignment="1">
      <alignment horizontal="right" vertical="top"/>
      <protection/>
    </xf>
    <xf numFmtId="0" fontId="0" fillId="0" borderId="0" xfId="54" applyFont="1" applyAlignment="1">
      <alignment vertical="top" wrapText="1"/>
      <protection/>
    </xf>
    <xf numFmtId="0" fontId="0" fillId="0" borderId="0" xfId="54" applyFont="1" applyAlignment="1">
      <alignment horizontal="center" vertical="top"/>
      <protection/>
    </xf>
    <xf numFmtId="4" fontId="0" fillId="0" borderId="0" xfId="54" applyNumberFormat="1" applyFont="1" applyAlignment="1">
      <alignment horizontal="right" vertical="top"/>
      <protection/>
    </xf>
    <xf numFmtId="0" fontId="0" fillId="0" borderId="0" xfId="54" applyFont="1" applyAlignment="1">
      <alignment horizontal="center" vertical="top"/>
      <protection/>
    </xf>
    <xf numFmtId="0" fontId="0" fillId="0" borderId="0" xfId="54" applyFont="1" applyAlignment="1">
      <alignment wrapText="1"/>
      <protection/>
    </xf>
    <xf numFmtId="0" fontId="0" fillId="0" borderId="0" xfId="44" applyFont="1" applyFill="1" applyAlignment="1">
      <alignment horizontal="center" vertical="top"/>
      <protection/>
    </xf>
    <xf numFmtId="49" fontId="6" fillId="0" borderId="0" xfId="0" applyNumberFormat="1" applyFont="1" applyFill="1" applyAlignment="1">
      <alignment horizontal="left" vertical="center" wrapText="1"/>
    </xf>
    <xf numFmtId="2" fontId="1" fillId="0" borderId="0" xfId="0" applyNumberFormat="1" applyFont="1" applyAlignment="1">
      <alignment horizontal="left"/>
    </xf>
    <xf numFmtId="49" fontId="1" fillId="0" borderId="0" xfId="0" applyFont="1" applyAlignment="1">
      <alignment horizontal="left"/>
    </xf>
    <xf numFmtId="4" fontId="13" fillId="0" borderId="26" xfId="0" applyNumberFormat="1" applyFont="1" applyFill="1" applyBorder="1" applyAlignment="1">
      <alignment horizontal="right" vertical="top" wrapText="1"/>
    </xf>
    <xf numFmtId="4" fontId="13" fillId="0" borderId="33" xfId="0" applyNumberFormat="1" applyFont="1" applyFill="1" applyBorder="1" applyAlignment="1">
      <alignment horizontal="right" vertical="top" wrapText="1"/>
    </xf>
    <xf numFmtId="49" fontId="6" fillId="0" borderId="0" xfId="0" applyNumberFormat="1" applyFont="1" applyFill="1" applyBorder="1" applyAlignment="1">
      <alignment horizontal="left" vertical="center" wrapText="1"/>
    </xf>
    <xf numFmtId="49" fontId="0" fillId="0" borderId="0" xfId="0" applyFill="1" applyAlignment="1">
      <alignment vertical="top" wrapText="1"/>
    </xf>
    <xf numFmtId="49" fontId="1" fillId="0" borderId="0" xfId="0" applyFont="1" applyFill="1" applyBorder="1" applyAlignment="1">
      <alignment vertical="top" wrapText="1"/>
    </xf>
    <xf numFmtId="49" fontId="0" fillId="0" borderId="0" xfId="0" applyFill="1" applyAlignment="1">
      <alignment vertical="top"/>
    </xf>
    <xf numFmtId="49" fontId="1" fillId="0" borderId="18" xfId="0" applyFont="1" applyFill="1" applyBorder="1" applyAlignment="1">
      <alignment horizontal="center" vertical="top"/>
    </xf>
    <xf numFmtId="49" fontId="12" fillId="0" borderId="0" xfId="0" applyNumberFormat="1" applyFont="1" applyFill="1" applyBorder="1" applyAlignment="1">
      <alignment horizontal="left" wrapText="1"/>
    </xf>
    <xf numFmtId="49" fontId="13" fillId="0" borderId="0" xfId="0" applyFont="1" applyFill="1" applyBorder="1" applyAlignment="1">
      <alignment horizontal="center" wrapText="1"/>
    </xf>
    <xf numFmtId="1" fontId="1" fillId="0" borderId="34" xfId="0" applyNumberFormat="1" applyFont="1" applyFill="1" applyBorder="1" applyAlignment="1">
      <alignment horizontal="center" vertical="top"/>
    </xf>
    <xf numFmtId="49" fontId="1" fillId="0" borderId="35" xfId="0" applyFont="1" applyFill="1" applyBorder="1" applyAlignment="1">
      <alignment horizontal="center" vertical="top"/>
    </xf>
    <xf numFmtId="49" fontId="1" fillId="0" borderId="16" xfId="0" applyFont="1" applyFill="1" applyBorder="1" applyAlignment="1">
      <alignment horizontal="center" vertical="top"/>
    </xf>
    <xf numFmtId="0" fontId="12" fillId="0" borderId="0" xfId="0" applyNumberFormat="1" applyFont="1" applyFill="1" applyBorder="1" applyAlignment="1">
      <alignment horizontal="left" wrapText="1"/>
    </xf>
    <xf numFmtId="49" fontId="1" fillId="0" borderId="36" xfId="0" applyFont="1" applyFill="1" applyBorder="1" applyAlignment="1">
      <alignment horizontal="center" vertical="top"/>
    </xf>
    <xf numFmtId="0" fontId="0" fillId="0" borderId="0" xfId="0" applyNumberFormat="1" applyAlignment="1">
      <alignment horizontal="left" wrapText="1"/>
    </xf>
    <xf numFmtId="49" fontId="1" fillId="0" borderId="16"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8" fillId="0" borderId="0" xfId="61" applyFont="1" applyFill="1" applyAlignment="1">
      <alignment vertical="top" wrapText="1"/>
      <protection/>
    </xf>
    <xf numFmtId="49" fontId="1" fillId="0" borderId="35" xfId="0" applyNumberFormat="1" applyFont="1" applyFill="1" applyBorder="1" applyAlignment="1">
      <alignment vertical="top" wrapText="1"/>
    </xf>
    <xf numFmtId="49" fontId="0" fillId="0" borderId="35" xfId="0" applyFill="1" applyBorder="1" applyAlignment="1">
      <alignment vertical="top" wrapText="1"/>
    </xf>
    <xf numFmtId="49" fontId="19" fillId="0" borderId="0" xfId="0" applyFont="1" applyFill="1" applyAlignment="1">
      <alignment vertical="top" wrapText="1"/>
    </xf>
    <xf numFmtId="49" fontId="13" fillId="0" borderId="0" xfId="0" applyFont="1" applyFill="1" applyAlignment="1">
      <alignment horizontal="center" wrapText="1"/>
    </xf>
    <xf numFmtId="49" fontId="1" fillId="0" borderId="16" xfId="0" applyNumberFormat="1" applyFont="1" applyFill="1" applyBorder="1" applyAlignment="1">
      <alignment wrapText="1"/>
    </xf>
    <xf numFmtId="0" fontId="1" fillId="0" borderId="16" xfId="0" applyNumberFormat="1" applyFont="1" applyFill="1" applyBorder="1" applyAlignment="1">
      <alignment wrapText="1"/>
    </xf>
    <xf numFmtId="49" fontId="0" fillId="0" borderId="0" xfId="0" applyFont="1" applyFill="1" applyAlignment="1">
      <alignment vertical="top" wrapText="1"/>
    </xf>
    <xf numFmtId="49" fontId="1" fillId="0" borderId="18" xfId="0" applyFont="1" applyFill="1" applyBorder="1" applyAlignment="1">
      <alignment horizontal="center"/>
    </xf>
    <xf numFmtId="49" fontId="1" fillId="0" borderId="35" xfId="0" applyNumberFormat="1" applyFont="1" applyFill="1" applyBorder="1" applyAlignment="1">
      <alignment wrapText="1"/>
    </xf>
    <xf numFmtId="0" fontId="0" fillId="0" borderId="35" xfId="0" applyNumberFormat="1" applyFill="1" applyBorder="1" applyAlignment="1">
      <alignment wrapText="1"/>
    </xf>
  </cellXfs>
  <cellStyles count="7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10" xfId="40"/>
    <cellStyle name="Navadno 11" xfId="41"/>
    <cellStyle name="Navadno 12" xfId="42"/>
    <cellStyle name="Navadno 13" xfId="43"/>
    <cellStyle name="Navadno 2" xfId="44"/>
    <cellStyle name="Navadno 2 2" xfId="45"/>
    <cellStyle name="Navadno 2 3" xfId="46"/>
    <cellStyle name="Navadno 3" xfId="47"/>
    <cellStyle name="Navadno 4" xfId="48"/>
    <cellStyle name="Navadno 5" xfId="49"/>
    <cellStyle name="Navadno 6" xfId="50"/>
    <cellStyle name="Navadno 7" xfId="51"/>
    <cellStyle name="Navadno 8" xfId="52"/>
    <cellStyle name="Navadno 9" xfId="53"/>
    <cellStyle name="Navadno_PRAZ" xfId="54"/>
    <cellStyle name="Navadno_STRELOVOD" xfId="55"/>
    <cellStyle name="Nevtralno" xfId="56"/>
    <cellStyle name="Normal 2" xfId="57"/>
    <cellStyle name="Normal 3" xfId="58"/>
    <cellStyle name="Normal 5" xfId="59"/>
    <cellStyle name="Normal 6" xfId="60"/>
    <cellStyle name="Normal_Popis_ZD-adaptacija 3" xfId="61"/>
    <cellStyle name="Normal_ZD_Šempeter-prizidek-popis" xfId="62"/>
    <cellStyle name="Percent" xfId="63"/>
    <cellStyle name="Odstotek 2" xfId="64"/>
    <cellStyle name="Opomba" xfId="65"/>
    <cellStyle name="Opozorilo" xfId="66"/>
    <cellStyle name="Pojasnjevalno besedilo" xfId="67"/>
    <cellStyle name="Poudarek1" xfId="68"/>
    <cellStyle name="Poudarek2" xfId="69"/>
    <cellStyle name="Poudarek3" xfId="70"/>
    <cellStyle name="Poudarek4" xfId="71"/>
    <cellStyle name="Poudarek5" xfId="72"/>
    <cellStyle name="Poudarek6" xfId="73"/>
    <cellStyle name="Povezana celica" xfId="74"/>
    <cellStyle name="Preveri celico" xfId="75"/>
    <cellStyle name="Računanje" xfId="76"/>
    <cellStyle name="Slabo" xfId="77"/>
    <cellStyle name="Currency" xfId="78"/>
    <cellStyle name="Currency [0]" xfId="79"/>
    <cellStyle name="Valuta 2" xfId="80"/>
    <cellStyle name="Valuta 3" xfId="81"/>
    <cellStyle name="Comma" xfId="82"/>
    <cellStyle name="Comma [0]" xfId="83"/>
    <cellStyle name="Vejica 2" xfId="84"/>
    <cellStyle name="Vejica 2 2 2" xfId="85"/>
    <cellStyle name="Vnos" xfId="86"/>
    <cellStyle name="Vsota"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28575</xdr:rowOff>
    </xdr:from>
    <xdr:to>
      <xdr:col>1</xdr:col>
      <xdr:colOff>1800225</xdr:colOff>
      <xdr:row>3</xdr:row>
      <xdr:rowOff>57150</xdr:rowOff>
    </xdr:to>
    <xdr:sp>
      <xdr:nvSpPr>
        <xdr:cNvPr id="1" name="Slika 10"/>
        <xdr:cNvSpPr>
          <a:spLocks noChangeAspect="1"/>
        </xdr:cNvSpPr>
      </xdr:nvSpPr>
      <xdr:spPr>
        <a:xfrm>
          <a:off x="400050" y="28575"/>
          <a:ext cx="1943100" cy="514350"/>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2914650</xdr:colOff>
      <xdr:row>0</xdr:row>
      <xdr:rowOff>0</xdr:rowOff>
    </xdr:from>
    <xdr:to>
      <xdr:col>2</xdr:col>
      <xdr:colOff>1466850</xdr:colOff>
      <xdr:row>3</xdr:row>
      <xdr:rowOff>123825</xdr:rowOff>
    </xdr:to>
    <xdr:sp>
      <xdr:nvSpPr>
        <xdr:cNvPr id="2" name="Slika 9"/>
        <xdr:cNvSpPr>
          <a:spLocks noChangeAspect="1"/>
        </xdr:cNvSpPr>
      </xdr:nvSpPr>
      <xdr:spPr>
        <a:xfrm>
          <a:off x="3457575" y="0"/>
          <a:ext cx="2286000" cy="609600"/>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390525</xdr:colOff>
      <xdr:row>0</xdr:row>
      <xdr:rowOff>28575</xdr:rowOff>
    </xdr:from>
    <xdr:to>
      <xdr:col>1</xdr:col>
      <xdr:colOff>1790700</xdr:colOff>
      <xdr:row>3</xdr:row>
      <xdr:rowOff>57150</xdr:rowOff>
    </xdr:to>
    <xdr:sp>
      <xdr:nvSpPr>
        <xdr:cNvPr id="3" name="Slika 10"/>
        <xdr:cNvSpPr>
          <a:spLocks noChangeAspect="1"/>
        </xdr:cNvSpPr>
      </xdr:nvSpPr>
      <xdr:spPr>
        <a:xfrm>
          <a:off x="390525" y="28575"/>
          <a:ext cx="1943100" cy="514350"/>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2905125</xdr:colOff>
      <xdr:row>0</xdr:row>
      <xdr:rowOff>9525</xdr:rowOff>
    </xdr:from>
    <xdr:to>
      <xdr:col>2</xdr:col>
      <xdr:colOff>1466850</xdr:colOff>
      <xdr:row>3</xdr:row>
      <xdr:rowOff>133350</xdr:rowOff>
    </xdr:to>
    <xdr:sp>
      <xdr:nvSpPr>
        <xdr:cNvPr id="4" name="Slika 9"/>
        <xdr:cNvSpPr>
          <a:spLocks noChangeAspect="1"/>
        </xdr:cNvSpPr>
      </xdr:nvSpPr>
      <xdr:spPr>
        <a:xfrm>
          <a:off x="3448050" y="9525"/>
          <a:ext cx="2295525" cy="609600"/>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xdr:col>
      <xdr:colOff>0</xdr:colOff>
      <xdr:row>1</xdr:row>
      <xdr:rowOff>0</xdr:rowOff>
    </xdr:from>
    <xdr:to>
      <xdr:col>2</xdr:col>
      <xdr:colOff>2419350</xdr:colOff>
      <xdr:row>4</xdr:row>
      <xdr:rowOff>57150</xdr:rowOff>
    </xdr:to>
    <xdr:pic>
      <xdr:nvPicPr>
        <xdr:cNvPr id="5" name="Slika 6"/>
        <xdr:cNvPicPr preferRelativeResize="1">
          <a:picLocks noChangeAspect="1"/>
        </xdr:cNvPicPr>
      </xdr:nvPicPr>
      <xdr:blipFill>
        <a:blip r:embed="rId1"/>
        <a:stretch>
          <a:fillRect/>
        </a:stretch>
      </xdr:blipFill>
      <xdr:spPr>
        <a:xfrm>
          <a:off x="542925" y="161925"/>
          <a:ext cx="6153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8:C29"/>
  <sheetViews>
    <sheetView view="pageBreakPreview" zoomScaleSheetLayoutView="100" zoomScalePageLayoutView="0" workbookViewId="0" topLeftCell="A1">
      <selection activeCell="J15" sqref="J15"/>
    </sheetView>
  </sheetViews>
  <sheetFormatPr defaultColWidth="9.00390625" defaultRowHeight="12.75"/>
  <cols>
    <col min="1" max="1" width="7.125" style="0" customWidth="1"/>
    <col min="2" max="2" width="49.00390625" style="0" customWidth="1"/>
    <col min="3" max="3" width="32.875" style="0" customWidth="1"/>
    <col min="6" max="6" width="10.125" style="0" customWidth="1"/>
  </cols>
  <sheetData>
    <row r="8" spans="2:3" ht="31.5" customHeight="1">
      <c r="B8" s="264" t="s">
        <v>285</v>
      </c>
      <c r="C8" s="264"/>
    </row>
    <row r="9" spans="2:3" ht="17.25">
      <c r="B9" s="259" t="s">
        <v>284</v>
      </c>
      <c r="C9" s="80"/>
    </row>
    <row r="10" spans="2:3" ht="17.25">
      <c r="B10" s="80"/>
      <c r="C10" s="80"/>
    </row>
    <row r="11" spans="2:3" ht="17.25" thickBot="1">
      <c r="B11" s="225" t="s">
        <v>0</v>
      </c>
      <c r="C11" s="225" t="s">
        <v>265</v>
      </c>
    </row>
    <row r="12" spans="2:3" ht="17.25" thickTop="1">
      <c r="B12" s="81" t="s">
        <v>1</v>
      </c>
      <c r="C12" s="82">
        <f>'ZG.USTROJ'!F11</f>
        <v>0</v>
      </c>
    </row>
    <row r="13" spans="2:3" ht="17.25" thickTop="1">
      <c r="B13" s="83" t="s">
        <v>2</v>
      </c>
      <c r="C13" s="82">
        <f>'EL.INST.'!F10</f>
        <v>0</v>
      </c>
    </row>
    <row r="14" spans="2:3" ht="16.5">
      <c r="B14" s="84" t="s">
        <v>3</v>
      </c>
      <c r="C14" s="82">
        <f>(SUM(C12:C13))*0.1</f>
        <v>0</v>
      </c>
    </row>
    <row r="15" spans="2:3" ht="16.5">
      <c r="B15" s="85" t="s">
        <v>4</v>
      </c>
      <c r="C15" s="86">
        <f>SUM(C12:C14)</f>
        <v>0</v>
      </c>
    </row>
    <row r="16" spans="2:3" ht="16.5">
      <c r="B16" s="87" t="s">
        <v>5</v>
      </c>
      <c r="C16" s="88">
        <f>C15*0.22</f>
        <v>0</v>
      </c>
    </row>
    <row r="17" spans="2:3" ht="16.5">
      <c r="B17" s="83" t="s">
        <v>6</v>
      </c>
      <c r="C17" s="82">
        <f>C15+C16</f>
        <v>0</v>
      </c>
    </row>
    <row r="18" spans="2:3" ht="12.75">
      <c r="B18" s="84"/>
      <c r="C18" s="89"/>
    </row>
    <row r="19" spans="2:3" ht="16.5">
      <c r="B19" s="90" t="s">
        <v>262</v>
      </c>
      <c r="C19" s="91"/>
    </row>
    <row r="20" spans="2:3" ht="16.5">
      <c r="B20" s="92" t="s">
        <v>7</v>
      </c>
      <c r="C20" s="82">
        <f>'METEORNA K.'!F10</f>
        <v>0</v>
      </c>
    </row>
    <row r="21" spans="2:3" ht="16.5">
      <c r="B21" s="92" t="s">
        <v>8</v>
      </c>
      <c r="C21" s="82">
        <f>'ODVODNJA CESTE'!F10</f>
        <v>0</v>
      </c>
    </row>
    <row r="22" spans="2:3" ht="16.5">
      <c r="B22" s="81" t="s">
        <v>9</v>
      </c>
      <c r="C22" s="82">
        <f>'FEKALNA K.'!F10</f>
        <v>0</v>
      </c>
    </row>
    <row r="23" spans="2:3" ht="16.5">
      <c r="B23" s="81" t="s">
        <v>10</v>
      </c>
      <c r="C23" s="82">
        <f>VODOVOD!F8</f>
        <v>0</v>
      </c>
    </row>
    <row r="24" spans="2:3" ht="17.25" thickBot="1">
      <c r="B24" s="84" t="s">
        <v>3</v>
      </c>
      <c r="C24" s="88">
        <f>(SUM(C20:C23))*0.1</f>
        <v>0</v>
      </c>
    </row>
    <row r="25" spans="2:3" ht="17.25" thickTop="1">
      <c r="B25" s="96" t="s">
        <v>11</v>
      </c>
      <c r="C25" s="82">
        <f>SUM(C20:C24)</f>
        <v>0</v>
      </c>
    </row>
    <row r="26" spans="2:3" ht="13.5" thickBot="1">
      <c r="B26" s="93"/>
      <c r="C26" s="91"/>
    </row>
    <row r="27" spans="2:3" ht="16.5">
      <c r="B27" s="94" t="s">
        <v>263</v>
      </c>
      <c r="C27" s="95">
        <f>C15+C25</f>
        <v>0</v>
      </c>
    </row>
    <row r="28" spans="2:3" ht="12.75">
      <c r="B28" s="84"/>
      <c r="C28" s="84"/>
    </row>
    <row r="29" spans="2:3" ht="16.5">
      <c r="B29" s="94" t="s">
        <v>12</v>
      </c>
      <c r="C29" s="95">
        <f>C17+C25</f>
        <v>0</v>
      </c>
    </row>
  </sheetData>
  <sheetProtection selectLockedCells="1" selectUnlockedCells="1"/>
  <mergeCells count="1">
    <mergeCell ref="B8:C8"/>
  </mergeCells>
  <printOptions/>
  <pageMargins left="0.7" right="0.7" top="0.75" bottom="0.75" header="0.5118055555555555" footer="0.511805555555555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zoomScalePageLayoutView="0" workbookViewId="0" topLeftCell="A19">
      <selection activeCell="B27" sqref="B27"/>
    </sheetView>
  </sheetViews>
  <sheetFormatPr defaultColWidth="9.00390625" defaultRowHeight="12.75"/>
  <cols>
    <col min="1" max="1" width="3.75390625" style="1" customWidth="1"/>
    <col min="2" max="2" width="43.75390625" style="2" customWidth="1"/>
    <col min="3" max="3" width="8.125" style="3" customWidth="1"/>
    <col min="4" max="4" width="9.125" style="4" customWidth="1"/>
    <col min="5" max="5" width="10.75390625" style="4" customWidth="1"/>
    <col min="6" max="6" width="13.875" style="4" customWidth="1"/>
    <col min="7" max="8" width="9.125" style="5" customWidth="1"/>
    <col min="9" max="16384" width="9.125" style="6" customWidth="1"/>
  </cols>
  <sheetData>
    <row r="1" spans="1:6" ht="25.5" customHeight="1">
      <c r="A1" s="269" t="str">
        <f>REKAPITULACIJA!B8</f>
        <v>ŠIRITEV POSLOVNO - EKONOMSKE INFRATSTUKTURE V POSLOVNI CONI AJDOVŠČINA - MIRCE / POD FRUCTALOM</v>
      </c>
      <c r="B1" s="269"/>
      <c r="C1" s="269"/>
      <c r="D1" s="269"/>
      <c r="E1" s="269"/>
      <c r="F1" s="269"/>
    </row>
    <row r="2" spans="1:6" ht="12.75" customHeight="1">
      <c r="A2" s="269" t="str">
        <f>REKAPITULACIJA!B9</f>
        <v>ETAPA 1: PC AJDOVŠČINA – MIRCE 2</v>
      </c>
      <c r="B2" s="274"/>
      <c r="C2" s="274"/>
      <c r="D2" s="274"/>
      <c r="E2" s="274"/>
      <c r="F2" s="274"/>
    </row>
    <row r="3" spans="1:6" ht="12.75">
      <c r="A3" s="270" t="s">
        <v>13</v>
      </c>
      <c r="B3" s="270"/>
      <c r="C3" s="270"/>
      <c r="D3" s="270"/>
      <c r="E3" s="270"/>
      <c r="F3" s="270"/>
    </row>
    <row r="4" spans="1:6" ht="12.75">
      <c r="A4" s="270" t="s">
        <v>0</v>
      </c>
      <c r="B4" s="270"/>
      <c r="C4" s="270"/>
      <c r="D4" s="270"/>
      <c r="E4" s="270"/>
      <c r="F4" s="270"/>
    </row>
    <row r="5" spans="1:6" ht="12.75">
      <c r="A5" s="271"/>
      <c r="B5" s="271"/>
      <c r="C5" s="271"/>
      <c r="D5" s="271"/>
      <c r="E5" s="271"/>
      <c r="F5" s="271"/>
    </row>
    <row r="6" spans="1:6" ht="12.75">
      <c r="A6" s="97">
        <v>1</v>
      </c>
      <c r="B6" s="229" t="s">
        <v>14</v>
      </c>
      <c r="C6" s="272"/>
      <c r="D6" s="272"/>
      <c r="E6" s="272"/>
      <c r="F6" s="142">
        <f>F54</f>
        <v>0</v>
      </c>
    </row>
    <row r="7" spans="1:6" ht="12.75">
      <c r="A7" s="98">
        <v>2</v>
      </c>
      <c r="B7" s="230" t="s">
        <v>15</v>
      </c>
      <c r="C7" s="231"/>
      <c r="D7" s="231"/>
      <c r="E7" s="231"/>
      <c r="F7" s="144">
        <f>F82</f>
        <v>0</v>
      </c>
    </row>
    <row r="8" spans="1:6" ht="12.75">
      <c r="A8" s="98">
        <v>3</v>
      </c>
      <c r="B8" s="230" t="s">
        <v>16</v>
      </c>
      <c r="C8" s="231"/>
      <c r="D8" s="231"/>
      <c r="E8" s="231"/>
      <c r="F8" s="144">
        <f>F104</f>
        <v>0</v>
      </c>
    </row>
    <row r="9" spans="1:6" ht="12.75">
      <c r="A9" s="98">
        <v>4</v>
      </c>
      <c r="B9" s="230" t="s">
        <v>17</v>
      </c>
      <c r="C9" s="231"/>
      <c r="D9" s="231"/>
      <c r="E9" s="231"/>
      <c r="F9" s="144">
        <f>F126</f>
        <v>0</v>
      </c>
    </row>
    <row r="10" spans="1:6" ht="13.5" customHeight="1">
      <c r="A10" s="98">
        <v>5</v>
      </c>
      <c r="B10" s="230" t="s">
        <v>18</v>
      </c>
      <c r="C10" s="273"/>
      <c r="D10" s="273"/>
      <c r="E10" s="273"/>
      <c r="F10" s="144">
        <f>F140</f>
        <v>0</v>
      </c>
    </row>
    <row r="11" spans="1:6" ht="12.75">
      <c r="A11" s="100"/>
      <c r="B11" s="228" t="s">
        <v>19</v>
      </c>
      <c r="C11" s="268"/>
      <c r="D11" s="268"/>
      <c r="E11" s="268"/>
      <c r="F11" s="145">
        <f>SUM(F6:F10)</f>
        <v>0</v>
      </c>
    </row>
    <row r="12" spans="1:6" ht="12.75">
      <c r="A12" s="102"/>
      <c r="B12" s="103"/>
      <c r="C12" s="13"/>
      <c r="D12" s="13"/>
      <c r="E12" s="13"/>
      <c r="F12" s="22"/>
    </row>
    <row r="13" spans="1:6" ht="54.75" customHeight="1">
      <c r="A13" s="102"/>
      <c r="B13" s="266" t="s">
        <v>286</v>
      </c>
      <c r="C13" s="267"/>
      <c r="D13" s="267"/>
      <c r="E13" s="267"/>
      <c r="F13" s="267"/>
    </row>
    <row r="14" spans="1:9" s="58" customFormat="1" ht="52.5" customHeight="1">
      <c r="A14" s="105" t="s">
        <v>174</v>
      </c>
      <c r="B14" s="265" t="s">
        <v>181</v>
      </c>
      <c r="C14" s="265"/>
      <c r="D14" s="265"/>
      <c r="E14" s="265"/>
      <c r="F14" s="265"/>
      <c r="G14" s="56"/>
      <c r="H14" s="56"/>
      <c r="I14" s="57"/>
    </row>
    <row r="15" spans="1:6" ht="12.75">
      <c r="A15" s="102"/>
      <c r="B15" s="103"/>
      <c r="C15" s="107"/>
      <c r="D15" s="107"/>
      <c r="E15" s="107"/>
      <c r="F15" s="107"/>
    </row>
    <row r="16" spans="1:6" s="33" customFormat="1" ht="13.5" thickBot="1">
      <c r="A16" s="108" t="s">
        <v>167</v>
      </c>
      <c r="B16" s="109" t="s">
        <v>168</v>
      </c>
      <c r="C16" s="110" t="s">
        <v>72</v>
      </c>
      <c r="D16" s="110" t="s">
        <v>73</v>
      </c>
      <c r="E16" s="111" t="s">
        <v>74</v>
      </c>
      <c r="F16" s="111" t="s">
        <v>75</v>
      </c>
    </row>
    <row r="17" spans="1:6" s="33" customFormat="1" ht="12.75">
      <c r="A17" s="76"/>
      <c r="B17" s="77"/>
      <c r="C17" s="78"/>
      <c r="D17" s="78"/>
      <c r="E17" s="79"/>
      <c r="F17" s="79"/>
    </row>
    <row r="18" spans="1:6" ht="12.75">
      <c r="A18" s="7" t="s">
        <v>20</v>
      </c>
      <c r="B18" s="8" t="s">
        <v>21</v>
      </c>
      <c r="C18" s="9"/>
      <c r="D18" s="10"/>
      <c r="E18" s="10"/>
      <c r="F18" s="10"/>
    </row>
    <row r="19" spans="1:6" ht="12.75">
      <c r="A19" s="7"/>
      <c r="B19" s="8"/>
      <c r="C19" s="9"/>
      <c r="D19" s="10"/>
      <c r="E19" s="10"/>
      <c r="F19" s="10"/>
    </row>
    <row r="20" spans="1:6" ht="12.75">
      <c r="A20" s="11" t="s">
        <v>20</v>
      </c>
      <c r="B20" s="12" t="s">
        <v>22</v>
      </c>
      <c r="C20" s="13" t="s">
        <v>23</v>
      </c>
      <c r="D20" s="14">
        <v>165</v>
      </c>
      <c r="E20" s="14"/>
      <c r="F20" s="14">
        <f>+E20*$D20</f>
        <v>0</v>
      </c>
    </row>
    <row r="21" spans="1:6" ht="12.75">
      <c r="A21" s="11"/>
      <c r="B21" s="12"/>
      <c r="C21" s="13"/>
      <c r="D21" s="14"/>
      <c r="E21" s="15"/>
      <c r="F21" s="14"/>
    </row>
    <row r="22" spans="1:6" ht="12.75">
      <c r="A22" s="11" t="s">
        <v>24</v>
      </c>
      <c r="B22" s="12" t="s">
        <v>244</v>
      </c>
      <c r="C22" s="13" t="s">
        <v>25</v>
      </c>
      <c r="D22" s="14">
        <v>12</v>
      </c>
      <c r="E22" s="14"/>
      <c r="F22" s="14">
        <f>+E22*$D22</f>
        <v>0</v>
      </c>
    </row>
    <row r="23" spans="1:6" ht="12.75">
      <c r="A23" s="11"/>
      <c r="B23" s="12"/>
      <c r="C23" s="13"/>
      <c r="D23" s="14"/>
      <c r="E23" s="15"/>
      <c r="F23" s="14"/>
    </row>
    <row r="24" spans="1:6" ht="63.75">
      <c r="A24" s="11" t="s">
        <v>26</v>
      </c>
      <c r="B24" s="112" t="s">
        <v>245</v>
      </c>
      <c r="C24" s="13" t="s">
        <v>28</v>
      </c>
      <c r="D24" s="14">
        <v>1</v>
      </c>
      <c r="E24" s="14"/>
      <c r="F24" s="14">
        <f>+E24*$D24</f>
        <v>0</v>
      </c>
    </row>
    <row r="25" spans="1:6" ht="12.75">
      <c r="A25" s="11"/>
      <c r="B25" s="12"/>
      <c r="C25" s="13"/>
      <c r="D25" s="14"/>
      <c r="E25" s="15"/>
      <c r="F25" s="14"/>
    </row>
    <row r="26" spans="1:6" ht="63.75">
      <c r="A26" s="11" t="s">
        <v>27</v>
      </c>
      <c r="B26" s="113" t="s">
        <v>291</v>
      </c>
      <c r="C26" s="13" t="s">
        <v>25</v>
      </c>
      <c r="D26" s="14">
        <v>1</v>
      </c>
      <c r="E26" s="14"/>
      <c r="F26" s="14">
        <f>+E26*$D26</f>
        <v>0</v>
      </c>
    </row>
    <row r="27" spans="1:6" ht="12.75">
      <c r="A27" s="11"/>
      <c r="B27" s="12"/>
      <c r="C27" s="13"/>
      <c r="D27" s="14"/>
      <c r="E27" s="14"/>
      <c r="F27" s="14"/>
    </row>
    <row r="28" spans="1:6" ht="63.75">
      <c r="A28" s="11" t="s">
        <v>29</v>
      </c>
      <c r="B28" s="113" t="s">
        <v>253</v>
      </c>
      <c r="C28" s="13" t="s">
        <v>28</v>
      </c>
      <c r="D28" s="14">
        <v>1</v>
      </c>
      <c r="E28" s="14"/>
      <c r="F28" s="14">
        <f>+E28*$D28</f>
        <v>0</v>
      </c>
    </row>
    <row r="29" spans="1:6" ht="12.75">
      <c r="A29" s="11"/>
      <c r="B29" s="12"/>
      <c r="C29" s="13"/>
      <c r="D29" s="14"/>
      <c r="E29" s="14"/>
      <c r="F29" s="14"/>
    </row>
    <row r="30" spans="1:6" ht="102">
      <c r="A30" s="11" t="s">
        <v>30</v>
      </c>
      <c r="B30" s="16" t="s">
        <v>31</v>
      </c>
      <c r="C30" s="13" t="s">
        <v>28</v>
      </c>
      <c r="D30" s="14">
        <v>1</v>
      </c>
      <c r="E30" s="14"/>
      <c r="F30" s="14">
        <f>+E30*$D30</f>
        <v>0</v>
      </c>
    </row>
    <row r="31" spans="1:6" ht="12.75">
      <c r="A31" s="11"/>
      <c r="B31" s="16"/>
      <c r="C31" s="13"/>
      <c r="D31" s="14"/>
      <c r="E31" s="14"/>
      <c r="F31" s="14"/>
    </row>
    <row r="32" spans="1:6" ht="12.75">
      <c r="A32" s="11" t="s">
        <v>32</v>
      </c>
      <c r="B32" s="16" t="s">
        <v>80</v>
      </c>
      <c r="C32" s="13" t="s">
        <v>23</v>
      </c>
      <c r="D32" s="14">
        <v>79</v>
      </c>
      <c r="E32" s="14"/>
      <c r="F32" s="14">
        <f>D32*E32</f>
        <v>0</v>
      </c>
    </row>
    <row r="33" spans="1:6" ht="12.75">
      <c r="A33" s="11"/>
      <c r="B33" s="16"/>
      <c r="C33" s="13"/>
      <c r="D33" s="14"/>
      <c r="E33" s="14"/>
      <c r="F33" s="14"/>
    </row>
    <row r="34" spans="1:6" ht="12.75">
      <c r="A34" s="11" t="s">
        <v>43</v>
      </c>
      <c r="B34" s="16" t="s">
        <v>246</v>
      </c>
      <c r="C34" s="13" t="s">
        <v>23</v>
      </c>
      <c r="D34" s="14">
        <v>65</v>
      </c>
      <c r="E34" s="14"/>
      <c r="F34" s="14">
        <f>D34*E34</f>
        <v>0</v>
      </c>
    </row>
    <row r="35" spans="1:6" ht="12.75">
      <c r="A35" s="11"/>
      <c r="B35" s="16"/>
      <c r="C35" s="13"/>
      <c r="D35" s="14"/>
      <c r="E35" s="14"/>
      <c r="F35" s="14"/>
    </row>
    <row r="36" spans="1:6" ht="38.25">
      <c r="A36" s="11" t="s">
        <v>45</v>
      </c>
      <c r="B36" s="16" t="s">
        <v>248</v>
      </c>
      <c r="C36" s="13" t="s">
        <v>81</v>
      </c>
      <c r="D36" s="14">
        <v>30</v>
      </c>
      <c r="E36" s="14"/>
      <c r="F36" s="14">
        <f>D36*E36</f>
        <v>0</v>
      </c>
    </row>
    <row r="37" spans="1:6" ht="12.75">
      <c r="A37" s="11"/>
      <c r="B37" s="16"/>
      <c r="C37" s="13"/>
      <c r="D37" s="14"/>
      <c r="E37" s="14"/>
      <c r="F37" s="14"/>
    </row>
    <row r="38" spans="1:6" ht="38.25">
      <c r="A38" s="11" t="s">
        <v>46</v>
      </c>
      <c r="B38" s="16" t="s">
        <v>247</v>
      </c>
      <c r="C38" s="13" t="s">
        <v>23</v>
      </c>
      <c r="D38" s="14">
        <v>69</v>
      </c>
      <c r="E38" s="14"/>
      <c r="F38" s="14">
        <f>D38*E38</f>
        <v>0</v>
      </c>
    </row>
    <row r="39" spans="1:6" ht="12.75">
      <c r="A39" s="11"/>
      <c r="B39" s="16"/>
      <c r="C39" s="13"/>
      <c r="D39" s="14"/>
      <c r="E39" s="14"/>
      <c r="F39" s="14"/>
    </row>
    <row r="40" spans="1:6" ht="63.75">
      <c r="A40" s="11" t="s">
        <v>48</v>
      </c>
      <c r="B40" s="16" t="s">
        <v>249</v>
      </c>
      <c r="C40" s="13" t="s">
        <v>81</v>
      </c>
      <c r="D40" s="14">
        <v>19</v>
      </c>
      <c r="E40" s="14"/>
      <c r="F40" s="14">
        <f>D40*E40</f>
        <v>0</v>
      </c>
    </row>
    <row r="41" spans="1:6" ht="12.75">
      <c r="A41" s="11"/>
      <c r="B41" s="16"/>
      <c r="C41" s="13"/>
      <c r="D41" s="14"/>
      <c r="E41" s="14"/>
      <c r="F41" s="14"/>
    </row>
    <row r="42" spans="1:6" ht="38.25">
      <c r="A42" s="11" t="s">
        <v>76</v>
      </c>
      <c r="B42" s="16" t="s">
        <v>251</v>
      </c>
      <c r="C42" s="13" t="s">
        <v>25</v>
      </c>
      <c r="D42" s="14">
        <v>1</v>
      </c>
      <c r="E42" s="14"/>
      <c r="F42" s="14">
        <f>D42*E42</f>
        <v>0</v>
      </c>
    </row>
    <row r="43" spans="1:6" ht="12.75">
      <c r="A43" s="11"/>
      <c r="B43" s="16"/>
      <c r="C43" s="13"/>
      <c r="D43" s="14"/>
      <c r="E43" s="14"/>
      <c r="F43" s="14"/>
    </row>
    <row r="44" spans="1:6" ht="51">
      <c r="A44" s="11" t="s">
        <v>77</v>
      </c>
      <c r="B44" s="16" t="s">
        <v>250</v>
      </c>
      <c r="C44" s="13" t="s">
        <v>25</v>
      </c>
      <c r="D44" s="14">
        <v>2</v>
      </c>
      <c r="E44" s="14"/>
      <c r="F44" s="14">
        <f>D44*E44</f>
        <v>0</v>
      </c>
    </row>
    <row r="45" spans="1:6" ht="12.75">
      <c r="A45" s="11"/>
      <c r="B45" s="16"/>
      <c r="C45" s="13"/>
      <c r="D45" s="14"/>
      <c r="E45" s="14"/>
      <c r="F45" s="14"/>
    </row>
    <row r="46" spans="1:6" ht="51">
      <c r="A46" s="11" t="s">
        <v>78</v>
      </c>
      <c r="B46" s="16" t="s">
        <v>252</v>
      </c>
      <c r="C46" s="13" t="s">
        <v>81</v>
      </c>
      <c r="D46" s="14">
        <v>545</v>
      </c>
      <c r="E46" s="14"/>
      <c r="F46" s="14">
        <f>D46*E46</f>
        <v>0</v>
      </c>
    </row>
    <row r="47" spans="1:6" ht="12.75">
      <c r="A47" s="11"/>
      <c r="B47" s="16"/>
      <c r="C47" s="13"/>
      <c r="D47" s="14"/>
      <c r="E47" s="14"/>
      <c r="F47" s="14"/>
    </row>
    <row r="48" spans="1:6" ht="51">
      <c r="A48" s="11" t="s">
        <v>79</v>
      </c>
      <c r="B48" s="16" t="s">
        <v>102</v>
      </c>
      <c r="C48" s="13" t="s">
        <v>25</v>
      </c>
      <c r="D48" s="14">
        <v>5</v>
      </c>
      <c r="E48" s="14"/>
      <c r="F48" s="14">
        <f>D48*E48</f>
        <v>0</v>
      </c>
    </row>
    <row r="49" spans="1:6" ht="12.75">
      <c r="A49" s="11"/>
      <c r="B49" s="16"/>
      <c r="C49" s="13"/>
      <c r="D49" s="14"/>
      <c r="E49" s="14"/>
      <c r="F49" s="14"/>
    </row>
    <row r="50" spans="1:6" ht="51">
      <c r="A50" s="11" t="s">
        <v>145</v>
      </c>
      <c r="B50" s="16" t="s">
        <v>33</v>
      </c>
      <c r="C50" s="13"/>
      <c r="D50" s="14"/>
      <c r="E50" s="14"/>
      <c r="F50" s="14"/>
    </row>
    <row r="51" spans="1:6" ht="12.75">
      <c r="A51" s="11"/>
      <c r="B51" s="16" t="s">
        <v>34</v>
      </c>
      <c r="C51" s="13" t="s">
        <v>35</v>
      </c>
      <c r="D51" s="14">
        <v>50</v>
      </c>
      <c r="E51" s="14"/>
      <c r="F51" s="14">
        <f>+E51*$D51</f>
        <v>0</v>
      </c>
    </row>
    <row r="52" spans="1:6" ht="12.75">
      <c r="A52" s="11"/>
      <c r="B52" s="16" t="s">
        <v>36</v>
      </c>
      <c r="C52" s="13" t="s">
        <v>35</v>
      </c>
      <c r="D52" s="14">
        <v>20</v>
      </c>
      <c r="E52" s="14"/>
      <c r="F52" s="14">
        <f>+E52*$D52</f>
        <v>0</v>
      </c>
    </row>
    <row r="53" spans="1:6" ht="12.75">
      <c r="A53" s="11"/>
      <c r="B53" s="16"/>
      <c r="C53" s="13"/>
      <c r="D53" s="14"/>
      <c r="E53" s="14"/>
      <c r="F53" s="14"/>
    </row>
    <row r="54" spans="1:6" ht="12.75">
      <c r="A54" s="11"/>
      <c r="B54" s="114" t="s">
        <v>37</v>
      </c>
      <c r="C54" s="99"/>
      <c r="D54" s="115"/>
      <c r="E54" s="115"/>
      <c r="F54" s="116">
        <f>SUM(F20:F53)</f>
        <v>0</v>
      </c>
    </row>
    <row r="55" spans="1:6" ht="12.75">
      <c r="A55" s="11"/>
      <c r="B55" s="17"/>
      <c r="C55" s="13"/>
      <c r="D55" s="14"/>
      <c r="E55" s="14"/>
      <c r="F55" s="18"/>
    </row>
    <row r="56" spans="1:6" ht="12.75">
      <c r="A56" s="7" t="s">
        <v>24</v>
      </c>
      <c r="B56" s="8" t="s">
        <v>15</v>
      </c>
      <c r="C56" s="9"/>
      <c r="D56" s="10"/>
      <c r="E56" s="10"/>
      <c r="F56" s="10"/>
    </row>
    <row r="57" spans="1:6" ht="12.75">
      <c r="A57" s="7"/>
      <c r="B57" s="8"/>
      <c r="C57" s="9"/>
      <c r="D57" s="10"/>
      <c r="E57" s="10"/>
      <c r="F57" s="10"/>
    </row>
    <row r="58" spans="1:6" ht="38.25">
      <c r="A58" s="11" t="s">
        <v>20</v>
      </c>
      <c r="B58" s="25" t="s">
        <v>254</v>
      </c>
      <c r="C58" s="9" t="s">
        <v>101</v>
      </c>
      <c r="D58" s="14">
        <v>172</v>
      </c>
      <c r="E58" s="19"/>
      <c r="F58" s="14">
        <f>E58*D58</f>
        <v>0</v>
      </c>
    </row>
    <row r="59" spans="1:6" ht="12.75">
      <c r="A59" s="11"/>
      <c r="B59" s="25"/>
      <c r="C59" s="9"/>
      <c r="D59" s="10"/>
      <c r="E59" s="20"/>
      <c r="F59" s="14"/>
    </row>
    <row r="60" spans="1:6" ht="51">
      <c r="A60" s="11" t="s">
        <v>24</v>
      </c>
      <c r="B60" s="117" t="s">
        <v>260</v>
      </c>
      <c r="C60" s="9" t="s">
        <v>101</v>
      </c>
      <c r="D60" s="10">
        <v>1546</v>
      </c>
      <c r="E60" s="10"/>
      <c r="F60" s="14">
        <f>D60*E60</f>
        <v>0</v>
      </c>
    </row>
    <row r="61" spans="1:6" ht="12.75">
      <c r="A61" s="11"/>
      <c r="B61" s="25"/>
      <c r="C61" s="9"/>
      <c r="D61" s="10"/>
      <c r="E61" s="20"/>
      <c r="F61" s="14"/>
    </row>
    <row r="62" spans="1:6" ht="38.25">
      <c r="A62" s="11" t="s">
        <v>26</v>
      </c>
      <c r="B62" s="25" t="s">
        <v>261</v>
      </c>
      <c r="C62" s="9" t="s">
        <v>101</v>
      </c>
      <c r="D62" s="10">
        <v>177</v>
      </c>
      <c r="E62" s="10"/>
      <c r="F62" s="14">
        <f>D62*E62</f>
        <v>0</v>
      </c>
    </row>
    <row r="63" spans="1:6" ht="12.75">
      <c r="A63" s="11"/>
      <c r="B63" s="25"/>
      <c r="C63" s="9"/>
      <c r="D63" s="10"/>
      <c r="E63" s="20"/>
      <c r="F63" s="14"/>
    </row>
    <row r="64" spans="1:6" ht="25.5">
      <c r="A64" s="11" t="s">
        <v>27</v>
      </c>
      <c r="B64" s="25" t="s">
        <v>259</v>
      </c>
      <c r="C64" s="9" t="s">
        <v>101</v>
      </c>
      <c r="D64" s="10">
        <v>177</v>
      </c>
      <c r="E64" s="10"/>
      <c r="F64" s="14">
        <f>D64*E64</f>
        <v>0</v>
      </c>
    </row>
    <row r="65" spans="1:6" ht="12.75">
      <c r="A65" s="11"/>
      <c r="B65" s="25"/>
      <c r="C65" s="9"/>
      <c r="D65" s="10"/>
      <c r="E65" s="20"/>
      <c r="F65" s="10"/>
    </row>
    <row r="66" spans="1:6" ht="12.75">
      <c r="A66" s="11" t="s">
        <v>29</v>
      </c>
      <c r="B66" s="21" t="s">
        <v>103</v>
      </c>
      <c r="C66" s="9" t="s">
        <v>81</v>
      </c>
      <c r="D66" s="10">
        <v>2209</v>
      </c>
      <c r="E66" s="10"/>
      <c r="F66" s="10">
        <f>D66*E66</f>
        <v>0</v>
      </c>
    </row>
    <row r="67" spans="1:6" ht="12.75">
      <c r="A67" s="11"/>
      <c r="B67" s="21"/>
      <c r="C67" s="9"/>
      <c r="D67" s="10"/>
      <c r="E67" s="20"/>
      <c r="F67" s="10"/>
    </row>
    <row r="68" spans="1:6" ht="63.75">
      <c r="A68" s="11" t="s">
        <v>30</v>
      </c>
      <c r="B68" s="21" t="s">
        <v>40</v>
      </c>
      <c r="C68" s="9" t="s">
        <v>101</v>
      </c>
      <c r="D68" s="10">
        <v>1221</v>
      </c>
      <c r="E68" s="22"/>
      <c r="F68" s="10">
        <f>+E68*$D68</f>
        <v>0</v>
      </c>
    </row>
    <row r="69" spans="1:6" ht="12.75">
      <c r="A69" s="11"/>
      <c r="B69" s="21"/>
      <c r="C69" s="9"/>
      <c r="D69" s="10"/>
      <c r="E69" s="23"/>
      <c r="F69" s="10"/>
    </row>
    <row r="70" spans="1:6" ht="38.25">
      <c r="A70" s="11" t="s">
        <v>32</v>
      </c>
      <c r="B70" s="21" t="s">
        <v>41</v>
      </c>
      <c r="C70" s="9" t="s">
        <v>81</v>
      </c>
      <c r="D70" s="10">
        <v>2209</v>
      </c>
      <c r="E70" s="10"/>
      <c r="F70" s="10">
        <f>+E70*$D70</f>
        <v>0</v>
      </c>
    </row>
    <row r="71" spans="1:6" ht="12.75">
      <c r="A71" s="11"/>
      <c r="B71" s="21"/>
      <c r="C71" s="9"/>
      <c r="D71" s="10"/>
      <c r="E71" s="20"/>
      <c r="F71" s="10"/>
    </row>
    <row r="72" spans="1:6" ht="76.5">
      <c r="A72" s="11" t="s">
        <v>43</v>
      </c>
      <c r="B72" s="21" t="s">
        <v>42</v>
      </c>
      <c r="C72" s="9" t="s">
        <v>101</v>
      </c>
      <c r="D72" s="10">
        <v>350</v>
      </c>
      <c r="E72" s="22"/>
      <c r="F72" s="10">
        <f>+E72*$D72</f>
        <v>0</v>
      </c>
    </row>
    <row r="73" spans="1:6" ht="12.75">
      <c r="A73" s="11"/>
      <c r="B73" s="21"/>
      <c r="C73" s="9"/>
      <c r="D73" s="10"/>
      <c r="E73" s="22"/>
      <c r="F73" s="10"/>
    </row>
    <row r="74" spans="1:6" ht="76.5">
      <c r="A74" s="11" t="s">
        <v>45</v>
      </c>
      <c r="B74" s="21" t="s">
        <v>104</v>
      </c>
      <c r="C74" s="9" t="s">
        <v>101</v>
      </c>
      <c r="D74" s="10">
        <v>94</v>
      </c>
      <c r="E74" s="22"/>
      <c r="F74" s="10">
        <f>+E74*$D74</f>
        <v>0</v>
      </c>
    </row>
    <row r="75" spans="1:6" ht="12.75">
      <c r="A75" s="11"/>
      <c r="B75" s="21"/>
      <c r="C75" s="9"/>
      <c r="D75" s="10"/>
      <c r="E75" s="23"/>
      <c r="F75" s="10"/>
    </row>
    <row r="76" spans="1:6" ht="25.5">
      <c r="A76" s="11" t="s">
        <v>46</v>
      </c>
      <c r="B76" s="21" t="s">
        <v>255</v>
      </c>
      <c r="C76" s="9" t="s">
        <v>101</v>
      </c>
      <c r="D76" s="10">
        <v>90</v>
      </c>
      <c r="E76" s="10"/>
      <c r="F76" s="10">
        <f>+E76*$D76</f>
        <v>0</v>
      </c>
    </row>
    <row r="77" spans="1:6" ht="12.75">
      <c r="A77" s="11"/>
      <c r="B77" s="21"/>
      <c r="C77" s="9"/>
      <c r="D77" s="10"/>
      <c r="E77" s="10"/>
      <c r="F77" s="10"/>
    </row>
    <row r="78" spans="1:6" ht="25.5">
      <c r="A78" s="11" t="s">
        <v>48</v>
      </c>
      <c r="B78" s="21" t="s">
        <v>44</v>
      </c>
      <c r="C78" s="75" t="s">
        <v>38</v>
      </c>
      <c r="D78" s="10">
        <v>82</v>
      </c>
      <c r="E78" s="22"/>
      <c r="F78" s="10">
        <f>+E78*$D78</f>
        <v>0</v>
      </c>
    </row>
    <row r="79" spans="1:6" ht="12.75">
      <c r="A79" s="11"/>
      <c r="B79" s="21"/>
      <c r="C79" s="9"/>
      <c r="D79" s="10"/>
      <c r="E79" s="23"/>
      <c r="F79" s="10"/>
    </row>
    <row r="80" spans="1:6" ht="54">
      <c r="A80" s="11" t="s">
        <v>76</v>
      </c>
      <c r="B80" s="21" t="s">
        <v>47</v>
      </c>
      <c r="C80" s="75" t="s">
        <v>39</v>
      </c>
      <c r="D80" s="10">
        <v>409</v>
      </c>
      <c r="E80" s="22"/>
      <c r="F80" s="10">
        <f>+E80*$D80</f>
        <v>0</v>
      </c>
    </row>
    <row r="81" spans="1:6" ht="12.75">
      <c r="A81" s="11"/>
      <c r="B81" s="21"/>
      <c r="C81" s="9"/>
      <c r="D81" s="10"/>
      <c r="E81" s="23"/>
      <c r="F81" s="10"/>
    </row>
    <row r="82" spans="1:6" ht="12.75">
      <c r="A82" s="11"/>
      <c r="B82" s="114" t="s">
        <v>49</v>
      </c>
      <c r="C82" s="99"/>
      <c r="D82" s="115"/>
      <c r="E82" s="115"/>
      <c r="F82" s="116">
        <f>SUM(F58:F81)</f>
        <v>0</v>
      </c>
    </row>
    <row r="83" spans="1:6" ht="12.75">
      <c r="A83" s="11"/>
      <c r="B83" s="17"/>
      <c r="C83" s="13"/>
      <c r="D83" s="14"/>
      <c r="E83" s="14"/>
      <c r="F83" s="10"/>
    </row>
    <row r="84" spans="1:6" ht="12.75">
      <c r="A84" s="7" t="s">
        <v>26</v>
      </c>
      <c r="B84" s="8" t="s">
        <v>50</v>
      </c>
      <c r="C84" s="9"/>
      <c r="D84" s="10"/>
      <c r="E84" s="20"/>
      <c r="F84" s="118"/>
    </row>
    <row r="85" spans="1:6" ht="12.75">
      <c r="A85" s="7"/>
      <c r="B85" s="8"/>
      <c r="C85" s="9"/>
      <c r="D85" s="10"/>
      <c r="E85" s="20"/>
      <c r="F85" s="118"/>
    </row>
    <row r="86" spans="1:6" ht="38.25">
      <c r="A86" s="11" t="s">
        <v>20</v>
      </c>
      <c r="B86" s="21" t="s">
        <v>51</v>
      </c>
      <c r="C86" s="9" t="s">
        <v>81</v>
      </c>
      <c r="D86" s="10">
        <v>1588</v>
      </c>
      <c r="E86" s="10"/>
      <c r="F86" s="10">
        <f>+E86*$D86</f>
        <v>0</v>
      </c>
    </row>
    <row r="87" spans="1:6" ht="12.75">
      <c r="A87" s="11"/>
      <c r="B87" s="21"/>
      <c r="C87" s="9"/>
      <c r="D87" s="10"/>
      <c r="E87" s="20"/>
      <c r="F87" s="10"/>
    </row>
    <row r="88" spans="1:6" ht="25.5">
      <c r="A88" s="11" t="s">
        <v>24</v>
      </c>
      <c r="B88" s="21" t="s">
        <v>96</v>
      </c>
      <c r="C88" s="9" t="s">
        <v>81</v>
      </c>
      <c r="D88" s="10">
        <v>1296</v>
      </c>
      <c r="E88" s="10"/>
      <c r="F88" s="10">
        <f>+E88*$D88</f>
        <v>0</v>
      </c>
    </row>
    <row r="89" spans="1:6" ht="12.75">
      <c r="A89" s="7"/>
      <c r="B89" s="8"/>
      <c r="C89" s="9"/>
      <c r="D89" s="10"/>
      <c r="E89" s="20"/>
      <c r="F89" s="118"/>
    </row>
    <row r="90" spans="1:6" ht="38.25">
      <c r="A90" s="11" t="s">
        <v>26</v>
      </c>
      <c r="B90" s="21" t="s">
        <v>52</v>
      </c>
      <c r="C90" s="9" t="s">
        <v>81</v>
      </c>
      <c r="D90" s="10">
        <v>1296</v>
      </c>
      <c r="E90" s="10"/>
      <c r="F90" s="10">
        <f>+E90*$D90</f>
        <v>0</v>
      </c>
    </row>
    <row r="91" spans="1:6" ht="15" customHeight="1">
      <c r="A91" s="11"/>
      <c r="B91" s="21"/>
      <c r="C91" s="9"/>
      <c r="D91" s="10"/>
      <c r="E91" s="20"/>
      <c r="F91" s="10"/>
    </row>
    <row r="92" spans="1:6" ht="27.75" customHeight="1">
      <c r="A92" s="11" t="s">
        <v>27</v>
      </c>
      <c r="B92" s="21" t="s">
        <v>97</v>
      </c>
      <c r="C92" s="9" t="s">
        <v>81</v>
      </c>
      <c r="D92" s="10">
        <v>1298</v>
      </c>
      <c r="E92" s="10"/>
      <c r="F92" s="10">
        <f>+E92*$D92</f>
        <v>0</v>
      </c>
    </row>
    <row r="93" spans="1:6" ht="15" customHeight="1">
      <c r="A93" s="11"/>
      <c r="B93" s="21"/>
      <c r="C93" s="9"/>
      <c r="D93" s="10"/>
      <c r="E93" s="20"/>
      <c r="F93" s="10"/>
    </row>
    <row r="94" spans="1:6" ht="27.75" customHeight="1">
      <c r="A94" s="11" t="s">
        <v>29</v>
      </c>
      <c r="B94" s="21" t="s">
        <v>98</v>
      </c>
      <c r="C94" s="9" t="s">
        <v>81</v>
      </c>
      <c r="D94" s="10">
        <v>290</v>
      </c>
      <c r="E94" s="10"/>
      <c r="F94" s="10">
        <f>+E94*$D94</f>
        <v>0</v>
      </c>
    </row>
    <row r="95" spans="1:6" ht="15" customHeight="1">
      <c r="A95" s="11"/>
      <c r="B95" s="21"/>
      <c r="C95" s="9"/>
      <c r="D95" s="10"/>
      <c r="E95" s="20"/>
      <c r="F95" s="10"/>
    </row>
    <row r="96" spans="1:6" ht="25.5">
      <c r="A96" s="11" t="s">
        <v>30</v>
      </c>
      <c r="B96" s="21" t="s">
        <v>99</v>
      </c>
      <c r="C96" s="9" t="s">
        <v>101</v>
      </c>
      <c r="D96" s="10">
        <v>5</v>
      </c>
      <c r="E96" s="10"/>
      <c r="F96" s="10">
        <f>+E96*$D96</f>
        <v>0</v>
      </c>
    </row>
    <row r="97" spans="1:6" ht="15" customHeight="1">
      <c r="A97" s="11"/>
      <c r="B97" s="21"/>
      <c r="C97" s="9"/>
      <c r="D97" s="10"/>
      <c r="E97" s="20"/>
      <c r="F97" s="10"/>
    </row>
    <row r="98" spans="1:6" ht="38.25">
      <c r="A98" s="11" t="s">
        <v>32</v>
      </c>
      <c r="B98" s="21" t="s">
        <v>100</v>
      </c>
      <c r="C98" s="9" t="s">
        <v>86</v>
      </c>
      <c r="D98" s="10">
        <v>62</v>
      </c>
      <c r="E98" s="10"/>
      <c r="F98" s="10">
        <f>+E98*$D98</f>
        <v>0</v>
      </c>
    </row>
    <row r="99" spans="1:6" ht="15" customHeight="1">
      <c r="A99" s="11"/>
      <c r="B99" s="21"/>
      <c r="C99" s="9"/>
      <c r="D99" s="10"/>
      <c r="E99" s="10"/>
      <c r="F99" s="10"/>
    </row>
    <row r="100" spans="1:6" ht="57.75" customHeight="1">
      <c r="A100" s="11" t="s">
        <v>43</v>
      </c>
      <c r="B100" s="21" t="s">
        <v>95</v>
      </c>
      <c r="C100" s="9" t="s">
        <v>23</v>
      </c>
      <c r="D100" s="10">
        <v>379</v>
      </c>
      <c r="E100" s="10"/>
      <c r="F100" s="10">
        <f>+E100*$D100</f>
        <v>0</v>
      </c>
    </row>
    <row r="101" spans="1:6" ht="15" customHeight="1">
      <c r="A101" s="11"/>
      <c r="B101" s="21"/>
      <c r="C101" s="9"/>
      <c r="D101" s="10"/>
      <c r="E101" s="20"/>
      <c r="F101" s="10"/>
    </row>
    <row r="102" spans="1:6" ht="54.75" customHeight="1">
      <c r="A102" s="11" t="s">
        <v>45</v>
      </c>
      <c r="B102" s="21" t="s">
        <v>94</v>
      </c>
      <c r="C102" s="9" t="s">
        <v>23</v>
      </c>
      <c r="D102" s="10">
        <v>188</v>
      </c>
      <c r="E102" s="10"/>
      <c r="F102" s="10">
        <f>+E102*$D102</f>
        <v>0</v>
      </c>
    </row>
    <row r="103" spans="1:6" ht="12.75">
      <c r="A103" s="11"/>
      <c r="B103" s="25"/>
      <c r="C103" s="9"/>
      <c r="D103" s="10"/>
      <c r="E103" s="22"/>
      <c r="F103" s="19"/>
    </row>
    <row r="104" spans="1:6" ht="12.75">
      <c r="A104" s="11"/>
      <c r="B104" s="114" t="s">
        <v>53</v>
      </c>
      <c r="C104" s="99"/>
      <c r="D104" s="115"/>
      <c r="E104" s="115"/>
      <c r="F104" s="116">
        <f>SUM(F85:F103)</f>
        <v>0</v>
      </c>
    </row>
    <row r="105" spans="1:6" ht="12.75">
      <c r="A105" s="11"/>
      <c r="B105" s="17"/>
      <c r="C105" s="13"/>
      <c r="D105" s="14"/>
      <c r="E105" s="14"/>
      <c r="F105" s="18"/>
    </row>
    <row r="106" spans="1:6" ht="12.75">
      <c r="A106" s="7" t="s">
        <v>29</v>
      </c>
      <c r="B106" s="8" t="s">
        <v>17</v>
      </c>
      <c r="C106" s="9"/>
      <c r="D106" s="10"/>
      <c r="E106" s="22"/>
      <c r="F106" s="10"/>
    </row>
    <row r="107" spans="1:6" ht="12.75">
      <c r="A107" s="7"/>
      <c r="B107" s="8"/>
      <c r="C107" s="9"/>
      <c r="D107" s="10"/>
      <c r="E107" s="22"/>
      <c r="F107" s="10"/>
    </row>
    <row r="108" spans="1:6" ht="63.75">
      <c r="A108" s="11" t="s">
        <v>20</v>
      </c>
      <c r="B108" s="106" t="s">
        <v>82</v>
      </c>
      <c r="C108" s="9" t="s">
        <v>25</v>
      </c>
      <c r="D108" s="10">
        <v>1</v>
      </c>
      <c r="E108" s="10"/>
      <c r="F108" s="10">
        <f>+E108*$D108</f>
        <v>0</v>
      </c>
    </row>
    <row r="109" spans="1:6" ht="12.75">
      <c r="A109" s="7"/>
      <c r="B109" s="8"/>
      <c r="C109" s="9"/>
      <c r="D109" s="10"/>
      <c r="E109" s="22"/>
      <c r="F109" s="10"/>
    </row>
    <row r="110" spans="1:6" ht="63.75">
      <c r="A110" s="11" t="s">
        <v>24</v>
      </c>
      <c r="B110" s="106" t="s">
        <v>83</v>
      </c>
      <c r="C110" s="9" t="s">
        <v>25</v>
      </c>
      <c r="D110" s="10">
        <v>1</v>
      </c>
      <c r="E110" s="10"/>
      <c r="F110" s="10">
        <f>+E110*$D110</f>
        <v>0</v>
      </c>
    </row>
    <row r="111" spans="1:6" ht="12.75">
      <c r="A111" s="7"/>
      <c r="B111" s="8"/>
      <c r="C111" s="9"/>
      <c r="D111" s="10"/>
      <c r="E111" s="22"/>
      <c r="F111" s="10"/>
    </row>
    <row r="112" spans="1:6" ht="76.5">
      <c r="A112" s="11" t="s">
        <v>26</v>
      </c>
      <c r="B112" s="106" t="s">
        <v>84</v>
      </c>
      <c r="C112" s="9" t="s">
        <v>25</v>
      </c>
      <c r="D112" s="10">
        <v>1</v>
      </c>
      <c r="E112" s="10"/>
      <c r="F112" s="10">
        <f>+E112*$D112</f>
        <v>0</v>
      </c>
    </row>
    <row r="113" spans="1:6" ht="12.75">
      <c r="A113" s="7"/>
      <c r="B113" s="28"/>
      <c r="C113" s="9"/>
      <c r="D113" s="10"/>
      <c r="E113" s="22"/>
      <c r="F113" s="10"/>
    </row>
    <row r="114" spans="1:6" ht="25.5">
      <c r="A114" s="11" t="s">
        <v>27</v>
      </c>
      <c r="B114" s="106" t="s">
        <v>85</v>
      </c>
      <c r="C114" s="9" t="s">
        <v>86</v>
      </c>
      <c r="D114" s="10">
        <v>155</v>
      </c>
      <c r="E114" s="10"/>
      <c r="F114" s="10">
        <f>+E114*$D114</f>
        <v>0</v>
      </c>
    </row>
    <row r="115" spans="1:6" ht="12.75">
      <c r="A115" s="7"/>
      <c r="B115" s="28"/>
      <c r="C115" s="9"/>
      <c r="D115" s="10"/>
      <c r="E115" s="22"/>
      <c r="F115" s="10"/>
    </row>
    <row r="116" spans="1:6" ht="25.5">
      <c r="A116" s="11" t="s">
        <v>29</v>
      </c>
      <c r="B116" s="106" t="s">
        <v>87</v>
      </c>
      <c r="C116" s="9" t="s">
        <v>86</v>
      </c>
      <c r="D116" s="10">
        <v>15</v>
      </c>
      <c r="E116" s="10"/>
      <c r="F116" s="10">
        <f>+E116*$D116</f>
        <v>0</v>
      </c>
    </row>
    <row r="117" spans="1:6" ht="15" customHeight="1">
      <c r="A117" s="11"/>
      <c r="B117" s="21"/>
      <c r="C117" s="9"/>
      <c r="D117" s="10"/>
      <c r="E117" s="20"/>
      <c r="F117" s="10"/>
    </row>
    <row r="118" spans="1:6" ht="25.5">
      <c r="A118" s="11" t="s">
        <v>30</v>
      </c>
      <c r="B118" s="21" t="s">
        <v>88</v>
      </c>
      <c r="C118" s="9" t="s">
        <v>86</v>
      </c>
      <c r="D118" s="10">
        <v>34</v>
      </c>
      <c r="E118" s="10"/>
      <c r="F118" s="10">
        <f>+E118*$D118</f>
        <v>0</v>
      </c>
    </row>
    <row r="119" spans="1:6" ht="12.75">
      <c r="A119" s="11"/>
      <c r="B119" s="21"/>
      <c r="C119" s="9"/>
      <c r="D119" s="10"/>
      <c r="E119" s="20"/>
      <c r="F119" s="10"/>
    </row>
    <row r="120" spans="1:6" ht="25.5">
      <c r="A120" s="11" t="s">
        <v>32</v>
      </c>
      <c r="B120" s="21" t="s">
        <v>89</v>
      </c>
      <c r="C120" s="9" t="s">
        <v>86</v>
      </c>
      <c r="D120" s="10">
        <v>31</v>
      </c>
      <c r="E120" s="10"/>
      <c r="F120" s="10">
        <f>+E120*$D120</f>
        <v>0</v>
      </c>
    </row>
    <row r="121" spans="1:6" ht="12.75">
      <c r="A121" s="11"/>
      <c r="B121" s="21"/>
      <c r="C121" s="9"/>
      <c r="D121" s="10"/>
      <c r="E121" s="20"/>
      <c r="F121" s="10"/>
    </row>
    <row r="122" spans="1:6" ht="25.5">
      <c r="A122" s="11" t="s">
        <v>43</v>
      </c>
      <c r="B122" s="119" t="s">
        <v>90</v>
      </c>
      <c r="C122" s="9" t="s">
        <v>81</v>
      </c>
      <c r="D122" s="10">
        <v>10.5</v>
      </c>
      <c r="E122" s="10"/>
      <c r="F122" s="10">
        <f>+E122*$D122</f>
        <v>0</v>
      </c>
    </row>
    <row r="123" spans="1:6" ht="12.75">
      <c r="A123" s="11"/>
      <c r="B123" s="21"/>
      <c r="C123" s="9"/>
      <c r="D123" s="10"/>
      <c r="E123" s="20"/>
      <c r="F123" s="10"/>
    </row>
    <row r="124" spans="1:6" ht="25.5">
      <c r="A124" s="11" t="s">
        <v>45</v>
      </c>
      <c r="B124" s="119" t="s">
        <v>91</v>
      </c>
      <c r="C124" s="9" t="s">
        <v>86</v>
      </c>
      <c r="D124" s="10">
        <v>11.2</v>
      </c>
      <c r="E124" s="10"/>
      <c r="F124" s="10">
        <f>+E124*$D124</f>
        <v>0</v>
      </c>
    </row>
    <row r="125" spans="1:6" ht="12.75">
      <c r="A125" s="11"/>
      <c r="B125" s="17"/>
      <c r="C125" s="13"/>
      <c r="D125" s="14"/>
      <c r="E125" s="14"/>
      <c r="F125" s="18"/>
    </row>
    <row r="126" spans="1:6" ht="12.75">
      <c r="A126" s="11"/>
      <c r="B126" s="114" t="s">
        <v>54</v>
      </c>
      <c r="C126" s="99"/>
      <c r="D126" s="115"/>
      <c r="E126" s="115"/>
      <c r="F126" s="116">
        <f>SUM(F107:F125)</f>
        <v>0</v>
      </c>
    </row>
    <row r="127" spans="1:6" ht="12.75">
      <c r="A127" s="11"/>
      <c r="B127" s="21"/>
      <c r="C127" s="9"/>
      <c r="D127" s="10"/>
      <c r="E127" s="22"/>
      <c r="F127" s="10"/>
    </row>
    <row r="128" spans="1:6" ht="12.75">
      <c r="A128" s="7" t="s">
        <v>30</v>
      </c>
      <c r="B128" s="8" t="s">
        <v>18</v>
      </c>
      <c r="C128" s="9"/>
      <c r="D128" s="10"/>
      <c r="E128" s="22"/>
      <c r="F128" s="10"/>
    </row>
    <row r="129" spans="1:6" ht="12.75">
      <c r="A129" s="7"/>
      <c r="B129" s="8"/>
      <c r="C129" s="9"/>
      <c r="D129" s="10"/>
      <c r="E129" s="22"/>
      <c r="F129" s="10"/>
    </row>
    <row r="130" spans="1:6" ht="51">
      <c r="A130" s="11" t="s">
        <v>20</v>
      </c>
      <c r="B130" s="24" t="s">
        <v>92</v>
      </c>
      <c r="C130" s="9" t="s">
        <v>35</v>
      </c>
      <c r="D130" s="10">
        <v>20</v>
      </c>
      <c r="E130" s="22"/>
      <c r="F130" s="10">
        <f>+E130*$D130</f>
        <v>0</v>
      </c>
    </row>
    <row r="131" spans="1:6" ht="12.75">
      <c r="A131" s="7"/>
      <c r="B131" s="24"/>
      <c r="C131" s="9"/>
      <c r="D131" s="10"/>
      <c r="E131" s="23"/>
      <c r="F131" s="10"/>
    </row>
    <row r="132" spans="1:6" ht="51">
      <c r="A132" s="11" t="s">
        <v>24</v>
      </c>
      <c r="B132" s="24" t="s">
        <v>93</v>
      </c>
      <c r="C132" s="9" t="s">
        <v>35</v>
      </c>
      <c r="D132" s="10">
        <v>20</v>
      </c>
      <c r="E132" s="22"/>
      <c r="F132" s="10">
        <f>+E132*$D132</f>
        <v>0</v>
      </c>
    </row>
    <row r="133" spans="1:6" ht="12.75">
      <c r="A133" s="7"/>
      <c r="B133" s="24"/>
      <c r="C133" s="9"/>
      <c r="D133" s="10"/>
      <c r="E133" s="23"/>
      <c r="F133" s="10"/>
    </row>
    <row r="134" spans="1:6" ht="12.75">
      <c r="A134" s="11" t="s">
        <v>26</v>
      </c>
      <c r="B134" s="21" t="s">
        <v>55</v>
      </c>
      <c r="C134" s="9" t="s">
        <v>25</v>
      </c>
      <c r="D134" s="10">
        <v>1</v>
      </c>
      <c r="E134" s="10"/>
      <c r="F134" s="10">
        <f>+E134*$D134</f>
        <v>0</v>
      </c>
    </row>
    <row r="135" spans="1:6" ht="12.75">
      <c r="A135" s="7"/>
      <c r="B135" s="21"/>
      <c r="C135" s="9"/>
      <c r="D135" s="10"/>
      <c r="E135" s="10"/>
      <c r="F135" s="10"/>
    </row>
    <row r="136" spans="1:6" ht="38.25">
      <c r="A136" s="11" t="s">
        <v>27</v>
      </c>
      <c r="B136" s="21" t="s">
        <v>256</v>
      </c>
      <c r="C136" s="9" t="s">
        <v>28</v>
      </c>
      <c r="D136" s="10">
        <v>1</v>
      </c>
      <c r="E136" s="10"/>
      <c r="F136" s="10">
        <f>+E136*$D136</f>
        <v>0</v>
      </c>
    </row>
    <row r="137" spans="1:6" ht="12.75">
      <c r="A137" s="7"/>
      <c r="B137" s="21"/>
      <c r="C137" s="9"/>
      <c r="D137" s="10"/>
      <c r="E137" s="10"/>
      <c r="F137" s="10"/>
    </row>
    <row r="138" spans="1:6" ht="25.5">
      <c r="A138" s="11" t="s">
        <v>29</v>
      </c>
      <c r="B138" s="21" t="s">
        <v>257</v>
      </c>
      <c r="C138" s="9" t="s">
        <v>28</v>
      </c>
      <c r="D138" s="10">
        <v>1</v>
      </c>
      <c r="E138" s="10"/>
      <c r="F138" s="10">
        <f>+E138*$D138</f>
        <v>0</v>
      </c>
    </row>
    <row r="139" spans="1:6" ht="12.75">
      <c r="A139" s="7"/>
      <c r="B139" s="21"/>
      <c r="C139" s="9"/>
      <c r="D139" s="10"/>
      <c r="E139" s="10"/>
      <c r="F139" s="10"/>
    </row>
    <row r="140" spans="1:6" ht="12.75">
      <c r="A140" s="11"/>
      <c r="B140" s="114" t="s">
        <v>56</v>
      </c>
      <c r="C140" s="99"/>
      <c r="D140" s="115"/>
      <c r="E140" s="115"/>
      <c r="F140" s="116">
        <f>SUM(F130:F139)</f>
        <v>0</v>
      </c>
    </row>
  </sheetData>
  <sheetProtection selectLockedCells="1" selectUnlockedCells="1"/>
  <mergeCells count="10">
    <mergeCell ref="B14:F14"/>
    <mergeCell ref="B13:F13"/>
    <mergeCell ref="C11:E11"/>
    <mergeCell ref="A1:F1"/>
    <mergeCell ref="A3:F3"/>
    <mergeCell ref="A4:F4"/>
    <mergeCell ref="A5:F5"/>
    <mergeCell ref="C6:E6"/>
    <mergeCell ref="C10:E10"/>
    <mergeCell ref="A2:F2"/>
  </mergeCells>
  <printOptions/>
  <pageMargins left="0.7" right="0.7" top="0.75" bottom="0.75" header="0.5118055555555555" footer="0.3"/>
  <pageSetup horizontalDpi="600" verticalDpi="600" orientation="portrait" paperSize="9" r:id="rId1"/>
  <headerFooter alignWithMargins="0">
    <oddFooter>&amp;C&amp;9stran &amp;P</oddFooter>
  </headerFooter>
</worksheet>
</file>

<file path=xl/worksheets/sheet3.xml><?xml version="1.0" encoding="utf-8"?>
<worksheet xmlns="http://schemas.openxmlformats.org/spreadsheetml/2006/main" xmlns:r="http://schemas.openxmlformats.org/officeDocument/2006/relationships">
  <dimension ref="A1:I85"/>
  <sheetViews>
    <sheetView view="pageBreakPreview" zoomScaleSheetLayoutView="100" zoomScalePageLayoutView="0" workbookViewId="0" topLeftCell="A1">
      <selection activeCell="B31" sqref="B31"/>
    </sheetView>
  </sheetViews>
  <sheetFormatPr defaultColWidth="9.00390625" defaultRowHeight="12.75"/>
  <cols>
    <col min="1" max="1" width="4.75390625" style="1" customWidth="1"/>
    <col min="2" max="2" width="42.75390625" style="2" customWidth="1"/>
    <col min="3" max="3" width="8.125" style="3" customWidth="1"/>
    <col min="4" max="4" width="9.125" style="4" customWidth="1"/>
    <col min="5" max="5" width="10.75390625" style="4" customWidth="1"/>
    <col min="6" max="6" width="13.875" style="4" customWidth="1"/>
    <col min="7" max="7" width="11.75390625" style="5" customWidth="1"/>
    <col min="8" max="16384" width="9.125" style="6" customWidth="1"/>
  </cols>
  <sheetData>
    <row r="1" spans="1:6" ht="25.5" customHeight="1">
      <c r="A1" s="269" t="str">
        <f>REKAPITULACIJA!B8</f>
        <v>ŠIRITEV POSLOVNO - EKONOMSKE INFRATSTUKTURE V POSLOVNI CONI AJDOVŠČINA - MIRCE / POD FRUCTALOM</v>
      </c>
      <c r="B1" s="269"/>
      <c r="C1" s="269"/>
      <c r="D1" s="269"/>
      <c r="E1" s="269"/>
      <c r="F1" s="269"/>
    </row>
    <row r="2" spans="1:6" ht="12.75">
      <c r="A2" s="269" t="str">
        <f>REKAPITULACIJA!B9</f>
        <v>ETAPA 1: PC AJDOVŠČINA – MIRCE 2</v>
      </c>
      <c r="B2" s="276"/>
      <c r="C2" s="276"/>
      <c r="D2" s="276"/>
      <c r="E2" s="276"/>
      <c r="F2" s="276"/>
    </row>
    <row r="3" spans="1:6" ht="12.75">
      <c r="A3" s="270" t="s">
        <v>230</v>
      </c>
      <c r="B3" s="270"/>
      <c r="C3" s="270"/>
      <c r="D3" s="270"/>
      <c r="E3" s="270"/>
      <c r="F3" s="270"/>
    </row>
    <row r="4" spans="1:6" ht="12.75">
      <c r="A4" s="270" t="s">
        <v>0</v>
      </c>
      <c r="B4" s="270"/>
      <c r="C4" s="270"/>
      <c r="D4" s="270"/>
      <c r="E4" s="270"/>
      <c r="F4" s="270"/>
    </row>
    <row r="5" spans="1:6" ht="12.75">
      <c r="A5" s="271"/>
      <c r="B5" s="271"/>
      <c r="C5" s="271"/>
      <c r="D5" s="271"/>
      <c r="E5" s="271"/>
      <c r="F5" s="271"/>
    </row>
    <row r="6" spans="1:6" ht="12.75">
      <c r="A6" s="120" t="s">
        <v>20</v>
      </c>
      <c r="B6" s="229" t="s">
        <v>14</v>
      </c>
      <c r="C6" s="272"/>
      <c r="D6" s="272"/>
      <c r="E6" s="272"/>
      <c r="F6" s="142">
        <f>+F27</f>
        <v>0</v>
      </c>
    </row>
    <row r="7" spans="1:6" ht="12.75">
      <c r="A7" s="121" t="s">
        <v>24</v>
      </c>
      <c r="B7" s="230" t="s">
        <v>57</v>
      </c>
      <c r="C7" s="273"/>
      <c r="D7" s="273"/>
      <c r="E7" s="273"/>
      <c r="F7" s="144">
        <f>+F53</f>
        <v>0</v>
      </c>
    </row>
    <row r="8" spans="1:6" ht="12.75" customHeight="1">
      <c r="A8" s="121" t="s">
        <v>26</v>
      </c>
      <c r="B8" s="230" t="s">
        <v>58</v>
      </c>
      <c r="C8" s="273"/>
      <c r="D8" s="273"/>
      <c r="E8" s="273"/>
      <c r="F8" s="144">
        <f>+F75</f>
        <v>0</v>
      </c>
    </row>
    <row r="9" spans="1:6" ht="13.5" customHeight="1">
      <c r="A9" s="122" t="s">
        <v>27</v>
      </c>
      <c r="B9" s="232" t="s">
        <v>18</v>
      </c>
      <c r="C9" s="275"/>
      <c r="D9" s="275"/>
      <c r="E9" s="275"/>
      <c r="F9" s="233">
        <f>+F85</f>
        <v>0</v>
      </c>
    </row>
    <row r="10" spans="1:6" ht="14.25" customHeight="1">
      <c r="A10" s="123"/>
      <c r="B10" s="228" t="s">
        <v>19</v>
      </c>
      <c r="C10" s="268"/>
      <c r="D10" s="268"/>
      <c r="E10" s="268"/>
      <c r="F10" s="145">
        <f>SUM(F6:F9)</f>
        <v>0</v>
      </c>
    </row>
    <row r="11" spans="1:6" ht="12.75">
      <c r="A11" s="102"/>
      <c r="B11" s="103"/>
      <c r="C11" s="13"/>
      <c r="D11" s="13"/>
      <c r="E11" s="13"/>
      <c r="F11" s="22"/>
    </row>
    <row r="12" spans="1:8" ht="54.75" customHeight="1">
      <c r="A12" s="102"/>
      <c r="B12" s="266" t="s">
        <v>286</v>
      </c>
      <c r="C12" s="267"/>
      <c r="D12" s="267"/>
      <c r="E12" s="267"/>
      <c r="F12" s="267"/>
      <c r="H12" s="5"/>
    </row>
    <row r="13" spans="1:9" s="58" customFormat="1" ht="52.5" customHeight="1">
      <c r="A13" s="105" t="s">
        <v>174</v>
      </c>
      <c r="B13" s="265" t="s">
        <v>181</v>
      </c>
      <c r="C13" s="265"/>
      <c r="D13" s="265"/>
      <c r="E13" s="265"/>
      <c r="F13" s="265"/>
      <c r="G13" s="56"/>
      <c r="H13" s="56"/>
      <c r="I13" s="57"/>
    </row>
    <row r="14" spans="1:6" ht="12.75">
      <c r="A14" s="102"/>
      <c r="B14" s="103"/>
      <c r="C14" s="13"/>
      <c r="D14" s="13"/>
      <c r="E14" s="13"/>
      <c r="F14" s="22"/>
    </row>
    <row r="15" spans="1:6" s="33" customFormat="1" ht="13.5" thickBot="1">
      <c r="A15" s="108" t="s">
        <v>167</v>
      </c>
      <c r="B15" s="109" t="s">
        <v>168</v>
      </c>
      <c r="C15" s="110" t="s">
        <v>72</v>
      </c>
      <c r="D15" s="110" t="s">
        <v>73</v>
      </c>
      <c r="E15" s="111" t="s">
        <v>74</v>
      </c>
      <c r="F15" s="111" t="s">
        <v>75</v>
      </c>
    </row>
    <row r="16" spans="1:6" s="33" customFormat="1" ht="12.75">
      <c r="A16" s="76"/>
      <c r="B16" s="77"/>
      <c r="C16" s="78"/>
      <c r="D16" s="78"/>
      <c r="E16" s="79"/>
      <c r="F16" s="79"/>
    </row>
    <row r="17" spans="1:6" ht="12.75">
      <c r="A17" s="124" t="s">
        <v>20</v>
      </c>
      <c r="B17" s="125" t="s">
        <v>21</v>
      </c>
      <c r="C17" s="9"/>
      <c r="D17" s="19"/>
      <c r="E17" s="19"/>
      <c r="F17" s="19"/>
    </row>
    <row r="18" spans="1:6" ht="12.75">
      <c r="A18" s="73"/>
      <c r="B18" s="112"/>
      <c r="C18" s="9"/>
      <c r="D18" s="19"/>
      <c r="E18" s="19"/>
      <c r="F18" s="19"/>
    </row>
    <row r="19" spans="1:6" ht="25.5">
      <c r="A19" s="73" t="s">
        <v>20</v>
      </c>
      <c r="B19" s="25" t="s">
        <v>59</v>
      </c>
      <c r="C19" s="9" t="s">
        <v>23</v>
      </c>
      <c r="D19" s="19">
        <v>263</v>
      </c>
      <c r="E19" s="19"/>
      <c r="F19" s="19">
        <f>+D19*E19</f>
        <v>0</v>
      </c>
    </row>
    <row r="20" spans="1:6" ht="12.75">
      <c r="A20" s="73"/>
      <c r="B20" s="126"/>
      <c r="C20" s="9"/>
      <c r="D20" s="19"/>
      <c r="E20" s="127"/>
      <c r="F20" s="19"/>
    </row>
    <row r="21" spans="1:6" ht="25.5">
      <c r="A21" s="73" t="s">
        <v>24</v>
      </c>
      <c r="B21" s="25" t="s">
        <v>60</v>
      </c>
      <c r="C21" s="9" t="s">
        <v>25</v>
      </c>
      <c r="D21" s="19">
        <v>8</v>
      </c>
      <c r="E21" s="19"/>
      <c r="F21" s="19">
        <f>+D21*E21</f>
        <v>0</v>
      </c>
    </row>
    <row r="22" spans="1:6" ht="12.75">
      <c r="A22" s="73"/>
      <c r="B22" s="25"/>
      <c r="C22" s="9"/>
      <c r="D22" s="19"/>
      <c r="E22" s="19"/>
      <c r="F22" s="19"/>
    </row>
    <row r="23" spans="1:8" ht="51">
      <c r="A23" s="11" t="s">
        <v>26</v>
      </c>
      <c r="B23" s="16" t="s">
        <v>33</v>
      </c>
      <c r="C23" s="13"/>
      <c r="D23" s="14"/>
      <c r="E23" s="14"/>
      <c r="F23" s="14"/>
      <c r="H23" s="5"/>
    </row>
    <row r="24" spans="1:8" ht="12.75">
      <c r="A24" s="11"/>
      <c r="B24" s="16" t="s">
        <v>34</v>
      </c>
      <c r="C24" s="13" t="s">
        <v>35</v>
      </c>
      <c r="D24" s="14">
        <v>30</v>
      </c>
      <c r="E24" s="14"/>
      <c r="F24" s="14">
        <f>+E24*$D24</f>
        <v>0</v>
      </c>
      <c r="H24" s="5"/>
    </row>
    <row r="25" spans="1:8" ht="12.75">
      <c r="A25" s="11"/>
      <c r="B25" s="16" t="s">
        <v>36</v>
      </c>
      <c r="C25" s="13" t="s">
        <v>35</v>
      </c>
      <c r="D25" s="14">
        <v>10</v>
      </c>
      <c r="E25" s="14"/>
      <c r="F25" s="14">
        <f>+E25*$D25</f>
        <v>0</v>
      </c>
      <c r="H25" s="5"/>
    </row>
    <row r="26" spans="1:6" ht="12.75">
      <c r="A26" s="73"/>
      <c r="B26" s="25"/>
      <c r="C26" s="9"/>
      <c r="D26" s="19"/>
      <c r="E26" s="19"/>
      <c r="F26" s="19"/>
    </row>
    <row r="27" spans="1:6" ht="12.75">
      <c r="A27" s="73"/>
      <c r="B27" s="128" t="s">
        <v>61</v>
      </c>
      <c r="C27" s="99"/>
      <c r="D27" s="129"/>
      <c r="E27" s="129"/>
      <c r="F27" s="130">
        <f>SUM(F19:F26)</f>
        <v>0</v>
      </c>
    </row>
    <row r="28" spans="1:6" ht="12.75">
      <c r="A28" s="73"/>
      <c r="B28" s="131"/>
      <c r="C28" s="13"/>
      <c r="D28" s="22"/>
      <c r="E28" s="22"/>
      <c r="F28" s="118"/>
    </row>
    <row r="29" spans="1:6" ht="12.75">
      <c r="A29" s="124" t="s">
        <v>24</v>
      </c>
      <c r="B29" s="125" t="s">
        <v>15</v>
      </c>
      <c r="C29" s="9"/>
      <c r="D29" s="19"/>
      <c r="E29" s="19"/>
      <c r="F29" s="19"/>
    </row>
    <row r="30" spans="1:6" ht="12.75">
      <c r="A30" s="73"/>
      <c r="B30" s="112"/>
      <c r="C30" s="9"/>
      <c r="D30" s="19"/>
      <c r="E30" s="127"/>
      <c r="F30" s="19"/>
    </row>
    <row r="31" spans="1:8" ht="38.25">
      <c r="A31" s="11" t="s">
        <v>20</v>
      </c>
      <c r="B31" s="25" t="s">
        <v>210</v>
      </c>
      <c r="C31" s="9" t="s">
        <v>101</v>
      </c>
      <c r="D31" s="14">
        <v>322</v>
      </c>
      <c r="E31" s="19"/>
      <c r="F31" s="14">
        <f>E31*D31</f>
        <v>0</v>
      </c>
      <c r="H31" s="5"/>
    </row>
    <row r="32" spans="1:8" ht="12.75">
      <c r="A32" s="11"/>
      <c r="B32" s="25"/>
      <c r="C32" s="9"/>
      <c r="D32" s="74"/>
      <c r="E32" s="19"/>
      <c r="F32" s="14"/>
      <c r="H32" s="5"/>
    </row>
    <row r="33" spans="1:6" ht="38.25">
      <c r="A33" s="73" t="s">
        <v>24</v>
      </c>
      <c r="B33" s="25" t="s">
        <v>212</v>
      </c>
      <c r="C33" s="75" t="s">
        <v>38</v>
      </c>
      <c r="D33" s="19">
        <v>196</v>
      </c>
      <c r="E33" s="19"/>
      <c r="F33" s="19">
        <f>E33*D33</f>
        <v>0</v>
      </c>
    </row>
    <row r="34" spans="1:6" ht="12.75">
      <c r="A34" s="73"/>
      <c r="B34" s="25"/>
      <c r="C34" s="9"/>
      <c r="D34" s="19"/>
      <c r="E34" s="127"/>
      <c r="F34" s="19"/>
    </row>
    <row r="35" spans="1:6" ht="38.25">
      <c r="A35" s="73" t="s">
        <v>26</v>
      </c>
      <c r="B35" s="25" t="s">
        <v>213</v>
      </c>
      <c r="C35" s="75" t="s">
        <v>38</v>
      </c>
      <c r="D35" s="19">
        <v>295</v>
      </c>
      <c r="E35" s="19"/>
      <c r="F35" s="19">
        <f>E35*D35</f>
        <v>0</v>
      </c>
    </row>
    <row r="36" spans="1:6" ht="12.75">
      <c r="A36" s="73"/>
      <c r="B36" s="25"/>
      <c r="C36" s="75"/>
      <c r="D36" s="19"/>
      <c r="E36" s="19"/>
      <c r="F36" s="19"/>
    </row>
    <row r="37" spans="1:6" ht="51">
      <c r="A37" s="73" t="s">
        <v>27</v>
      </c>
      <c r="B37" s="25" t="s">
        <v>211</v>
      </c>
      <c r="C37" s="75" t="s">
        <v>38</v>
      </c>
      <c r="D37" s="19">
        <v>275</v>
      </c>
      <c r="E37" s="19"/>
      <c r="F37" s="19">
        <f>E37*D37</f>
        <v>0</v>
      </c>
    </row>
    <row r="38" spans="1:6" ht="12.75">
      <c r="A38" s="73"/>
      <c r="B38" s="25"/>
      <c r="C38" s="9"/>
      <c r="D38" s="19"/>
      <c r="E38" s="127"/>
      <c r="F38" s="19"/>
    </row>
    <row r="39" spans="1:6" ht="25.5">
      <c r="A39" s="73" t="s">
        <v>29</v>
      </c>
      <c r="B39" s="25" t="s">
        <v>62</v>
      </c>
      <c r="C39" s="75" t="s">
        <v>39</v>
      </c>
      <c r="D39" s="19">
        <v>432</v>
      </c>
      <c r="E39" s="19"/>
      <c r="F39" s="19">
        <f>E39*D39</f>
        <v>0</v>
      </c>
    </row>
    <row r="40" spans="1:6" ht="12.75">
      <c r="A40" s="73"/>
      <c r="B40" s="25"/>
      <c r="C40" s="75"/>
      <c r="D40" s="19"/>
      <c r="E40" s="19"/>
      <c r="F40" s="19"/>
    </row>
    <row r="41" spans="1:6" ht="38.25">
      <c r="A41" s="73" t="s">
        <v>30</v>
      </c>
      <c r="B41" s="25" t="s">
        <v>214</v>
      </c>
      <c r="C41" s="9" t="s">
        <v>38</v>
      </c>
      <c r="D41" s="19">
        <v>428</v>
      </c>
      <c r="E41" s="19"/>
      <c r="F41" s="19">
        <f>E41*D41</f>
        <v>0</v>
      </c>
    </row>
    <row r="42" spans="1:6" ht="12.75">
      <c r="A42" s="73"/>
      <c r="B42" s="25"/>
      <c r="C42" s="9"/>
      <c r="D42" s="19"/>
      <c r="E42" s="127"/>
      <c r="F42" s="19"/>
    </row>
    <row r="43" spans="1:6" ht="38.25">
      <c r="A43" s="73" t="s">
        <v>32</v>
      </c>
      <c r="B43" s="25" t="s">
        <v>215</v>
      </c>
      <c r="C43" s="75" t="s">
        <v>39</v>
      </c>
      <c r="D43" s="19">
        <v>357</v>
      </c>
      <c r="E43" s="19"/>
      <c r="F43" s="19">
        <f>E43*D43</f>
        <v>0</v>
      </c>
    </row>
    <row r="44" spans="1:6" ht="12.75">
      <c r="A44" s="73"/>
      <c r="B44" s="25"/>
      <c r="C44" s="9"/>
      <c r="D44" s="19"/>
      <c r="E44" s="127"/>
      <c r="F44" s="19"/>
    </row>
    <row r="45" spans="1:6" ht="51">
      <c r="A45" s="73" t="s">
        <v>43</v>
      </c>
      <c r="B45" s="25" t="s">
        <v>209</v>
      </c>
      <c r="C45" s="75" t="s">
        <v>39</v>
      </c>
      <c r="D45" s="19">
        <v>357</v>
      </c>
      <c r="E45" s="19"/>
      <c r="F45" s="19">
        <f>E45*D45</f>
        <v>0</v>
      </c>
    </row>
    <row r="46" spans="1:6" ht="12.75">
      <c r="A46" s="73"/>
      <c r="B46" s="25"/>
      <c r="C46" s="9"/>
      <c r="D46" s="19"/>
      <c r="E46" s="127"/>
      <c r="F46" s="19"/>
    </row>
    <row r="47" spans="1:6" ht="51">
      <c r="A47" s="73" t="s">
        <v>45</v>
      </c>
      <c r="B47" s="104" t="s">
        <v>216</v>
      </c>
      <c r="C47" s="75" t="s">
        <v>38</v>
      </c>
      <c r="D47" s="19">
        <v>145</v>
      </c>
      <c r="E47" s="19"/>
      <c r="F47" s="19">
        <f>E47*D47</f>
        <v>0</v>
      </c>
    </row>
    <row r="48" spans="1:6" ht="12.75">
      <c r="A48" s="73"/>
      <c r="B48" s="104"/>
      <c r="C48" s="75"/>
      <c r="D48" s="19"/>
      <c r="E48" s="19"/>
      <c r="F48" s="19"/>
    </row>
    <row r="49" spans="1:6" ht="51">
      <c r="A49" s="73" t="s">
        <v>46</v>
      </c>
      <c r="B49" s="104" t="s">
        <v>217</v>
      </c>
      <c r="C49" s="75" t="s">
        <v>38</v>
      </c>
      <c r="D49" s="19">
        <v>338</v>
      </c>
      <c r="E49" s="19"/>
      <c r="F49" s="19">
        <f>E49*D49</f>
        <v>0</v>
      </c>
    </row>
    <row r="50" spans="1:6" ht="12.75">
      <c r="A50" s="73"/>
      <c r="B50" s="104"/>
      <c r="C50" s="75"/>
      <c r="D50" s="19"/>
      <c r="E50" s="19"/>
      <c r="F50" s="19"/>
    </row>
    <row r="51" spans="1:6" ht="140.25">
      <c r="A51" s="73" t="s">
        <v>48</v>
      </c>
      <c r="B51" s="104" t="s">
        <v>227</v>
      </c>
      <c r="C51" s="75" t="s">
        <v>25</v>
      </c>
      <c r="D51" s="19">
        <v>1</v>
      </c>
      <c r="E51" s="19"/>
      <c r="F51" s="19">
        <f>E51*D51</f>
        <v>0</v>
      </c>
    </row>
    <row r="52" spans="1:6" ht="15" customHeight="1">
      <c r="A52" s="73"/>
      <c r="B52" s="25"/>
      <c r="C52" s="9"/>
      <c r="D52" s="19"/>
      <c r="E52" s="19"/>
      <c r="F52" s="19"/>
    </row>
    <row r="53" spans="1:6" ht="12.75">
      <c r="A53" s="73"/>
      <c r="B53" s="128" t="s">
        <v>63</v>
      </c>
      <c r="C53" s="99"/>
      <c r="D53" s="129"/>
      <c r="E53" s="129"/>
      <c r="F53" s="130">
        <f>SUM(F30:F52)</f>
        <v>0</v>
      </c>
    </row>
    <row r="54" spans="1:6" ht="12.75">
      <c r="A54" s="73"/>
      <c r="B54" s="112"/>
      <c r="C54" s="9"/>
      <c r="D54" s="19"/>
      <c r="E54" s="19"/>
      <c r="F54" s="19"/>
    </row>
    <row r="55" spans="1:6" ht="12.75">
      <c r="A55" s="124" t="s">
        <v>26</v>
      </c>
      <c r="B55" s="125" t="s">
        <v>58</v>
      </c>
      <c r="C55" s="9"/>
      <c r="D55" s="19"/>
      <c r="E55" s="19"/>
      <c r="F55" s="19"/>
    </row>
    <row r="56" spans="1:6" ht="12.75">
      <c r="A56" s="73"/>
      <c r="B56" s="25"/>
      <c r="C56" s="9"/>
      <c r="D56" s="19"/>
      <c r="E56" s="19"/>
      <c r="F56" s="19"/>
    </row>
    <row r="57" spans="1:6" ht="51">
      <c r="A57" s="132" t="s">
        <v>20</v>
      </c>
      <c r="B57" s="112" t="s">
        <v>218</v>
      </c>
      <c r="C57" s="9" t="s">
        <v>23</v>
      </c>
      <c r="D57" s="19">
        <v>12</v>
      </c>
      <c r="E57" s="19"/>
      <c r="F57" s="19">
        <f>+D57*E57</f>
        <v>0</v>
      </c>
    </row>
    <row r="58" spans="1:6" ht="15" customHeight="1">
      <c r="A58" s="73"/>
      <c r="B58" s="25"/>
      <c r="C58" s="9"/>
      <c r="D58" s="19"/>
      <c r="E58" s="127"/>
      <c r="F58" s="19"/>
    </row>
    <row r="59" spans="1:6" ht="51">
      <c r="A59" s="132" t="s">
        <v>24</v>
      </c>
      <c r="B59" s="112" t="s">
        <v>219</v>
      </c>
      <c r="C59" s="9" t="s">
        <v>23</v>
      </c>
      <c r="D59" s="19">
        <v>7</v>
      </c>
      <c r="E59" s="19"/>
      <c r="F59" s="19">
        <f>+D59*E59</f>
        <v>0</v>
      </c>
    </row>
    <row r="60" spans="1:6" ht="15" customHeight="1">
      <c r="A60" s="73"/>
      <c r="B60" s="25"/>
      <c r="C60" s="9"/>
      <c r="D60" s="19"/>
      <c r="E60" s="127"/>
      <c r="F60" s="19"/>
    </row>
    <row r="61" spans="1:6" ht="51">
      <c r="A61" s="132" t="s">
        <v>26</v>
      </c>
      <c r="B61" s="112" t="s">
        <v>220</v>
      </c>
      <c r="C61" s="9" t="s">
        <v>23</v>
      </c>
      <c r="D61" s="19">
        <v>6</v>
      </c>
      <c r="E61" s="19"/>
      <c r="F61" s="19">
        <f>+D61*E61</f>
        <v>0</v>
      </c>
    </row>
    <row r="62" spans="1:6" ht="15" customHeight="1">
      <c r="A62" s="132"/>
      <c r="B62" s="25"/>
      <c r="C62" s="9"/>
      <c r="D62" s="19"/>
      <c r="E62" s="127"/>
      <c r="F62" s="19"/>
    </row>
    <row r="63" spans="1:6" ht="51">
      <c r="A63" s="132" t="s">
        <v>27</v>
      </c>
      <c r="B63" s="119" t="s">
        <v>221</v>
      </c>
      <c r="C63" s="9" t="s">
        <v>23</v>
      </c>
      <c r="D63" s="19">
        <v>106</v>
      </c>
      <c r="E63" s="19"/>
      <c r="F63" s="19">
        <f>+D63*E63</f>
        <v>0</v>
      </c>
    </row>
    <row r="64" spans="1:6" ht="12.75">
      <c r="A64" s="132"/>
      <c r="B64" s="25"/>
      <c r="C64" s="9"/>
      <c r="D64" s="19"/>
      <c r="E64" s="19"/>
      <c r="F64" s="19"/>
    </row>
    <row r="65" spans="1:6" ht="51">
      <c r="A65" s="132" t="s">
        <v>29</v>
      </c>
      <c r="B65" s="119" t="s">
        <v>222</v>
      </c>
      <c r="C65" s="9" t="s">
        <v>23</v>
      </c>
      <c r="D65" s="19">
        <v>55</v>
      </c>
      <c r="E65" s="19"/>
      <c r="F65" s="19">
        <f>+D65*E65</f>
        <v>0</v>
      </c>
    </row>
    <row r="66" spans="1:6" ht="12.75">
      <c r="A66" s="132"/>
      <c r="B66" s="25"/>
      <c r="C66" s="9"/>
      <c r="D66" s="19"/>
      <c r="E66" s="19"/>
      <c r="F66" s="19"/>
    </row>
    <row r="67" spans="1:6" ht="51">
      <c r="A67" s="132" t="s">
        <v>30</v>
      </c>
      <c r="B67" s="119" t="s">
        <v>223</v>
      </c>
      <c r="C67" s="9" t="s">
        <v>23</v>
      </c>
      <c r="D67" s="19">
        <v>104</v>
      </c>
      <c r="E67" s="19"/>
      <c r="F67" s="19">
        <f>+D67*E67</f>
        <v>0</v>
      </c>
    </row>
    <row r="68" spans="1:6" ht="12.75">
      <c r="A68" s="132"/>
      <c r="B68" s="25"/>
      <c r="C68" s="9"/>
      <c r="D68" s="19"/>
      <c r="E68" s="19"/>
      <c r="F68" s="19"/>
    </row>
    <row r="69" spans="1:6" ht="63.75">
      <c r="A69" s="132" t="s">
        <v>32</v>
      </c>
      <c r="B69" s="25" t="s">
        <v>224</v>
      </c>
      <c r="C69" s="9" t="s">
        <v>25</v>
      </c>
      <c r="D69" s="19">
        <v>1</v>
      </c>
      <c r="E69" s="19"/>
      <c r="F69" s="19">
        <f>+D69*E69</f>
        <v>0</v>
      </c>
    </row>
    <row r="70" spans="1:6" ht="12.75">
      <c r="A70" s="132"/>
      <c r="B70" s="25"/>
      <c r="C70" s="9"/>
      <c r="D70" s="19"/>
      <c r="E70" s="19"/>
      <c r="F70" s="19"/>
    </row>
    <row r="71" spans="1:6" ht="63.75">
      <c r="A71" s="132" t="s">
        <v>43</v>
      </c>
      <c r="B71" s="25" t="s">
        <v>225</v>
      </c>
      <c r="C71" s="9" t="s">
        <v>25</v>
      </c>
      <c r="D71" s="19">
        <v>1</v>
      </c>
      <c r="E71" s="19"/>
      <c r="F71" s="19">
        <f>+D71*E71</f>
        <v>0</v>
      </c>
    </row>
    <row r="72" spans="1:6" ht="15" customHeight="1">
      <c r="A72" s="132"/>
      <c r="B72" s="25"/>
      <c r="C72" s="9"/>
      <c r="D72" s="19"/>
      <c r="E72" s="19"/>
      <c r="F72" s="19"/>
    </row>
    <row r="73" spans="1:6" ht="63.75">
      <c r="A73" s="132" t="s">
        <v>45</v>
      </c>
      <c r="B73" s="25" t="s">
        <v>226</v>
      </c>
      <c r="C73" s="9" t="s">
        <v>25</v>
      </c>
      <c r="D73" s="19">
        <v>7</v>
      </c>
      <c r="E73" s="19"/>
      <c r="F73" s="19">
        <f>+D73*E73</f>
        <v>0</v>
      </c>
    </row>
    <row r="74" spans="1:6" ht="12.75">
      <c r="A74" s="73"/>
      <c r="B74" s="133"/>
      <c r="C74" s="9"/>
      <c r="D74" s="19"/>
      <c r="E74" s="19"/>
      <c r="F74" s="19"/>
    </row>
    <row r="75" spans="1:6" ht="12.75">
      <c r="A75" s="73"/>
      <c r="B75" s="128" t="s">
        <v>64</v>
      </c>
      <c r="C75" s="99"/>
      <c r="D75" s="129"/>
      <c r="E75" s="129"/>
      <c r="F75" s="130">
        <f>SUM(F57:F74)</f>
        <v>0</v>
      </c>
    </row>
    <row r="76" spans="1:6" ht="12.75">
      <c r="A76" s="73"/>
      <c r="B76" s="125"/>
      <c r="C76" s="9"/>
      <c r="D76" s="19"/>
      <c r="E76" s="19"/>
      <c r="F76" s="134"/>
    </row>
    <row r="77" spans="1:9" ht="12.75">
      <c r="A77" s="124" t="s">
        <v>27</v>
      </c>
      <c r="B77" s="125" t="s">
        <v>18</v>
      </c>
      <c r="C77" s="9"/>
      <c r="D77" s="19"/>
      <c r="E77" s="19"/>
      <c r="F77" s="19"/>
      <c r="I77" s="2"/>
    </row>
    <row r="78" spans="1:9" ht="12.75">
      <c r="A78" s="73"/>
      <c r="B78" s="25"/>
      <c r="C78" s="9"/>
      <c r="D78" s="19"/>
      <c r="E78" s="19"/>
      <c r="F78" s="19"/>
      <c r="I78" s="2"/>
    </row>
    <row r="79" spans="1:6" ht="12.75">
      <c r="A79" s="73" t="s">
        <v>20</v>
      </c>
      <c r="B79" s="25" t="s">
        <v>55</v>
      </c>
      <c r="C79" s="9" t="s">
        <v>23</v>
      </c>
      <c r="D79" s="19">
        <v>263</v>
      </c>
      <c r="E79" s="19"/>
      <c r="F79" s="19">
        <f>+D79*E79</f>
        <v>0</v>
      </c>
    </row>
    <row r="80" spans="1:6" ht="12.75">
      <c r="A80" s="73"/>
      <c r="B80" s="25"/>
      <c r="C80" s="9"/>
      <c r="D80" s="19"/>
      <c r="E80" s="127"/>
      <c r="F80" s="19"/>
    </row>
    <row r="81" spans="1:6" ht="38.25">
      <c r="A81" s="73" t="s">
        <v>24</v>
      </c>
      <c r="B81" s="25" t="s">
        <v>264</v>
      </c>
      <c r="C81" s="9" t="s">
        <v>23</v>
      </c>
      <c r="D81" s="19">
        <v>263</v>
      </c>
      <c r="E81" s="19"/>
      <c r="F81" s="19">
        <f>+D81*E81</f>
        <v>0</v>
      </c>
    </row>
    <row r="82" spans="1:6" ht="12.75">
      <c r="A82" s="73"/>
      <c r="B82" s="25"/>
      <c r="C82" s="9"/>
      <c r="D82" s="19"/>
      <c r="E82" s="19"/>
      <c r="F82" s="19"/>
    </row>
    <row r="83" spans="1:6" s="35" customFormat="1" ht="25.5">
      <c r="A83" s="135" t="s">
        <v>26</v>
      </c>
      <c r="B83" s="136" t="s">
        <v>228</v>
      </c>
      <c r="C83" s="137" t="s">
        <v>28</v>
      </c>
      <c r="D83" s="137">
        <v>1</v>
      </c>
      <c r="E83" s="37"/>
      <c r="F83" s="19">
        <f>D83*E83</f>
        <v>0</v>
      </c>
    </row>
    <row r="84" spans="1:6" ht="12.75">
      <c r="A84" s="73"/>
      <c r="B84" s="25"/>
      <c r="C84" s="9"/>
      <c r="D84" s="19"/>
      <c r="E84" s="127"/>
      <c r="F84" s="19"/>
    </row>
    <row r="85" spans="1:6" ht="12.75">
      <c r="A85" s="73"/>
      <c r="B85" s="128" t="s">
        <v>65</v>
      </c>
      <c r="C85" s="99"/>
      <c r="D85" s="129"/>
      <c r="E85" s="129"/>
      <c r="F85" s="130">
        <f>SUM(F79:F84)</f>
        <v>0</v>
      </c>
    </row>
  </sheetData>
  <sheetProtection selectLockedCells="1" selectUnlockedCells="1"/>
  <mergeCells count="12">
    <mergeCell ref="B13:F13"/>
    <mergeCell ref="B12:F12"/>
    <mergeCell ref="C8:E8"/>
    <mergeCell ref="C9:E9"/>
    <mergeCell ref="C10:E10"/>
    <mergeCell ref="A2:F2"/>
    <mergeCell ref="A1:F1"/>
    <mergeCell ref="A3:F3"/>
    <mergeCell ref="A4:F4"/>
    <mergeCell ref="A5:F5"/>
    <mergeCell ref="C6:E6"/>
    <mergeCell ref="C7:E7"/>
  </mergeCells>
  <printOptions/>
  <pageMargins left="0.7" right="0.7" top="0.75" bottom="0.75" header="0.5118055555555555" footer="0.3"/>
  <pageSetup horizontalDpi="600" verticalDpi="600" orientation="portrait" paperSize="9" r:id="rId1"/>
  <headerFooter alignWithMargins="0">
    <oddFooter>&amp;C&amp;9stran &amp;P</oddFooter>
  </headerFooter>
</worksheet>
</file>

<file path=xl/worksheets/sheet4.xml><?xml version="1.0" encoding="utf-8"?>
<worksheet xmlns="http://schemas.openxmlformats.org/spreadsheetml/2006/main" xmlns:r="http://schemas.openxmlformats.org/officeDocument/2006/relationships">
  <dimension ref="A1:I77"/>
  <sheetViews>
    <sheetView view="pageBreakPreview" zoomScaleSheetLayoutView="100" zoomScalePageLayoutView="0" workbookViewId="0" topLeftCell="A60">
      <selection activeCell="B71" sqref="B71"/>
    </sheetView>
  </sheetViews>
  <sheetFormatPr defaultColWidth="9.00390625" defaultRowHeight="12.75"/>
  <cols>
    <col min="1" max="1" width="4.75390625" style="1" customWidth="1"/>
    <col min="2" max="2" width="42.75390625" style="2" customWidth="1"/>
    <col min="3" max="3" width="8.125" style="3" customWidth="1"/>
    <col min="4" max="4" width="9.125" style="4" customWidth="1"/>
    <col min="5" max="5" width="10.75390625" style="4" customWidth="1"/>
    <col min="6" max="6" width="13.875" style="4" customWidth="1"/>
    <col min="7" max="7" width="11.75390625" style="5" customWidth="1"/>
    <col min="8" max="16384" width="9.125" style="6" customWidth="1"/>
  </cols>
  <sheetData>
    <row r="1" spans="1:6" ht="25.5" customHeight="1">
      <c r="A1" s="269" t="str">
        <f>REKAPITULACIJA!B8</f>
        <v>ŠIRITEV POSLOVNO - EKONOMSKE INFRATSTUKTURE V POSLOVNI CONI AJDOVŠČINA - MIRCE / POD FRUCTALOM</v>
      </c>
      <c r="B1" s="269"/>
      <c r="C1" s="269"/>
      <c r="D1" s="269"/>
      <c r="E1" s="269"/>
      <c r="F1" s="269"/>
    </row>
    <row r="2" spans="1:6" ht="12.75">
      <c r="A2" s="269" t="str">
        <f>REKAPITULACIJA!B9</f>
        <v>ETAPA 1: PC AJDOVŠČINA – MIRCE 2</v>
      </c>
      <c r="B2" s="276"/>
      <c r="C2" s="276"/>
      <c r="D2" s="276"/>
      <c r="E2" s="276"/>
      <c r="F2" s="276"/>
    </row>
    <row r="3" spans="1:6" ht="12.75">
      <c r="A3" s="270" t="s">
        <v>229</v>
      </c>
      <c r="B3" s="270"/>
      <c r="C3" s="270"/>
      <c r="D3" s="270"/>
      <c r="E3" s="270"/>
      <c r="F3" s="270"/>
    </row>
    <row r="4" spans="1:6" ht="12.75">
      <c r="A4" s="270" t="s">
        <v>0</v>
      </c>
      <c r="B4" s="270"/>
      <c r="C4" s="270"/>
      <c r="D4" s="270"/>
      <c r="E4" s="270"/>
      <c r="F4" s="270"/>
    </row>
    <row r="5" spans="1:6" ht="13.5" thickBot="1">
      <c r="A5" s="271"/>
      <c r="B5" s="271"/>
      <c r="C5" s="271"/>
      <c r="D5" s="271"/>
      <c r="E5" s="271"/>
      <c r="F5" s="271"/>
    </row>
    <row r="6" spans="1:6" ht="12.75">
      <c r="A6" s="120" t="s">
        <v>20</v>
      </c>
      <c r="B6" s="229" t="s">
        <v>14</v>
      </c>
      <c r="C6" s="272"/>
      <c r="D6" s="272"/>
      <c r="E6" s="272"/>
      <c r="F6" s="142">
        <f>+F27</f>
        <v>0</v>
      </c>
    </row>
    <row r="7" spans="1:6" ht="12.75">
      <c r="A7" s="121" t="s">
        <v>24</v>
      </c>
      <c r="B7" s="230" t="s">
        <v>57</v>
      </c>
      <c r="C7" s="273"/>
      <c r="D7" s="273"/>
      <c r="E7" s="273"/>
      <c r="F7" s="144">
        <f>+F53</f>
        <v>0</v>
      </c>
    </row>
    <row r="8" spans="1:6" ht="12.75" customHeight="1">
      <c r="A8" s="121" t="s">
        <v>26</v>
      </c>
      <c r="B8" s="230" t="s">
        <v>58</v>
      </c>
      <c r="C8" s="273"/>
      <c r="D8" s="273"/>
      <c r="E8" s="273"/>
      <c r="F8" s="144">
        <f>+F65</f>
        <v>0</v>
      </c>
    </row>
    <row r="9" spans="1:6" ht="13.5" customHeight="1" thickBot="1">
      <c r="A9" s="122" t="s">
        <v>27</v>
      </c>
      <c r="B9" s="232" t="s">
        <v>18</v>
      </c>
      <c r="C9" s="275"/>
      <c r="D9" s="275"/>
      <c r="E9" s="275"/>
      <c r="F9" s="233">
        <f>+F77</f>
        <v>0</v>
      </c>
    </row>
    <row r="10" spans="1:6" ht="14.25" customHeight="1" thickBot="1" thickTop="1">
      <c r="A10" s="123"/>
      <c r="B10" s="228" t="s">
        <v>19</v>
      </c>
      <c r="C10" s="268"/>
      <c r="D10" s="268"/>
      <c r="E10" s="268"/>
      <c r="F10" s="145">
        <f>SUM(F6:F9)</f>
        <v>0</v>
      </c>
    </row>
    <row r="11" spans="1:6" ht="12.75">
      <c r="A11" s="102"/>
      <c r="B11" s="103"/>
      <c r="C11" s="13"/>
      <c r="D11" s="13"/>
      <c r="E11" s="13"/>
      <c r="F11" s="22"/>
    </row>
    <row r="12" spans="1:8" ht="54.75" customHeight="1">
      <c r="A12" s="102"/>
      <c r="B12" s="266" t="s">
        <v>286</v>
      </c>
      <c r="C12" s="267"/>
      <c r="D12" s="267"/>
      <c r="E12" s="267"/>
      <c r="F12" s="267"/>
      <c r="H12" s="5"/>
    </row>
    <row r="13" spans="1:9" s="58" customFormat="1" ht="52.5" customHeight="1">
      <c r="A13" s="105" t="s">
        <v>174</v>
      </c>
      <c r="B13" s="265" t="s">
        <v>181</v>
      </c>
      <c r="C13" s="265"/>
      <c r="D13" s="265"/>
      <c r="E13" s="265"/>
      <c r="F13" s="265"/>
      <c r="G13" s="56"/>
      <c r="H13" s="56"/>
      <c r="I13" s="57"/>
    </row>
    <row r="14" spans="1:6" ht="12.75">
      <c r="A14" s="102"/>
      <c r="B14" s="103"/>
      <c r="C14" s="13"/>
      <c r="D14" s="13"/>
      <c r="E14" s="13"/>
      <c r="F14" s="22"/>
    </row>
    <row r="15" spans="1:6" s="33" customFormat="1" ht="13.5" thickBot="1">
      <c r="A15" s="108" t="s">
        <v>167</v>
      </c>
      <c r="B15" s="109" t="s">
        <v>168</v>
      </c>
      <c r="C15" s="110" t="s">
        <v>72</v>
      </c>
      <c r="D15" s="110" t="s">
        <v>73</v>
      </c>
      <c r="E15" s="111" t="s">
        <v>74</v>
      </c>
      <c r="F15" s="111" t="s">
        <v>75</v>
      </c>
    </row>
    <row r="16" spans="1:6" s="33" customFormat="1" ht="12.75">
      <c r="A16" s="76"/>
      <c r="B16" s="77"/>
      <c r="C16" s="78"/>
      <c r="D16" s="78"/>
      <c r="E16" s="79"/>
      <c r="F16" s="79"/>
    </row>
    <row r="17" spans="1:6" ht="12.75">
      <c r="A17" s="124" t="s">
        <v>20</v>
      </c>
      <c r="B17" s="125" t="s">
        <v>21</v>
      </c>
      <c r="C17" s="9"/>
      <c r="D17" s="19"/>
      <c r="E17" s="19"/>
      <c r="F17" s="19"/>
    </row>
    <row r="18" spans="1:6" ht="12.75">
      <c r="A18" s="73"/>
      <c r="B18" s="112"/>
      <c r="C18" s="9"/>
      <c r="D18" s="19"/>
      <c r="E18" s="19"/>
      <c r="F18" s="19"/>
    </row>
    <row r="19" spans="1:6" ht="25.5">
      <c r="A19" s="73" t="s">
        <v>20</v>
      </c>
      <c r="B19" s="25" t="s">
        <v>66</v>
      </c>
      <c r="C19" s="9" t="s">
        <v>23</v>
      </c>
      <c r="D19" s="19">
        <v>250</v>
      </c>
      <c r="E19" s="19"/>
      <c r="F19" s="19">
        <f>+D19*E19</f>
        <v>0</v>
      </c>
    </row>
    <row r="20" spans="1:6" ht="12.75">
      <c r="A20" s="73"/>
      <c r="B20" s="126"/>
      <c r="C20" s="9"/>
      <c r="D20" s="19"/>
      <c r="E20" s="127"/>
      <c r="F20" s="19"/>
    </row>
    <row r="21" spans="1:6" ht="25.5">
      <c r="A21" s="73" t="s">
        <v>24</v>
      </c>
      <c r="B21" s="25" t="s">
        <v>60</v>
      </c>
      <c r="C21" s="9" t="s">
        <v>25</v>
      </c>
      <c r="D21" s="19">
        <v>7</v>
      </c>
      <c r="E21" s="19"/>
      <c r="F21" s="19">
        <f>+D21*E21</f>
        <v>0</v>
      </c>
    </row>
    <row r="22" spans="1:6" ht="12.75">
      <c r="A22" s="73"/>
      <c r="B22" s="25"/>
      <c r="C22" s="9"/>
      <c r="D22" s="19"/>
      <c r="E22" s="19"/>
      <c r="F22" s="19"/>
    </row>
    <row r="23" spans="1:8" ht="51">
      <c r="A23" s="11" t="s">
        <v>26</v>
      </c>
      <c r="B23" s="16" t="s">
        <v>33</v>
      </c>
      <c r="C23" s="13"/>
      <c r="D23" s="14"/>
      <c r="E23" s="14"/>
      <c r="F23" s="14"/>
      <c r="H23" s="5"/>
    </row>
    <row r="24" spans="1:8" ht="12.75">
      <c r="A24" s="11"/>
      <c r="B24" s="16" t="s">
        <v>34</v>
      </c>
      <c r="C24" s="13" t="s">
        <v>35</v>
      </c>
      <c r="D24" s="14">
        <v>20</v>
      </c>
      <c r="E24" s="14"/>
      <c r="F24" s="14">
        <f>+E24*$D24</f>
        <v>0</v>
      </c>
      <c r="H24" s="5"/>
    </row>
    <row r="25" spans="1:8" ht="12.75">
      <c r="A25" s="11"/>
      <c r="B25" s="16" t="s">
        <v>36</v>
      </c>
      <c r="C25" s="13" t="s">
        <v>35</v>
      </c>
      <c r="D25" s="14">
        <v>10</v>
      </c>
      <c r="E25" s="14"/>
      <c r="F25" s="14">
        <f>+E25*$D25</f>
        <v>0</v>
      </c>
      <c r="H25" s="5"/>
    </row>
    <row r="26" spans="1:6" ht="12.75">
      <c r="A26" s="73"/>
      <c r="B26" s="25"/>
      <c r="C26" s="9"/>
      <c r="D26" s="19"/>
      <c r="E26" s="19"/>
      <c r="F26" s="19"/>
    </row>
    <row r="27" spans="1:6" ht="12.75">
      <c r="A27" s="73"/>
      <c r="B27" s="128" t="s">
        <v>61</v>
      </c>
      <c r="C27" s="99"/>
      <c r="D27" s="129"/>
      <c r="E27" s="129"/>
      <c r="F27" s="130">
        <f>SUM(F19:F26)</f>
        <v>0</v>
      </c>
    </row>
    <row r="28" spans="1:6" ht="12.75">
      <c r="A28" s="73"/>
      <c r="B28" s="131"/>
      <c r="C28" s="13"/>
      <c r="D28" s="22"/>
      <c r="E28" s="22"/>
      <c r="F28" s="118"/>
    </row>
    <row r="29" spans="1:6" ht="12.75">
      <c r="A29" s="124" t="s">
        <v>24</v>
      </c>
      <c r="B29" s="125" t="s">
        <v>15</v>
      </c>
      <c r="C29" s="9"/>
      <c r="D29" s="19"/>
      <c r="E29" s="19"/>
      <c r="F29" s="19"/>
    </row>
    <row r="30" spans="1:6" ht="12.75">
      <c r="A30" s="73"/>
      <c r="B30" s="112"/>
      <c r="C30" s="9"/>
      <c r="D30" s="19"/>
      <c r="E30" s="127"/>
      <c r="F30" s="19"/>
    </row>
    <row r="31" spans="1:8" ht="38.25">
      <c r="A31" s="11" t="s">
        <v>20</v>
      </c>
      <c r="B31" s="25" t="s">
        <v>210</v>
      </c>
      <c r="C31" s="9" t="s">
        <v>101</v>
      </c>
      <c r="D31" s="14">
        <v>322</v>
      </c>
      <c r="E31" s="19"/>
      <c r="F31" s="14">
        <f>E31*D31</f>
        <v>0</v>
      </c>
      <c r="H31" s="5"/>
    </row>
    <row r="32" spans="1:8" ht="12.75">
      <c r="A32" s="11"/>
      <c r="B32" s="25"/>
      <c r="C32" s="9"/>
      <c r="D32" s="74"/>
      <c r="E32" s="19"/>
      <c r="F32" s="14"/>
      <c r="H32" s="5"/>
    </row>
    <row r="33" spans="1:6" ht="38.25">
      <c r="A33" s="73" t="s">
        <v>24</v>
      </c>
      <c r="B33" s="25" t="s">
        <v>212</v>
      </c>
      <c r="C33" s="75" t="s">
        <v>38</v>
      </c>
      <c r="D33" s="19">
        <v>196</v>
      </c>
      <c r="E33" s="19"/>
      <c r="F33" s="19">
        <f>E33*D33</f>
        <v>0</v>
      </c>
    </row>
    <row r="34" spans="1:6" ht="12.75">
      <c r="A34" s="73"/>
      <c r="B34" s="25"/>
      <c r="C34" s="9"/>
      <c r="D34" s="19"/>
      <c r="E34" s="127"/>
      <c r="F34" s="19"/>
    </row>
    <row r="35" spans="1:6" ht="38.25">
      <c r="A35" s="73" t="s">
        <v>26</v>
      </c>
      <c r="B35" s="25" t="s">
        <v>213</v>
      </c>
      <c r="C35" s="75" t="s">
        <v>38</v>
      </c>
      <c r="D35" s="19">
        <v>295</v>
      </c>
      <c r="E35" s="19"/>
      <c r="F35" s="19">
        <f>E35*D35</f>
        <v>0</v>
      </c>
    </row>
    <row r="36" spans="1:6" ht="12.75">
      <c r="A36" s="73"/>
      <c r="B36" s="25"/>
      <c r="C36" s="75"/>
      <c r="D36" s="19"/>
      <c r="E36" s="19"/>
      <c r="F36" s="19"/>
    </row>
    <row r="37" spans="1:6" ht="51">
      <c r="A37" s="73" t="s">
        <v>27</v>
      </c>
      <c r="B37" s="25" t="s">
        <v>211</v>
      </c>
      <c r="C37" s="75" t="s">
        <v>38</v>
      </c>
      <c r="D37" s="19">
        <v>275</v>
      </c>
      <c r="E37" s="19"/>
      <c r="F37" s="19">
        <f>E37*D37</f>
        <v>0</v>
      </c>
    </row>
    <row r="38" spans="1:6" ht="12.75">
      <c r="A38" s="73"/>
      <c r="B38" s="25"/>
      <c r="C38" s="9"/>
      <c r="D38" s="19"/>
      <c r="E38" s="127"/>
      <c r="F38" s="19"/>
    </row>
    <row r="39" spans="1:6" ht="25.5">
      <c r="A39" s="73" t="s">
        <v>29</v>
      </c>
      <c r="B39" s="25" t="s">
        <v>62</v>
      </c>
      <c r="C39" s="75" t="s">
        <v>39</v>
      </c>
      <c r="D39" s="19">
        <v>163</v>
      </c>
      <c r="E39" s="19"/>
      <c r="F39" s="19">
        <f>E39*D39</f>
        <v>0</v>
      </c>
    </row>
    <row r="40" spans="1:6" ht="12.75">
      <c r="A40" s="73"/>
      <c r="B40" s="25"/>
      <c r="C40" s="75"/>
      <c r="D40" s="19"/>
      <c r="E40" s="19"/>
      <c r="F40" s="19"/>
    </row>
    <row r="41" spans="1:6" ht="38.25">
      <c r="A41" s="73" t="s">
        <v>30</v>
      </c>
      <c r="B41" s="25" t="s">
        <v>214</v>
      </c>
      <c r="C41" s="9" t="s">
        <v>38</v>
      </c>
      <c r="D41" s="19">
        <v>427</v>
      </c>
      <c r="E41" s="19"/>
      <c r="F41" s="19">
        <f>E41*D41</f>
        <v>0</v>
      </c>
    </row>
    <row r="42" spans="1:6" ht="12.75">
      <c r="A42" s="73"/>
      <c r="B42" s="25"/>
      <c r="C42" s="9"/>
      <c r="D42" s="19"/>
      <c r="E42" s="127"/>
      <c r="F42" s="19"/>
    </row>
    <row r="43" spans="1:6" ht="38.25">
      <c r="A43" s="73" t="s">
        <v>32</v>
      </c>
      <c r="B43" s="25" t="s">
        <v>215</v>
      </c>
      <c r="C43" s="75" t="s">
        <v>39</v>
      </c>
      <c r="D43" s="19">
        <v>358</v>
      </c>
      <c r="E43" s="19"/>
      <c r="F43" s="19">
        <f>E43*D43</f>
        <v>0</v>
      </c>
    </row>
    <row r="44" spans="1:6" ht="12.75">
      <c r="A44" s="73"/>
      <c r="B44" s="25"/>
      <c r="C44" s="9"/>
      <c r="D44" s="19"/>
      <c r="E44" s="127"/>
      <c r="F44" s="19"/>
    </row>
    <row r="45" spans="1:6" ht="51">
      <c r="A45" s="73" t="s">
        <v>43</v>
      </c>
      <c r="B45" s="25" t="s">
        <v>287</v>
      </c>
      <c r="C45" s="75" t="s">
        <v>39</v>
      </c>
      <c r="D45" s="19">
        <v>358</v>
      </c>
      <c r="E45" s="19"/>
      <c r="F45" s="19">
        <f>E45*D45</f>
        <v>0</v>
      </c>
    </row>
    <row r="46" spans="1:6" ht="12.75">
      <c r="A46" s="73"/>
      <c r="B46" s="25"/>
      <c r="C46" s="9"/>
      <c r="D46" s="19"/>
      <c r="E46" s="127"/>
      <c r="F46" s="19"/>
    </row>
    <row r="47" spans="1:6" ht="51">
      <c r="A47" s="73" t="s">
        <v>45</v>
      </c>
      <c r="B47" s="104" t="s">
        <v>216</v>
      </c>
      <c r="C47" s="75" t="s">
        <v>38</v>
      </c>
      <c r="D47" s="19">
        <v>95</v>
      </c>
      <c r="E47" s="19"/>
      <c r="F47" s="19">
        <f>E47*D47</f>
        <v>0</v>
      </c>
    </row>
    <row r="48" spans="1:6" ht="12.75">
      <c r="A48" s="73"/>
      <c r="B48" s="104"/>
      <c r="C48" s="75"/>
      <c r="D48" s="19"/>
      <c r="E48" s="19"/>
      <c r="F48" s="19"/>
    </row>
    <row r="49" spans="1:6" ht="51">
      <c r="A49" s="73" t="s">
        <v>46</v>
      </c>
      <c r="B49" s="104" t="s">
        <v>217</v>
      </c>
      <c r="C49" s="75" t="s">
        <v>38</v>
      </c>
      <c r="D49" s="19">
        <v>338</v>
      </c>
      <c r="E49" s="19"/>
      <c r="F49" s="19">
        <f>E49*D49</f>
        <v>0</v>
      </c>
    </row>
    <row r="50" spans="1:6" ht="12.75">
      <c r="A50" s="73"/>
      <c r="B50" s="104"/>
      <c r="C50" s="75"/>
      <c r="D50" s="19"/>
      <c r="E50" s="19"/>
      <c r="F50" s="19"/>
    </row>
    <row r="51" spans="1:6" ht="140.25">
      <c r="A51" s="73" t="s">
        <v>48</v>
      </c>
      <c r="B51" s="104" t="s">
        <v>232</v>
      </c>
      <c r="C51" s="75" t="s">
        <v>25</v>
      </c>
      <c r="D51" s="19">
        <v>1</v>
      </c>
      <c r="E51" s="19"/>
      <c r="F51" s="19">
        <f>E51*D51</f>
        <v>0</v>
      </c>
    </row>
    <row r="52" spans="1:6" ht="15" customHeight="1">
      <c r="A52" s="73"/>
      <c r="B52" s="25"/>
      <c r="C52" s="9"/>
      <c r="D52" s="19"/>
      <c r="E52" s="19"/>
      <c r="F52" s="19"/>
    </row>
    <row r="53" spans="1:6" ht="12.75">
      <c r="A53" s="73"/>
      <c r="B53" s="128" t="s">
        <v>63</v>
      </c>
      <c r="C53" s="99"/>
      <c r="D53" s="129"/>
      <c r="E53" s="129"/>
      <c r="F53" s="130">
        <f>SUM(F30:F52)</f>
        <v>0</v>
      </c>
    </row>
    <row r="54" spans="1:6" ht="12.75">
      <c r="A54" s="73"/>
      <c r="B54" s="112"/>
      <c r="C54" s="9"/>
      <c r="D54" s="19"/>
      <c r="E54" s="19"/>
      <c r="F54" s="19"/>
    </row>
    <row r="55" spans="1:6" ht="12.75">
      <c r="A55" s="124" t="s">
        <v>26</v>
      </c>
      <c r="B55" s="125" t="s">
        <v>58</v>
      </c>
      <c r="C55" s="9"/>
      <c r="D55" s="19"/>
      <c r="E55" s="19"/>
      <c r="F55" s="19"/>
    </row>
    <row r="56" spans="1:6" ht="12.75">
      <c r="A56" s="73"/>
      <c r="B56" s="25"/>
      <c r="C56" s="9"/>
      <c r="D56" s="19"/>
      <c r="E56" s="19"/>
      <c r="F56" s="19"/>
    </row>
    <row r="57" spans="1:6" ht="51">
      <c r="A57" s="132" t="s">
        <v>20</v>
      </c>
      <c r="B57" s="112" t="s">
        <v>218</v>
      </c>
      <c r="C57" s="9" t="s">
        <v>23</v>
      </c>
      <c r="D57" s="19">
        <v>23</v>
      </c>
      <c r="E57" s="19"/>
      <c r="F57" s="19">
        <f>+D57*E57</f>
        <v>0</v>
      </c>
    </row>
    <row r="58" spans="1:6" ht="15" customHeight="1">
      <c r="A58" s="73"/>
      <c r="B58" s="25"/>
      <c r="C58" s="9"/>
      <c r="D58" s="19"/>
      <c r="E58" s="127"/>
      <c r="F58" s="19"/>
    </row>
    <row r="59" spans="1:6" ht="51">
      <c r="A59" s="132" t="s">
        <v>24</v>
      </c>
      <c r="B59" s="112" t="s">
        <v>219</v>
      </c>
      <c r="C59" s="9" t="s">
        <v>23</v>
      </c>
      <c r="D59" s="19">
        <v>250</v>
      </c>
      <c r="E59" s="19"/>
      <c r="F59" s="19">
        <f>+D59*E59</f>
        <v>0</v>
      </c>
    </row>
    <row r="60" spans="1:6" ht="15" customHeight="1">
      <c r="A60" s="73"/>
      <c r="B60" s="25"/>
      <c r="C60" s="9"/>
      <c r="D60" s="19"/>
      <c r="E60" s="127"/>
      <c r="F60" s="19"/>
    </row>
    <row r="61" spans="1:9" s="5" customFormat="1" ht="76.5">
      <c r="A61" s="132" t="s">
        <v>26</v>
      </c>
      <c r="B61" s="25" t="s">
        <v>231</v>
      </c>
      <c r="C61" s="9" t="s">
        <v>25</v>
      </c>
      <c r="D61" s="19">
        <v>7</v>
      </c>
      <c r="E61" s="19"/>
      <c r="F61" s="19">
        <f>+D61*E61</f>
        <v>0</v>
      </c>
      <c r="H61" s="6"/>
      <c r="I61" s="6"/>
    </row>
    <row r="62" spans="1:6" ht="12.75">
      <c r="A62" s="132"/>
      <c r="B62" s="25"/>
      <c r="C62" s="9"/>
      <c r="D62" s="19"/>
      <c r="E62" s="19"/>
      <c r="F62" s="19"/>
    </row>
    <row r="63" spans="1:6" ht="89.25">
      <c r="A63" s="132" t="s">
        <v>43</v>
      </c>
      <c r="B63" s="25" t="s">
        <v>67</v>
      </c>
      <c r="C63" s="9" t="s">
        <v>25</v>
      </c>
      <c r="D63" s="19">
        <v>7</v>
      </c>
      <c r="E63" s="19"/>
      <c r="F63" s="19">
        <f>+D63*E63</f>
        <v>0</v>
      </c>
    </row>
    <row r="64" spans="1:6" ht="12.75">
      <c r="A64" s="73"/>
      <c r="B64" s="133"/>
      <c r="C64" s="9"/>
      <c r="D64" s="19"/>
      <c r="E64" s="19"/>
      <c r="F64" s="19"/>
    </row>
    <row r="65" spans="1:6" ht="12.75">
      <c r="A65" s="73"/>
      <c r="B65" s="128" t="s">
        <v>64</v>
      </c>
      <c r="C65" s="99"/>
      <c r="D65" s="129"/>
      <c r="E65" s="129"/>
      <c r="F65" s="130">
        <f>SUM(F57:F64)</f>
        <v>0</v>
      </c>
    </row>
    <row r="66" spans="1:6" ht="12.75">
      <c r="A66" s="73"/>
      <c r="B66" s="125"/>
      <c r="C66" s="9"/>
      <c r="D66" s="19"/>
      <c r="E66" s="19"/>
      <c r="F66" s="134"/>
    </row>
    <row r="67" spans="1:9" ht="12.75">
      <c r="A67" s="124" t="s">
        <v>27</v>
      </c>
      <c r="B67" s="125" t="s">
        <v>18</v>
      </c>
      <c r="C67" s="9"/>
      <c r="D67" s="19"/>
      <c r="E67" s="19"/>
      <c r="F67" s="19"/>
      <c r="I67" s="2"/>
    </row>
    <row r="68" spans="1:9" ht="12.75">
      <c r="A68" s="73"/>
      <c r="B68" s="25"/>
      <c r="C68" s="9"/>
      <c r="D68" s="19"/>
      <c r="E68" s="19"/>
      <c r="F68" s="19"/>
      <c r="I68" s="2"/>
    </row>
    <row r="69" spans="1:6" ht="12.75">
      <c r="A69" s="73" t="s">
        <v>20</v>
      </c>
      <c r="B69" s="25" t="s">
        <v>55</v>
      </c>
      <c r="C69" s="9" t="s">
        <v>23</v>
      </c>
      <c r="D69" s="19">
        <v>250</v>
      </c>
      <c r="E69" s="19"/>
      <c r="F69" s="19">
        <f>+D69*E69</f>
        <v>0</v>
      </c>
    </row>
    <row r="70" spans="1:6" ht="12.75">
      <c r="A70" s="73"/>
      <c r="B70" s="25"/>
      <c r="C70" s="9"/>
      <c r="D70" s="19"/>
      <c r="E70" s="127"/>
      <c r="F70" s="19"/>
    </row>
    <row r="71" spans="1:6" ht="38.25">
      <c r="A71" s="73" t="s">
        <v>24</v>
      </c>
      <c r="B71" s="25" t="s">
        <v>264</v>
      </c>
      <c r="C71" s="9" t="s">
        <v>23</v>
      </c>
      <c r="D71" s="19">
        <v>250</v>
      </c>
      <c r="E71" s="19"/>
      <c r="F71" s="19">
        <f>+D71*E71</f>
        <v>0</v>
      </c>
    </row>
    <row r="72" spans="1:6" ht="12.75">
      <c r="A72" s="73"/>
      <c r="B72" s="25"/>
      <c r="C72" s="9"/>
      <c r="D72" s="19"/>
      <c r="E72" s="19"/>
      <c r="F72" s="19"/>
    </row>
    <row r="73" spans="1:8" ht="12.75">
      <c r="A73" s="73" t="s">
        <v>26</v>
      </c>
      <c r="B73" s="25" t="s">
        <v>68</v>
      </c>
      <c r="C73" s="9" t="s">
        <v>23</v>
      </c>
      <c r="D73" s="19">
        <v>250</v>
      </c>
      <c r="E73" s="19"/>
      <c r="F73" s="19">
        <f>+D73*E73</f>
        <v>0</v>
      </c>
      <c r="H73" s="5"/>
    </row>
    <row r="74" spans="1:8" ht="12.75">
      <c r="A74" s="73"/>
      <c r="B74" s="25"/>
      <c r="C74" s="139"/>
      <c r="D74" s="19"/>
      <c r="E74" s="19"/>
      <c r="F74" s="19"/>
      <c r="H74" s="5"/>
    </row>
    <row r="75" spans="1:6" s="35" customFormat="1" ht="25.5">
      <c r="A75" s="135" t="s">
        <v>27</v>
      </c>
      <c r="B75" s="136" t="s">
        <v>228</v>
      </c>
      <c r="C75" s="137" t="s">
        <v>28</v>
      </c>
      <c r="D75" s="140">
        <v>1</v>
      </c>
      <c r="E75" s="37"/>
      <c r="F75" s="19">
        <f>+D75*E75</f>
        <v>0</v>
      </c>
    </row>
    <row r="76" spans="1:6" ht="12.75">
      <c r="A76" s="73"/>
      <c r="B76" s="25"/>
      <c r="C76" s="9"/>
      <c r="D76" s="19"/>
      <c r="E76" s="127"/>
      <c r="F76" s="19"/>
    </row>
    <row r="77" spans="1:6" ht="12.75">
      <c r="A77" s="73"/>
      <c r="B77" s="128" t="s">
        <v>65</v>
      </c>
      <c r="C77" s="99"/>
      <c r="D77" s="129"/>
      <c r="E77" s="129"/>
      <c r="F77" s="130">
        <f>SUM(F69:F76)</f>
        <v>0</v>
      </c>
    </row>
  </sheetData>
  <sheetProtection selectLockedCells="1" selectUnlockedCells="1"/>
  <mergeCells count="12">
    <mergeCell ref="B13:F13"/>
    <mergeCell ref="B12:F12"/>
    <mergeCell ref="C8:E8"/>
    <mergeCell ref="C9:E9"/>
    <mergeCell ref="C10:E10"/>
    <mergeCell ref="A2:F2"/>
    <mergeCell ref="A1:F1"/>
    <mergeCell ref="A3:F3"/>
    <mergeCell ref="A4:F4"/>
    <mergeCell ref="A5:F5"/>
    <mergeCell ref="C6:E6"/>
    <mergeCell ref="C7:E7"/>
  </mergeCells>
  <printOptions/>
  <pageMargins left="0.7" right="0.7" top="0.75" bottom="0.75" header="0.5118055555555555" footer="0.3"/>
  <pageSetup horizontalDpi="600" verticalDpi="600" orientation="portrait" paperSize="9" r:id="rId1"/>
  <headerFooter alignWithMargins="0">
    <oddFooter>&amp;C&amp;9stran &amp;P</oddFooter>
  </headerFooter>
</worksheet>
</file>

<file path=xl/worksheets/sheet5.xml><?xml version="1.0" encoding="utf-8"?>
<worksheet xmlns="http://schemas.openxmlformats.org/spreadsheetml/2006/main" xmlns:r="http://schemas.openxmlformats.org/officeDocument/2006/relationships">
  <dimension ref="A1:I65"/>
  <sheetViews>
    <sheetView view="pageBreakPreview" zoomScaleSheetLayoutView="100" zoomScalePageLayoutView="0" workbookViewId="0" topLeftCell="A45">
      <selection activeCell="F65" sqref="F65"/>
    </sheetView>
  </sheetViews>
  <sheetFormatPr defaultColWidth="9.00390625" defaultRowHeight="12.75"/>
  <cols>
    <col min="1" max="1" width="4.75390625" style="1" customWidth="1"/>
    <col min="2" max="2" width="42.75390625" style="2" customWidth="1"/>
    <col min="3" max="3" width="8.125" style="3" customWidth="1"/>
    <col min="4" max="4" width="9.125" style="4" customWidth="1"/>
    <col min="5" max="5" width="10.75390625" style="4" customWidth="1"/>
    <col min="6" max="6" width="13.875" style="4" customWidth="1"/>
    <col min="7" max="7" width="11.75390625" style="5" customWidth="1"/>
    <col min="8" max="16384" width="9.125" style="6" customWidth="1"/>
  </cols>
  <sheetData>
    <row r="1" spans="1:7" s="261" customFormat="1" ht="25.5" customHeight="1">
      <c r="A1" s="269" t="str">
        <f>REKAPITULACIJA!B8</f>
        <v>ŠIRITEV POSLOVNO - EKONOMSKE INFRATSTUKTURE V POSLOVNI CONI AJDOVŠČINA - MIRCE / POD FRUCTALOM</v>
      </c>
      <c r="B1" s="269"/>
      <c r="C1" s="269"/>
      <c r="D1" s="269"/>
      <c r="E1" s="269"/>
      <c r="F1" s="269"/>
      <c r="G1" s="260"/>
    </row>
    <row r="2" spans="1:6" ht="12.75">
      <c r="A2" s="269" t="str">
        <f>REKAPITULACIJA!B9</f>
        <v>ETAPA 1: PC AJDOVŠČINA – MIRCE 2</v>
      </c>
      <c r="B2" s="276"/>
      <c r="C2" s="276"/>
      <c r="D2" s="276"/>
      <c r="E2" s="276"/>
      <c r="F2" s="276"/>
    </row>
    <row r="3" spans="1:6" ht="12.75">
      <c r="A3" s="270" t="s">
        <v>233</v>
      </c>
      <c r="B3" s="270"/>
      <c r="C3" s="270"/>
      <c r="D3" s="270"/>
      <c r="E3" s="270"/>
      <c r="F3" s="270"/>
    </row>
    <row r="4" spans="1:6" ht="12.75">
      <c r="A4" s="270" t="s">
        <v>0</v>
      </c>
      <c r="B4" s="270"/>
      <c r="C4" s="270"/>
      <c r="D4" s="270"/>
      <c r="E4" s="270"/>
      <c r="F4" s="270"/>
    </row>
    <row r="5" spans="1:6" ht="13.5" thickBot="1">
      <c r="A5" s="271"/>
      <c r="B5" s="271"/>
      <c r="C5" s="271"/>
      <c r="D5" s="271"/>
      <c r="E5" s="271"/>
      <c r="F5" s="271"/>
    </row>
    <row r="6" spans="1:6" ht="12.75">
      <c r="A6" s="120" t="s">
        <v>20</v>
      </c>
      <c r="B6" s="229" t="s">
        <v>14</v>
      </c>
      <c r="C6" s="272"/>
      <c r="D6" s="272"/>
      <c r="E6" s="272"/>
      <c r="F6" s="142">
        <f>+F27</f>
        <v>0</v>
      </c>
    </row>
    <row r="7" spans="1:6" ht="12.75">
      <c r="A7" s="121" t="s">
        <v>24</v>
      </c>
      <c r="B7" s="230" t="s">
        <v>57</v>
      </c>
      <c r="C7" s="273"/>
      <c r="D7" s="273"/>
      <c r="E7" s="273"/>
      <c r="F7" s="144">
        <f>+F39</f>
        <v>0</v>
      </c>
    </row>
    <row r="8" spans="1:6" ht="12.75" customHeight="1">
      <c r="A8" s="121" t="s">
        <v>26</v>
      </c>
      <c r="B8" s="230" t="s">
        <v>58</v>
      </c>
      <c r="C8" s="273"/>
      <c r="D8" s="273"/>
      <c r="E8" s="273"/>
      <c r="F8" s="144">
        <f>+F55</f>
        <v>0</v>
      </c>
    </row>
    <row r="9" spans="1:6" ht="13.5" customHeight="1" thickBot="1">
      <c r="A9" s="122" t="s">
        <v>27</v>
      </c>
      <c r="B9" s="232" t="s">
        <v>18</v>
      </c>
      <c r="C9" s="275"/>
      <c r="D9" s="275"/>
      <c r="E9" s="275"/>
      <c r="F9" s="233">
        <f>+F65</f>
        <v>0</v>
      </c>
    </row>
    <row r="10" spans="1:6" ht="14.25" customHeight="1" thickBot="1" thickTop="1">
      <c r="A10" s="123"/>
      <c r="B10" s="228" t="s">
        <v>19</v>
      </c>
      <c r="C10" s="268"/>
      <c r="D10" s="268"/>
      <c r="E10" s="268"/>
      <c r="F10" s="145">
        <f>SUM(F6:F9)</f>
        <v>0</v>
      </c>
    </row>
    <row r="11" spans="1:6" ht="12.75">
      <c r="A11" s="102"/>
      <c r="B11" s="103"/>
      <c r="C11" s="13"/>
      <c r="D11" s="13"/>
      <c r="E11" s="13"/>
      <c r="F11" s="22"/>
    </row>
    <row r="12" spans="1:8" ht="54.75" customHeight="1">
      <c r="A12" s="102"/>
      <c r="B12" s="266" t="s">
        <v>286</v>
      </c>
      <c r="C12" s="267"/>
      <c r="D12" s="267"/>
      <c r="E12" s="267"/>
      <c r="F12" s="267"/>
      <c r="H12" s="5"/>
    </row>
    <row r="13" spans="1:9" s="58" customFormat="1" ht="52.5" customHeight="1">
      <c r="A13" s="105" t="s">
        <v>174</v>
      </c>
      <c r="B13" s="265" t="s">
        <v>181</v>
      </c>
      <c r="C13" s="265"/>
      <c r="D13" s="265"/>
      <c r="E13" s="265"/>
      <c r="F13" s="265"/>
      <c r="G13" s="56"/>
      <c r="H13" s="56"/>
      <c r="I13" s="57"/>
    </row>
    <row r="14" spans="1:6" ht="12.75">
      <c r="A14" s="102"/>
      <c r="B14" s="103"/>
      <c r="C14" s="13"/>
      <c r="D14" s="13"/>
      <c r="E14" s="13"/>
      <c r="F14" s="22"/>
    </row>
    <row r="15" spans="1:6" s="33" customFormat="1" ht="13.5" thickBot="1">
      <c r="A15" s="108" t="s">
        <v>167</v>
      </c>
      <c r="B15" s="109" t="s">
        <v>168</v>
      </c>
      <c r="C15" s="110" t="s">
        <v>72</v>
      </c>
      <c r="D15" s="110" t="s">
        <v>73</v>
      </c>
      <c r="E15" s="111" t="s">
        <v>74</v>
      </c>
      <c r="F15" s="111" t="s">
        <v>75</v>
      </c>
    </row>
    <row r="16" spans="1:6" s="33" customFormat="1" ht="12.75">
      <c r="A16" s="76"/>
      <c r="B16" s="77"/>
      <c r="C16" s="78"/>
      <c r="D16" s="78"/>
      <c r="E16" s="79"/>
      <c r="F16" s="79"/>
    </row>
    <row r="17" spans="1:9" s="5" customFormat="1" ht="12.75">
      <c r="A17" s="124" t="s">
        <v>20</v>
      </c>
      <c r="B17" s="125" t="s">
        <v>21</v>
      </c>
      <c r="C17" s="9"/>
      <c r="D17" s="19"/>
      <c r="E17" s="19"/>
      <c r="F17" s="19"/>
      <c r="H17" s="6"/>
      <c r="I17" s="6"/>
    </row>
    <row r="18" spans="1:9" s="5" customFormat="1" ht="12.75">
      <c r="A18" s="73"/>
      <c r="B18" s="112"/>
      <c r="C18" s="9"/>
      <c r="D18" s="19"/>
      <c r="E18" s="19"/>
      <c r="F18" s="19"/>
      <c r="H18" s="6"/>
      <c r="I18" s="6"/>
    </row>
    <row r="19" spans="1:9" s="5" customFormat="1" ht="12.75">
      <c r="A19" s="73" t="s">
        <v>20</v>
      </c>
      <c r="B19" s="25" t="s">
        <v>234</v>
      </c>
      <c r="C19" s="9" t="s">
        <v>23</v>
      </c>
      <c r="D19" s="19">
        <v>228</v>
      </c>
      <c r="E19" s="19"/>
      <c r="F19" s="19">
        <f>+D19*E19</f>
        <v>0</v>
      </c>
      <c r="H19" s="6"/>
      <c r="I19" s="6"/>
    </row>
    <row r="20" spans="1:9" s="5" customFormat="1" ht="12.75">
      <c r="A20" s="73"/>
      <c r="B20" s="126"/>
      <c r="C20" s="9"/>
      <c r="D20" s="19"/>
      <c r="E20" s="127"/>
      <c r="F20" s="19"/>
      <c r="H20" s="6"/>
      <c r="I20" s="6"/>
    </row>
    <row r="21" spans="1:9" s="5" customFormat="1" ht="25.5">
      <c r="A21" s="73" t="s">
        <v>24</v>
      </c>
      <c r="B21" s="25" t="s">
        <v>60</v>
      </c>
      <c r="C21" s="9" t="s">
        <v>25</v>
      </c>
      <c r="D21" s="19">
        <v>14</v>
      </c>
      <c r="E21" s="19"/>
      <c r="F21" s="19">
        <f>+D21*E21</f>
        <v>0</v>
      </c>
      <c r="H21" s="6"/>
      <c r="I21" s="6"/>
    </row>
    <row r="22" spans="1:6" ht="12.75">
      <c r="A22" s="73"/>
      <c r="B22" s="25"/>
      <c r="C22" s="9"/>
      <c r="D22" s="19"/>
      <c r="E22" s="19"/>
      <c r="F22" s="19"/>
    </row>
    <row r="23" spans="1:8" ht="51">
      <c r="A23" s="11" t="s">
        <v>26</v>
      </c>
      <c r="B23" s="16" t="s">
        <v>33</v>
      </c>
      <c r="C23" s="13"/>
      <c r="D23" s="14"/>
      <c r="E23" s="14"/>
      <c r="F23" s="14"/>
      <c r="H23" s="5"/>
    </row>
    <row r="24" spans="1:8" ht="12.75">
      <c r="A24" s="11"/>
      <c r="B24" s="16" t="s">
        <v>34</v>
      </c>
      <c r="C24" s="13" t="s">
        <v>35</v>
      </c>
      <c r="D24" s="14">
        <v>40</v>
      </c>
      <c r="E24" s="14"/>
      <c r="F24" s="14">
        <f>+E24*$D24</f>
        <v>0</v>
      </c>
      <c r="H24" s="5"/>
    </row>
    <row r="25" spans="1:8" ht="12.75">
      <c r="A25" s="11"/>
      <c r="B25" s="16" t="s">
        <v>36</v>
      </c>
      <c r="C25" s="13" t="s">
        <v>35</v>
      </c>
      <c r="D25" s="14">
        <v>20</v>
      </c>
      <c r="E25" s="14"/>
      <c r="F25" s="14">
        <f>+E25*$D25</f>
        <v>0</v>
      </c>
      <c r="H25" s="5"/>
    </row>
    <row r="26" spans="1:6" ht="12.75">
      <c r="A26" s="73"/>
      <c r="B26" s="25"/>
      <c r="C26" s="9"/>
      <c r="D26" s="19"/>
      <c r="E26" s="19"/>
      <c r="F26" s="19"/>
    </row>
    <row r="27" spans="1:6" ht="12.75">
      <c r="A27" s="73"/>
      <c r="B27" s="128" t="s">
        <v>61</v>
      </c>
      <c r="C27" s="99"/>
      <c r="D27" s="129"/>
      <c r="E27" s="129"/>
      <c r="F27" s="130">
        <f>SUM(F19:F26)</f>
        <v>0</v>
      </c>
    </row>
    <row r="28" spans="1:6" ht="12.75">
      <c r="A28" s="73"/>
      <c r="B28" s="131"/>
      <c r="C28" s="13"/>
      <c r="D28" s="22"/>
      <c r="E28" s="22"/>
      <c r="F28" s="118"/>
    </row>
    <row r="29" spans="1:6" ht="12.75">
      <c r="A29" s="124" t="s">
        <v>24</v>
      </c>
      <c r="B29" s="125" t="s">
        <v>15</v>
      </c>
      <c r="C29" s="9"/>
      <c r="D29" s="19"/>
      <c r="E29" s="19"/>
      <c r="F29" s="19"/>
    </row>
    <row r="30" spans="1:6" ht="12.75">
      <c r="A30" s="73"/>
      <c r="B30" s="112"/>
      <c r="C30" s="9"/>
      <c r="D30" s="19"/>
      <c r="E30" s="127"/>
      <c r="F30" s="19"/>
    </row>
    <row r="31" spans="1:6" ht="51">
      <c r="A31" s="73" t="s">
        <v>20</v>
      </c>
      <c r="B31" s="25" t="s">
        <v>236</v>
      </c>
      <c r="C31" s="75" t="s">
        <v>38</v>
      </c>
      <c r="D31" s="19">
        <v>33</v>
      </c>
      <c r="E31" s="19"/>
      <c r="F31" s="19">
        <f>E31*D31</f>
        <v>0</v>
      </c>
    </row>
    <row r="32" spans="1:6" ht="12.75">
      <c r="A32" s="73"/>
      <c r="B32" s="25"/>
      <c r="C32" s="9"/>
      <c r="D32" s="19"/>
      <c r="E32" s="127"/>
      <c r="F32" s="19"/>
    </row>
    <row r="33" spans="1:6" ht="51">
      <c r="A33" s="73" t="s">
        <v>24</v>
      </c>
      <c r="B33" s="25" t="s">
        <v>237</v>
      </c>
      <c r="C33" s="75" t="s">
        <v>38</v>
      </c>
      <c r="D33" s="19">
        <v>21</v>
      </c>
      <c r="E33" s="19"/>
      <c r="F33" s="19">
        <f>E33*D33</f>
        <v>0</v>
      </c>
    </row>
    <row r="34" spans="1:6" ht="12.75">
      <c r="A34" s="73"/>
      <c r="B34" s="25"/>
      <c r="C34" s="75"/>
      <c r="D34" s="19"/>
      <c r="E34" s="19"/>
      <c r="F34" s="19"/>
    </row>
    <row r="35" spans="1:9" s="5" customFormat="1" ht="25.5">
      <c r="A35" s="73" t="s">
        <v>26</v>
      </c>
      <c r="B35" s="25" t="s">
        <v>62</v>
      </c>
      <c r="C35" s="75" t="s">
        <v>39</v>
      </c>
      <c r="D35" s="19">
        <v>50</v>
      </c>
      <c r="E35" s="19"/>
      <c r="F35" s="19">
        <f>E35*D35</f>
        <v>0</v>
      </c>
      <c r="H35" s="6"/>
      <c r="I35" s="6"/>
    </row>
    <row r="36" spans="1:9" s="5" customFormat="1" ht="12.75">
      <c r="A36" s="73"/>
      <c r="B36" s="25"/>
      <c r="C36" s="75"/>
      <c r="D36" s="19"/>
      <c r="E36" s="19"/>
      <c r="F36" s="19"/>
      <c r="H36" s="6"/>
      <c r="I36" s="6"/>
    </row>
    <row r="37" spans="1:9" s="5" customFormat="1" ht="51">
      <c r="A37" s="73" t="s">
        <v>27</v>
      </c>
      <c r="B37" s="104" t="s">
        <v>238</v>
      </c>
      <c r="C37" s="75" t="s">
        <v>38</v>
      </c>
      <c r="D37" s="19">
        <v>36</v>
      </c>
      <c r="E37" s="19"/>
      <c r="F37" s="19">
        <f>E37*D37</f>
        <v>0</v>
      </c>
      <c r="H37" s="6"/>
      <c r="I37" s="6"/>
    </row>
    <row r="38" spans="1:9" s="5" customFormat="1" ht="15" customHeight="1">
      <c r="A38" s="73"/>
      <c r="B38" s="25"/>
      <c r="C38" s="9"/>
      <c r="D38" s="19"/>
      <c r="E38" s="19"/>
      <c r="F38" s="19"/>
      <c r="H38" s="6"/>
      <c r="I38" s="6"/>
    </row>
    <row r="39" spans="1:9" s="5" customFormat="1" ht="12.75">
      <c r="A39" s="73"/>
      <c r="B39" s="128" t="s">
        <v>63</v>
      </c>
      <c r="C39" s="99"/>
      <c r="D39" s="129"/>
      <c r="E39" s="129"/>
      <c r="F39" s="130">
        <f>SUM(F30:F38)</f>
        <v>0</v>
      </c>
      <c r="H39" s="6"/>
      <c r="I39" s="6"/>
    </row>
    <row r="40" spans="1:9" s="5" customFormat="1" ht="12.75">
      <c r="A40" s="73"/>
      <c r="B40" s="112"/>
      <c r="C40" s="9"/>
      <c r="D40" s="19"/>
      <c r="E40" s="19"/>
      <c r="F40" s="19"/>
      <c r="H40" s="6"/>
      <c r="I40" s="6"/>
    </row>
    <row r="41" spans="1:9" s="5" customFormat="1" ht="12.75">
      <c r="A41" s="124" t="s">
        <v>26</v>
      </c>
      <c r="B41" s="125" t="s">
        <v>58</v>
      </c>
      <c r="C41" s="9"/>
      <c r="D41" s="19"/>
      <c r="E41" s="19"/>
      <c r="F41" s="19"/>
      <c r="H41" s="6"/>
      <c r="I41" s="6"/>
    </row>
    <row r="42" spans="1:9" s="5" customFormat="1" ht="12.75">
      <c r="A42" s="73"/>
      <c r="B42" s="25"/>
      <c r="C42" s="9"/>
      <c r="D42" s="19"/>
      <c r="E42" s="19"/>
      <c r="F42" s="19"/>
      <c r="H42" s="6"/>
      <c r="I42" s="6"/>
    </row>
    <row r="43" spans="1:9" s="5" customFormat="1" ht="63.75">
      <c r="A43" s="132" t="s">
        <v>20</v>
      </c>
      <c r="B43" s="112" t="s">
        <v>243</v>
      </c>
      <c r="C43" s="9" t="s">
        <v>23</v>
      </c>
      <c r="D43" s="19">
        <v>165</v>
      </c>
      <c r="E43" s="19"/>
      <c r="F43" s="19">
        <f>+D43*E43</f>
        <v>0</v>
      </c>
      <c r="H43" s="6"/>
      <c r="I43" s="6"/>
    </row>
    <row r="44" spans="1:9" s="5" customFormat="1" ht="15" customHeight="1">
      <c r="A44" s="73"/>
      <c r="B44" s="25"/>
      <c r="C44" s="9"/>
      <c r="D44" s="19"/>
      <c r="E44" s="127"/>
      <c r="F44" s="19"/>
      <c r="H44" s="6"/>
      <c r="I44" s="6"/>
    </row>
    <row r="45" spans="1:9" s="5" customFormat="1" ht="51">
      <c r="A45" s="132" t="s">
        <v>20</v>
      </c>
      <c r="B45" s="112" t="s">
        <v>239</v>
      </c>
      <c r="C45" s="9" t="s">
        <v>23</v>
      </c>
      <c r="D45" s="19">
        <v>38</v>
      </c>
      <c r="E45" s="19"/>
      <c r="F45" s="19">
        <f>+D45*E45</f>
        <v>0</v>
      </c>
      <c r="H45" s="6"/>
      <c r="I45" s="6"/>
    </row>
    <row r="46" spans="1:9" s="5" customFormat="1" ht="15" customHeight="1">
      <c r="A46" s="73"/>
      <c r="B46" s="25"/>
      <c r="C46" s="9"/>
      <c r="D46" s="19"/>
      <c r="E46" s="127"/>
      <c r="F46" s="19"/>
      <c r="H46" s="6"/>
      <c r="I46" s="6"/>
    </row>
    <row r="47" spans="1:9" s="5" customFormat="1" ht="51">
      <c r="A47" s="132" t="s">
        <v>24</v>
      </c>
      <c r="B47" s="112" t="s">
        <v>240</v>
      </c>
      <c r="C47" s="9" t="s">
        <v>23</v>
      </c>
      <c r="D47" s="19">
        <v>25</v>
      </c>
      <c r="E47" s="19"/>
      <c r="F47" s="19">
        <f>+D47*E47</f>
        <v>0</v>
      </c>
      <c r="H47" s="6"/>
      <c r="I47" s="6"/>
    </row>
    <row r="48" spans="1:9" s="5" customFormat="1" ht="15" customHeight="1">
      <c r="A48" s="73"/>
      <c r="B48" s="25"/>
      <c r="C48" s="9"/>
      <c r="D48" s="19"/>
      <c r="E48" s="127"/>
      <c r="F48" s="19"/>
      <c r="H48" s="6"/>
      <c r="I48" s="6"/>
    </row>
    <row r="49" spans="1:9" s="5" customFormat="1" ht="76.5">
      <c r="A49" s="132" t="s">
        <v>26</v>
      </c>
      <c r="B49" s="25" t="s">
        <v>242</v>
      </c>
      <c r="C49" s="9" t="s">
        <v>25</v>
      </c>
      <c r="D49" s="19">
        <v>14</v>
      </c>
      <c r="E49" s="19"/>
      <c r="F49" s="19">
        <f>+D49*E49</f>
        <v>0</v>
      </c>
      <c r="H49" s="6"/>
      <c r="I49" s="6"/>
    </row>
    <row r="50" spans="1:6" ht="12.75">
      <c r="A50" s="132"/>
      <c r="B50" s="25"/>
      <c r="C50" s="9"/>
      <c r="D50" s="19"/>
      <c r="E50" s="19"/>
      <c r="F50" s="19"/>
    </row>
    <row r="51" spans="1:6" ht="63.75">
      <c r="A51" s="132" t="s">
        <v>43</v>
      </c>
      <c r="B51" s="25" t="s">
        <v>241</v>
      </c>
      <c r="C51" s="9" t="s">
        <v>25</v>
      </c>
      <c r="D51" s="19">
        <v>1</v>
      </c>
      <c r="E51" s="19"/>
      <c r="F51" s="19">
        <f>+D51*E51</f>
        <v>0</v>
      </c>
    </row>
    <row r="52" spans="1:6" ht="15" customHeight="1">
      <c r="A52" s="132"/>
      <c r="B52" s="25"/>
      <c r="C52" s="9"/>
      <c r="D52" s="19"/>
      <c r="E52" s="19"/>
      <c r="F52" s="19"/>
    </row>
    <row r="53" spans="1:6" ht="38.25">
      <c r="A53" s="132" t="s">
        <v>45</v>
      </c>
      <c r="B53" s="25" t="s">
        <v>288</v>
      </c>
      <c r="C53" s="9" t="s">
        <v>25</v>
      </c>
      <c r="D53" s="19">
        <v>5</v>
      </c>
      <c r="E53" s="19"/>
      <c r="F53" s="19">
        <f>+D53*E53</f>
        <v>0</v>
      </c>
    </row>
    <row r="54" spans="1:6" ht="12.75">
      <c r="A54" s="73"/>
      <c r="B54" s="133"/>
      <c r="C54" s="9"/>
      <c r="D54" s="19"/>
      <c r="E54" s="19"/>
      <c r="F54" s="19"/>
    </row>
    <row r="55" spans="1:6" ht="12.75">
      <c r="A55" s="73"/>
      <c r="B55" s="128" t="s">
        <v>64</v>
      </c>
      <c r="C55" s="99"/>
      <c r="D55" s="129"/>
      <c r="E55" s="129"/>
      <c r="F55" s="130">
        <f>SUM(F43:F54)</f>
        <v>0</v>
      </c>
    </row>
    <row r="56" spans="1:6" ht="12.75">
      <c r="A56" s="73"/>
      <c r="B56" s="125"/>
      <c r="C56" s="9"/>
      <c r="D56" s="19"/>
      <c r="E56" s="19"/>
      <c r="F56" s="134"/>
    </row>
    <row r="57" spans="1:9" ht="12.75">
      <c r="A57" s="124" t="s">
        <v>27</v>
      </c>
      <c r="B57" s="125" t="s">
        <v>18</v>
      </c>
      <c r="C57" s="9"/>
      <c r="D57" s="19"/>
      <c r="E57" s="19"/>
      <c r="F57" s="19"/>
      <c r="I57" s="2"/>
    </row>
    <row r="58" spans="1:9" ht="12.75">
      <c r="A58" s="73"/>
      <c r="B58" s="25"/>
      <c r="C58" s="9"/>
      <c r="D58" s="19"/>
      <c r="E58" s="19"/>
      <c r="F58" s="19"/>
      <c r="I58" s="2"/>
    </row>
    <row r="59" spans="1:6" ht="12.75">
      <c r="A59" s="73" t="s">
        <v>20</v>
      </c>
      <c r="B59" s="25" t="s">
        <v>55</v>
      </c>
      <c r="C59" s="9" t="s">
        <v>23</v>
      </c>
      <c r="D59" s="19">
        <v>228</v>
      </c>
      <c r="E59" s="19"/>
      <c r="F59" s="19">
        <f>+D59*E59</f>
        <v>0</v>
      </c>
    </row>
    <row r="60" spans="1:6" ht="12.75">
      <c r="A60" s="73"/>
      <c r="B60" s="25"/>
      <c r="C60" s="9"/>
      <c r="D60" s="19"/>
      <c r="E60" s="127"/>
      <c r="F60" s="19"/>
    </row>
    <row r="61" spans="1:6" ht="38.25">
      <c r="A61" s="73" t="s">
        <v>24</v>
      </c>
      <c r="B61" s="25" t="s">
        <v>264</v>
      </c>
      <c r="C61" s="9" t="s">
        <v>23</v>
      </c>
      <c r="D61" s="19">
        <v>228</v>
      </c>
      <c r="E61" s="19"/>
      <c r="F61" s="19">
        <f>+D61*E61</f>
        <v>0</v>
      </c>
    </row>
    <row r="62" spans="1:6" ht="12.75">
      <c r="A62" s="73"/>
      <c r="B62" s="25"/>
      <c r="C62" s="9"/>
      <c r="D62" s="19"/>
      <c r="E62" s="19"/>
      <c r="F62" s="19"/>
    </row>
    <row r="63" spans="1:6" s="35" customFormat="1" ht="25.5">
      <c r="A63" s="135" t="s">
        <v>26</v>
      </c>
      <c r="B63" s="136" t="s">
        <v>228</v>
      </c>
      <c r="C63" s="137" t="s">
        <v>28</v>
      </c>
      <c r="D63" s="135" t="s">
        <v>235</v>
      </c>
      <c r="E63" s="37"/>
      <c r="F63" s="19">
        <f>+D63*E63</f>
        <v>0</v>
      </c>
    </row>
    <row r="64" spans="1:6" ht="12.75">
      <c r="A64" s="73"/>
      <c r="B64" s="25"/>
      <c r="C64" s="9"/>
      <c r="D64" s="19"/>
      <c r="E64" s="127"/>
      <c r="F64" s="19"/>
    </row>
    <row r="65" spans="1:6" ht="12.75">
      <c r="A65" s="73"/>
      <c r="B65" s="128" t="s">
        <v>65</v>
      </c>
      <c r="C65" s="99"/>
      <c r="D65" s="129"/>
      <c r="E65" s="129"/>
      <c r="F65" s="130">
        <f>SUM(F59:F64)</f>
        <v>0</v>
      </c>
    </row>
  </sheetData>
  <sheetProtection selectLockedCells="1" selectUnlockedCells="1"/>
  <mergeCells count="12">
    <mergeCell ref="B13:F13"/>
    <mergeCell ref="B12:F12"/>
    <mergeCell ref="C8:E8"/>
    <mergeCell ref="C9:E9"/>
    <mergeCell ref="C10:E10"/>
    <mergeCell ref="A2:F2"/>
    <mergeCell ref="A1:F1"/>
    <mergeCell ref="A3:F3"/>
    <mergeCell ref="A4:F4"/>
    <mergeCell ref="A5:F5"/>
    <mergeCell ref="C6:E6"/>
    <mergeCell ref="C7:E7"/>
  </mergeCells>
  <printOptions/>
  <pageMargins left="0.7" right="0.7" top="0.75" bottom="0.75" header="0.5118055555555555" footer="0.3"/>
  <pageSetup horizontalDpi="600" verticalDpi="600" orientation="portrait" paperSize="9" r:id="rId1"/>
  <headerFooter alignWithMargins="0">
    <oddFooter>&amp;C&amp;9stran &amp;P</oddFooter>
  </headerFooter>
</worksheet>
</file>

<file path=xl/worksheets/sheet6.xml><?xml version="1.0" encoding="utf-8"?>
<worksheet xmlns="http://schemas.openxmlformats.org/spreadsheetml/2006/main" xmlns:r="http://schemas.openxmlformats.org/officeDocument/2006/relationships">
  <dimension ref="A1:G124"/>
  <sheetViews>
    <sheetView view="pageBreakPreview" zoomScaleSheetLayoutView="100" zoomScalePageLayoutView="0" workbookViewId="0" topLeftCell="A1">
      <selection activeCell="N116" sqref="N116"/>
    </sheetView>
  </sheetViews>
  <sheetFormatPr defaultColWidth="7.625" defaultRowHeight="12.75"/>
  <cols>
    <col min="1" max="1" width="4.125" style="39" customWidth="1"/>
    <col min="2" max="2" width="44.625" style="32" customWidth="1"/>
    <col min="3" max="3" width="6.25390625" style="29" customWidth="1"/>
    <col min="4" max="4" width="7.75390625" style="30" customWidth="1"/>
    <col min="5" max="5" width="10.75390625" style="36" customWidth="1"/>
    <col min="6" max="6" width="15.00390625" style="31" customWidth="1"/>
    <col min="7" max="16384" width="7.625" style="32" customWidth="1"/>
  </cols>
  <sheetData>
    <row r="1" spans="1:7" s="261" customFormat="1" ht="25.5" customHeight="1">
      <c r="A1" s="269" t="str">
        <f>REKAPITULACIJA!B8</f>
        <v>ŠIRITEV POSLOVNO - EKONOMSKE INFRATSTUKTURE V POSLOVNI CONI AJDOVŠČINA - MIRCE / POD FRUCTALOM</v>
      </c>
      <c r="B1" s="269"/>
      <c r="C1" s="269"/>
      <c r="D1" s="269"/>
      <c r="E1" s="269"/>
      <c r="F1" s="269"/>
      <c r="G1" s="260"/>
    </row>
    <row r="2" spans="1:7" s="6" customFormat="1" ht="12.75">
      <c r="A2" s="269" t="str">
        <f>REKAPITULACIJA!B9</f>
        <v>ETAPA 1: PC AJDOVŠČINA – MIRCE 2</v>
      </c>
      <c r="B2" s="276"/>
      <c r="C2" s="276"/>
      <c r="D2" s="276"/>
      <c r="E2" s="276"/>
      <c r="F2" s="276"/>
      <c r="G2" s="5"/>
    </row>
    <row r="3" spans="1:7" s="6" customFormat="1" ht="12.75" customHeight="1">
      <c r="A3" s="283" t="s">
        <v>69</v>
      </c>
      <c r="B3" s="283"/>
      <c r="C3" s="283"/>
      <c r="D3" s="283"/>
      <c r="E3" s="283"/>
      <c r="F3" s="283"/>
      <c r="G3" s="5"/>
    </row>
    <row r="4" spans="1:7" s="6" customFormat="1" ht="12.75" customHeight="1">
      <c r="A4" s="283" t="s">
        <v>0</v>
      </c>
      <c r="B4" s="283"/>
      <c r="C4" s="283"/>
      <c r="D4" s="283"/>
      <c r="E4" s="283"/>
      <c r="F4" s="283"/>
      <c r="G4" s="5"/>
    </row>
    <row r="5" spans="1:7" s="6" customFormat="1" ht="13.5" thickBot="1">
      <c r="A5" s="271"/>
      <c r="B5" s="271"/>
      <c r="C5" s="271"/>
      <c r="D5" s="271"/>
      <c r="E5" s="271"/>
      <c r="F5" s="271"/>
      <c r="G5" s="5"/>
    </row>
    <row r="6" spans="1:7" s="6" customFormat="1" ht="12.75">
      <c r="A6" s="141" t="s">
        <v>20</v>
      </c>
      <c r="B6" s="280" t="str">
        <f>B16</f>
        <v>VODOVODNI MATERIAL Z MONTAŽO IN TRANSPORTI</v>
      </c>
      <c r="C6" s="281"/>
      <c r="D6" s="281"/>
      <c r="E6" s="281"/>
      <c r="F6" s="142">
        <f>F100</f>
        <v>0</v>
      </c>
      <c r="G6" s="5"/>
    </row>
    <row r="7" spans="1:7" s="6" customFormat="1" ht="12.75" customHeight="1" thickBot="1">
      <c r="A7" s="143" t="s">
        <v>24</v>
      </c>
      <c r="B7" s="277" t="str">
        <f>B102</f>
        <v>GRADBENA DELA</v>
      </c>
      <c r="C7" s="278"/>
      <c r="D7" s="278"/>
      <c r="E7" s="278"/>
      <c r="F7" s="144">
        <f>F120</f>
        <v>0</v>
      </c>
      <c r="G7" s="5"/>
    </row>
    <row r="8" spans="1:7" s="6" customFormat="1" ht="14.25" customHeight="1" thickBot="1" thickTop="1">
      <c r="A8" s="100"/>
      <c r="B8" s="228" t="s">
        <v>19</v>
      </c>
      <c r="C8" s="268"/>
      <c r="D8" s="268"/>
      <c r="E8" s="268"/>
      <c r="F8" s="145">
        <f>SUM(F6:F7)</f>
        <v>0</v>
      </c>
      <c r="G8" s="5"/>
    </row>
    <row r="9" spans="1:7" s="6" customFormat="1" ht="12.75">
      <c r="A9" s="146"/>
      <c r="B9" s="112"/>
      <c r="C9" s="9"/>
      <c r="D9" s="147"/>
      <c r="E9" s="9"/>
      <c r="F9" s="148"/>
      <c r="G9" s="5"/>
    </row>
    <row r="10" spans="1:6" ht="69.75" customHeight="1">
      <c r="A10" s="149"/>
      <c r="B10" s="279" t="s">
        <v>289</v>
      </c>
      <c r="C10" s="282"/>
      <c r="D10" s="282"/>
      <c r="E10" s="282"/>
      <c r="F10" s="282"/>
    </row>
    <row r="11" spans="1:6" ht="12.75">
      <c r="A11" s="149"/>
      <c r="B11" s="279" t="s">
        <v>137</v>
      </c>
      <c r="C11" s="282"/>
      <c r="D11" s="282"/>
      <c r="E11" s="282"/>
      <c r="F11" s="282"/>
    </row>
    <row r="12" spans="1:6" ht="60" customHeight="1">
      <c r="A12" s="149"/>
      <c r="B12" s="279" t="s">
        <v>181</v>
      </c>
      <c r="C12" s="265"/>
      <c r="D12" s="265"/>
      <c r="E12" s="265"/>
      <c r="F12" s="265"/>
    </row>
    <row r="13" spans="1:6" ht="12.75">
      <c r="A13" s="149"/>
      <c r="B13" s="150"/>
      <c r="C13" s="151"/>
      <c r="D13" s="152"/>
      <c r="F13" s="153"/>
    </row>
    <row r="14" spans="1:6" s="33" customFormat="1" ht="13.5" thickBot="1">
      <c r="A14" s="108" t="s">
        <v>167</v>
      </c>
      <c r="B14" s="109" t="s">
        <v>168</v>
      </c>
      <c r="C14" s="110" t="s">
        <v>72</v>
      </c>
      <c r="D14" s="110" t="s">
        <v>73</v>
      </c>
      <c r="E14" s="111" t="s">
        <v>74</v>
      </c>
      <c r="F14" s="111" t="s">
        <v>75</v>
      </c>
    </row>
    <row r="15" spans="1:6" s="33" customFormat="1" ht="12.75">
      <c r="A15" s="40"/>
      <c r="B15" s="41"/>
      <c r="C15" s="42"/>
      <c r="D15" s="42"/>
      <c r="E15" s="43"/>
      <c r="F15" s="43"/>
    </row>
    <row r="16" spans="1:6" s="33" customFormat="1" ht="12.75">
      <c r="A16" s="154" t="s">
        <v>20</v>
      </c>
      <c r="B16" s="155" t="s">
        <v>70</v>
      </c>
      <c r="C16" s="42"/>
      <c r="D16" s="42"/>
      <c r="E16" s="43"/>
      <c r="F16" s="43"/>
    </row>
    <row r="17" spans="1:6" s="33" customFormat="1" ht="12.75">
      <c r="A17" s="40"/>
      <c r="B17" s="41"/>
      <c r="C17" s="42"/>
      <c r="D17" s="42"/>
      <c r="E17" s="43"/>
      <c r="F17" s="43"/>
    </row>
    <row r="18" spans="1:6" ht="102">
      <c r="A18" s="135" t="s">
        <v>20</v>
      </c>
      <c r="B18" s="119" t="s">
        <v>157</v>
      </c>
      <c r="C18" s="137" t="s">
        <v>28</v>
      </c>
      <c r="D18" s="137">
        <v>1</v>
      </c>
      <c r="E18" s="37"/>
      <c r="F18" s="140">
        <f>E18*D18</f>
        <v>0</v>
      </c>
    </row>
    <row r="19" spans="1:6" ht="12.75">
      <c r="A19" s="135"/>
      <c r="B19" s="156"/>
      <c r="C19" s="137"/>
      <c r="D19" s="137"/>
      <c r="E19" s="37"/>
      <c r="F19" s="140"/>
    </row>
    <row r="20" spans="1:6" ht="25.5">
      <c r="A20" s="135" t="s">
        <v>24</v>
      </c>
      <c r="B20" s="38" t="s">
        <v>138</v>
      </c>
      <c r="C20" s="157" t="s">
        <v>23</v>
      </c>
      <c r="D20" s="158">
        <v>5</v>
      </c>
      <c r="E20" s="44"/>
      <c r="F20" s="140">
        <f>E20*D20</f>
        <v>0</v>
      </c>
    </row>
    <row r="21" spans="1:6" ht="12.75">
      <c r="A21" s="159"/>
      <c r="B21" s="160"/>
      <c r="C21" s="161"/>
      <c r="D21" s="162"/>
      <c r="E21" s="44"/>
      <c r="F21" s="163"/>
    </row>
    <row r="22" spans="1:6" ht="25.5">
      <c r="A22" s="135" t="s">
        <v>26</v>
      </c>
      <c r="B22" s="38" t="s">
        <v>139</v>
      </c>
      <c r="C22" s="157" t="s">
        <v>23</v>
      </c>
      <c r="D22" s="158">
        <v>170</v>
      </c>
      <c r="E22" s="44"/>
      <c r="F22" s="164">
        <f>D22*E22</f>
        <v>0</v>
      </c>
    </row>
    <row r="23" spans="1:6" ht="12.75">
      <c r="A23" s="159"/>
      <c r="B23" s="160"/>
      <c r="C23" s="161"/>
      <c r="D23" s="162"/>
      <c r="E23" s="44"/>
      <c r="F23" s="163"/>
    </row>
    <row r="24" spans="1:6" ht="38.25">
      <c r="A24" s="135" t="s">
        <v>27</v>
      </c>
      <c r="B24" s="119" t="s">
        <v>173</v>
      </c>
      <c r="C24" s="137" t="s">
        <v>23</v>
      </c>
      <c r="D24" s="165">
        <v>200</v>
      </c>
      <c r="E24" s="37"/>
      <c r="F24" s="140">
        <f>E24*D24</f>
        <v>0</v>
      </c>
    </row>
    <row r="25" spans="1:6" ht="12.75">
      <c r="A25" s="135"/>
      <c r="B25" s="119"/>
      <c r="C25" s="137"/>
      <c r="D25" s="165"/>
      <c r="E25" s="37"/>
      <c r="F25" s="140"/>
    </row>
    <row r="26" spans="1:6" ht="25.5">
      <c r="A26" s="135" t="s">
        <v>29</v>
      </c>
      <c r="B26" s="38" t="s">
        <v>140</v>
      </c>
      <c r="C26" s="161" t="s">
        <v>23</v>
      </c>
      <c r="D26" s="162">
        <v>30</v>
      </c>
      <c r="E26" s="37"/>
      <c r="F26" s="140">
        <f>E26*D26</f>
        <v>0</v>
      </c>
    </row>
    <row r="27" spans="1:6" ht="12.75">
      <c r="A27" s="135"/>
      <c r="B27" s="119"/>
      <c r="C27" s="137"/>
      <c r="D27" s="137"/>
      <c r="E27" s="37"/>
      <c r="F27" s="138"/>
    </row>
    <row r="28" spans="1:6" ht="25.5">
      <c r="A28" s="135" t="s">
        <v>30</v>
      </c>
      <c r="B28" s="119" t="s">
        <v>172</v>
      </c>
      <c r="C28" s="137" t="s">
        <v>28</v>
      </c>
      <c r="D28" s="137">
        <v>1</v>
      </c>
      <c r="E28" s="37"/>
      <c r="F28" s="140">
        <f>E28*D28</f>
        <v>0</v>
      </c>
    </row>
    <row r="29" spans="1:6" ht="12.75">
      <c r="A29" s="135"/>
      <c r="B29" s="119"/>
      <c r="C29" s="137"/>
      <c r="D29" s="137"/>
      <c r="E29" s="37"/>
      <c r="F29" s="138"/>
    </row>
    <row r="30" spans="1:6" ht="51">
      <c r="A30" s="135" t="s">
        <v>32</v>
      </c>
      <c r="B30" s="38" t="s">
        <v>141</v>
      </c>
      <c r="C30" s="157"/>
      <c r="D30" s="162"/>
      <c r="E30" s="166"/>
      <c r="F30" s="163"/>
    </row>
    <row r="31" spans="1:6" ht="12.75">
      <c r="A31" s="167"/>
      <c r="B31" s="38" t="s">
        <v>106</v>
      </c>
      <c r="C31" s="157" t="s">
        <v>25</v>
      </c>
      <c r="D31" s="162">
        <v>2</v>
      </c>
      <c r="E31" s="45"/>
      <c r="F31" s="140">
        <f>E31*D31</f>
        <v>0</v>
      </c>
    </row>
    <row r="32" spans="1:6" ht="12.75">
      <c r="A32" s="167"/>
      <c r="B32" s="38" t="s">
        <v>107</v>
      </c>
      <c r="C32" s="157" t="s">
        <v>25</v>
      </c>
      <c r="D32" s="162">
        <v>17</v>
      </c>
      <c r="E32" s="45"/>
      <c r="F32" s="140">
        <f>E32*D32</f>
        <v>0</v>
      </c>
    </row>
    <row r="33" spans="1:6" ht="12.75">
      <c r="A33" s="167"/>
      <c r="B33" s="38" t="s">
        <v>108</v>
      </c>
      <c r="C33" s="157" t="s">
        <v>25</v>
      </c>
      <c r="D33" s="162">
        <v>2</v>
      </c>
      <c r="E33" s="45"/>
      <c r="F33" s="140">
        <f>E33*D33</f>
        <v>0</v>
      </c>
    </row>
    <row r="34" spans="1:6" ht="12.75">
      <c r="A34" s="167"/>
      <c r="B34" s="38"/>
      <c r="C34" s="157"/>
      <c r="D34" s="162"/>
      <c r="E34" s="45"/>
      <c r="F34" s="163"/>
    </row>
    <row r="35" spans="1:6" ht="12.75">
      <c r="A35" s="135" t="s">
        <v>43</v>
      </c>
      <c r="B35" s="160" t="s">
        <v>109</v>
      </c>
      <c r="C35" s="168"/>
      <c r="D35" s="169"/>
      <c r="E35" s="37"/>
      <c r="F35" s="138"/>
    </row>
    <row r="36" spans="1:6" ht="38.25">
      <c r="A36" s="159"/>
      <c r="B36" s="160" t="s">
        <v>110</v>
      </c>
      <c r="C36" s="168"/>
      <c r="D36" s="169"/>
      <c r="E36" s="37"/>
      <c r="F36" s="138"/>
    </row>
    <row r="37" spans="1:6" ht="12.75">
      <c r="A37" s="159"/>
      <c r="B37" s="160" t="s">
        <v>111</v>
      </c>
      <c r="C37" s="161" t="s">
        <v>25</v>
      </c>
      <c r="D37" s="162">
        <v>4</v>
      </c>
      <c r="E37" s="37"/>
      <c r="F37" s="140">
        <f>E37*D37</f>
        <v>0</v>
      </c>
    </row>
    <row r="38" spans="1:6" ht="12.75">
      <c r="A38" s="159"/>
      <c r="B38" s="160"/>
      <c r="C38" s="161"/>
      <c r="D38" s="162"/>
      <c r="E38" s="37"/>
      <c r="F38" s="138"/>
    </row>
    <row r="39" spans="1:6" ht="12.75">
      <c r="A39" s="170" t="s">
        <v>45</v>
      </c>
      <c r="B39" s="160" t="s">
        <v>112</v>
      </c>
      <c r="C39" s="168"/>
      <c r="D39" s="169"/>
      <c r="E39" s="37"/>
      <c r="F39" s="138"/>
    </row>
    <row r="40" spans="1:6" ht="38.25">
      <c r="A40" s="159"/>
      <c r="B40" s="160" t="s">
        <v>110</v>
      </c>
      <c r="C40" s="168"/>
      <c r="D40" s="169"/>
      <c r="E40" s="37"/>
      <c r="F40" s="138"/>
    </row>
    <row r="41" spans="1:6" ht="12.75">
      <c r="A41" s="159"/>
      <c r="B41" s="160" t="s">
        <v>113</v>
      </c>
      <c r="C41" s="161" t="s">
        <v>25</v>
      </c>
      <c r="D41" s="162">
        <v>1</v>
      </c>
      <c r="E41" s="45"/>
      <c r="F41" s="140">
        <f>E41*D41</f>
        <v>0</v>
      </c>
    </row>
    <row r="42" spans="1:6" ht="12.75">
      <c r="A42" s="159"/>
      <c r="B42" s="160" t="s">
        <v>114</v>
      </c>
      <c r="C42" s="161" t="s">
        <v>25</v>
      </c>
      <c r="D42" s="162">
        <v>1</v>
      </c>
      <c r="E42" s="45"/>
      <c r="F42" s="140">
        <f>E42*D42</f>
        <v>0</v>
      </c>
    </row>
    <row r="43" spans="1:6" ht="12.75">
      <c r="A43" s="159"/>
      <c r="B43" s="160" t="s">
        <v>115</v>
      </c>
      <c r="C43" s="161" t="s">
        <v>25</v>
      </c>
      <c r="D43" s="162">
        <v>1</v>
      </c>
      <c r="E43" s="45"/>
      <c r="F43" s="140">
        <f>E43*D43</f>
        <v>0</v>
      </c>
    </row>
    <row r="44" spans="1:6" ht="12.75">
      <c r="A44" s="159"/>
      <c r="B44" s="160" t="s">
        <v>116</v>
      </c>
      <c r="C44" s="161" t="s">
        <v>25</v>
      </c>
      <c r="D44" s="162">
        <v>4</v>
      </c>
      <c r="E44" s="45"/>
      <c r="F44" s="140">
        <f>E44*D44</f>
        <v>0</v>
      </c>
    </row>
    <row r="45" spans="1:6" ht="12.75">
      <c r="A45" s="159"/>
      <c r="B45" s="160"/>
      <c r="C45" s="161"/>
      <c r="D45" s="162"/>
      <c r="E45" s="45"/>
      <c r="F45" s="163"/>
    </row>
    <row r="46" spans="1:6" ht="12.75">
      <c r="A46" s="135" t="s">
        <v>46</v>
      </c>
      <c r="B46" s="160" t="s">
        <v>142</v>
      </c>
      <c r="C46" s="168"/>
      <c r="D46" s="169"/>
      <c r="E46" s="45"/>
      <c r="F46" s="163"/>
    </row>
    <row r="47" spans="1:6" ht="38.25">
      <c r="A47" s="159"/>
      <c r="B47" s="160" t="s">
        <v>117</v>
      </c>
      <c r="C47" s="168"/>
      <c r="D47" s="169"/>
      <c r="E47" s="45"/>
      <c r="F47" s="163"/>
    </row>
    <row r="48" spans="1:6" ht="12.75">
      <c r="A48" s="159"/>
      <c r="B48" s="160" t="s">
        <v>118</v>
      </c>
      <c r="C48" s="161" t="s">
        <v>25</v>
      </c>
      <c r="D48" s="162">
        <v>1</v>
      </c>
      <c r="E48" s="45"/>
      <c r="F48" s="140">
        <f>E48*D48</f>
        <v>0</v>
      </c>
    </row>
    <row r="49" spans="1:6" ht="12.75">
      <c r="A49" s="159"/>
      <c r="B49" s="160" t="s">
        <v>119</v>
      </c>
      <c r="C49" s="161" t="s">
        <v>25</v>
      </c>
      <c r="D49" s="162">
        <v>1</v>
      </c>
      <c r="E49" s="45"/>
      <c r="F49" s="140">
        <f>E49*D49</f>
        <v>0</v>
      </c>
    </row>
    <row r="50" spans="1:6" ht="12.75">
      <c r="A50" s="159"/>
      <c r="B50" s="160"/>
      <c r="C50" s="161"/>
      <c r="D50" s="162"/>
      <c r="E50" s="45"/>
      <c r="F50" s="163"/>
    </row>
    <row r="51" spans="1:6" ht="12.75">
      <c r="A51" s="135" t="s">
        <v>48</v>
      </c>
      <c r="B51" s="160" t="s">
        <v>120</v>
      </c>
      <c r="C51" s="168"/>
      <c r="D51" s="169"/>
      <c r="E51" s="45"/>
      <c r="F51" s="163"/>
    </row>
    <row r="52" spans="1:6" ht="38.25">
      <c r="A52" s="159"/>
      <c r="B52" s="160" t="s">
        <v>117</v>
      </c>
      <c r="C52" s="168"/>
      <c r="D52" s="169"/>
      <c r="E52" s="45"/>
      <c r="F52" s="163"/>
    </row>
    <row r="53" spans="1:6" ht="12.75">
      <c r="A53" s="159"/>
      <c r="B53" s="160" t="s">
        <v>107</v>
      </c>
      <c r="C53" s="161" t="s">
        <v>25</v>
      </c>
      <c r="D53" s="162">
        <v>1</v>
      </c>
      <c r="E53" s="45"/>
      <c r="F53" s="140">
        <f>E53*D53</f>
        <v>0</v>
      </c>
    </row>
    <row r="54" spans="1:6" ht="12.75">
      <c r="A54" s="159"/>
      <c r="B54" s="160"/>
      <c r="C54" s="161"/>
      <c r="D54" s="162"/>
      <c r="E54" s="45"/>
      <c r="F54" s="163"/>
    </row>
    <row r="55" spans="1:6" ht="12.75">
      <c r="A55" s="135" t="s">
        <v>76</v>
      </c>
      <c r="B55" s="160" t="s">
        <v>121</v>
      </c>
      <c r="C55" s="168"/>
      <c r="D55" s="169"/>
      <c r="E55" s="45"/>
      <c r="F55" s="163"/>
    </row>
    <row r="56" spans="1:6" ht="25.5">
      <c r="A56" s="159"/>
      <c r="B56" s="160" t="s">
        <v>122</v>
      </c>
      <c r="C56" s="168"/>
      <c r="D56" s="169"/>
      <c r="E56" s="45"/>
      <c r="F56" s="163"/>
    </row>
    <row r="57" spans="1:6" ht="12.75">
      <c r="A57" s="159"/>
      <c r="B57" s="160" t="s">
        <v>123</v>
      </c>
      <c r="C57" s="161" t="s">
        <v>25</v>
      </c>
      <c r="D57" s="162">
        <v>2</v>
      </c>
      <c r="E57" s="45"/>
      <c r="F57" s="140">
        <f>E57*D57</f>
        <v>0</v>
      </c>
    </row>
    <row r="58" spans="1:6" ht="12.75">
      <c r="A58" s="159"/>
      <c r="B58" s="160" t="s">
        <v>124</v>
      </c>
      <c r="C58" s="161" t="s">
        <v>25</v>
      </c>
      <c r="D58" s="162">
        <v>3</v>
      </c>
      <c r="E58" s="45"/>
      <c r="F58" s="140">
        <f>E58*D58</f>
        <v>0</v>
      </c>
    </row>
    <row r="59" spans="1:6" ht="12.75">
      <c r="A59" s="159"/>
      <c r="B59" s="160" t="s">
        <v>125</v>
      </c>
      <c r="C59" s="161" t="s">
        <v>25</v>
      </c>
      <c r="D59" s="162">
        <v>2</v>
      </c>
      <c r="E59" s="45"/>
      <c r="F59" s="140">
        <f>E59*D59</f>
        <v>0</v>
      </c>
    </row>
    <row r="60" spans="1:6" ht="12.75">
      <c r="A60" s="159"/>
      <c r="B60" s="160"/>
      <c r="C60" s="161"/>
      <c r="D60" s="162"/>
      <c r="E60" s="45"/>
      <c r="F60" s="163"/>
    </row>
    <row r="61" spans="1:6" ht="51">
      <c r="A61" s="135" t="s">
        <v>77</v>
      </c>
      <c r="B61" s="160" t="s">
        <v>143</v>
      </c>
      <c r="C61" s="168"/>
      <c r="D61" s="169"/>
      <c r="E61" s="45"/>
      <c r="F61" s="163"/>
    </row>
    <row r="62" spans="1:6" ht="12.75">
      <c r="A62" s="159"/>
      <c r="B62" s="160" t="s">
        <v>107</v>
      </c>
      <c r="C62" s="161" t="s">
        <v>25</v>
      </c>
      <c r="D62" s="162">
        <v>3</v>
      </c>
      <c r="E62" s="45"/>
      <c r="F62" s="140">
        <f>E62*D62</f>
        <v>0</v>
      </c>
    </row>
    <row r="63" spans="1:6" ht="12.75">
      <c r="A63" s="159"/>
      <c r="B63" s="160" t="s">
        <v>108</v>
      </c>
      <c r="C63" s="161" t="s">
        <v>25</v>
      </c>
      <c r="D63" s="162">
        <v>1</v>
      </c>
      <c r="E63" s="45"/>
      <c r="F63" s="140">
        <f>E63*D63</f>
        <v>0</v>
      </c>
    </row>
    <row r="64" spans="1:6" ht="12.75">
      <c r="A64" s="159"/>
      <c r="B64" s="160" t="s">
        <v>111</v>
      </c>
      <c r="C64" s="161" t="s">
        <v>25</v>
      </c>
      <c r="D64" s="162">
        <v>4</v>
      </c>
      <c r="E64" s="45"/>
      <c r="F64" s="140">
        <f>E64*D64</f>
        <v>0</v>
      </c>
    </row>
    <row r="65" spans="1:6" ht="12.75">
      <c r="A65" s="159"/>
      <c r="B65" s="160"/>
      <c r="C65" s="161"/>
      <c r="D65" s="162"/>
      <c r="E65" s="45"/>
      <c r="F65" s="163"/>
    </row>
    <row r="66" spans="1:6" ht="25.5">
      <c r="A66" s="135" t="s">
        <v>78</v>
      </c>
      <c r="B66" s="38" t="s">
        <v>144</v>
      </c>
      <c r="C66" s="157"/>
      <c r="D66" s="162"/>
      <c r="E66" s="166"/>
      <c r="F66" s="163"/>
    </row>
    <row r="67" spans="1:6" ht="12.75">
      <c r="A67" s="167"/>
      <c r="B67" s="38" t="s">
        <v>126</v>
      </c>
      <c r="C67" s="157" t="s">
        <v>25</v>
      </c>
      <c r="D67" s="162">
        <v>4</v>
      </c>
      <c r="E67" s="45"/>
      <c r="F67" s="140">
        <f>E67*D67</f>
        <v>0</v>
      </c>
    </row>
    <row r="68" spans="1:6" ht="12.75">
      <c r="A68" s="167"/>
      <c r="B68" s="38" t="s">
        <v>127</v>
      </c>
      <c r="C68" s="157" t="s">
        <v>25</v>
      </c>
      <c r="D68" s="162">
        <v>4</v>
      </c>
      <c r="E68" s="45"/>
      <c r="F68" s="140">
        <f>E68*D68</f>
        <v>0</v>
      </c>
    </row>
    <row r="69" spans="1:6" ht="12.75">
      <c r="A69" s="167"/>
      <c r="B69" s="38"/>
      <c r="C69" s="157"/>
      <c r="D69" s="162"/>
      <c r="E69" s="45"/>
      <c r="F69" s="163"/>
    </row>
    <row r="70" spans="1:6" ht="12.75">
      <c r="A70" s="135" t="s">
        <v>79</v>
      </c>
      <c r="B70" s="160" t="s">
        <v>128</v>
      </c>
      <c r="C70" s="168"/>
      <c r="D70" s="169"/>
      <c r="E70" s="44"/>
      <c r="F70" s="163"/>
    </row>
    <row r="71" spans="1:6" ht="38.25">
      <c r="A71" s="159"/>
      <c r="B71" s="160" t="s">
        <v>110</v>
      </c>
      <c r="C71" s="168"/>
      <c r="D71" s="169"/>
      <c r="E71" s="44"/>
      <c r="F71" s="163"/>
    </row>
    <row r="72" spans="1:6" ht="12.75">
      <c r="A72" s="159"/>
      <c r="B72" s="160" t="s">
        <v>107</v>
      </c>
      <c r="C72" s="161" t="s">
        <v>25</v>
      </c>
      <c r="D72" s="162">
        <v>1</v>
      </c>
      <c r="E72" s="37"/>
      <c r="F72" s="140">
        <f>E72*D72</f>
        <v>0</v>
      </c>
    </row>
    <row r="73" spans="1:6" ht="12.75">
      <c r="A73" s="159"/>
      <c r="B73" s="160" t="s">
        <v>108</v>
      </c>
      <c r="C73" s="161" t="s">
        <v>25</v>
      </c>
      <c r="D73" s="162">
        <v>1</v>
      </c>
      <c r="E73" s="37"/>
      <c r="F73" s="140">
        <f>E73*D73</f>
        <v>0</v>
      </c>
    </row>
    <row r="74" spans="1:6" ht="12.75">
      <c r="A74" s="167"/>
      <c r="B74" s="38"/>
      <c r="C74" s="157"/>
      <c r="D74" s="162"/>
      <c r="E74" s="45"/>
      <c r="F74" s="163"/>
    </row>
    <row r="75" spans="1:6" ht="12.75">
      <c r="A75" s="135" t="s">
        <v>145</v>
      </c>
      <c r="B75" s="171" t="s">
        <v>129</v>
      </c>
      <c r="C75" s="172"/>
      <c r="D75" s="173"/>
      <c r="E75" s="45"/>
      <c r="F75" s="163"/>
    </row>
    <row r="76" spans="1:6" ht="51">
      <c r="A76" s="135"/>
      <c r="B76" s="38" t="s">
        <v>146</v>
      </c>
      <c r="C76" s="172"/>
      <c r="D76" s="173"/>
      <c r="E76" s="45"/>
      <c r="F76" s="163"/>
    </row>
    <row r="77" spans="1:6" ht="12.75">
      <c r="A77" s="167"/>
      <c r="B77" s="38" t="s">
        <v>130</v>
      </c>
      <c r="C77" s="157" t="s">
        <v>28</v>
      </c>
      <c r="D77" s="162">
        <v>1</v>
      </c>
      <c r="E77" s="45"/>
      <c r="F77" s="140">
        <f>E77*D77</f>
        <v>0</v>
      </c>
    </row>
    <row r="78" spans="1:6" ht="12.75">
      <c r="A78" s="167"/>
      <c r="B78" s="38"/>
      <c r="C78" s="157"/>
      <c r="D78" s="162"/>
      <c r="E78" s="45"/>
      <c r="F78" s="163"/>
    </row>
    <row r="79" spans="1:6" ht="12.75">
      <c r="A79" s="135" t="s">
        <v>147</v>
      </c>
      <c r="B79" s="171" t="s">
        <v>131</v>
      </c>
      <c r="C79" s="172"/>
      <c r="D79" s="173"/>
      <c r="E79" s="45"/>
      <c r="F79" s="163"/>
    </row>
    <row r="80" spans="1:6" ht="89.25">
      <c r="A80" s="135"/>
      <c r="B80" s="38" t="s">
        <v>148</v>
      </c>
      <c r="C80" s="172"/>
      <c r="D80" s="173"/>
      <c r="E80" s="45"/>
      <c r="F80" s="163"/>
    </row>
    <row r="81" spans="1:6" ht="12.75">
      <c r="A81" s="167"/>
      <c r="B81" s="38" t="s">
        <v>105</v>
      </c>
      <c r="C81" s="157" t="s">
        <v>28</v>
      </c>
      <c r="D81" s="162">
        <v>1</v>
      </c>
      <c r="E81" s="45"/>
      <c r="F81" s="140">
        <f>E81*D81</f>
        <v>0</v>
      </c>
    </row>
    <row r="82" spans="1:6" ht="12.75">
      <c r="A82" s="167"/>
      <c r="B82" s="38"/>
      <c r="C82" s="157"/>
      <c r="D82" s="162"/>
      <c r="E82" s="45"/>
      <c r="F82" s="163"/>
    </row>
    <row r="83" spans="1:6" ht="51">
      <c r="A83" s="135" t="s">
        <v>149</v>
      </c>
      <c r="B83" s="38" t="s">
        <v>132</v>
      </c>
      <c r="C83" s="172"/>
      <c r="D83" s="173"/>
      <c r="E83" s="45"/>
      <c r="F83" s="163"/>
    </row>
    <row r="84" spans="1:6" ht="12.75">
      <c r="A84" s="167"/>
      <c r="B84" s="38" t="s">
        <v>105</v>
      </c>
      <c r="C84" s="157" t="s">
        <v>28</v>
      </c>
      <c r="D84" s="162">
        <v>1</v>
      </c>
      <c r="E84" s="45"/>
      <c r="F84" s="163">
        <f>D84*E84</f>
        <v>0</v>
      </c>
    </row>
    <row r="85" spans="1:6" ht="12.75">
      <c r="A85" s="167"/>
      <c r="B85" s="38"/>
      <c r="C85" s="157"/>
      <c r="D85" s="162"/>
      <c r="E85" s="45"/>
      <c r="F85" s="163"/>
    </row>
    <row r="86" spans="1:6" ht="51">
      <c r="A86" s="135" t="s">
        <v>150</v>
      </c>
      <c r="B86" s="38" t="s">
        <v>171</v>
      </c>
      <c r="C86" s="137" t="s">
        <v>25</v>
      </c>
      <c r="D86" s="162">
        <v>2</v>
      </c>
      <c r="E86" s="45"/>
      <c r="F86" s="163">
        <f>D86*E86</f>
        <v>0</v>
      </c>
    </row>
    <row r="87" spans="1:6" ht="12.75">
      <c r="A87" s="167"/>
      <c r="B87" s="136"/>
      <c r="C87" s="137"/>
      <c r="D87" s="162"/>
      <c r="E87" s="45"/>
      <c r="F87" s="163"/>
    </row>
    <row r="88" spans="1:6" ht="12.75">
      <c r="A88" s="135" t="s">
        <v>151</v>
      </c>
      <c r="B88" s="136" t="s">
        <v>133</v>
      </c>
      <c r="C88" s="137"/>
      <c r="D88" s="162"/>
      <c r="E88" s="45"/>
      <c r="F88" s="163"/>
    </row>
    <row r="89" spans="1:6" ht="12.75">
      <c r="A89" s="135"/>
      <c r="B89" s="136" t="s">
        <v>134</v>
      </c>
      <c r="C89" s="137" t="s">
        <v>25</v>
      </c>
      <c r="D89" s="162">
        <v>1</v>
      </c>
      <c r="E89" s="45"/>
      <c r="F89" s="140">
        <f>E89*D89</f>
        <v>0</v>
      </c>
    </row>
    <row r="90" spans="1:6" ht="12.75">
      <c r="A90" s="135"/>
      <c r="B90" s="136" t="s">
        <v>135</v>
      </c>
      <c r="C90" s="137" t="s">
        <v>136</v>
      </c>
      <c r="D90" s="162">
        <v>1</v>
      </c>
      <c r="E90" s="45"/>
      <c r="F90" s="140">
        <f>E90*D90</f>
        <v>0</v>
      </c>
    </row>
    <row r="91" spans="1:6" ht="12.75">
      <c r="A91" s="167"/>
      <c r="B91" s="136"/>
      <c r="C91" s="137"/>
      <c r="D91" s="162"/>
      <c r="E91" s="45"/>
      <c r="F91" s="140"/>
    </row>
    <row r="92" spans="1:6" ht="12.75">
      <c r="A92" s="135" t="s">
        <v>152</v>
      </c>
      <c r="B92" s="136" t="s">
        <v>169</v>
      </c>
      <c r="C92" s="137" t="s">
        <v>25</v>
      </c>
      <c r="D92" s="162">
        <v>1</v>
      </c>
      <c r="E92" s="45"/>
      <c r="F92" s="140">
        <f>E92*D92</f>
        <v>0</v>
      </c>
    </row>
    <row r="93" spans="1:6" ht="12.75">
      <c r="A93" s="167"/>
      <c r="B93" s="38"/>
      <c r="C93" s="157"/>
      <c r="D93" s="162"/>
      <c r="E93" s="45"/>
      <c r="F93" s="163"/>
    </row>
    <row r="94" spans="1:6" ht="38.25">
      <c r="A94" s="135" t="s">
        <v>153</v>
      </c>
      <c r="B94" s="136" t="s">
        <v>71</v>
      </c>
      <c r="C94" s="137" t="s">
        <v>25</v>
      </c>
      <c r="D94" s="162">
        <v>10</v>
      </c>
      <c r="E94" s="45"/>
      <c r="F94" s="140">
        <f>E94*D94</f>
        <v>0</v>
      </c>
    </row>
    <row r="95" spans="1:6" ht="12.75">
      <c r="A95" s="167"/>
      <c r="B95" s="136"/>
      <c r="C95" s="151"/>
      <c r="D95" s="38"/>
      <c r="E95" s="38"/>
      <c r="F95" s="38"/>
    </row>
    <row r="96" spans="1:6" s="35" customFormat="1" ht="38.25">
      <c r="A96" s="135" t="s">
        <v>154</v>
      </c>
      <c r="B96" s="119" t="s">
        <v>158</v>
      </c>
      <c r="C96" s="137" t="s">
        <v>28</v>
      </c>
      <c r="D96" s="137">
        <v>1</v>
      </c>
      <c r="E96" s="37"/>
      <c r="F96" s="140">
        <f>E96*D96</f>
        <v>0</v>
      </c>
    </row>
    <row r="97" spans="1:6" s="35" customFormat="1" ht="12.75">
      <c r="A97" s="135"/>
      <c r="B97" s="119"/>
      <c r="C97" s="137"/>
      <c r="D97" s="137"/>
      <c r="E97" s="37"/>
      <c r="F97" s="138"/>
    </row>
    <row r="98" spans="1:6" s="35" customFormat="1" ht="38.25">
      <c r="A98" s="135" t="s">
        <v>155</v>
      </c>
      <c r="B98" s="136" t="s">
        <v>156</v>
      </c>
      <c r="C98" s="137" t="s">
        <v>28</v>
      </c>
      <c r="D98" s="137">
        <v>1</v>
      </c>
      <c r="E98" s="37"/>
      <c r="F98" s="140">
        <f>D98*E98</f>
        <v>0</v>
      </c>
    </row>
    <row r="99" spans="1:6" s="35" customFormat="1" ht="12.75">
      <c r="A99" s="135"/>
      <c r="B99" s="119"/>
      <c r="C99" s="137"/>
      <c r="D99" s="137"/>
      <c r="E99" s="37"/>
      <c r="F99" s="138"/>
    </row>
    <row r="100" spans="1:6" ht="12.75">
      <c r="A100" s="174"/>
      <c r="B100" s="175" t="s">
        <v>290</v>
      </c>
      <c r="C100" s="176"/>
      <c r="D100" s="177"/>
      <c r="E100" s="178"/>
      <c r="F100" s="262">
        <f>SUM(F18:F99)</f>
        <v>0</v>
      </c>
    </row>
    <row r="101" spans="1:6" ht="12.75">
      <c r="A101" s="26"/>
      <c r="B101" s="50"/>
      <c r="C101" s="27"/>
      <c r="D101" s="51"/>
      <c r="E101" s="46"/>
      <c r="F101" s="46"/>
    </row>
    <row r="102" spans="1:6" s="47" customFormat="1" ht="15.75" customHeight="1">
      <c r="A102" s="154" t="s">
        <v>24</v>
      </c>
      <c r="B102" s="155" t="s">
        <v>159</v>
      </c>
      <c r="C102" s="157"/>
      <c r="D102" s="179"/>
      <c r="E102" s="157"/>
      <c r="F102" s="162"/>
    </row>
    <row r="103" spans="1:6" s="6" customFormat="1" ht="12.75">
      <c r="A103" s="54"/>
      <c r="B103" s="52"/>
      <c r="C103" s="52"/>
      <c r="D103" s="52"/>
      <c r="E103" s="53"/>
      <c r="F103" s="53"/>
    </row>
    <row r="104" spans="1:6" ht="12.75" customHeight="1">
      <c r="A104" s="11" t="s">
        <v>20</v>
      </c>
      <c r="B104" s="119" t="s">
        <v>160</v>
      </c>
      <c r="C104" s="9" t="s">
        <v>23</v>
      </c>
      <c r="D104" s="180">
        <v>170</v>
      </c>
      <c r="E104" s="181"/>
      <c r="F104" s="140">
        <f>+D104*E104</f>
        <v>0</v>
      </c>
    </row>
    <row r="105" spans="1:6" ht="12.75">
      <c r="A105" s="147"/>
      <c r="B105" s="139"/>
      <c r="C105" s="9"/>
      <c r="D105" s="182"/>
      <c r="E105" s="48"/>
      <c r="F105" s="140"/>
    </row>
    <row r="106" spans="1:6" ht="12.75">
      <c r="A106" s="11" t="s">
        <v>24</v>
      </c>
      <c r="B106" s="119" t="s">
        <v>161</v>
      </c>
      <c r="C106" s="9" t="s">
        <v>25</v>
      </c>
      <c r="D106" s="182">
        <v>4</v>
      </c>
      <c r="E106" s="48"/>
      <c r="F106" s="140">
        <f>+D106*E106</f>
        <v>0</v>
      </c>
    </row>
    <row r="107" spans="1:6" ht="12.75">
      <c r="A107" s="147"/>
      <c r="B107" s="139"/>
      <c r="C107" s="9"/>
      <c r="D107" s="182"/>
      <c r="E107" s="48"/>
      <c r="F107" s="140"/>
    </row>
    <row r="108" spans="1:6" ht="12.75">
      <c r="A108" s="11" t="s">
        <v>26</v>
      </c>
      <c r="B108" s="119" t="s">
        <v>165</v>
      </c>
      <c r="C108" s="9" t="s">
        <v>23</v>
      </c>
      <c r="D108" s="180">
        <v>25</v>
      </c>
      <c r="E108" s="48"/>
      <c r="F108" s="140">
        <f>+D108*E108</f>
        <v>0</v>
      </c>
    </row>
    <row r="109" spans="1:7" ht="12.75">
      <c r="A109" s="147"/>
      <c r="B109" s="139"/>
      <c r="C109" s="9"/>
      <c r="D109" s="182"/>
      <c r="E109" s="48"/>
      <c r="F109" s="140"/>
      <c r="G109" s="49"/>
    </row>
    <row r="110" spans="1:7" ht="38.25">
      <c r="A110" s="11" t="s">
        <v>27</v>
      </c>
      <c r="B110" s="119" t="s">
        <v>166</v>
      </c>
      <c r="C110" s="9" t="s">
        <v>81</v>
      </c>
      <c r="D110" s="180">
        <v>20</v>
      </c>
      <c r="E110" s="48"/>
      <c r="F110" s="140">
        <f>+D110*E110</f>
        <v>0</v>
      </c>
      <c r="G110" s="49"/>
    </row>
    <row r="111" spans="1:7" ht="12.75">
      <c r="A111" s="147"/>
      <c r="B111" s="52"/>
      <c r="C111" s="9"/>
      <c r="D111" s="182"/>
      <c r="E111" s="48"/>
      <c r="F111" s="140"/>
      <c r="G111" s="49"/>
    </row>
    <row r="112" spans="1:7" ht="38.25">
      <c r="A112" s="11" t="s">
        <v>27</v>
      </c>
      <c r="B112" s="119" t="s">
        <v>170</v>
      </c>
      <c r="C112" s="183" t="s">
        <v>101</v>
      </c>
      <c r="D112" s="180">
        <v>270</v>
      </c>
      <c r="E112" s="48"/>
      <c r="F112" s="140">
        <f>+D112*E112</f>
        <v>0</v>
      </c>
      <c r="G112" s="49"/>
    </row>
    <row r="113" spans="1:7" ht="12.75">
      <c r="A113" s="147"/>
      <c r="B113" s="184"/>
      <c r="C113" s="183"/>
      <c r="D113" s="180"/>
      <c r="E113" s="48"/>
      <c r="F113" s="140"/>
      <c r="G113" s="49"/>
    </row>
    <row r="114" spans="1:7" ht="12.75">
      <c r="A114" s="11" t="s">
        <v>29</v>
      </c>
      <c r="B114" s="119" t="s">
        <v>162</v>
      </c>
      <c r="C114" s="185" t="s">
        <v>81</v>
      </c>
      <c r="D114" s="180">
        <v>102</v>
      </c>
      <c r="E114" s="48"/>
      <c r="F114" s="140">
        <f>+D114*E114</f>
        <v>0</v>
      </c>
      <c r="G114" s="49"/>
    </row>
    <row r="115" spans="1:7" ht="12.75">
      <c r="A115" s="147"/>
      <c r="B115" s="184"/>
      <c r="C115" s="183"/>
      <c r="D115" s="180"/>
      <c r="E115" s="48"/>
      <c r="F115" s="140"/>
      <c r="G115" s="49"/>
    </row>
    <row r="116" spans="1:7" ht="51">
      <c r="A116" s="11" t="s">
        <v>30</v>
      </c>
      <c r="B116" s="119" t="s">
        <v>163</v>
      </c>
      <c r="C116" s="183" t="s">
        <v>101</v>
      </c>
      <c r="D116" s="180">
        <v>48</v>
      </c>
      <c r="E116" s="48"/>
      <c r="F116" s="140">
        <f>+D116*E116</f>
        <v>0</v>
      </c>
      <c r="G116" s="49"/>
    </row>
    <row r="117" spans="1:7" ht="12.75">
      <c r="A117" s="147"/>
      <c r="B117" s="184"/>
      <c r="C117" s="183"/>
      <c r="D117" s="180"/>
      <c r="E117" s="48"/>
      <c r="F117" s="140"/>
      <c r="G117" s="49"/>
    </row>
    <row r="118" spans="1:7" ht="38.25">
      <c r="A118" s="11" t="s">
        <v>32</v>
      </c>
      <c r="B118" s="119" t="s">
        <v>164</v>
      </c>
      <c r="C118" s="183" t="s">
        <v>101</v>
      </c>
      <c r="D118" s="180">
        <f>D112-D116</f>
        <v>222</v>
      </c>
      <c r="E118" s="48"/>
      <c r="F118" s="140">
        <f>+D118*E118</f>
        <v>0</v>
      </c>
      <c r="G118" s="49"/>
    </row>
    <row r="119" spans="1:7" ht="13.5" thickBot="1">
      <c r="A119" s="147"/>
      <c r="B119" s="184"/>
      <c r="C119" s="183"/>
      <c r="D119" s="182"/>
      <c r="E119" s="48"/>
      <c r="F119" s="140"/>
      <c r="G119" s="49"/>
    </row>
    <row r="120" spans="1:7" ht="13.5" thickBot="1">
      <c r="A120" s="186"/>
      <c r="B120" s="187" t="s">
        <v>258</v>
      </c>
      <c r="C120" s="188"/>
      <c r="D120" s="189"/>
      <c r="E120" s="190"/>
      <c r="F120" s="263">
        <f>SUM(F104:F119)</f>
        <v>0</v>
      </c>
      <c r="G120" s="49"/>
    </row>
    <row r="121" ht="12.75">
      <c r="G121" s="49"/>
    </row>
    <row r="123" spans="1:6" s="34" customFormat="1" ht="12.75">
      <c r="A123" s="39"/>
      <c r="B123" s="32"/>
      <c r="C123" s="29"/>
      <c r="D123" s="30"/>
      <c r="E123" s="36"/>
      <c r="F123" s="31"/>
    </row>
    <row r="124" spans="1:6" s="34" customFormat="1" ht="12.75">
      <c r="A124" s="39"/>
      <c r="B124" s="32"/>
      <c r="C124" s="29"/>
      <c r="D124" s="30"/>
      <c r="E124" s="36"/>
      <c r="F124" s="31"/>
    </row>
  </sheetData>
  <sheetProtection/>
  <mergeCells count="11">
    <mergeCell ref="A5:F5"/>
    <mergeCell ref="B7:E7"/>
    <mergeCell ref="A1:F1"/>
    <mergeCell ref="A2:F2"/>
    <mergeCell ref="B12:F12"/>
    <mergeCell ref="C8:E8"/>
    <mergeCell ref="B6:E6"/>
    <mergeCell ref="B10:F10"/>
    <mergeCell ref="B11:F11"/>
    <mergeCell ref="A3:F3"/>
    <mergeCell ref="A4:F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F120" sqref="F120"/>
    </sheetView>
  </sheetViews>
  <sheetFormatPr defaultColWidth="9.00390625" defaultRowHeight="12.75"/>
  <cols>
    <col min="1" max="1" width="4.75390625" style="70" customWidth="1"/>
    <col min="2" max="2" width="45.75390625" style="68" customWidth="1"/>
    <col min="3" max="3" width="6.75390625" style="60" customWidth="1"/>
    <col min="4" max="4" width="8.75390625" style="69" customWidth="1"/>
    <col min="5" max="5" width="10.75390625" style="69" customWidth="1"/>
    <col min="6" max="6" width="12.75390625" style="69" customWidth="1"/>
    <col min="7" max="7" width="35.875" style="63" customWidth="1"/>
    <col min="8" max="8" width="60.75390625" style="63" customWidth="1"/>
    <col min="9" max="9" width="67.625" style="58" customWidth="1"/>
    <col min="10" max="10" width="9.125" style="58" customWidth="1"/>
    <col min="11" max="11" width="11.875" style="64" customWidth="1"/>
    <col min="12" max="16384" width="9.125" style="58" customWidth="1"/>
  </cols>
  <sheetData>
    <row r="1" spans="1:7" s="261" customFormat="1" ht="25.5" customHeight="1">
      <c r="A1" s="269" t="str">
        <f>REKAPITULACIJA!B8</f>
        <v>ŠIRITEV POSLOVNO - EKONOMSKE INFRATSTUKTURE V POSLOVNI CONI AJDOVŠČINA - MIRCE / POD FRUCTALOM</v>
      </c>
      <c r="B1" s="269"/>
      <c r="C1" s="269"/>
      <c r="D1" s="269"/>
      <c r="E1" s="269"/>
      <c r="F1" s="269"/>
      <c r="G1" s="260"/>
    </row>
    <row r="2" spans="1:7" s="6" customFormat="1" ht="12.75">
      <c r="A2" s="269" t="str">
        <f>REKAPITULACIJA!B9</f>
        <v>ETAPA 1: PC AJDOVŠČINA – MIRCE 2</v>
      </c>
      <c r="B2" s="276"/>
      <c r="C2" s="276"/>
      <c r="D2" s="276"/>
      <c r="E2" s="276"/>
      <c r="F2" s="276"/>
      <c r="G2" s="5"/>
    </row>
    <row r="3" spans="1:7" s="6" customFormat="1" ht="12.75" customHeight="1">
      <c r="A3" s="283" t="s">
        <v>2</v>
      </c>
      <c r="B3" s="283"/>
      <c r="C3" s="283"/>
      <c r="D3" s="283"/>
      <c r="E3" s="283"/>
      <c r="F3" s="283"/>
      <c r="G3" s="5"/>
    </row>
    <row r="4" spans="1:7" s="6" customFormat="1" ht="12.75" customHeight="1">
      <c r="A4" s="283" t="s">
        <v>0</v>
      </c>
      <c r="B4" s="283"/>
      <c r="C4" s="283"/>
      <c r="D4" s="283"/>
      <c r="E4" s="283"/>
      <c r="F4" s="283"/>
      <c r="G4" s="5"/>
    </row>
    <row r="5" spans="1:7" s="6" customFormat="1" ht="13.5" thickBot="1">
      <c r="A5" s="271"/>
      <c r="B5" s="271"/>
      <c r="C5" s="271"/>
      <c r="D5" s="271"/>
      <c r="E5" s="271"/>
      <c r="F5" s="271"/>
      <c r="G5" s="5"/>
    </row>
    <row r="6" spans="1:7" s="6" customFormat="1" ht="12.75">
      <c r="A6" s="120" t="s">
        <v>20</v>
      </c>
      <c r="B6" s="288" t="str">
        <f>B18</f>
        <v>NN KABELSKA KANALIZACIJA</v>
      </c>
      <c r="C6" s="289"/>
      <c r="D6" s="289"/>
      <c r="E6" s="289"/>
      <c r="F6" s="142">
        <f>F56</f>
        <v>0</v>
      </c>
      <c r="G6" s="5"/>
    </row>
    <row r="7" spans="1:7" s="6" customFormat="1" ht="12.75" customHeight="1">
      <c r="A7" s="121" t="s">
        <v>24</v>
      </c>
      <c r="B7" s="284" t="str">
        <f>B58</f>
        <v>TK KABELSKA KANALIZACIJA</v>
      </c>
      <c r="C7" s="285"/>
      <c r="D7" s="285"/>
      <c r="E7" s="285"/>
      <c r="F7" s="144">
        <f>F76</f>
        <v>0</v>
      </c>
      <c r="G7" s="5"/>
    </row>
    <row r="8" spans="1:7" s="6" customFormat="1" ht="12.75" customHeight="1">
      <c r="A8" s="121" t="s">
        <v>26</v>
      </c>
      <c r="B8" s="226" t="str">
        <f>B78</f>
        <v>JR KABELSKA KANALIZACIJA</v>
      </c>
      <c r="C8" s="227"/>
      <c r="D8" s="227"/>
      <c r="E8" s="227"/>
      <c r="F8" s="144">
        <f>F98</f>
        <v>0</v>
      </c>
      <c r="G8" s="5"/>
    </row>
    <row r="9" spans="1:7" s="6" customFormat="1" ht="12.75" customHeight="1" thickBot="1">
      <c r="A9" s="234" t="s">
        <v>27</v>
      </c>
      <c r="B9" s="12" t="str">
        <f>B100</f>
        <v>ELEKTROMONTAŽNA DELA JR</v>
      </c>
      <c r="C9" s="235"/>
      <c r="D9" s="235"/>
      <c r="E9" s="235"/>
      <c r="F9" s="236">
        <f>F120</f>
        <v>0</v>
      </c>
      <c r="G9" s="5"/>
    </row>
    <row r="10" spans="1:7" s="6" customFormat="1" ht="14.25" customHeight="1" thickBot="1" thickTop="1">
      <c r="A10" s="123"/>
      <c r="B10" s="101" t="s">
        <v>19</v>
      </c>
      <c r="C10" s="287"/>
      <c r="D10" s="287"/>
      <c r="E10" s="287"/>
      <c r="F10" s="145">
        <f>SUM(F6:F9)</f>
        <v>0</v>
      </c>
      <c r="G10" s="5"/>
    </row>
    <row r="11" spans="1:6" ht="12.75">
      <c r="A11" s="191"/>
      <c r="B11" s="192"/>
      <c r="C11" s="193"/>
      <c r="D11" s="194"/>
      <c r="E11" s="194"/>
      <c r="F11" s="194"/>
    </row>
    <row r="12" spans="1:11" ht="51">
      <c r="A12" s="105" t="s">
        <v>174</v>
      </c>
      <c r="B12" s="286" t="s">
        <v>286</v>
      </c>
      <c r="C12" s="286"/>
      <c r="D12" s="286"/>
      <c r="E12" s="286"/>
      <c r="F12" s="286"/>
      <c r="G12" s="56"/>
      <c r="H12" s="56"/>
      <c r="I12" s="57"/>
      <c r="K12" s="58"/>
    </row>
    <row r="13" spans="1:11" ht="51" customHeight="1">
      <c r="A13" s="105" t="s">
        <v>174</v>
      </c>
      <c r="B13" s="265" t="s">
        <v>181</v>
      </c>
      <c r="C13" s="265"/>
      <c r="D13" s="265"/>
      <c r="E13" s="265"/>
      <c r="F13" s="265"/>
      <c r="G13" s="56"/>
      <c r="H13" s="56"/>
      <c r="I13" s="57"/>
      <c r="K13" s="58"/>
    </row>
    <row r="14" spans="1:11" ht="12.75">
      <c r="A14" s="105"/>
      <c r="B14" s="265" t="s">
        <v>182</v>
      </c>
      <c r="C14" s="265"/>
      <c r="D14" s="265"/>
      <c r="E14" s="265"/>
      <c r="F14" s="265"/>
      <c r="G14" s="56"/>
      <c r="H14" s="56"/>
      <c r="I14" s="57"/>
      <c r="K14" s="58"/>
    </row>
    <row r="15" spans="1:11" ht="12.75">
      <c r="A15" s="105"/>
      <c r="B15" s="106"/>
      <c r="C15" s="106"/>
      <c r="D15" s="106"/>
      <c r="E15" s="106"/>
      <c r="F15" s="106"/>
      <c r="G15" s="56"/>
      <c r="H15" s="56"/>
      <c r="I15" s="57"/>
      <c r="K15" s="58"/>
    </row>
    <row r="16" spans="1:6" s="33" customFormat="1" ht="13.5" thickBot="1">
      <c r="A16" s="108" t="s">
        <v>167</v>
      </c>
      <c r="B16" s="109" t="s">
        <v>168</v>
      </c>
      <c r="C16" s="110" t="s">
        <v>72</v>
      </c>
      <c r="D16" s="110" t="s">
        <v>73</v>
      </c>
      <c r="E16" s="111" t="s">
        <v>74</v>
      </c>
      <c r="F16" s="111" t="s">
        <v>75</v>
      </c>
    </row>
    <row r="17" spans="1:6" s="33" customFormat="1" ht="12.75">
      <c r="A17" s="76"/>
      <c r="B17" s="77"/>
      <c r="C17" s="78"/>
      <c r="D17" s="78"/>
      <c r="E17" s="79"/>
      <c r="F17" s="79"/>
    </row>
    <row r="18" spans="1:11" ht="15" customHeight="1">
      <c r="A18" s="195" t="s">
        <v>20</v>
      </c>
      <c r="B18" s="196" t="s">
        <v>180</v>
      </c>
      <c r="C18" s="197"/>
      <c r="D18" s="198"/>
      <c r="E18" s="198"/>
      <c r="F18" s="198"/>
      <c r="G18" s="55"/>
      <c r="H18" s="55"/>
      <c r="I18" s="56"/>
      <c r="J18" s="56"/>
      <c r="K18" s="57"/>
    </row>
    <row r="19" spans="1:11" ht="12.75">
      <c r="A19" s="199"/>
      <c r="B19" s="200"/>
      <c r="C19" s="201"/>
      <c r="D19" s="202"/>
      <c r="E19" s="202"/>
      <c r="F19" s="202"/>
      <c r="G19" s="59"/>
      <c r="H19" s="55"/>
      <c r="I19" s="56"/>
      <c r="J19" s="56"/>
      <c r="K19" s="57"/>
    </row>
    <row r="20" spans="1:11" s="65" customFormat="1" ht="153">
      <c r="A20" s="203" t="s">
        <v>20</v>
      </c>
      <c r="B20" s="204" t="s">
        <v>190</v>
      </c>
      <c r="C20" s="205" t="s">
        <v>23</v>
      </c>
      <c r="D20" s="206">
        <v>42</v>
      </c>
      <c r="E20" s="207"/>
      <c r="F20" s="208">
        <f>D20*E20</f>
        <v>0</v>
      </c>
      <c r="G20" s="59"/>
      <c r="H20" s="71"/>
      <c r="I20" s="68"/>
      <c r="K20" s="63"/>
    </row>
    <row r="21" spans="1:11" s="65" customFormat="1" ht="12.75">
      <c r="A21" s="203"/>
      <c r="B21" s="204"/>
      <c r="C21" s="205"/>
      <c r="D21" s="206"/>
      <c r="E21" s="207"/>
      <c r="F21" s="208"/>
      <c r="G21" s="59"/>
      <c r="H21" s="63"/>
      <c r="K21" s="63"/>
    </row>
    <row r="22" spans="1:11" s="65" customFormat="1" ht="153">
      <c r="A22" s="203" t="s">
        <v>24</v>
      </c>
      <c r="B22" s="204" t="s">
        <v>191</v>
      </c>
      <c r="C22" s="205" t="s">
        <v>23</v>
      </c>
      <c r="D22" s="206">
        <v>29</v>
      </c>
      <c r="E22" s="207"/>
      <c r="F22" s="208">
        <f>D22*E22</f>
        <v>0</v>
      </c>
      <c r="G22" s="59"/>
      <c r="H22" s="72"/>
      <c r="K22" s="63"/>
    </row>
    <row r="23" spans="1:11" s="65" customFormat="1" ht="12.75">
      <c r="A23" s="203"/>
      <c r="B23" s="204"/>
      <c r="C23" s="205"/>
      <c r="D23" s="206"/>
      <c r="E23" s="207"/>
      <c r="F23" s="208"/>
      <c r="G23" s="59"/>
      <c r="H23" s="63"/>
      <c r="K23" s="63"/>
    </row>
    <row r="24" spans="1:11" s="65" customFormat="1" ht="153">
      <c r="A24" s="203" t="s">
        <v>26</v>
      </c>
      <c r="B24" s="204" t="s">
        <v>192</v>
      </c>
      <c r="C24" s="205" t="s">
        <v>23</v>
      </c>
      <c r="D24" s="206">
        <v>40</v>
      </c>
      <c r="E24" s="207"/>
      <c r="F24" s="208">
        <f>D24*E24</f>
        <v>0</v>
      </c>
      <c r="G24" s="59"/>
      <c r="H24" s="72"/>
      <c r="K24" s="63"/>
    </row>
    <row r="25" spans="1:11" s="65" customFormat="1" ht="12.75">
      <c r="A25" s="203"/>
      <c r="B25" s="204"/>
      <c r="C25" s="205"/>
      <c r="D25" s="206"/>
      <c r="E25" s="207"/>
      <c r="F25" s="208"/>
      <c r="G25" s="59"/>
      <c r="H25" s="72"/>
      <c r="K25" s="63"/>
    </row>
    <row r="26" spans="1:11" s="65" customFormat="1" ht="153">
      <c r="A26" s="203" t="s">
        <v>27</v>
      </c>
      <c r="B26" s="204" t="s">
        <v>193</v>
      </c>
      <c r="C26" s="205" t="s">
        <v>23</v>
      </c>
      <c r="D26" s="206">
        <v>45</v>
      </c>
      <c r="E26" s="207"/>
      <c r="F26" s="208">
        <f>D26*E26</f>
        <v>0</v>
      </c>
      <c r="G26" s="59"/>
      <c r="H26" s="72"/>
      <c r="K26" s="63"/>
    </row>
    <row r="27" spans="1:11" s="65" customFormat="1" ht="12.75">
      <c r="A27" s="203"/>
      <c r="B27" s="204"/>
      <c r="C27" s="205"/>
      <c r="D27" s="206"/>
      <c r="E27" s="207"/>
      <c r="F27" s="208"/>
      <c r="G27" s="59"/>
      <c r="H27" s="72"/>
      <c r="K27" s="63"/>
    </row>
    <row r="28" spans="1:11" s="65" customFormat="1" ht="153">
      <c r="A28" s="203" t="s">
        <v>29</v>
      </c>
      <c r="B28" s="204" t="s">
        <v>194</v>
      </c>
      <c r="C28" s="205" t="s">
        <v>23</v>
      </c>
      <c r="D28" s="206">
        <v>39</v>
      </c>
      <c r="E28" s="207"/>
      <c r="F28" s="208">
        <f>D28*E28</f>
        <v>0</v>
      </c>
      <c r="G28" s="59"/>
      <c r="H28" s="72"/>
      <c r="K28" s="63"/>
    </row>
    <row r="29" spans="1:11" s="65" customFormat="1" ht="12.75">
      <c r="A29" s="203"/>
      <c r="B29" s="204"/>
      <c r="C29" s="205"/>
      <c r="D29" s="206"/>
      <c r="E29" s="207"/>
      <c r="F29" s="208"/>
      <c r="G29" s="59"/>
      <c r="H29" s="72"/>
      <c r="K29" s="63"/>
    </row>
    <row r="30" spans="1:11" s="65" customFormat="1" ht="140.25">
      <c r="A30" s="203" t="s">
        <v>30</v>
      </c>
      <c r="B30" s="204" t="s">
        <v>195</v>
      </c>
      <c r="C30" s="205" t="s">
        <v>23</v>
      </c>
      <c r="D30" s="206">
        <v>30</v>
      </c>
      <c r="E30" s="207"/>
      <c r="F30" s="208">
        <f>D30*E30</f>
        <v>0</v>
      </c>
      <c r="G30" s="59"/>
      <c r="H30" s="71"/>
      <c r="K30" s="63"/>
    </row>
    <row r="31" spans="1:11" s="65" customFormat="1" ht="12.75">
      <c r="A31" s="203"/>
      <c r="B31" s="204"/>
      <c r="C31" s="205"/>
      <c r="D31" s="206"/>
      <c r="E31" s="207"/>
      <c r="F31" s="208"/>
      <c r="G31" s="59"/>
      <c r="H31" s="63"/>
      <c r="K31" s="63"/>
    </row>
    <row r="32" spans="1:11" s="65" customFormat="1" ht="76.5">
      <c r="A32" s="203" t="s">
        <v>32</v>
      </c>
      <c r="B32" s="204" t="s">
        <v>187</v>
      </c>
      <c r="C32" s="205" t="s">
        <v>175</v>
      </c>
      <c r="D32" s="206">
        <v>1</v>
      </c>
      <c r="E32" s="207"/>
      <c r="F32" s="208">
        <f>D32*E32</f>
        <v>0</v>
      </c>
      <c r="G32" s="59"/>
      <c r="H32" s="61"/>
      <c r="K32" s="63"/>
    </row>
    <row r="33" spans="1:11" s="65" customFormat="1" ht="12.75">
      <c r="A33" s="203"/>
      <c r="B33" s="204"/>
      <c r="C33" s="205"/>
      <c r="D33" s="206"/>
      <c r="E33" s="207"/>
      <c r="F33" s="208"/>
      <c r="G33" s="59"/>
      <c r="H33" s="63"/>
      <c r="K33" s="63"/>
    </row>
    <row r="34" spans="1:11" s="65" customFormat="1" ht="76.5">
      <c r="A34" s="203" t="s">
        <v>43</v>
      </c>
      <c r="B34" s="204" t="s">
        <v>186</v>
      </c>
      <c r="C34" s="205" t="s">
        <v>28</v>
      </c>
      <c r="D34" s="206">
        <v>4</v>
      </c>
      <c r="E34" s="207"/>
      <c r="F34" s="208">
        <f>D34*E34</f>
        <v>0</v>
      </c>
      <c r="G34" s="59"/>
      <c r="H34" s="63"/>
      <c r="K34" s="63"/>
    </row>
    <row r="35" spans="1:11" s="65" customFormat="1" ht="12.75">
      <c r="A35" s="203"/>
      <c r="B35" s="204"/>
      <c r="C35" s="205"/>
      <c r="D35" s="206"/>
      <c r="E35" s="207"/>
      <c r="F35" s="208"/>
      <c r="G35" s="59"/>
      <c r="H35" s="63"/>
      <c r="K35" s="63"/>
    </row>
    <row r="36" spans="1:11" s="66" customFormat="1" ht="38.25">
      <c r="A36" s="209" t="s">
        <v>45</v>
      </c>
      <c r="B36" s="210" t="s">
        <v>196</v>
      </c>
      <c r="C36" s="211" t="s">
        <v>23</v>
      </c>
      <c r="D36" s="209">
        <v>890</v>
      </c>
      <c r="E36" s="212"/>
      <c r="F36" s="212">
        <f>D36*E36</f>
        <v>0</v>
      </c>
      <c r="G36" s="58"/>
      <c r="I36" s="67"/>
      <c r="K36" s="67"/>
    </row>
    <row r="37" spans="1:11" s="65" customFormat="1" ht="12.75">
      <c r="A37" s="203"/>
      <c r="B37" s="204"/>
      <c r="C37" s="205"/>
      <c r="D37" s="206"/>
      <c r="E37" s="207"/>
      <c r="F37" s="208"/>
      <c r="G37" s="59"/>
      <c r="H37" s="63"/>
      <c r="K37" s="63"/>
    </row>
    <row r="38" spans="1:11" s="66" customFormat="1" ht="51">
      <c r="A38" s="209" t="s">
        <v>46</v>
      </c>
      <c r="B38" s="210" t="s">
        <v>197</v>
      </c>
      <c r="C38" s="211"/>
      <c r="D38" s="209"/>
      <c r="E38" s="212"/>
      <c r="F38" s="212"/>
      <c r="G38" s="58"/>
      <c r="I38" s="67"/>
      <c r="K38" s="67"/>
    </row>
    <row r="39" spans="1:11" s="66" customFormat="1" ht="12.75">
      <c r="A39" s="105"/>
      <c r="B39" s="210" t="s">
        <v>176</v>
      </c>
      <c r="C39" s="211" t="s">
        <v>25</v>
      </c>
      <c r="D39" s="209">
        <v>15</v>
      </c>
      <c r="E39" s="212"/>
      <c r="F39" s="212">
        <f>D39*E39</f>
        <v>0</v>
      </c>
      <c r="G39" s="58"/>
      <c r="I39" s="67"/>
      <c r="K39" s="67"/>
    </row>
    <row r="40" spans="1:11" s="66" customFormat="1" ht="12.75">
      <c r="A40" s="105"/>
      <c r="B40" s="210" t="s">
        <v>177</v>
      </c>
      <c r="C40" s="211" t="s">
        <v>25</v>
      </c>
      <c r="D40" s="209">
        <v>20</v>
      </c>
      <c r="E40" s="212"/>
      <c r="F40" s="212">
        <f>D40*E40</f>
        <v>0</v>
      </c>
      <c r="G40" s="58"/>
      <c r="I40" s="67"/>
      <c r="K40" s="67"/>
    </row>
    <row r="41" spans="1:11" s="66" customFormat="1" ht="12.75">
      <c r="A41" s="105"/>
      <c r="B41" s="210" t="s">
        <v>178</v>
      </c>
      <c r="C41" s="211" t="s">
        <v>25</v>
      </c>
      <c r="D41" s="209">
        <v>24</v>
      </c>
      <c r="E41" s="212"/>
      <c r="F41" s="212">
        <f>D41*E41</f>
        <v>0</v>
      </c>
      <c r="G41" s="58"/>
      <c r="I41" s="67"/>
      <c r="K41" s="67"/>
    </row>
    <row r="42" spans="1:11" s="66" customFormat="1" ht="12.75">
      <c r="A42" s="105"/>
      <c r="B42" s="210" t="s">
        <v>179</v>
      </c>
      <c r="C42" s="211" t="s">
        <v>25</v>
      </c>
      <c r="D42" s="209">
        <v>70</v>
      </c>
      <c r="E42" s="212"/>
      <c r="F42" s="212">
        <f>D42*E42</f>
        <v>0</v>
      </c>
      <c r="G42" s="58"/>
      <c r="I42" s="67"/>
      <c r="K42" s="67"/>
    </row>
    <row r="43" spans="1:11" s="65" customFormat="1" ht="12.75">
      <c r="A43" s="203"/>
      <c r="B43" s="204"/>
      <c r="C43" s="205"/>
      <c r="D43" s="206"/>
      <c r="E43" s="207"/>
      <c r="F43" s="208"/>
      <c r="G43" s="59"/>
      <c r="H43" s="63"/>
      <c r="K43" s="63"/>
    </row>
    <row r="44" spans="1:11" s="66" customFormat="1" ht="51">
      <c r="A44" s="209" t="s">
        <v>48</v>
      </c>
      <c r="B44" s="210" t="s">
        <v>185</v>
      </c>
      <c r="C44" s="211" t="s">
        <v>25</v>
      </c>
      <c r="D44" s="209">
        <v>8</v>
      </c>
      <c r="E44" s="212"/>
      <c r="F44" s="212">
        <f>D44*E44</f>
        <v>0</v>
      </c>
      <c r="G44" s="58"/>
      <c r="I44" s="67"/>
      <c r="K44" s="67"/>
    </row>
    <row r="45" spans="1:11" s="65" customFormat="1" ht="12.75">
      <c r="A45" s="203"/>
      <c r="B45" s="204"/>
      <c r="C45" s="205"/>
      <c r="D45" s="206"/>
      <c r="E45" s="207"/>
      <c r="F45" s="208"/>
      <c r="G45" s="59"/>
      <c r="H45" s="63"/>
      <c r="K45" s="63"/>
    </row>
    <row r="46" spans="1:11" s="65" customFormat="1" ht="25.5">
      <c r="A46" s="203" t="s">
        <v>76</v>
      </c>
      <c r="B46" s="204" t="s">
        <v>198</v>
      </c>
      <c r="C46" s="205" t="s">
        <v>23</v>
      </c>
      <c r="D46" s="206">
        <v>230</v>
      </c>
      <c r="E46" s="207"/>
      <c r="F46" s="208">
        <f>D46*E46</f>
        <v>0</v>
      </c>
      <c r="G46" s="59"/>
      <c r="H46" s="63"/>
      <c r="K46" s="63"/>
    </row>
    <row r="47" spans="1:11" s="65" customFormat="1" ht="12.75">
      <c r="A47" s="203"/>
      <c r="B47" s="204"/>
      <c r="C47" s="205"/>
      <c r="D47" s="206"/>
      <c r="E47" s="207"/>
      <c r="F47" s="208"/>
      <c r="G47" s="59"/>
      <c r="H47" s="63"/>
      <c r="K47" s="63"/>
    </row>
    <row r="48" spans="1:11" s="65" customFormat="1" ht="38.25">
      <c r="A48" s="203" t="s">
        <v>77</v>
      </c>
      <c r="B48" s="204" t="s">
        <v>199</v>
      </c>
      <c r="C48" s="205" t="s">
        <v>23</v>
      </c>
      <c r="D48" s="206">
        <v>230</v>
      </c>
      <c r="E48" s="207"/>
      <c r="F48" s="208">
        <f>D48*E48</f>
        <v>0</v>
      </c>
      <c r="G48" s="59"/>
      <c r="H48" s="63"/>
      <c r="K48" s="63"/>
    </row>
    <row r="49" spans="1:11" s="65" customFormat="1" ht="12.75">
      <c r="A49" s="203"/>
      <c r="B49" s="204"/>
      <c r="C49" s="205"/>
      <c r="D49" s="206"/>
      <c r="E49" s="207"/>
      <c r="F49" s="208"/>
      <c r="G49" s="59"/>
      <c r="H49" s="63"/>
      <c r="K49" s="63"/>
    </row>
    <row r="50" spans="1:11" s="65" customFormat="1" ht="38.25">
      <c r="A50" s="203" t="s">
        <v>78</v>
      </c>
      <c r="B50" s="204" t="s">
        <v>184</v>
      </c>
      <c r="C50" s="205" t="s">
        <v>35</v>
      </c>
      <c r="D50" s="206">
        <v>8</v>
      </c>
      <c r="E50" s="207"/>
      <c r="F50" s="208">
        <f>D50*E50</f>
        <v>0</v>
      </c>
      <c r="G50" s="59"/>
      <c r="H50" s="63"/>
      <c r="K50" s="63"/>
    </row>
    <row r="51" spans="1:6" ht="12.75">
      <c r="A51" s="203"/>
      <c r="B51" s="192"/>
      <c r="C51" s="193"/>
      <c r="D51" s="194"/>
      <c r="E51" s="194"/>
      <c r="F51" s="194"/>
    </row>
    <row r="52" spans="1:8" ht="12" customHeight="1">
      <c r="A52" s="203" t="s">
        <v>79</v>
      </c>
      <c r="B52" s="192" t="s">
        <v>183</v>
      </c>
      <c r="C52" s="213" t="s">
        <v>25</v>
      </c>
      <c r="D52" s="203">
        <v>1</v>
      </c>
      <c r="E52" s="207"/>
      <c r="F52" s="208">
        <f>D52*E52</f>
        <v>0</v>
      </c>
      <c r="G52" s="58"/>
      <c r="H52" s="58"/>
    </row>
    <row r="53" spans="1:11" s="65" customFormat="1" ht="12.75">
      <c r="A53" s="203"/>
      <c r="B53" s="204"/>
      <c r="C53" s="205"/>
      <c r="D53" s="206"/>
      <c r="E53" s="207"/>
      <c r="F53" s="208"/>
      <c r="G53" s="59"/>
      <c r="H53" s="63"/>
      <c r="K53" s="63"/>
    </row>
    <row r="54" spans="1:8" ht="51">
      <c r="A54" s="203" t="s">
        <v>145</v>
      </c>
      <c r="B54" s="192" t="s">
        <v>188</v>
      </c>
      <c r="C54" s="213" t="s">
        <v>35</v>
      </c>
      <c r="D54" s="203">
        <v>10</v>
      </c>
      <c r="E54" s="207"/>
      <c r="F54" s="207">
        <f>SUM(F20:F50)*0.01*D54</f>
        <v>0</v>
      </c>
      <c r="G54" s="58"/>
      <c r="H54" s="58"/>
    </row>
    <row r="55" spans="1:11" s="65" customFormat="1" ht="12.75">
      <c r="A55" s="203"/>
      <c r="B55" s="204"/>
      <c r="C55" s="205"/>
      <c r="D55" s="206"/>
      <c r="E55" s="207"/>
      <c r="F55" s="208"/>
      <c r="G55" s="59"/>
      <c r="H55" s="63"/>
      <c r="K55" s="63"/>
    </row>
    <row r="56" spans="1:8" ht="15" customHeight="1" thickBot="1">
      <c r="A56" s="214"/>
      <c r="B56" s="215" t="s">
        <v>189</v>
      </c>
      <c r="C56" s="216"/>
      <c r="D56" s="217"/>
      <c r="E56" s="218"/>
      <c r="F56" s="219">
        <f>SUM(F20:F55)</f>
        <v>0</v>
      </c>
      <c r="G56" s="58"/>
      <c r="H56" s="58"/>
    </row>
    <row r="57" spans="1:8" ht="15" customHeight="1">
      <c r="A57" s="191"/>
      <c r="B57" s="192"/>
      <c r="C57" s="193"/>
      <c r="D57" s="194"/>
      <c r="E57" s="207"/>
      <c r="F57" s="207"/>
      <c r="G57" s="58"/>
      <c r="H57" s="58"/>
    </row>
    <row r="58" spans="1:11" ht="15" customHeight="1">
      <c r="A58" s="195" t="s">
        <v>24</v>
      </c>
      <c r="B58" s="196" t="s">
        <v>200</v>
      </c>
      <c r="C58" s="197"/>
      <c r="D58" s="198"/>
      <c r="E58" s="198"/>
      <c r="F58" s="198"/>
      <c r="G58" s="55"/>
      <c r="H58" s="55"/>
      <c r="I58" s="56"/>
      <c r="J58" s="56"/>
      <c r="K58" s="57"/>
    </row>
    <row r="59" spans="1:7" ht="12.75">
      <c r="A59" s="193"/>
      <c r="B59" s="204"/>
      <c r="C59" s="220"/>
      <c r="D59" s="221"/>
      <c r="E59" s="222"/>
      <c r="F59" s="223"/>
      <c r="G59" s="59"/>
    </row>
    <row r="60" spans="1:11" s="65" customFormat="1" ht="153">
      <c r="A60" s="203" t="s">
        <v>20</v>
      </c>
      <c r="B60" s="204" t="s">
        <v>207</v>
      </c>
      <c r="C60" s="205" t="s">
        <v>23</v>
      </c>
      <c r="D60" s="206">
        <v>160</v>
      </c>
      <c r="E60" s="207"/>
      <c r="F60" s="208">
        <f>D60*E60</f>
        <v>0</v>
      </c>
      <c r="G60" s="59"/>
      <c r="H60" s="72"/>
      <c r="K60" s="63"/>
    </row>
    <row r="61" spans="1:11" s="65" customFormat="1" ht="12.75">
      <c r="A61" s="203"/>
      <c r="B61" s="204"/>
      <c r="C61" s="205"/>
      <c r="D61" s="206"/>
      <c r="E61" s="207"/>
      <c r="F61" s="208"/>
      <c r="G61" s="59"/>
      <c r="H61" s="72"/>
      <c r="K61" s="63"/>
    </row>
    <row r="62" spans="1:11" s="65" customFormat="1" ht="140.25">
      <c r="A62" s="203" t="s">
        <v>24</v>
      </c>
      <c r="B62" s="204" t="s">
        <v>208</v>
      </c>
      <c r="C62" s="205" t="s">
        <v>23</v>
      </c>
      <c r="D62" s="206">
        <v>25</v>
      </c>
      <c r="E62" s="207"/>
      <c r="F62" s="208">
        <f>D62*E62</f>
        <v>0</v>
      </c>
      <c r="G62" s="59"/>
      <c r="H62" s="72"/>
      <c r="K62" s="63"/>
    </row>
    <row r="63" spans="1:11" s="65" customFormat="1" ht="12.75">
      <c r="A63" s="203"/>
      <c r="B63" s="204"/>
      <c r="C63" s="205"/>
      <c r="D63" s="206"/>
      <c r="E63" s="207"/>
      <c r="F63" s="208"/>
      <c r="G63" s="59"/>
      <c r="H63" s="72"/>
      <c r="K63" s="63"/>
    </row>
    <row r="64" spans="1:11" s="65" customFormat="1" ht="76.5">
      <c r="A64" s="203" t="s">
        <v>26</v>
      </c>
      <c r="B64" s="204" t="s">
        <v>206</v>
      </c>
      <c r="C64" s="205" t="s">
        <v>25</v>
      </c>
      <c r="D64" s="206">
        <v>4</v>
      </c>
      <c r="E64" s="207"/>
      <c r="F64" s="208">
        <f>D64*E64</f>
        <v>0</v>
      </c>
      <c r="G64" s="59"/>
      <c r="H64" s="63"/>
      <c r="K64" s="63"/>
    </row>
    <row r="65" spans="1:11" s="65" customFormat="1" ht="12.75">
      <c r="A65" s="203"/>
      <c r="B65" s="204"/>
      <c r="C65" s="205"/>
      <c r="D65" s="206"/>
      <c r="E65" s="207"/>
      <c r="F65" s="208"/>
      <c r="G65" s="59"/>
      <c r="H65" s="63"/>
      <c r="K65" s="63"/>
    </row>
    <row r="66" spans="1:11" s="66" customFormat="1" ht="38.25">
      <c r="A66" s="203" t="s">
        <v>27</v>
      </c>
      <c r="B66" s="192" t="s">
        <v>205</v>
      </c>
      <c r="C66" s="211" t="s">
        <v>23</v>
      </c>
      <c r="D66" s="209">
        <v>350</v>
      </c>
      <c r="E66" s="212"/>
      <c r="F66" s="212">
        <f>D66*E66</f>
        <v>0</v>
      </c>
      <c r="G66" s="58"/>
      <c r="I66" s="67"/>
      <c r="K66" s="67"/>
    </row>
    <row r="67" spans="1:11" s="65" customFormat="1" ht="12.75">
      <c r="A67" s="203"/>
      <c r="B67" s="204"/>
      <c r="C67" s="205"/>
      <c r="D67" s="206"/>
      <c r="E67" s="207"/>
      <c r="F67" s="208"/>
      <c r="G67" s="59"/>
      <c r="H67" s="63"/>
      <c r="K67" s="63"/>
    </row>
    <row r="68" spans="1:11" s="66" customFormat="1" ht="38.25">
      <c r="A68" s="203" t="s">
        <v>29</v>
      </c>
      <c r="B68" s="192" t="s">
        <v>204</v>
      </c>
      <c r="C68" s="213" t="s">
        <v>25</v>
      </c>
      <c r="D68" s="209">
        <v>2</v>
      </c>
      <c r="E68" s="212"/>
      <c r="F68" s="212">
        <f>D68*E68</f>
        <v>0</v>
      </c>
      <c r="G68" s="58"/>
      <c r="I68" s="67"/>
      <c r="K68" s="67"/>
    </row>
    <row r="69" spans="1:11" s="65" customFormat="1" ht="12.75">
      <c r="A69" s="203"/>
      <c r="B69" s="204"/>
      <c r="C69" s="205"/>
      <c r="D69" s="206"/>
      <c r="E69" s="207"/>
      <c r="F69" s="208"/>
      <c r="G69" s="59"/>
      <c r="H69" s="63"/>
      <c r="K69" s="63"/>
    </row>
    <row r="70" spans="1:11" s="65" customFormat="1" ht="25.5">
      <c r="A70" s="203" t="s">
        <v>30</v>
      </c>
      <c r="B70" s="204" t="s">
        <v>203</v>
      </c>
      <c r="C70" s="205" t="s">
        <v>23</v>
      </c>
      <c r="D70" s="206">
        <v>185</v>
      </c>
      <c r="E70" s="207"/>
      <c r="F70" s="208">
        <f>D70*E70</f>
        <v>0</v>
      </c>
      <c r="G70" s="59"/>
      <c r="H70" s="63"/>
      <c r="K70" s="63"/>
    </row>
    <row r="71" spans="1:11" s="65" customFormat="1" ht="12.75">
      <c r="A71" s="203"/>
      <c r="B71" s="204"/>
      <c r="C71" s="205"/>
      <c r="D71" s="206"/>
      <c r="E71" s="207"/>
      <c r="F71" s="208"/>
      <c r="G71" s="59"/>
      <c r="H71" s="63"/>
      <c r="K71" s="63"/>
    </row>
    <row r="72" spans="1:11" s="65" customFormat="1" ht="38.25">
      <c r="A72" s="203" t="s">
        <v>32</v>
      </c>
      <c r="B72" s="204" t="s">
        <v>202</v>
      </c>
      <c r="C72" s="205" t="s">
        <v>35</v>
      </c>
      <c r="D72" s="206">
        <v>8</v>
      </c>
      <c r="E72" s="207"/>
      <c r="F72" s="208">
        <f>D72*E72</f>
        <v>0</v>
      </c>
      <c r="G72" s="59"/>
      <c r="H72" s="63"/>
      <c r="K72" s="63"/>
    </row>
    <row r="73" spans="1:6" ht="12.75">
      <c r="A73" s="203"/>
      <c r="B73" s="192"/>
      <c r="C73" s="193"/>
      <c r="D73" s="194"/>
      <c r="E73" s="194"/>
      <c r="F73" s="194"/>
    </row>
    <row r="74" spans="1:8" ht="12" customHeight="1">
      <c r="A74" s="203" t="s">
        <v>43</v>
      </c>
      <c r="B74" s="192" t="s">
        <v>183</v>
      </c>
      <c r="C74" s="213" t="s">
        <v>25</v>
      </c>
      <c r="D74" s="203">
        <v>1</v>
      </c>
      <c r="E74" s="207"/>
      <c r="F74" s="208">
        <f>D74*E74</f>
        <v>0</v>
      </c>
      <c r="G74" s="58"/>
      <c r="H74" s="58"/>
    </row>
    <row r="75" spans="1:11" s="65" customFormat="1" ht="12.75">
      <c r="A75" s="203"/>
      <c r="B75" s="204"/>
      <c r="C75" s="205"/>
      <c r="D75" s="206"/>
      <c r="E75" s="207"/>
      <c r="F75" s="208"/>
      <c r="G75" s="59"/>
      <c r="H75" s="63"/>
      <c r="K75" s="63"/>
    </row>
    <row r="76" spans="1:8" ht="15" customHeight="1" thickBot="1">
      <c r="A76" s="224"/>
      <c r="B76" s="215" t="s">
        <v>201</v>
      </c>
      <c r="C76" s="216"/>
      <c r="D76" s="217"/>
      <c r="E76" s="218"/>
      <c r="F76" s="219">
        <f>SUM(F60:F75)</f>
        <v>0</v>
      </c>
      <c r="G76" s="58"/>
      <c r="H76" s="58"/>
    </row>
    <row r="77" spans="1:8" ht="15" customHeight="1">
      <c r="A77" s="237"/>
      <c r="B77" s="238"/>
      <c r="C77" s="239"/>
      <c r="D77" s="240"/>
      <c r="E77" s="241"/>
      <c r="F77" s="242"/>
      <c r="G77" s="58"/>
      <c r="H77" s="58"/>
    </row>
    <row r="78" spans="1:11" ht="15" customHeight="1">
      <c r="A78" s="195" t="s">
        <v>26</v>
      </c>
      <c r="B78" s="196" t="s">
        <v>266</v>
      </c>
      <c r="C78" s="197"/>
      <c r="D78" s="198"/>
      <c r="E78" s="198"/>
      <c r="F78" s="198"/>
      <c r="G78" s="55"/>
      <c r="H78" s="55"/>
      <c r="I78" s="56"/>
      <c r="J78" s="56"/>
      <c r="K78" s="57"/>
    </row>
    <row r="79" spans="1:7" ht="12.75">
      <c r="A79" s="193"/>
      <c r="B79" s="204"/>
      <c r="C79" s="220"/>
      <c r="D79" s="221"/>
      <c r="E79" s="222"/>
      <c r="F79" s="223"/>
      <c r="G79" s="59"/>
    </row>
    <row r="80" spans="1:11" s="65" customFormat="1" ht="140.25">
      <c r="A80" s="203" t="s">
        <v>20</v>
      </c>
      <c r="B80" s="243" t="s">
        <v>267</v>
      </c>
      <c r="C80" s="205" t="s">
        <v>23</v>
      </c>
      <c r="D80" s="206">
        <v>190</v>
      </c>
      <c r="E80" s="207"/>
      <c r="F80" s="208">
        <f>D80*E80</f>
        <v>0</v>
      </c>
      <c r="G80" s="59"/>
      <c r="H80" s="72"/>
      <c r="K80" s="63"/>
    </row>
    <row r="81" spans="1:11" s="65" customFormat="1" ht="12.75">
      <c r="A81" s="203"/>
      <c r="B81" s="204"/>
      <c r="C81" s="205"/>
      <c r="D81" s="206"/>
      <c r="E81" s="207"/>
      <c r="F81" s="208"/>
      <c r="G81" s="59"/>
      <c r="H81" s="72"/>
      <c r="K81" s="63"/>
    </row>
    <row r="82" spans="1:11" s="65" customFormat="1" ht="63.75">
      <c r="A82" s="244" t="s">
        <v>24</v>
      </c>
      <c r="B82" s="243" t="s">
        <v>273</v>
      </c>
      <c r="C82" s="205" t="s">
        <v>25</v>
      </c>
      <c r="D82" s="206">
        <v>7</v>
      </c>
      <c r="E82" s="207"/>
      <c r="F82" s="208">
        <f>D82*E82</f>
        <v>0</v>
      </c>
      <c r="G82" s="59"/>
      <c r="H82" s="63"/>
      <c r="K82" s="63"/>
    </row>
    <row r="83" spans="1:11" s="65" customFormat="1" ht="12.75">
      <c r="A83" s="203"/>
      <c r="B83" s="204"/>
      <c r="C83" s="205"/>
      <c r="D83" s="206"/>
      <c r="E83" s="207"/>
      <c r="F83" s="208"/>
      <c r="G83" s="59"/>
      <c r="H83" s="63"/>
      <c r="K83" s="63"/>
    </row>
    <row r="84" spans="1:11" s="65" customFormat="1" ht="38.25">
      <c r="A84" s="244" t="s">
        <v>26</v>
      </c>
      <c r="B84" s="243" t="s">
        <v>282</v>
      </c>
      <c r="C84" s="258" t="s">
        <v>25</v>
      </c>
      <c r="D84" s="206">
        <v>7</v>
      </c>
      <c r="E84" s="207"/>
      <c r="F84" s="208">
        <f>D84*E84</f>
        <v>0</v>
      </c>
      <c r="G84" s="59"/>
      <c r="H84" s="63"/>
      <c r="K84" s="63"/>
    </row>
    <row r="85" spans="1:11" s="65" customFormat="1" ht="12.75">
      <c r="A85" s="203"/>
      <c r="B85" s="204"/>
      <c r="C85" s="205"/>
      <c r="D85" s="206"/>
      <c r="E85" s="207"/>
      <c r="F85" s="208"/>
      <c r="G85" s="59"/>
      <c r="H85" s="63"/>
      <c r="K85" s="63"/>
    </row>
    <row r="86" spans="1:11" s="66" customFormat="1" ht="38.25">
      <c r="A86" s="244" t="s">
        <v>27</v>
      </c>
      <c r="B86" s="245" t="s">
        <v>268</v>
      </c>
      <c r="C86" s="211" t="s">
        <v>23</v>
      </c>
      <c r="D86" s="209">
        <v>190</v>
      </c>
      <c r="E86" s="212"/>
      <c r="F86" s="212">
        <f>D86*E86</f>
        <v>0</v>
      </c>
      <c r="G86" s="58"/>
      <c r="I86" s="67"/>
      <c r="K86" s="67"/>
    </row>
    <row r="87" spans="1:11" s="65" customFormat="1" ht="12.75">
      <c r="A87" s="203"/>
      <c r="B87" s="204"/>
      <c r="C87" s="205"/>
      <c r="D87" s="206"/>
      <c r="E87" s="207"/>
      <c r="F87" s="208"/>
      <c r="G87" s="59"/>
      <c r="H87" s="63"/>
      <c r="K87" s="63"/>
    </row>
    <row r="88" spans="1:11" s="66" customFormat="1" ht="38.25">
      <c r="A88" s="244" t="s">
        <v>29</v>
      </c>
      <c r="B88" s="245" t="s">
        <v>269</v>
      </c>
      <c r="C88" s="213" t="s">
        <v>25</v>
      </c>
      <c r="D88" s="209">
        <v>1</v>
      </c>
      <c r="E88" s="212"/>
      <c r="F88" s="212">
        <f>D88*E88</f>
        <v>0</v>
      </c>
      <c r="G88" s="58"/>
      <c r="I88" s="67"/>
      <c r="K88" s="67"/>
    </row>
    <row r="89" spans="1:11" s="65" customFormat="1" ht="12.75">
      <c r="A89" s="203"/>
      <c r="B89" s="204"/>
      <c r="C89" s="205"/>
      <c r="D89" s="206"/>
      <c r="E89" s="207"/>
      <c r="F89" s="208"/>
      <c r="G89" s="59"/>
      <c r="H89" s="63"/>
      <c r="K89" s="63"/>
    </row>
    <row r="90" spans="1:11" s="65" customFormat="1" ht="25.5">
      <c r="A90" s="251" t="s">
        <v>30</v>
      </c>
      <c r="B90" s="61" t="s">
        <v>274</v>
      </c>
      <c r="C90" s="247" t="s">
        <v>23</v>
      </c>
      <c r="D90" s="248">
        <v>220</v>
      </c>
      <c r="E90" s="249"/>
      <c r="F90" s="250">
        <f>D90*E90</f>
        <v>0</v>
      </c>
      <c r="G90" s="59"/>
      <c r="H90" s="63"/>
      <c r="K90" s="63"/>
    </row>
    <row r="91" spans="1:11" s="65" customFormat="1" ht="12.75">
      <c r="A91" s="251"/>
      <c r="B91" s="61"/>
      <c r="C91" s="247"/>
      <c r="D91" s="248"/>
      <c r="E91" s="249"/>
      <c r="F91" s="250"/>
      <c r="G91" s="59"/>
      <c r="H91" s="63"/>
      <c r="K91" s="63"/>
    </row>
    <row r="92" spans="1:11" s="65" customFormat="1" ht="25.5">
      <c r="A92" s="244" t="s">
        <v>32</v>
      </c>
      <c r="B92" s="243" t="s">
        <v>270</v>
      </c>
      <c r="C92" s="205" t="s">
        <v>23</v>
      </c>
      <c r="D92" s="206">
        <v>180</v>
      </c>
      <c r="E92" s="207"/>
      <c r="F92" s="208">
        <f>D92*E92</f>
        <v>0</v>
      </c>
      <c r="G92" s="59"/>
      <c r="H92" s="63"/>
      <c r="K92" s="63"/>
    </row>
    <row r="93" spans="1:11" s="65" customFormat="1" ht="12.75">
      <c r="A93" s="203"/>
      <c r="B93" s="204"/>
      <c r="C93" s="205"/>
      <c r="D93" s="206"/>
      <c r="E93" s="207"/>
      <c r="F93" s="208"/>
      <c r="G93" s="59"/>
      <c r="H93" s="63"/>
      <c r="K93" s="63"/>
    </row>
    <row r="94" spans="1:11" s="65" customFormat="1" ht="25.5">
      <c r="A94" s="244" t="s">
        <v>43</v>
      </c>
      <c r="B94" s="243" t="s">
        <v>271</v>
      </c>
      <c r="C94" s="205" t="s">
        <v>35</v>
      </c>
      <c r="D94" s="206">
        <v>8</v>
      </c>
      <c r="E94" s="207"/>
      <c r="F94" s="208">
        <f>D94*E94</f>
        <v>0</v>
      </c>
      <c r="G94" s="59"/>
      <c r="H94" s="63"/>
      <c r="K94" s="63"/>
    </row>
    <row r="95" spans="1:6" ht="12.75">
      <c r="A95" s="203"/>
      <c r="B95" s="192"/>
      <c r="C95" s="193"/>
      <c r="D95" s="194"/>
      <c r="E95" s="194"/>
      <c r="F95" s="194"/>
    </row>
    <row r="96" spans="1:8" ht="12" customHeight="1">
      <c r="A96" s="244" t="s">
        <v>45</v>
      </c>
      <c r="B96" s="192" t="s">
        <v>183</v>
      </c>
      <c r="C96" s="213" t="s">
        <v>25</v>
      </c>
      <c r="D96" s="203">
        <v>1</v>
      </c>
      <c r="E96" s="207"/>
      <c r="F96" s="208">
        <f>D96*E96</f>
        <v>0</v>
      </c>
      <c r="G96" s="58"/>
      <c r="H96" s="58"/>
    </row>
    <row r="97" spans="1:11" s="65" customFormat="1" ht="12.75">
      <c r="A97" s="203"/>
      <c r="B97" s="204"/>
      <c r="C97" s="205"/>
      <c r="D97" s="206"/>
      <c r="E97" s="207"/>
      <c r="F97" s="208"/>
      <c r="G97" s="59"/>
      <c r="H97" s="63"/>
      <c r="K97" s="63"/>
    </row>
    <row r="98" spans="1:8" ht="15" customHeight="1" thickBot="1">
      <c r="A98" s="224"/>
      <c r="B98" s="215" t="s">
        <v>272</v>
      </c>
      <c r="C98" s="216"/>
      <c r="D98" s="217"/>
      <c r="E98" s="218"/>
      <c r="F98" s="219">
        <f>SUM(F80:F97)</f>
        <v>0</v>
      </c>
      <c r="G98" s="58"/>
      <c r="H98" s="58"/>
    </row>
    <row r="99" spans="1:8" ht="15" customHeight="1">
      <c r="A99" s="237"/>
      <c r="B99" s="238"/>
      <c r="C99" s="239"/>
      <c r="D99" s="240"/>
      <c r="E99" s="241"/>
      <c r="F99" s="242"/>
      <c r="G99" s="58"/>
      <c r="H99" s="58"/>
    </row>
    <row r="100" spans="1:11" ht="15" customHeight="1">
      <c r="A100" s="195" t="s">
        <v>27</v>
      </c>
      <c r="B100" s="196" t="s">
        <v>275</v>
      </c>
      <c r="C100" s="197"/>
      <c r="D100" s="198"/>
      <c r="E100" s="198"/>
      <c r="F100" s="198"/>
      <c r="G100" s="55"/>
      <c r="H100" s="55"/>
      <c r="I100" s="56"/>
      <c r="J100" s="56"/>
      <c r="K100" s="57"/>
    </row>
    <row r="101" spans="1:7" ht="12.75">
      <c r="A101" s="193"/>
      <c r="B101" s="204"/>
      <c r="C101" s="220"/>
      <c r="D101" s="221"/>
      <c r="E101" s="222"/>
      <c r="F101" s="223"/>
      <c r="G101" s="59"/>
    </row>
    <row r="102" spans="1:11" s="65" customFormat="1" ht="38.25">
      <c r="A102" s="203" t="s">
        <v>20</v>
      </c>
      <c r="B102" s="243" t="s">
        <v>276</v>
      </c>
      <c r="C102" s="205" t="s">
        <v>23</v>
      </c>
      <c r="D102" s="206">
        <v>250</v>
      </c>
      <c r="E102" s="207"/>
      <c r="F102" s="208">
        <f>D102*E102</f>
        <v>0</v>
      </c>
      <c r="G102" s="59"/>
      <c r="H102" s="72"/>
      <c r="K102" s="63"/>
    </row>
    <row r="103" spans="1:11" s="65" customFormat="1" ht="12.75">
      <c r="A103" s="203"/>
      <c r="B103" s="204"/>
      <c r="C103" s="205"/>
      <c r="D103" s="206"/>
      <c r="E103" s="207"/>
      <c r="F103" s="208"/>
      <c r="G103" s="59"/>
      <c r="H103" s="72"/>
      <c r="K103" s="63"/>
    </row>
    <row r="104" spans="1:11" s="65" customFormat="1" ht="344.25">
      <c r="A104" s="244" t="s">
        <v>24</v>
      </c>
      <c r="B104" s="243" t="s">
        <v>283</v>
      </c>
      <c r="C104" s="205" t="s">
        <v>25</v>
      </c>
      <c r="D104" s="206">
        <v>7</v>
      </c>
      <c r="E104" s="207"/>
      <c r="F104" s="208">
        <f>D104*E104</f>
        <v>0</v>
      </c>
      <c r="G104" s="59"/>
      <c r="H104" s="63"/>
      <c r="K104" s="63"/>
    </row>
    <row r="105" spans="1:11" s="65" customFormat="1" ht="12.75">
      <c r="A105" s="203"/>
      <c r="B105" s="204"/>
      <c r="C105" s="205"/>
      <c r="D105" s="206"/>
      <c r="E105" s="207"/>
      <c r="F105" s="208"/>
      <c r="G105" s="59"/>
      <c r="H105" s="63"/>
      <c r="K105" s="63"/>
    </row>
    <row r="106" spans="1:11" s="66" customFormat="1" ht="12.75">
      <c r="A106" s="244" t="s">
        <v>26</v>
      </c>
      <c r="B106" s="245" t="s">
        <v>277</v>
      </c>
      <c r="C106" s="211" t="s">
        <v>25</v>
      </c>
      <c r="D106" s="209">
        <v>7</v>
      </c>
      <c r="E106" s="212"/>
      <c r="F106" s="212">
        <f>D106*E106</f>
        <v>0</v>
      </c>
      <c r="G106" s="58"/>
      <c r="I106" s="67"/>
      <c r="K106" s="67"/>
    </row>
    <row r="107" spans="1:11" s="65" customFormat="1" ht="12.75">
      <c r="A107" s="203"/>
      <c r="B107" s="204"/>
      <c r="C107" s="205"/>
      <c r="D107" s="206"/>
      <c r="E107" s="207"/>
      <c r="F107" s="208"/>
      <c r="G107" s="59"/>
      <c r="H107" s="63"/>
      <c r="K107" s="63"/>
    </row>
    <row r="108" spans="1:11" s="66" customFormat="1" ht="102">
      <c r="A108" s="244" t="s">
        <v>27</v>
      </c>
      <c r="B108" s="245" t="s">
        <v>281</v>
      </c>
      <c r="C108" s="213" t="s">
        <v>25</v>
      </c>
      <c r="D108" s="209">
        <v>7</v>
      </c>
      <c r="E108" s="212"/>
      <c r="F108" s="212">
        <f>D108*E108</f>
        <v>0</v>
      </c>
      <c r="G108" s="257"/>
      <c r="I108" s="67"/>
      <c r="K108" s="67"/>
    </row>
    <row r="109" spans="1:11" s="65" customFormat="1" ht="12.75">
      <c r="A109" s="203"/>
      <c r="B109" s="204"/>
      <c r="C109" s="205"/>
      <c r="D109" s="206"/>
      <c r="E109" s="207"/>
      <c r="F109" s="208"/>
      <c r="G109" s="59"/>
      <c r="H109" s="63"/>
      <c r="K109" s="63"/>
    </row>
    <row r="110" spans="1:11" s="66" customFormat="1" ht="25.5">
      <c r="A110" s="252" t="s">
        <v>29</v>
      </c>
      <c r="B110" s="253" t="s">
        <v>278</v>
      </c>
      <c r="C110" s="254" t="s">
        <v>25</v>
      </c>
      <c r="D110" s="252">
        <v>1</v>
      </c>
      <c r="E110" s="255"/>
      <c r="F110" s="255">
        <f>D110*E110</f>
        <v>0</v>
      </c>
      <c r="G110" s="58"/>
      <c r="I110" s="67"/>
      <c r="K110" s="67"/>
    </row>
    <row r="111" spans="1:11" s="65" customFormat="1" ht="12.75">
      <c r="A111" s="246"/>
      <c r="B111" s="61"/>
      <c r="C111" s="247"/>
      <c r="D111" s="248"/>
      <c r="E111" s="249"/>
      <c r="F111" s="255"/>
      <c r="G111" s="59"/>
      <c r="H111" s="63"/>
      <c r="K111" s="63"/>
    </row>
    <row r="112" spans="1:11" s="65" customFormat="1" ht="25.5">
      <c r="A112" s="251" t="s">
        <v>30</v>
      </c>
      <c r="B112" s="61" t="s">
        <v>279</v>
      </c>
      <c r="C112" s="247" t="s">
        <v>25</v>
      </c>
      <c r="D112" s="248">
        <v>1</v>
      </c>
      <c r="E112" s="249"/>
      <c r="F112" s="250">
        <f>D112*E112</f>
        <v>0</v>
      </c>
      <c r="G112" s="59"/>
      <c r="H112" s="63"/>
      <c r="K112" s="63"/>
    </row>
    <row r="113" spans="1:11" s="65" customFormat="1" ht="12.75">
      <c r="A113" s="246"/>
      <c r="B113" s="61"/>
      <c r="C113" s="247"/>
      <c r="D113" s="248"/>
      <c r="E113" s="249"/>
      <c r="F113" s="250"/>
      <c r="G113" s="59"/>
      <c r="H113" s="63"/>
      <c r="K113" s="63"/>
    </row>
    <row r="114" spans="1:11" s="65" customFormat="1" ht="25.5">
      <c r="A114" s="251" t="s">
        <v>32</v>
      </c>
      <c r="B114" s="61" t="s">
        <v>280</v>
      </c>
      <c r="C114" s="247" t="s">
        <v>35</v>
      </c>
      <c r="D114" s="248">
        <v>4</v>
      </c>
      <c r="E114" s="249"/>
      <c r="F114" s="250">
        <f>D114*E114</f>
        <v>0</v>
      </c>
      <c r="G114" s="59"/>
      <c r="H114" s="63"/>
      <c r="K114" s="63"/>
    </row>
    <row r="115" spans="1:11" s="65" customFormat="1" ht="12.75">
      <c r="A115" s="246"/>
      <c r="B115" s="61"/>
      <c r="C115" s="247"/>
      <c r="D115" s="248"/>
      <c r="E115" s="249"/>
      <c r="F115" s="250"/>
      <c r="G115" s="59"/>
      <c r="H115" s="63"/>
      <c r="K115" s="63"/>
    </row>
    <row r="116" spans="1:11" s="65" customFormat="1" ht="51">
      <c r="A116" s="251" t="s">
        <v>43</v>
      </c>
      <c r="B116" s="61" t="s">
        <v>92</v>
      </c>
      <c r="C116" s="247" t="s">
        <v>35</v>
      </c>
      <c r="D116" s="248">
        <v>4</v>
      </c>
      <c r="E116" s="249"/>
      <c r="F116" s="250">
        <f>D116*E116</f>
        <v>0</v>
      </c>
      <c r="G116" s="59"/>
      <c r="H116" s="63"/>
      <c r="K116" s="63"/>
    </row>
    <row r="117" spans="1:11" s="65" customFormat="1" ht="12.75">
      <c r="A117" s="246"/>
      <c r="B117" s="61"/>
      <c r="C117" s="247"/>
      <c r="D117" s="248"/>
      <c r="E117" s="249"/>
      <c r="F117" s="250"/>
      <c r="G117" s="59"/>
      <c r="H117" s="63"/>
      <c r="K117" s="63"/>
    </row>
    <row r="118" spans="1:8" ht="51">
      <c r="A118" s="251" t="s">
        <v>45</v>
      </c>
      <c r="B118" s="68" t="s">
        <v>188</v>
      </c>
      <c r="C118" s="256" t="s">
        <v>35</v>
      </c>
      <c r="D118" s="246">
        <v>10</v>
      </c>
      <c r="E118" s="249"/>
      <c r="F118" s="250">
        <f>D118*E118</f>
        <v>0</v>
      </c>
      <c r="G118" s="58"/>
      <c r="H118" s="58"/>
    </row>
    <row r="119" spans="1:11" s="65" customFormat="1" ht="12.75">
      <c r="A119" s="203"/>
      <c r="B119" s="204"/>
      <c r="C119" s="205"/>
      <c r="D119" s="206"/>
      <c r="E119" s="207"/>
      <c r="F119" s="208"/>
      <c r="G119" s="59"/>
      <c r="H119" s="63"/>
      <c r="K119" s="63"/>
    </row>
    <row r="120" spans="1:8" ht="15" customHeight="1" thickBot="1">
      <c r="A120" s="224"/>
      <c r="B120" s="215" t="s">
        <v>272</v>
      </c>
      <c r="C120" s="216"/>
      <c r="D120" s="217"/>
      <c r="E120" s="218"/>
      <c r="F120" s="219">
        <f>SUM(F102:F119)</f>
        <v>0</v>
      </c>
      <c r="G120" s="58"/>
      <c r="H120" s="58"/>
    </row>
    <row r="121" spans="5:6" ht="15" customHeight="1">
      <c r="E121" s="62"/>
      <c r="F121" s="62"/>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sheetData>
  <sheetProtection/>
  <mergeCells count="11">
    <mergeCell ref="B6:E6"/>
    <mergeCell ref="B7:E7"/>
    <mergeCell ref="A1:F1"/>
    <mergeCell ref="A2:F2"/>
    <mergeCell ref="B12:F12"/>
    <mergeCell ref="B13:F13"/>
    <mergeCell ref="B14:F14"/>
    <mergeCell ref="C10:E10"/>
    <mergeCell ref="A3:F3"/>
    <mergeCell ref="A4:F4"/>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2021-01-19T10:12:13Z</cp:lastPrinted>
  <dcterms:created xsi:type="dcterms:W3CDTF">2019-10-14T09:33:57Z</dcterms:created>
  <dcterms:modified xsi:type="dcterms:W3CDTF">2021-06-03T07:13:29Z</dcterms:modified>
  <cp:category/>
  <cp:version/>
  <cp:contentType/>
  <cp:contentStatus/>
</cp:coreProperties>
</file>