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195" tabRatio="821" activeTab="0"/>
  </bookViews>
  <sheets>
    <sheet name="Rekapitulacija" sheetId="1" r:id="rId1"/>
    <sheet name="A.1" sheetId="2" r:id="rId2"/>
    <sheet name="A.2" sheetId="3" r:id="rId3"/>
    <sheet name="A.3" sheetId="4" r:id="rId4"/>
    <sheet name="A.4" sheetId="5" r:id="rId5"/>
    <sheet name="A.5" sheetId="6" r:id="rId6"/>
    <sheet name="B.1" sheetId="7" r:id="rId7"/>
    <sheet name="B.2" sheetId="8" r:id="rId8"/>
    <sheet name="B.3" sheetId="9" r:id="rId9"/>
    <sheet name="B.4" sheetId="10" r:id="rId10"/>
    <sheet name="B.5" sheetId="11" r:id="rId11"/>
    <sheet name="B.6" sheetId="12" r:id="rId12"/>
    <sheet name="B.7" sheetId="13" r:id="rId13"/>
    <sheet name="C_ZU" sheetId="14" r:id="rId14"/>
    <sheet name="D_E.I." sheetId="15" r:id="rId15"/>
    <sheet name="E_S.I." sheetId="16" r:id="rId16"/>
    <sheet name="F.-ostala dela" sheetId="17" r:id="rId17"/>
  </sheets>
  <definedNames>
    <definedName name="_xlnm_Print_Area" localSheetId="1">'A.1'!$A$1:$F$23</definedName>
    <definedName name="_xlnm_Print_Area" localSheetId="2">'A.2'!$A$1:$F$19</definedName>
    <definedName name="_xlnm_Print_Area" localSheetId="3">'A.3'!$A$1:$F$39</definedName>
    <definedName name="_xlnm_Print_Area" localSheetId="4">'A.4'!$A$1:$F$35</definedName>
    <definedName name="_xlnm_Print_Area" localSheetId="5">'A.5'!$A$1:$F$29</definedName>
    <definedName name="_xlnm_Print_Area" localSheetId="6">'B.1'!$A$1:$F$31</definedName>
    <definedName name="_xlnm_Print_Area" localSheetId="8">'B.3'!$A$1:$F$13</definedName>
    <definedName name="_xlnm_Print_Area" localSheetId="11">'B.6'!$A$1:$F$19</definedName>
    <definedName name="_xlnm_Print_Area" localSheetId="0">'Rekapitulacija'!$B$1:$E$59</definedName>
    <definedName name="_xlnm_Print_Area_0" localSheetId="1">'A.1'!$A$1:$F$23</definedName>
    <definedName name="_xlnm_Print_Area_0" localSheetId="2">'A.2'!$A$1:$F$19</definedName>
    <definedName name="_xlnm_Print_Area_0" localSheetId="3">'A.3'!$A$1:$F$39</definedName>
    <definedName name="_xlnm_Print_Area_0" localSheetId="4">'A.4'!$A$1:$F$35</definedName>
    <definedName name="_xlnm_Print_Area_0" localSheetId="5">'A.5'!$A$1:$F$29</definedName>
    <definedName name="_xlnm_Print_Area_0" localSheetId="6">'B.1'!$A$1:$F$31</definedName>
    <definedName name="_xlnm_Print_Area_0" localSheetId="8">'B.3'!$A$1:$F$13</definedName>
    <definedName name="_xlnm_Print_Area_0" localSheetId="11">'B.6'!$A$1:$F$19</definedName>
    <definedName name="_xlnm_Print_Area_0" localSheetId="0">'Rekapitulacija'!$B$1:$E$59</definedName>
    <definedName name="_xlnm_Print_Area_0_0" localSheetId="1">'A.1'!$A$1:$F$23</definedName>
    <definedName name="_xlnm_Print_Area_0_0" localSheetId="2">'A.2'!$A$1:$F$19</definedName>
    <definedName name="_xlnm_Print_Area_0_0" localSheetId="3">'A.3'!$A$1:$F$39</definedName>
    <definedName name="_xlnm_Print_Area_0_0" localSheetId="4">'A.4'!$A$1:$F$35</definedName>
    <definedName name="_xlnm_Print_Area_0_0" localSheetId="5">'A.5'!$A$1:$F$29</definedName>
    <definedName name="_xlnm_Print_Area_0_0" localSheetId="6">'B.1'!$A$1:$F$31</definedName>
    <definedName name="_xlnm_Print_Area_0_0" localSheetId="8">'B.3'!$A$1:$F$13</definedName>
    <definedName name="_xlnm_Print_Area_0_0" localSheetId="11">'B.6'!$A$1:$F$19</definedName>
    <definedName name="_xlnm_Print_Area_0_0" localSheetId="0">'Rekapitulacija'!$B$1:$E$59</definedName>
    <definedName name="_xlnm_Print_Area_0_0_0" localSheetId="0">'Rekapitulacija'!$B$1:$E$59</definedName>
    <definedName name="_xlnm_Print_Area_0_0_0_0" localSheetId="0">'Rekapitulacija'!$B$1:$E$59</definedName>
    <definedName name="_xlnm_Print_Area_0_0_0_0_0" localSheetId="0">'Rekapitulacija'!$B$1:$E$59</definedName>
    <definedName name="_xlnm_Print_Area_0_0_0_0_0_0" localSheetId="0">'Rekapitulacija'!$B$1:$E$59</definedName>
    <definedName name="_xlnm_Print_Area_0_0_0_0_0_0_0" localSheetId="0">'Rekapitulacija'!$B$1:$E$59</definedName>
    <definedName name="Excel_BuiltIn_Print_Area" localSheetId="0">'Rekapitulacija'!$B$1:$E$59</definedName>
    <definedName name="Excel_BuiltIn_Print_Area_2">"#ref!"</definedName>
    <definedName name="_xlnm.Print_Area" localSheetId="1">'A.1'!$A$1:$F$23</definedName>
    <definedName name="_xlnm.Print_Area" localSheetId="2">'A.2'!$A$1:$F$19</definedName>
    <definedName name="_xlnm.Print_Area" localSheetId="3">'A.3'!$A$1:$F$39</definedName>
    <definedName name="_xlnm.Print_Area" localSheetId="4">'A.4'!$A$1:$F$35</definedName>
    <definedName name="_xlnm.Print_Area" localSheetId="5">'A.5'!$A$1:$F$29</definedName>
    <definedName name="_xlnm.Print_Area" localSheetId="6">'B.1'!$A$1:$F$31</definedName>
    <definedName name="_xlnm.Print_Area" localSheetId="7">'B.2'!$A$1:$F$14</definedName>
    <definedName name="_xlnm.Print_Area" localSheetId="8">'B.3'!$A$1:$F$13</definedName>
    <definedName name="_xlnm.Print_Area" localSheetId="9">'B.4'!$A$1:$F$71</definedName>
    <definedName name="_xlnm.Print_Area" localSheetId="10">'B.5'!$A$1:$F$20</definedName>
    <definedName name="_xlnm.Print_Area" localSheetId="11">'B.6'!$A$1:$F$19</definedName>
    <definedName name="_xlnm.Print_Area" localSheetId="12">'B.7'!$A$1:$F$26</definedName>
    <definedName name="_xlnm.Print_Area" localSheetId="13">'C_ZU'!$A$1:$F$253</definedName>
    <definedName name="_xlnm.Print_Area" localSheetId="14">'D_E.I.'!$A$1:$F$291</definedName>
    <definedName name="_xlnm.Print_Area" localSheetId="15">'E_S.I.'!$A$1:$F$206</definedName>
    <definedName name="_xlnm.Print_Area" localSheetId="16">'F.-ostala dela'!$A$1:$F$14</definedName>
    <definedName name="_xlnm.Print_Area" localSheetId="0">'Rekapitulacija'!$A$1:$E$59</definedName>
    <definedName name="Print_Area_0" localSheetId="0">'Rekapitulacija'!$B$1:$E$59</definedName>
    <definedName name="Print_Area_0_0" localSheetId="0">'Rekapitulacija'!$B$1:$E$59</definedName>
    <definedName name="Print_Area_0_0_0" localSheetId="0">'Rekapitulacija'!$B$1:$E$59</definedName>
    <definedName name="Print_Area_0_0_0_0" localSheetId="0">'Rekapitulacija'!$B$1:$E$59</definedName>
    <definedName name="Print_Area_0_0_0_0_0" localSheetId="0">'Rekapitulacija'!$B$1:$E$59</definedName>
    <definedName name="Print_Area_0_0_0_0_0_0" localSheetId="0">'Rekapitulacija'!$B$1:$E$59</definedName>
    <definedName name="Print_Area_0_0_0_0_0_0_0" localSheetId="0">'Rekapitulacija'!$B$1:$E$59</definedName>
    <definedName name="Print_Area_0_0_0_0_0_0_0_0" localSheetId="0">'Rekapitulacija'!$B$1:$E$59</definedName>
    <definedName name="Print_Area_0_0_0_0_0_0_0_0_0" localSheetId="0">'Rekapitulacija'!$B$1:$E$59</definedName>
    <definedName name="Print_Area_0_0_0_0_0_0_0_0_0_0" localSheetId="0">'Rekapitulacija'!$B$1:$E$59</definedName>
    <definedName name="Print_Area_0_0_0_0_0_0_0_0_0_0_0" localSheetId="0">'Rekapitulacija'!$B$1:$E$59</definedName>
    <definedName name="Print_Area_0_0_0_0_0_0_0_0_0_0_0_0" localSheetId="0">'Rekapitulacija'!$B$1:$E$59</definedName>
    <definedName name="Print_Area_0_0_0_0_0_0_0_0_0_0_0_0_0" localSheetId="0">'Rekapitulacija'!$B$1:$E$59</definedName>
    <definedName name="Print_Area_0_0_0_0_0_0_0_0_0_0_0_0_0_0" localSheetId="0">'Rekapitulacija'!$B$1:$E$59</definedName>
    <definedName name="Print_Area_0_0_0_0_0_0_0_0_0_0_0_0_0_0_0" localSheetId="0">'Rekapitulacija'!$B$1:$E$59</definedName>
    <definedName name="Print_Area_0_0_0_0_0_0_0_0_0_0_0_0_0_0_0_0" localSheetId="0">'Rekapitulacija'!$B$1:$E$59</definedName>
    <definedName name="Print_Area_0_0_0_0_0_0_0_0_0_0_0_0_0_0_0_0_0" localSheetId="0">'Rekapitulacija'!$B$1:$E$59</definedName>
    <definedName name="Print_Area_0_0_0_0_0_0_0_0_0_0_0_0_0_0_0_0_0_0" localSheetId="0">'Rekapitulacija'!$B$1:$E$59</definedName>
  </definedNames>
  <calcPr fullCalcOnLoad="1"/>
</workbook>
</file>

<file path=xl/sharedStrings.xml><?xml version="1.0" encoding="utf-8"?>
<sst xmlns="http://schemas.openxmlformats.org/spreadsheetml/2006/main" count="1683" uniqueCount="1032">
  <si>
    <t>POKOPALIŠČE ČRNIČE</t>
  </si>
  <si>
    <t>GRADBENA DELA</t>
  </si>
  <si>
    <t xml:space="preserve">A.1 </t>
  </si>
  <si>
    <t>PRIPRAVLJALNA IN RUŠITVENA DELA</t>
  </si>
  <si>
    <t xml:space="preserve">A.2 </t>
  </si>
  <si>
    <t>ZEMELJSKA DELA</t>
  </si>
  <si>
    <t xml:space="preserve">A.3 </t>
  </si>
  <si>
    <t>BETONSKA DELA</t>
  </si>
  <si>
    <t xml:space="preserve">A.4 </t>
  </si>
  <si>
    <t>TESARSKA DELA</t>
  </si>
  <si>
    <t xml:space="preserve">A.5 </t>
  </si>
  <si>
    <t>ZIDARSKA DELA</t>
  </si>
  <si>
    <t>KANALIZACIJA</t>
  </si>
  <si>
    <t>OBRTNIŠKA DELA</t>
  </si>
  <si>
    <t xml:space="preserve">B.1 </t>
  </si>
  <si>
    <t>KROVSKO - KLEPARSKA DELA</t>
  </si>
  <si>
    <t xml:space="preserve">B.2 </t>
  </si>
  <si>
    <t xml:space="preserve">B.3 </t>
  </si>
  <si>
    <t xml:space="preserve">B.4 </t>
  </si>
  <si>
    <t>KERAMIČARSKA DELA</t>
  </si>
  <si>
    <t xml:space="preserve">B.5 </t>
  </si>
  <si>
    <t>ZUNANJE STAVBNO POHIŠTVO</t>
  </si>
  <si>
    <t xml:space="preserve">B.6 </t>
  </si>
  <si>
    <t xml:space="preserve">B.7 </t>
  </si>
  <si>
    <t>SLIKOPLESKARSKA DELA</t>
  </si>
  <si>
    <t>KAMNOSEŠKA DELA</t>
  </si>
  <si>
    <t>ZUNANJA UREDITEV</t>
  </si>
  <si>
    <t xml:space="preserve">C.1 </t>
  </si>
  <si>
    <t xml:space="preserve">PREDDELA </t>
  </si>
  <si>
    <t xml:space="preserve">C.2 </t>
  </si>
  <si>
    <t xml:space="preserve">C.3 </t>
  </si>
  <si>
    <t xml:space="preserve">VOZIŠČNE KONSTRUKCIJE </t>
  </si>
  <si>
    <t xml:space="preserve">C.4 </t>
  </si>
  <si>
    <t xml:space="preserve">C.5 </t>
  </si>
  <si>
    <t xml:space="preserve">C.6 </t>
  </si>
  <si>
    <t xml:space="preserve">C.7 </t>
  </si>
  <si>
    <t>PROMETNA OPREMA</t>
  </si>
  <si>
    <t>ELEKTRO INSTALACIJE</t>
  </si>
  <si>
    <t xml:space="preserve">D.1 </t>
  </si>
  <si>
    <t>SVETILNA TELESA</t>
  </si>
  <si>
    <t xml:space="preserve">D.2 </t>
  </si>
  <si>
    <t>VODOVNI MATERIAL</t>
  </si>
  <si>
    <t xml:space="preserve">D.3 </t>
  </si>
  <si>
    <t>RAZDELILNIKI</t>
  </si>
  <si>
    <t xml:space="preserve">D.4 </t>
  </si>
  <si>
    <t>IZENAČITVE POTENCIALOV</t>
  </si>
  <si>
    <t>D.5.</t>
  </si>
  <si>
    <t>STRELOVODNA INSTALACIJA</t>
  </si>
  <si>
    <t xml:space="preserve">D.5 </t>
  </si>
  <si>
    <t>OZVOČENJE</t>
  </si>
  <si>
    <t xml:space="preserve">D.6 </t>
  </si>
  <si>
    <t>NN PRIKLJUČEK in ZR</t>
  </si>
  <si>
    <t>STROJNE INSTALACIJE</t>
  </si>
  <si>
    <t xml:space="preserve">E.1 </t>
  </si>
  <si>
    <t>VODOVOD</t>
  </si>
  <si>
    <t xml:space="preserve">E.2 </t>
  </si>
  <si>
    <t>OGREVANJE</t>
  </si>
  <si>
    <t xml:space="preserve">E.3 </t>
  </si>
  <si>
    <t xml:space="preserve">E.4 </t>
  </si>
  <si>
    <t xml:space="preserve">E.5 </t>
  </si>
  <si>
    <t>DDV 22%</t>
  </si>
  <si>
    <t>pozicija</t>
  </si>
  <si>
    <t>opis postavke</t>
  </si>
  <si>
    <t>količina</t>
  </si>
  <si>
    <t>A.1</t>
  </si>
  <si>
    <t xml:space="preserve">PRIPRAVLJALNA IN RUŠITVENA DELA </t>
  </si>
  <si>
    <t>A.1.1</t>
  </si>
  <si>
    <t>kpl</t>
  </si>
  <si>
    <t>A.1.2</t>
  </si>
  <si>
    <t>A.1.3</t>
  </si>
  <si>
    <t>A.1.4</t>
  </si>
  <si>
    <t>A.1.5</t>
  </si>
  <si>
    <t>A.1.6</t>
  </si>
  <si>
    <t>m2</t>
  </si>
  <si>
    <t>SKUPAJ</t>
  </si>
  <si>
    <t>A.2</t>
  </si>
  <si>
    <t>m3</t>
  </si>
  <si>
    <t>m1</t>
  </si>
  <si>
    <t>A.3</t>
  </si>
  <si>
    <t>A.3.1</t>
  </si>
  <si>
    <t>A.3.3</t>
  </si>
  <si>
    <t>kg</t>
  </si>
  <si>
    <t>A.4</t>
  </si>
  <si>
    <t>A.4.3</t>
  </si>
  <si>
    <t>A.4.4</t>
  </si>
  <si>
    <t>kos</t>
  </si>
  <si>
    <t>A.5</t>
  </si>
  <si>
    <t>A.5.1.</t>
  </si>
  <si>
    <t>A.5.2.</t>
  </si>
  <si>
    <t>A.5.3.</t>
  </si>
  <si>
    <t>A.5.4.</t>
  </si>
  <si>
    <t>A.5.5.</t>
  </si>
  <si>
    <t>B.1</t>
  </si>
  <si>
    <t>B.2.1</t>
  </si>
  <si>
    <t>B.3</t>
  </si>
  <si>
    <t>B.4</t>
  </si>
  <si>
    <t xml:space="preserve">KERAMIČARSKA DELA </t>
  </si>
  <si>
    <t>B.4.1</t>
  </si>
  <si>
    <t>B.4.2</t>
  </si>
  <si>
    <t>B.4.3</t>
  </si>
  <si>
    <t>B.5</t>
  </si>
  <si>
    <t xml:space="preserve">ZUNANJE STAVBNO POHIŠTVO </t>
  </si>
  <si>
    <t>B.5.1</t>
  </si>
  <si>
    <t xml:space="preserve">VO1 - zunanja vhodna stena v poslovilnem prostoru  </t>
  </si>
  <si>
    <t>Zvočna izolativnost : Rw = 35 dB</t>
  </si>
  <si>
    <t>Ključavnica : Cilindrična - sistemski ključ</t>
  </si>
  <si>
    <t>B.5.2</t>
  </si>
  <si>
    <t xml:space="preserve">Odpiranje: Po načrtu - desno odpiranje
</t>
  </si>
  <si>
    <t>B.5.3</t>
  </si>
  <si>
    <t>B.5.4</t>
  </si>
  <si>
    <t>B.5.5</t>
  </si>
  <si>
    <t>B.5.6</t>
  </si>
  <si>
    <t>O1 - fiksno okno v poslovilnem prostoru in čajni kuhinji</t>
  </si>
  <si>
    <t>O2 - Okno v sanitarijah</t>
  </si>
  <si>
    <t xml:space="preserve">Odpiranje: po shemi - na ventus
</t>
  </si>
  <si>
    <t>O3 - Okno v poslovilnem prostoru</t>
  </si>
  <si>
    <t xml:space="preserve">Odpiranje: po shemi - fiksno
</t>
  </si>
  <si>
    <t>B.6</t>
  </si>
  <si>
    <t>FASADERSKA DELA</t>
  </si>
  <si>
    <t>B.6.1</t>
  </si>
  <si>
    <t>B.6.2</t>
  </si>
  <si>
    <t xml:space="preserve"> </t>
  </si>
  <si>
    <t>B.7</t>
  </si>
  <si>
    <t>SLIKOPLESKARKA DELA</t>
  </si>
  <si>
    <t>B.7.1</t>
  </si>
  <si>
    <t>B.7.2</t>
  </si>
  <si>
    <t>KAMNOSEŠKA  DELA</t>
  </si>
  <si>
    <t>kd</t>
  </si>
  <si>
    <t>PREDDELA</t>
  </si>
  <si>
    <t>VOZIŠČNE KONSTRUKCIJE</t>
  </si>
  <si>
    <t>GRADBENA IN OBRTNIŠKA DELA</t>
  </si>
  <si>
    <t xml:space="preserve">ZASADITEV </t>
  </si>
  <si>
    <t>DDV 22 %</t>
  </si>
  <si>
    <t xml:space="preserve"> ZEMELJSKA DELA</t>
  </si>
  <si>
    <t xml:space="preserve">Tlačni preizkus tesnosti kanalizacije, izveden z zrakom ali z vodo, po standardu SIST EN 1610 z izdanim potrdilom. </t>
  </si>
  <si>
    <t>Pri zasaditvi drevnine, grmovnic in vzpenjalk se upošteva izkop in pripravo jam, zasaditev, gnojenje, zasip jam, zalivanje, rez poškodovanih oz. zalomljenih vej in postavitev opore! Pri sadikah listopadnih dreves se vsaka sadika fiksira s tremi zgoraj povezanimi lesenimi impregniranimi koli!</t>
  </si>
  <si>
    <t>Sadike se dobavi v zabojnikih (loncih) ali z balirano koreninsko grudo (KG), ki ne sme razpasti. Sadilne jame je potrebno izkopati v 1.5-2 -kratnem premeru koreninske grude. Sadiko se posadi na enako globino kot je bila posajena v drevesnici.</t>
  </si>
  <si>
    <t>Vsaki sadiki se doda založno gnojilo na rob koreninske grude (gnojilo z dolgotrajnim delovanjem).</t>
  </si>
  <si>
    <t>Po saditvi je treba sadilno površino poravnati, zrahljati in očistiti, izdelati je treba velikosti drevesa primerne zalivalne jamice (sklede), tako da teče voda k rastlinam.</t>
  </si>
  <si>
    <t>KG 300/350cm</t>
  </si>
  <si>
    <t>L40/60</t>
  </si>
  <si>
    <t>Izkop in priprava jam (polnitev s humozno zemljo), pognojitev (1 briket založnega gnojila) in saditev drevesa, ki se fiksira s 3 koli (dolžine 200 cm, fi=6-8 cm) s PVC veznimi trakovi. Zasipanje jam, odvoz odvečnega materiala, planiranje po končanih delih z izdelavo zalivalnih jamic in ostalimi pomožnimi deli. Razporeditev dreves skladno z načrtom.</t>
  </si>
  <si>
    <t>ELEKTRIČNE INSTALACIJE</t>
  </si>
  <si>
    <t>EM</t>
  </si>
  <si>
    <t>EUR</t>
  </si>
  <si>
    <t>MTS WL LED 29W - zaprta nadgradna stropna in stenska svetilka z LED virom svetlobe tople barve 3000K, izhodne svetilnosti svetilke: 2100 lm, McAdam&lt;3, stopnje zaščite: II, z navzdol širokosnopno usmerjenim snopom svetlobe, ohišje metalno srebrno sive barve in opalni PMMA difuzor, dimenzije: Ø270x44 mm,  50000h L80, odporna na udarce po min IK07, komplet</t>
  </si>
  <si>
    <t>Lumilux-F LED 10W 830  - nadgradna zaprta svetilka z LED virom svetlobe tople barve 3000K, izhodne svetilnosti svetilke 1100 lm, ohišje iz aluminija srebrne barve in opalna PC optika, zaščitni razred II (RII-zaščitno izoliranje), dimenzije: 580x25x44 mm, energijskega razreda A++, s certifikatom CE</t>
  </si>
  <si>
    <t>MTS Double WL LED 11W IP64 - nadgradna stenska svetilka z LED virom svetlobe tople barve 3000K in Ra&gt;80, izhodne svetilnosti svetilke 2x300 lm, z dvema ozkosnopnima nasprotnima snopoma svetlobe, ohišje prašno lakirani tlačno liti aluminij  v barvi RAL 7024 in varnostno steklo, dimenzije: 110x190x125 mm, 500000h L80, odporna na udarce min IK06, z garancijo dobavljivosti nadomestnih delov min. 20 let, s certifikatom ENEC</t>
  </si>
  <si>
    <t>MTS B Compact LED 22W IP65 So - vgradna stropna svetilka s povišano stopnjo zaščite IP65 in LED virom svetlobe tople barve 3000K in Ra&gt;80, izhodne svetilnosti svetilke 1700 lm, s širokosnopno simetrično optiko, prašno lakirano ohišje iz litega aluminija v barvi RAL 7024 in varnostno kaljeno steklo, z vgrajeno optiko iz čistega aluminija, zaščitnega razreda III, odporna na udarce min. IK06, komplet s pretvornikom in ohišjem za vgradnjo v beton, vgradna višina ohišja: 155 mm, dimenzije prekrivnega obroča: 155x155 mm, s predvideno obratovalno dobo 50000h L80, z dobavljivostjo nadomestnih delov vključno z LED enoto min. 20 let, s certifikatom CE</t>
  </si>
  <si>
    <t>MTS B Wall LED 10W IP65 - nadgradna stenska svetilka s povišano stopnjo zaščite z navzdol usmerjenim zasenčenim virom svetlobe, z zamenljivim E27 LED virom svetlobe tople barve 3000K, ohišje: prašno lakirani tlačno liti aluminij v barvi RAL7024 in matirano varnostno steklo, dimenzije: 200x110x100 mm, v skladu z uredbo o svetlobnem onesnaževanju, z garancijo dobave nadomestnih delov min. 20 let, s certifikatom ENEC</t>
  </si>
  <si>
    <t xml:space="preserve">Linijski LED sestav dolžine 5,7 m, sestavljen iz LED vira svetlobe Ledx  LSN324240WW moči 14W/m, MLF 1800lm/m, tople barve svetlobe 3000K, 24VDC in nadgradnega alu profila Slimline 7 zaprtim z nematiranim pokrovom in zaključnimi elementi, nadgradni profil preseka 17,5x7 mm skupaj s pretvornikom LPV-100-24 s certifikatom CE, komplet </t>
  </si>
  <si>
    <t xml:space="preserve">Linijski LED sestav dolžine 4,6 m, sestavljen iz LED vira svetlobe Ledx  LSN324240WW moči 14W/m, MLF 1800lm/m, tople barve svetlobe 3000K, 24VDC in nadgradnega alu profila Slimline 7 zaprtim z nematiranim pokrovom in zaključnimi elementi, nadgradni profil preseka 17,5x7 mm skupaj s pretvornikom LPV-100-24 s certifikatom CE, komplet </t>
  </si>
  <si>
    <t>PMV-1 priključna sponka</t>
  </si>
  <si>
    <t>%</t>
  </si>
  <si>
    <t>SKUPAJ SVETILNA TELESA</t>
  </si>
  <si>
    <t>m</t>
  </si>
  <si>
    <t>PN negorljiva cev fi 16 s pritrdilnim in obesnim materialom</t>
  </si>
  <si>
    <t>Stikalo 230V,10A p/o navadno Vimar ali enake kvalitete</t>
  </si>
  <si>
    <t>Stikalo 230V,16A p/o s tlivko Vimar ali enake kvalitete</t>
  </si>
  <si>
    <t>Stalna priključnica 230V, 16A p/o</t>
  </si>
  <si>
    <t>Priklop  ventilatorjev</t>
  </si>
  <si>
    <t>h</t>
  </si>
  <si>
    <t>Doza p/o 3 modulna komplet z montažnim okvirjem</t>
  </si>
  <si>
    <t>Doza p/o 4 modulna komplet z montažnim okvirjem</t>
  </si>
  <si>
    <t xml:space="preserve">SKUPAJ VODOVNI MATERIAL </t>
  </si>
  <si>
    <t>Omarica MPO (tipska EL-Primorska) je sestavljena iz inox omare dim.: 600x800x200mm gl., z enokrilnimi vrati  v zaščiti IP55, nameščena v fasado objekta,  opremljena s sledečo opremo:</t>
  </si>
  <si>
    <t xml:space="preserve">1 x  montažna plošča </t>
  </si>
  <si>
    <t xml:space="preserve"> 2 x okence za omarico (vgrajeno)</t>
  </si>
  <si>
    <t xml:space="preserve"> 1 x ločilnik varovalčni Varius FH00-3A/F</t>
  </si>
  <si>
    <t xml:space="preserve"> 1 x sponka ničelna SNB 00 MM</t>
  </si>
  <si>
    <t xml:space="preserve"> 1 x števec električne energije ISKRA EMECO MT 371 D1A54 5-85A </t>
  </si>
  <si>
    <t>1 x odklopna naprava za omejevanje toka Z03</t>
  </si>
  <si>
    <t>1 x varovalni element 20A</t>
  </si>
  <si>
    <t>1 x tipka za ponovni vklop</t>
  </si>
  <si>
    <t>1 x Ključavnica elektrodistribucije</t>
  </si>
  <si>
    <t>vrstne sponke,drobni in vezni materjal,  napisi, oznake,</t>
  </si>
  <si>
    <t>obročkanje kablov, enopolna shema</t>
  </si>
  <si>
    <t>Razdelilnik  R-M.V.(mrliška vežica), sestavljen iz tipske podometne omare  54modulov, opremljen s sledečo opremo</t>
  </si>
  <si>
    <t>glavno stikalo iC60N   40A 3p Schneider</t>
  </si>
  <si>
    <t>Zaščitno  stikalo na diferenčni tok dvopolni  RCCB40/30mA tip A izvedba S</t>
  </si>
  <si>
    <t>prenapetostna zaščita PRD20 (1p+N)</t>
  </si>
  <si>
    <t>kpl.</t>
  </si>
  <si>
    <t>Instalaciski odklopniki Etimat 1p /16, 10,A, 6A</t>
  </si>
  <si>
    <t>fotorele s fotouporom</t>
  </si>
  <si>
    <t>izbirno stikalo 1-0-2   10A</t>
  </si>
  <si>
    <t>kontaktor KNL 10A</t>
  </si>
  <si>
    <t>vrstne sponke,drobni in vezni material,  napisi, oznake, obročkanje kablov,</t>
  </si>
  <si>
    <t>enopolna shema</t>
  </si>
  <si>
    <t xml:space="preserve">SKUPAJ RAZDELILNIKI </t>
  </si>
  <si>
    <t xml:space="preserve"> IZENAČITVE POTENCIALOV</t>
  </si>
  <si>
    <t>Objemke 1/2"</t>
  </si>
  <si>
    <t>Objemke 3/4"</t>
  </si>
  <si>
    <t xml:space="preserve"> m </t>
  </si>
  <si>
    <t xml:space="preserve"> kpl </t>
  </si>
  <si>
    <t>ura</t>
  </si>
  <si>
    <t>Tlačni preizkus tesnjenja cevovoda z vodo, preizkusni tlak je 1,3 kratni delovni tlak, vključno s potrebnimi čepi ter njihovo odstranitvijo po tlačnem preizkusu.</t>
  </si>
  <si>
    <t>ODTOČNA KANALIZACIJA</t>
  </si>
  <si>
    <t>Talni odtok iz plastike, s sifonom, iztok  3°, priključek DN 50, rešetka iz nerjavnega jekla. Nazivne mere okvirja rešetke 100 x 100 mm.</t>
  </si>
  <si>
    <t>Podometni ventil, z navojnim priključkom DN 15, iz medenine, s pokromanim ročajem in rozeto.</t>
  </si>
  <si>
    <t>Komplet umivalnik postavljen na normalno višino, sestavljen iz:</t>
  </si>
  <si>
    <t>Komplet WC sestavljen iz:</t>
  </si>
  <si>
    <t>Komplet oprema enojnega pomivalnega korita, sestavljena iz:</t>
  </si>
  <si>
    <t>Odtočna garnitura za enojno pomivalno korito, iz plastike, odporne na vročo vodo, s sifonom, s priključnim kolenom.</t>
  </si>
  <si>
    <t>Komplet pisoar, sestavljen iz:</t>
  </si>
  <si>
    <t>Držalo za tekoče  milo, stenski nosilec iz medenine, pokroman, pritrditev z skritimi vijaki, komplet z milnikom.</t>
  </si>
  <si>
    <t>Držalo za papirnate brisače, stenski nosilec iz medenine, pokroman, roka iz medenine, pokromana.</t>
  </si>
  <si>
    <t>Splošni, manipulativni, zavarovalni in transportni stroški.</t>
  </si>
  <si>
    <t>Pripravljalna in zaključna dela za vse opisane storitve.</t>
  </si>
  <si>
    <t>PREZRAČEVANJE</t>
  </si>
  <si>
    <t>VERVENT CEVI</t>
  </si>
  <si>
    <t>Zaščitna rešetka premera 100 mm.</t>
  </si>
  <si>
    <t>ZUNANJI VODOVOD - STROJNE NAPELJAVE</t>
  </si>
  <si>
    <t>ZUNANJI VODOVOD - STROJNA DELA</t>
  </si>
  <si>
    <t>ZUNANJI VODOVOD - GRADBENA DELA</t>
  </si>
  <si>
    <t>REKAPITULACIJA</t>
  </si>
  <si>
    <t>GRADBENA DELA SKUPAJ</t>
  </si>
  <si>
    <t>[EUR]</t>
  </si>
  <si>
    <t>A .</t>
  </si>
  <si>
    <t xml:space="preserve">B. </t>
  </si>
  <si>
    <t xml:space="preserve">C. </t>
  </si>
  <si>
    <t>OBRTNIŠKA DELA SKUPAJ</t>
  </si>
  <si>
    <t>ZUNANJA UREDITEV SKUPAJ</t>
  </si>
  <si>
    <t xml:space="preserve">D. </t>
  </si>
  <si>
    <t xml:space="preserve">E. </t>
  </si>
  <si>
    <t>ELEKTRO INSTALACIJE SKUPAJ</t>
  </si>
  <si>
    <t>STROJNE INSTALACIJE SKUPAJ</t>
  </si>
  <si>
    <t>cena/EM</t>
  </si>
  <si>
    <t>vrednost</t>
  </si>
  <si>
    <t>Planiranje obstoječega terena po izvedenih rušitvenih delih z kvalitetnejšim materialom od izkopov.</t>
  </si>
  <si>
    <t>Strojni široki izkop v terenu IV. ktg, z delno uporabo pikamerja, z nakladanjem na prevozno sredstvo in odvozom v stalno deponijo vključno s plačilom vseh taks.</t>
  </si>
  <si>
    <t>Zasip gradbene jame za objektom z materialom od izkopa z nabijanjem v slojih debeline do 30 cm do predpisane zbitosti, vključno z dobavo in razgrinjanjem materiala okoli objekta. Dovoz materiala iz gradbiščne deponije.</t>
  </si>
  <si>
    <t>Dobava, polaganje in vezanje rebraste armature S500 do fi 32 mm.</t>
  </si>
  <si>
    <t>Dobava, rezanje, polaganje in vezanje armaturnih mrež MA 500/560, s prenosi do mesta vgraditve in vsemi pomožnimi deli.</t>
  </si>
  <si>
    <t>A.5.6.</t>
  </si>
  <si>
    <t>Dobava in montaža fasadne obloge iz cinkotit pločevine, trakovi širine 600 mm, komplet z leseno podkonstrukcijo in 5 cm toplotne izolacije.</t>
  </si>
  <si>
    <t>Dobava in montaža čelne obrobe iz cinkotit pločevine r.š. do 450 mm, komplet z podkonstrukcijo.</t>
  </si>
  <si>
    <t xml:space="preserve">Dobava in montaža pokrivne kape strešnih parapetov iz cinkotit pločevine r.š. 450 mm, komplet z ustrezno podkonstrukcijo. </t>
  </si>
  <si>
    <t xml:space="preserve">Dobava in montaža žlote iz cinkotit pločevine r.š. 800 mm. </t>
  </si>
  <si>
    <t>Dobava in montaža čelne obrobe notranje strani strešnih parapetov iz cinkotit pločevine r.š. do 650 mm, komplet z podkonstrukcijo.</t>
  </si>
  <si>
    <t>Dobava in montaža žlebov iz cinkotit pločevine r.š. 400 mm, komplet z ustreznim fiksiranjem in podkonstrukcijo.</t>
  </si>
  <si>
    <t>parna zapora,</t>
  </si>
  <si>
    <t>letve 5/5 cm na razmaku 50 cm,</t>
  </si>
  <si>
    <t>ločilna folija,</t>
  </si>
  <si>
    <t>A.5.7.</t>
  </si>
  <si>
    <t>š = 18 cm, L = 376 cm</t>
  </si>
  <si>
    <t>š = 18 cm, L = 126 cm</t>
  </si>
  <si>
    <t xml:space="preserve">š = 18 cm, L = 106 cm </t>
  </si>
  <si>
    <t xml:space="preserve">š = 18 cm, L = 101 cm </t>
  </si>
  <si>
    <t xml:space="preserve">š = 18 cm, L = 111 cm </t>
  </si>
  <si>
    <t>š = 16 cm, L = 46 cm</t>
  </si>
  <si>
    <t>š = 23,5 cm, L = 46 cm</t>
  </si>
  <si>
    <t xml:space="preserve">š = 30 cm, L = 75 cm </t>
  </si>
  <si>
    <t xml:space="preserve">š = 10 cm, L = 46 cm </t>
  </si>
  <si>
    <t xml:space="preserve">š = 21 cm, L = 46 cm </t>
  </si>
  <si>
    <t>A.5.9.</t>
  </si>
  <si>
    <t>A.5.8.</t>
  </si>
  <si>
    <t>A.5.10.</t>
  </si>
  <si>
    <t>Dobava in izdelava mikroarmiranega estriha debeline 6 cm (mikroarmirana PP vlakna 0,95 kg/m3, kot npr. FIBRILs F 120 ali enokovredno), komplet z toplotno izolacijo XPS deb. 5 cm in z obstensko diletacijo 5 mm - sestava T1.</t>
  </si>
  <si>
    <t>Dobava in izdelava mikroarmiranega estriha debeline 6,5 cm (mikroarmirana PP vlakna 0,95 kg/m3, kot npr. FIBRILs F 120 ali enokovredno), komplet z toplotno izolacijo XPS deb. 5 cm in z obstensko diletacijo 5 mm - sestava T2.</t>
  </si>
  <si>
    <t>MAVČNOKARTONSKA DELA</t>
  </si>
  <si>
    <t>B.2</t>
  </si>
  <si>
    <t>Dobava in izdelava obloge podometnih splakovalnih kotličkov z vlagoodpornimi mavčnokartonskimi  ploščami, komplet s potrebno podkonstrukcijo in bandažiranjem.</t>
  </si>
  <si>
    <t>Dobava in montaža visečih stropov iz mavčnokartonskih plošč, višina spusta do 70 cm, komplet z pocinkano kovinsko podkonstrukcijo in vmesno toplotnoizolacijo iz mineralne volne d = 16 cm, komplet bandažirani in kitani spoji, 70% akustične plošče tip Knauf Cleaneo Akustik, 30% navadne plošče.</t>
  </si>
  <si>
    <t>Dobava in montaža kaskade višine 50 cm iz enojnih mavčnokartonskih plošč, komplet s potrebno podkonstrukcijo, bandažiranjem in kitanjem.</t>
  </si>
  <si>
    <t xml:space="preserve">Odpiranje: po načrtu
</t>
  </si>
  <si>
    <t>Ključavnica : cilindrična - sistemski ključ</t>
  </si>
  <si>
    <t>Ostalo: Kljuka po izboru, izvedba vključno z vsemi potrebnimi tesnilnimi in pritrdilnimi elementi, mere vzeti na licu mesta, pred pričetkom del uskladiti z projektantom. Na zunanji strani je vhodna stena obložena z leseno macesnovo oblogo d = 2 cm - enako kot fasada.</t>
  </si>
  <si>
    <t>VO2 - enokrilna vrata v shrambo</t>
  </si>
  <si>
    <t xml:space="preserve">Zunanja vhodna stena - sistem Jansen - Janisol
dim. 370 x 240 cm, delitev po shemi iz priloge - 4 x segmenti - 1 x desno vratno krilo, 3 x segmenti sistem harmonika.
</t>
  </si>
  <si>
    <t xml:space="preserve">Zunanja enokrilna vrata - sistem Jansen - Janisol
dim. 120 x 240 cm
</t>
  </si>
  <si>
    <t>VO3 - enokrilna vrata v čajno kuhinjo</t>
  </si>
  <si>
    <t xml:space="preserve">Zunanja enokrilna vrata - sistem Jansen - Janisol
dim. 100 x 240 cm
</t>
  </si>
  <si>
    <t xml:space="preserve">Odpiranje: po načrtu - desno odpiranje
</t>
  </si>
  <si>
    <t>VO4 - enokrilna vrata v ženske sanitarije</t>
  </si>
  <si>
    <t xml:space="preserve">zunanja enokrilna vrata - sistem SCHUCO ADS 65/Uf max = 1,4 Wm2K - ALU - prašno barvano
dim. 105 x 210 cm
</t>
  </si>
  <si>
    <t>Vratno krilo: izvedba z prekrivnim polnilom</t>
  </si>
  <si>
    <t>Ostalo: Kljuka po izboru, izvedba vključno z vsemi potrebnimi tesnilnimi in pritrdilnimi elementi, mere vzeti na licu mesta, pred pričetkom del uskladiti z projektantom.</t>
  </si>
  <si>
    <t>VO5 - enokrilna vrata v moške sanitarije</t>
  </si>
  <si>
    <t xml:space="preserve">Zunanja enokrilna vrata - sistem SCHUCO ADS 75.HD.HI/Uf max = 1,4 Wm2K - ALU - prašno barvano
dim. 95 x 210 cm
</t>
  </si>
  <si>
    <t>Vratno krilo : izvedba z prekrivnim polnilom</t>
  </si>
  <si>
    <t xml:space="preserve">Fasadno okno po sistemu SCHUCO AWS 65/Uf max = 1,4 Wm2K - ALU - prašno barvano 
dim. 40 x 190 cm
</t>
  </si>
  <si>
    <t xml:space="preserve">Dvoslojna izolacijska zasteklitev, satinirano steklo
Ug max = 1,1 W/m2K, TPS distančnik
</t>
  </si>
  <si>
    <t xml:space="preserve">Odpiranje: fiksno
</t>
  </si>
  <si>
    <t xml:space="preserve">Ostalo: Vgradnja po sistemu RAL, podaljšan profil za izvedbo fasade. Kitanje stikov med steno in podbojem. Izvedba vključno z vsemi potrebnimi tesnilnimi in pritrdilnimi elementi, mere vzeti na licu mesta, pred pričetkom del uskladiti z projektantom. </t>
  </si>
  <si>
    <t xml:space="preserve">Dvoslojna izolacijska zasteklitev, prozorno steklo
Ug max = 1,1 W/m2K, TPS distančnik
</t>
  </si>
  <si>
    <t xml:space="preserve">Fasadno okno po sistemu SCHUCO AWS 65/Uf max = 1,4 Wm2K - ALU - prašno barvano 
dim. 40 x 60 cm
</t>
  </si>
  <si>
    <t xml:space="preserve">Fasadno okno po sistemu SCHUCO AWS 65/Uf max = 1,4 Wm2K - ALU - prašno barvano 
dim. 131 x 49 / 3 kd                                                                                        Zunanja okenska polica iz plastificirane pločevine r.š. 15 cm 
</t>
  </si>
  <si>
    <t>B.1.1</t>
  </si>
  <si>
    <t>B.1.2</t>
  </si>
  <si>
    <t>B.1.3</t>
  </si>
  <si>
    <t>B.1.4</t>
  </si>
  <si>
    <t>B.1.5</t>
  </si>
  <si>
    <t>B.1.6</t>
  </si>
  <si>
    <t>B.1.7</t>
  </si>
  <si>
    <t>B.1.8</t>
  </si>
  <si>
    <t>Dobava in montaža zidne obloge iz cinkotit pločevine, trakovi r.š. do 400 mm, komplet z ustrezno podkonstrukcijo.</t>
  </si>
  <si>
    <t>B.2.2</t>
  </si>
  <si>
    <t>B.2.3</t>
  </si>
  <si>
    <t>A.2.1</t>
  </si>
  <si>
    <t>A.2.2</t>
  </si>
  <si>
    <t>A.2.3</t>
  </si>
  <si>
    <t>A.2.4</t>
  </si>
  <si>
    <t>A.2.5</t>
  </si>
  <si>
    <t>A.2.6</t>
  </si>
  <si>
    <t>Dobava, montaža in demontaža fasadnih odrov višine do 5 m, z napravo podstavka za oder, prenosom materiala do mesta montaže, čiščenjem elementov po končani uporabi in vsemi pomožnimi deli. V ceni odra mora biti zajeta tudi potrebna varnostna ograja in potrebne ozemljitve odra. Izvajalec sam izdela vse delavniške načrte in statično preverbo za izvedbo odra.</t>
  </si>
  <si>
    <t>A.4.13</t>
  </si>
  <si>
    <t>A.4.12</t>
  </si>
  <si>
    <t>A.4.11</t>
  </si>
  <si>
    <t>A.4.10</t>
  </si>
  <si>
    <t>A.4.1</t>
  </si>
  <si>
    <t>A.4.2</t>
  </si>
  <si>
    <t>A.4.5</t>
  </si>
  <si>
    <t>A.4.6</t>
  </si>
  <si>
    <t>A.4.7</t>
  </si>
  <si>
    <t>A.4.8</t>
  </si>
  <si>
    <t>A.4.9</t>
  </si>
  <si>
    <t>A.3.4</t>
  </si>
  <si>
    <t>A.3.5</t>
  </si>
  <si>
    <t>A.3.6</t>
  </si>
  <si>
    <t>A.3.7</t>
  </si>
  <si>
    <t>A.3.8</t>
  </si>
  <si>
    <t>A.3.9</t>
  </si>
  <si>
    <t>A.3.10</t>
  </si>
  <si>
    <t>A.3.11</t>
  </si>
  <si>
    <t>A.3.12</t>
  </si>
  <si>
    <t>A.3.13</t>
  </si>
  <si>
    <t>A.3.14</t>
  </si>
  <si>
    <t>A.3.15</t>
  </si>
  <si>
    <t>A.3.16</t>
  </si>
  <si>
    <t>B.2.4</t>
  </si>
  <si>
    <t xml:space="preserve">Izravnava notranjih mavčnih stropov z 1x kitanjem in brušenjem ter 2x pleskanje z poldisperzijsko barvo npr. Jupol. </t>
  </si>
  <si>
    <t xml:space="preserve">Izravnava notranjih ometanih površin z 2x kitanjem in brušenjem ter 2x pleskanje z poldisperzijsko barvo npr. Jupol. </t>
  </si>
  <si>
    <t>Izravnava ometanih površin z 2x kitanjem in brušenjem ter 2x pleskanje z pralno barvo - mat Latex.</t>
  </si>
  <si>
    <t>Izravnava betonskih stropnih in stenskih površin z 2x kitanjem in brušenjem ter 2x pleskanje s kvalitetno pokrivno barvo npr. Jupol Citro.</t>
  </si>
  <si>
    <t>Izravna stropnih površin iz mavčnokartonskih plošč z 2x kitanjem in brušenje in 2x pleskanje z kvalitetno pokrivno barvo npr. Jupol Citro.</t>
  </si>
  <si>
    <t>Izravnava stropnih površin z 1x kitanjem in brušenjem ter 2x pleskanje z kvalitetno pokrivno barvo npr. Jupol Citro.</t>
  </si>
  <si>
    <t xml:space="preserve">Dobava in montaža toplotnoizolirane stenske fasadne obloge v sestavi: toplotna izolacija 5 cm - mineralna volna z horizontalnimi letvami 5/4 na razmaku 80 cm, paropropustna črna UV odporna folija, podkonstrukcija za leseno fasado z letvami 4/4 cm na razmaku 60 cm barvano v črno barvo, lesena obloga fasade z letvami 2/4 cm sibirskega macesna, razmak med letvami 1 cm - sestava S3.                                                                                                               </t>
  </si>
  <si>
    <t xml:space="preserve">SKUPAJ </t>
  </si>
  <si>
    <t>SKUPAJ Z DDV</t>
  </si>
  <si>
    <t>Zakoličba osi.</t>
  </si>
  <si>
    <t>Postavitev in zavarovanje prečnih profilov.</t>
  </si>
  <si>
    <t>Zakoličba elementov zunanje ureditve.</t>
  </si>
  <si>
    <t>Zarezovanje asfalta v debelini 10 cm.</t>
  </si>
  <si>
    <t>Čiščenje zemljišča, odstranitev podrasti, nižjih dreves in grmovnic, izkop panjev in korenin, nalaganje na prevozno sredstvo in odvoz v trajno deponijo vključno s plačilom vseh komunalnih pristojbin in taks.</t>
  </si>
  <si>
    <t>Postavitev in odstranitev prometne signalizacije za potrebe urejanja prometa v času gradnje.</t>
  </si>
  <si>
    <t>PREDDELA SKUPAJ</t>
  </si>
  <si>
    <t>Izdelava nevezane nosilne plasti enakomerno zrnatega drobljenca 0/32 iz kamnine v debelini 25-30 cm.</t>
  </si>
  <si>
    <t>Izdelava finega planuma zgornjega ustroja.</t>
  </si>
  <si>
    <t>Izdelava nevezane nosilne plasti peska: prodniki bele barve 4/8mm v debelini 5 cm - pas širine 50-70 cm ob objektu. Barvo, agregat in izgled finalnega sloja peska mora pred dobavo in vgradnjo potrditi projektant arhitekture.</t>
  </si>
  <si>
    <t>ZEMELJSKA DELA SKUPAJ</t>
  </si>
  <si>
    <t>VOZIŠČNE KONSTRUKCIJE SKUPAJ</t>
  </si>
  <si>
    <t xml:space="preserve">Zasaditev dreves: Betula pendula - navadna breza.                    </t>
  </si>
  <si>
    <t>PROMETNA OPREMA SKUPAJ</t>
  </si>
  <si>
    <t>Doplačilo za posip z odsevnimi steklenimi kroglicami 0,25 kg/m2.</t>
  </si>
  <si>
    <t xml:space="preserve">Izdelava talne označbe parkirnega mesta za invalide 5352 v rumeni barvi. </t>
  </si>
  <si>
    <t xml:space="preserve">Izdelava tankoslojne črte 5331, širine 12 cm v rumeni barvi. </t>
  </si>
  <si>
    <t xml:space="preserve">Izdelava tankoslojne neprekinjene široke prečne črte 5211 širine 50 cm v beli barvi. </t>
  </si>
  <si>
    <t>Dobava in montaža prometnega znaka 2441 (parkirno mesto za invalide), komplet s stebričem iz vroče cinkane jeklene cevi fi 64 mm dolžine 3,0 m ter izdelavo betonskega točkovnega temelja.</t>
  </si>
  <si>
    <t>Dobava in montaža prometnega znaka 2102, komplet s stebričem iz vroče cinkane jeklene cevi fi 64 mm dolžine 3,5 m ter izdelavo betonskega točkovnega temelja.</t>
  </si>
  <si>
    <t xml:space="preserve">Zasaditev pokrovne rastline: Cotoneaster dammeri 'Major' - velikolistna prizemljika, kotoneaster, 2-3 sadike/m2. </t>
  </si>
  <si>
    <t>C.1</t>
  </si>
  <si>
    <t>C.2</t>
  </si>
  <si>
    <t>C.3</t>
  </si>
  <si>
    <t>C.4</t>
  </si>
  <si>
    <t>C.5</t>
  </si>
  <si>
    <t>C.6</t>
  </si>
  <si>
    <t>C.7</t>
  </si>
  <si>
    <t>Strojni prekop grobnega polja do globine 1.8 m, odstranitev in odvoz kamenja v stalno deponijo vključno s plačilom taks, izravnava, planiranje in utrjevanje zemljine z lahkim valjarjem (168 m2).</t>
  </si>
  <si>
    <t>Zatravitev že humuziranih površin zelenic in brežin in vzdrževanje do pozelenitve.</t>
  </si>
  <si>
    <t>Planum naravnih temeljnih tal v mehki zemljini.</t>
  </si>
  <si>
    <t>Grobo in fino planiranje dna gradbene jame AB zidov.</t>
  </si>
  <si>
    <t>Grobo in fino planiranje dna jarkov za kanalizacijo.</t>
  </si>
  <si>
    <t>Dobava in montaža kamnitega korita z odcejevalnikom tlorisnih dimenzij 80x50 cm, debelina 30cm. Postavitev na kamnitem podstavku višine cca. 60 cm, ob steni AB ograjnega zidu. Vključno z dobavo in montažo medeninaste pipe na steno ograjnega zidu, odtokom ter vsem ostalim pomožnim materialom in deli (po detajlu proizvajalca). Kot npr. kamnito korito z odcejevalnikom proizv. Kamnoseštvo Tavčar Povir. Korito in izvedbo potrdi arhitekt.</t>
  </si>
  <si>
    <t>GRADBENA IN OBRTNIŠKA DELA SKUPAJ</t>
  </si>
  <si>
    <t>Naprava, montaža in demontaža dvostranskega vezanega opaža za temelje AB zidov.</t>
  </si>
  <si>
    <t>Naprava, montaža in demontaža opaža robov AB plošče (ekološki otok).</t>
  </si>
  <si>
    <t>Naprava, montaža in demontaža dvostranskega vezanega opaža AB zidov.</t>
  </si>
  <si>
    <t>Dobava in vgradnja rebraste armature S500  premera do 14 mm - AB zid št. 1.</t>
  </si>
  <si>
    <t>Dobava in vgradnja rebraste armature S500  premera do 14 mm - AB zidovi št. 2-11.</t>
  </si>
  <si>
    <t>Dobava in vgradnja rebraste armature S500 premera do 14mm  - AB žarni zid.</t>
  </si>
  <si>
    <t>Dobava in vgrajevanje armaturnih mrež MA500/560 -AB zid št. 1.</t>
  </si>
  <si>
    <t>Dobava in vgrajevanje armaturnih mrež MA500/560 - AB zidovi št. 2-11.</t>
  </si>
  <si>
    <t>Dobava in vgrajevanje armaturnih mrež MA500/560 - AB žarni zid.</t>
  </si>
  <si>
    <t>Dobava in vgrajevanje armaturnih mrež MA500/560 (Q-335) - AB plošča ekološkega otoka.</t>
  </si>
  <si>
    <t>Dobava in vgrajevanje betona C25/30; XC2; PV-II, v temelje nadaljevanja AB zidu št. 1, prereza do 0.5 m3/m1.</t>
  </si>
  <si>
    <t>Dobava in vgrajevanje betona C25/30; XC2; PV-II v temelje AB zidov, prereza do 0.5 m3/m1.</t>
  </si>
  <si>
    <t>Dobava in vgrajevanje betona C25/30; XC2; PV-II v talno ploščo ekološkega otoka, prereza do 0.15 m3/m1.</t>
  </si>
  <si>
    <t>Dobava in vgrajevanje betona C25/30; XC2; PV-II v trup AB zidov, prereza do 0.3 m3/m1.</t>
  </si>
  <si>
    <t>Dobava in vgrajevanje betona C25/30; XC2; PV-II v trup nadaljevanja AB zidu št.1, prereza do 0.3 m3/m1.</t>
  </si>
  <si>
    <t>Izdelava 3 AB stopnic: širina stopnic 1,5 m, višina 0,14 m, širina stopne ploskve 0,30 m. Komplet z vsemi potrebni tesarskimi deli, dobavo in vgradnjo armature in betona C25/30 ter metličenjenjem pohodnih površin.</t>
  </si>
  <si>
    <t>Dobava in polaganje granitnih kock dim.10/10/10 cm, polaganje v ravno linijo, 2 kocki v vrsto, komplet z pripravo podlage z plastjo podložnega betona C12/15 in obbetoniranjem, stiki zapolnjeni s hitrovezočo fugirno maso z nizko vodovpojnostjo v barvi granitnih kock, širina fuge 10 mm. Stik granitnih kock in AB plošče širine 10 - 15 mm zapolnjen s trajnoelastičnim kitom v sivi (cementni) barvi, odpornim na zunanje vplive in agresivna sredstva. Vzorec granitnih kock in fugirne mase mora pred vgradnjo potrditi projektant arhitekture.</t>
  </si>
  <si>
    <t>Dobava in polaganje betonskih tlakovcev deb. 6 cm, komplet s pripravo peščene podlage debeline 4 cm z drobljencem 0-4 mm, vključno s stičenjem s finim kremenčevim peskom. Obliko in barvo tlakovcev potrdi projektant arhitekture.</t>
  </si>
  <si>
    <t>Dobava in montaža tipskih enokrilnih vrat širine 1,20 m, višine 1,20 m, z dvema nosilnima stebričkoma dim. 6x6 cm, višine 1,2 m, vroče cinkano in barvano po RAL lestvici, enaka barva kot ograja, vključno z izvedbo betonskih točkovnih temeljev in vsemi pomožnimi deli (po detajlu proizvajalca), kot npr. proizv. Palisada d.o.o. tip. RVS-L.</t>
  </si>
  <si>
    <t>Dobava in montaža tipskih dvokrilnih vrat širine 2,50 m, višine 1,20 m, z dvema nosilnima stebričkoma dim. 6x6 cm, višine 1,2 m, vroče cinkanih in barvanih po RAL lestvici, enaka barva kot ograja, vključno s pripravo betonskih točkovnih temeljev in vsemi pomožnimi deli (po detajlu proizvajalca), kot npr. proizv. Palisada d.o.o. tip. RVS-L.</t>
  </si>
  <si>
    <t>Dobava in montaža tipskih dvokrilnih vrat širine 2,00 m, višine 1,20 m z dvema nosilnima stebričkoma dim. 6x6 cm, višine 1,2 m, vroče cinkanih in barvanih po RAL lestvici, enaka barva kot ograja, vključno s pripravo betonskih točkovnih temeljev in vsemi pomožnimi deli (po detajlu proizvajalca), kot npr. proizv. Palisada d.o.o. tip. RVS-L.</t>
  </si>
  <si>
    <t xml:space="preserve">Dobava in montaža varovalne ograje višine 1,20 m, z nosilnimi stebrički v rastru 2,50 m in mrežnim pletivom iz jeklenih vroče pocinkanih žic, plastificiranih, barvanih po RAL lestvici, siva barva po izboru arhitekta, okence dim. 50/50 mm, 4x žica, steber fi 60 mm (po detajlu proizvajalca), komplet z izdelavo betonskih temeljev, kot npr. mrežna ograja Builder Fence.   </t>
  </si>
  <si>
    <t>Opombe:</t>
  </si>
  <si>
    <t>V ceni postavke je vključena nabava in dobava dreves z nakladanjem v drevesnici in transportom do mesta vsaditve, izkop, gnojenje, vsaditev sadik, postavitev opore.</t>
  </si>
  <si>
    <t>Sajenje in vzdrževanje z vsemi potrebnimi deli do prevzema se izvaja v skladu z SIST DIN 18916:2013 - Uporaba rastlin pri urejanju zelenih površin.</t>
  </si>
  <si>
    <t>Dobava in razstiranje borovega okrasnega lubja 10 - 30 mm v plasti debelini 5 cm na geotekstil, vključno z ločilnim slojem iz geotekstila.</t>
  </si>
  <si>
    <t xml:space="preserve">Zasaditev dreves: Cupressus sempervirens - Cipresa.                   </t>
  </si>
  <si>
    <t xml:space="preserve">Zasaditev dreves: Acer ginnala - Mandžurski Javor.                 </t>
  </si>
  <si>
    <t>KG 350/400 cm</t>
  </si>
  <si>
    <t>KG 250/300 cm</t>
  </si>
  <si>
    <t>KG 300/350 cm</t>
  </si>
  <si>
    <t xml:space="preserve">Zasaditev dreves: Liquidambar styraciflua - Ambrovec.                  </t>
  </si>
  <si>
    <t>Zasaditev dreves: Acer campestre - Maklen.</t>
  </si>
  <si>
    <t>Čiščenje kanalizacije in pregled s kamero, komplet z izdelavo poročila.</t>
  </si>
  <si>
    <t>Dobava in montaža betonskega pokrova 500x500mm ali Φ 500, nos. B125 -125 kN (EN 124).</t>
  </si>
  <si>
    <t xml:space="preserve">Dobava in vgradnja tipske PE troprekatne greznice z uporabnim volumnom 10.000 l, izvedba priklopa fekalne kanalizacije. Vgradnja v nepovoznem območju. Vključno z dvema pokrovoma, tesniloma in poviškoma za pokrova, vsem priključnim materialom in vsemi ostalimi pomožnimi deli (izkop in zasip upoštevana v ločeni postavki), kot npr. Aplast TIP VP 3-prek. </t>
  </si>
  <si>
    <t>Dobava in montaža LTŽ pokrova Φ 500, B125 -125 kN (EN 124).</t>
  </si>
  <si>
    <t>Dobava in montaža LTŽ pokrova Φ 600, C250 -250 kN (EN 124).</t>
  </si>
  <si>
    <t>Dobava in montaža linijske kanalete z naklonom v dnu kanalete (0.5 cm/m1) iz polimernega betona z mrežasto, nerjavečo rešetko nos. C250 (kot npr. MW17X23mm proizv. ACO). š = 13,5 cm, h = 18-19 cm. Dobavljeno z vsemi potrebnimi deli (čelne stene) in vgrajeno po navodilih proizvajalca. Kontrola kvalitete v skladu z DIN EN 9001:2000. (kot npr. Multiline V100). Iztok za PVC cev DN160 v dnu kanalete.</t>
  </si>
  <si>
    <t>Dobava in vgradnja PVC jaška krožnega prereza fi 60 cm, globine do 1,50 m - fekalna kanalizacija.</t>
  </si>
  <si>
    <t>Izdelava peskolovnega, vtočnega jaška iz cementnega betona krožnega prereza fi 60 cm, globine 1 - 2 m.</t>
  </si>
  <si>
    <t>Izdelava jaška iz cementnega betona krožnega prereza fi 50 cm, globine od 1,0 1,5 m - peskolovni jaški.</t>
  </si>
  <si>
    <t>Dobava in vgradnja kanalizacijskih fazonskih kosov za izvedbo slepega priključka na glavno cev.</t>
  </si>
  <si>
    <t>KANALIZACIJA SKUPAJ</t>
  </si>
  <si>
    <t>Dobava in vgradnja predfabriciranih dvignjenih oz. pogreznjenih robnikov iz cementnega betona s prerezom 15/25cm, komplet z potrebnimi zemeljskimi deli, betonskim temeljem, obbetoniranjem in fugiranjem stikov.</t>
  </si>
  <si>
    <t>Dobava in polaganje predfabriciranih pogreznjenih robnikov iz cementnega betona s prerezom 8/20 cm, komplet s potrebnimi zemeljskimi deli, betonskim temeljem, obbetoniranjem in fugiranjem stikov.</t>
  </si>
  <si>
    <t>Dodatek za izdelavo, oblikovanje asfaltne mulde širine 50cm v sklopu asfaltne dostopne ceste (asfalt je upoštevan v ločeni postavki).</t>
  </si>
  <si>
    <t>Dobava drobljenca in izdelava bankine širine 0,5 m.</t>
  </si>
  <si>
    <t>Izdelava nevezane nosilne plasti sejanega peska iz drobljene granulacije 0/4 mm v debelini 4 cm - zgornja plast peščenih površin in pod AB ploščami ter betonskimi tlakovci.</t>
  </si>
  <si>
    <t>Izdelava nosilno obrabno-zaporne plasti bitumenske zmesi AC 11 surf B70/100 A4 v debelini 6 cm - vozišče.</t>
  </si>
  <si>
    <t>Izdelava nosilno obrabno-zaporne plasti bitumenske zmesi AC 8 surf B50/70 A4 v debelini 4 cm - pešpot.</t>
  </si>
  <si>
    <t>Zarisovanje napeljave vodovoda po stenah in izdelava utorov in prebojev za instalacije vodovoda.</t>
  </si>
  <si>
    <t>Cevovodi iz srednjetežkih vroče pocinkanih navojnih cevi DIN 2440, za vodo, DN 15, spajanje z navoji, vključno navojni fitingi po DIN 2950. Vključno z dodatno korozijsko zaščito z 2x bitumenskim trakom.</t>
  </si>
  <si>
    <t>Enako, razen DN 20.</t>
  </si>
  <si>
    <t>Cevovodi iz srednjetežkih vroče pocinkanih navojnih cevi DIN 2440, za vodo, DN 15, spajanje z navoji, vključno navojni fitingi po DIN 2950. Vključno z zaščito za podometno vgradnjo.</t>
  </si>
  <si>
    <t>Cevovodi iz PE cevi za pitno vodo zunanjega premera 20 mm, z vsemi fitingi kolen, odcepov in navojnimi priključki za priključitev porabnikov vode, komplet z zaščito iz žlebakov ustreznega premera.</t>
  </si>
  <si>
    <t>Enako, razen premera 25 mm.</t>
  </si>
  <si>
    <t>Krogelna pipa, z navojnim priključkom, PN 16, ohišje iz prešane medenine, z ročico, DN 15.</t>
  </si>
  <si>
    <t>Dezinfekcija in spiranje cevovodov za vodo, z vodo, dezinfekcijsko sredstvo klor.</t>
  </si>
  <si>
    <t>Cevovodi za odpadno vodo iz trdega PVC, z natičnimi obojkami DIN 19531, DN 32, tesnjeno s tesnilnim obročkom, polaganje v poslopjih.</t>
  </si>
  <si>
    <t>Enako, razen DN 50.</t>
  </si>
  <si>
    <t>Enako, razen DN 75.</t>
  </si>
  <si>
    <t>Enako, razen DN 100.</t>
  </si>
  <si>
    <t>Spojnik za odtočne cevi iz trdega PVC DIN 19531,-kot koleno, 87°, DN 100.</t>
  </si>
  <si>
    <t>Enako, razen 45°, DN 100.</t>
  </si>
  <si>
    <t>Spojnik za odtočne cevi iz trdega PVC DIN 19531,-kot koleno, 87°, DN 50.</t>
  </si>
  <si>
    <t>Enako, razen 45°, DN 50.</t>
  </si>
  <si>
    <t>Enako, razen 87°, DN 32.</t>
  </si>
  <si>
    <t>Enako, razen 45°, DN 32.</t>
  </si>
  <si>
    <t>Spojnik za odtočne cevi iz trdega PVC DIN 19531,-kot enojni odcep, 45°, DN 50 x 50.</t>
  </si>
  <si>
    <t>Enako, razen 87°, DN 100 x 50.</t>
  </si>
  <si>
    <t>Enako, razen 87°, DN 100 x 110.</t>
  </si>
  <si>
    <t>Spojnik za odtočne cevi iz trdega PVC DIN 19531,-kot reducirni kos, DN 100 x 50.</t>
  </si>
  <si>
    <t>Strešna ventilacijska kapa iz nerjaveče pločevine, za montažo na cev z obojko iz trdega PVC, DN 100.</t>
  </si>
  <si>
    <t>Umivalnik iz sanitarne keramike, npr. proizv Dolomite tip. Gemma 2, širina umivalnika 500x370, barvni odtenek bel. Pritrditev z vijaki.</t>
  </si>
  <si>
    <t>Enoročna stoječa armatura za umivalnik, npr. proiz. Hanssgrohe tip. Metris, s pokromano površino. Z odtočnim ventilom s čepom na vzvod. Vključno s kotnimi ventili in sifonom.</t>
  </si>
  <si>
    <t>Straniščna školjka iz sanitarne keramike, viseča z nosilno konstrukcijo in podometnim kotličkom, odtok zadaj, npr. proizv. Dolomite tip. Gemma 2, vključno s sedežno desko s pokrovom, školjka v beli barvi. Pritrditev z vijaki.</t>
  </si>
  <si>
    <t>Tlačni bojler za spodnjo montažo volumna 10 l, komplet s priključnim materialom, povezovalne fleksibilne cevi, varnostno nepovratna loputa.</t>
  </si>
  <si>
    <t>Enoročna stoječa armatura za pomivalno korito, npr. proizv. Hanssgrohe, s pokromano površino. Vključno s kotnimi ventili.</t>
  </si>
  <si>
    <t>Pisoarna školjka iz sanitarne keramike, za stensko montažo, proizv. Npr. Dolomite tip. Gemma 2, vključno s pokromanim sifonom, dotok zgoraj, odtok spodaj, barvni odtenek bel. Pritrditev z vijaki.</t>
  </si>
  <si>
    <t>Brezkontaktna elektronsko krmiljena naprava za splakovanje pisoarjev, npr. proizv. Geberit tip. IRB, v kompaktni izvedbi za podometno montažo, senzor v krmilni napravi.</t>
  </si>
  <si>
    <t xml:space="preserve">WC invalidi  </t>
  </si>
  <si>
    <t>Umivalnik za invalide, iz sanitarne keramike, npr. proizv. Dolomite tip Atlantis, vključno z odtočnim ventilom in sifonom za nadometno vgradnjo, širina umivalnika 67 cm, barvni odtenek bel. Pritrditev s konzolo z ročnim pomikom.</t>
  </si>
  <si>
    <t>Enoročna stoječa armatura za umivalnik, s pokromano površino. Vključno s kotnimi ventili.</t>
  </si>
  <si>
    <t>Straniščna školjka s prigrajenim splakovalnikom, iz sanitarne keramike, stoječa na tleh, odtok v tla, npr. proizv. Dolomite tip Atlantis, vključno s sedežno desko za invalide, barvni odtenek bel. Pritrditev z vijaki.</t>
  </si>
  <si>
    <t>Oprijemalo za invalide, za montažo ob umivalniku, npr. proizv. Dolomite Atlantis S1, cev in stenski nosilec iz nerjavnega jekla, s poliamidno prevleko, pritrditev v steno in tla.</t>
  </si>
  <si>
    <t>Oprijemalo za invalide za montažo ob WC školjki, npr. proizv. Dolomite Atlantis S3, cev in stenski nosilec iz nerjavnega jekla, s poliamidno prevleko, pritrditev v steno, premično, z možnostjo preklopa.</t>
  </si>
  <si>
    <t>Oprijemalo za invalide, za montažo ob WC školjki, npr. proizv. Dolomite Atlantis, cev in stenski nosilec iz nerjavnega jekla, s poliamidno prevleko, pritrditev v steno, fiksno.</t>
  </si>
  <si>
    <t>Oprijemalo za invalide, za montažo ob umivalniku, npr. proizv. Dolomite Atlantis C3, cev in stenski nosilec iz nerjavnega jekla, s poliamidno prevleko, pritrditev v steno.</t>
  </si>
  <si>
    <t>Ogledalo iz stekla, npr. proizv.Dolomite Atlantis, kvadratno, 650 x 650 mm, s konzolo za nagibanje ogledala, z okvirjem iz kovine.</t>
  </si>
  <si>
    <t>Ogledalo iz stekla, pravokotno, 600 x 400 mm, z brušenimi robovi. Pritrditev s pokromanimi sponkami.</t>
  </si>
  <si>
    <t>Držalo za toaletni papir, iz plastike, barvni odtenek bel, zaprta oblika, za montažo na steno.</t>
  </si>
  <si>
    <t>Iztočni ventil DN 15, iz medenine, s pokromano površino, s pokromanim ročajem, z navojem za gibko cev R 3/4.</t>
  </si>
  <si>
    <t>VODOVOD SKUPAJ</t>
  </si>
  <si>
    <t>Hladilna naprava za hlajenje in ogrevanje, komplet z zunanjo enoto in dvema notranjima  enotama, stenske in kasetne izvedbe, s cevno povezavo plinaste in tekoče povezave hladilnega sredstva ter električno in krmilno povezavo in daljinskim nastavljalnikom. Podatki za napravo: Qh=4,5 kW, Qg=5,4 kW, P=1130 W, U=220V. Kot npr. proizv. Panasonic: zunanja enota CU-2E15SBE komplet s konzolami, notranja enota - stenska CS-TZ25TKEW in kasetna CS-E9PB4EA. Komplet z zagonom, atestno dokumentacijo ter navodili. Razdalja med zunanjo in notranjo enoto do 6 m. Zagon pooblaščenega serviserja in podučitev ravnanja z napravo.</t>
  </si>
  <si>
    <t>Cevovodi za odpadno vodo iz trdega PVC, z natičnimi obojkami DIN 19531, DN 32, tesnjeno s tesnilnim obročkom, polaganje v poslopjih. Vključno s fazonskimi kosi. Vključno pritrditev cevi.</t>
  </si>
  <si>
    <t>OGREVANJE SKUPAJ</t>
  </si>
  <si>
    <t>Prezračevalni ventil PV-1/100.</t>
  </si>
  <si>
    <t>Okrogli zračni kanali iz spiralno robljenih cevi, izdelani iz jeklene pocinkane pločevine, komplet z oblikovnimi kosi, pritrdilnim, spojnim in tesnilnim materialom, premer 100 mm.</t>
  </si>
  <si>
    <t>Izdelava prebojev v steno premera 100 mm.</t>
  </si>
  <si>
    <t>Pripravljalna dela, zarisovanje, poskusno obratovanje in zaključna dela.</t>
  </si>
  <si>
    <t>PREZRAČEVANJE SKUPAJ</t>
  </si>
  <si>
    <t>Priključitev na obstoječi vodovod DN 20, zapiranje sekcijskih ventilov, praznenje cevovoda DN 20 ter priključitev novega cevovoda DN 20.</t>
  </si>
  <si>
    <t>Krogelna pipa z navojem DN 20 NP 16.</t>
  </si>
  <si>
    <t>Izpustni ventil DN 15.</t>
  </si>
  <si>
    <t>ZUNANJI VODOVOD - STROJNE NAPELJAVE SKUPAJ</t>
  </si>
  <si>
    <t>ZUNANJI VODOVOD - GRADBENA DELA DELA</t>
  </si>
  <si>
    <t>Geodetski posnetek vgrajenega cevovoda pred zasutjem.</t>
  </si>
  <si>
    <t xml:space="preserve">Alu kljukica, površina odporna na praske, eloksirana v barvi po izboru projektanta. Pritrditev na steno na višini 80-110 cm od tal. Dobava in montaža elementa skupaj z drobnim montažnim materialom. </t>
  </si>
  <si>
    <t>Komplet izvedba vodomernega jaška iz betona C25/30, notranjih dimenzij 100x100 cm, globine 1,0 m, z napravo priključkov, s LTŽ pokrovom 600x600 mm in vstopnimi železi. Debelina obodnih sten 15 cm, debelina talne plošče 20 cn, debelina krovne plošče 15 cm. V ceni je zajet izkop jame ža jašek, planiranje dna, opaž, armatura, beton, ekspanzijski trak za delovne stike, LTŽ pokrov, vstopna železa, zasip jaška z tamponom 0/32 ter odvoz izkopanega materiala v stalno deponijo vključno s plačilom taks.</t>
  </si>
  <si>
    <t>Strojni in delno ročni izkop jarkov in jam za vodovod v terenu III.-IV. ktg, z nakladanjem in odvozom izkopanega materaila v stalno deponijo vključno s plačilom taks.</t>
  </si>
  <si>
    <t>E.5</t>
  </si>
  <si>
    <t>E.5.1</t>
  </si>
  <si>
    <t>E.5.2</t>
  </si>
  <si>
    <t>E.5.3</t>
  </si>
  <si>
    <t>Planiranje in utrjevanje dna jarka.</t>
  </si>
  <si>
    <t>Dobava in zasip jarka z tamponskim drobljencem 0-32 mm, komplet z planiranjem in utrjevanjem v plasteh debeline do 30 cm.</t>
  </si>
  <si>
    <t>Izdelava peščene posteljice s peskom granulacije 4-8 mm za polaganje vodovodnih cevi ter obsutje in zasutje v plasteh po 15 cm do višine 15 cm nad temenom cevi (0.28 m3/m).</t>
  </si>
  <si>
    <t>E.5.4</t>
  </si>
  <si>
    <t>Zaščita obstoječih instalacij pri križanju, z zaščitno PVC cevjo ter obbetoniranjem z betonom C25/30.</t>
  </si>
  <si>
    <t>E.5.6</t>
  </si>
  <si>
    <t>E.5.5</t>
  </si>
  <si>
    <t>Obbetoniranje krivin, odcepov, podstavkov z betonom C25/30.</t>
  </si>
  <si>
    <t>E.5.7</t>
  </si>
  <si>
    <t>E.5.8</t>
  </si>
  <si>
    <t>Zakoličba trase za zunanji vodovod.</t>
  </si>
  <si>
    <t>ZUNANJI VODOVOD - GRADBENA DELA SKUPAJ</t>
  </si>
  <si>
    <t>E.4</t>
  </si>
  <si>
    <t>E.4.1</t>
  </si>
  <si>
    <t>E.4.2</t>
  </si>
  <si>
    <t>E.4.3</t>
  </si>
  <si>
    <t>E.4.4</t>
  </si>
  <si>
    <t>E.4.5</t>
  </si>
  <si>
    <t>E.4.6</t>
  </si>
  <si>
    <t>E.4.7</t>
  </si>
  <si>
    <t>E.4.8</t>
  </si>
  <si>
    <t>E.4.9</t>
  </si>
  <si>
    <t>E.4.10</t>
  </si>
  <si>
    <t>E.3</t>
  </si>
  <si>
    <t>E.3.1</t>
  </si>
  <si>
    <t>E.3.2</t>
  </si>
  <si>
    <t>E.3.3</t>
  </si>
  <si>
    <t>E.3.4</t>
  </si>
  <si>
    <t>E.3.5</t>
  </si>
  <si>
    <t>E.3.6</t>
  </si>
  <si>
    <t>E.3.7</t>
  </si>
  <si>
    <t>Ventilator za odvod zraka, komplet z regulatorjem za nastavitev hitrosti vrtenja, kapacitete 300 m3/h, tlačno razliko 20 Pa, električna moč 30 W, električna napetost 230V, šumnost do 46 db.</t>
  </si>
  <si>
    <t>E.2</t>
  </si>
  <si>
    <t>E.1</t>
  </si>
  <si>
    <t>E.2.1</t>
  </si>
  <si>
    <t>E.2.2</t>
  </si>
  <si>
    <t>E.2.3</t>
  </si>
  <si>
    <t>E.2.4</t>
  </si>
  <si>
    <t>Prenosni gasilni aparat, za večkratno polnjenje, gasilno sredstvo ABC-prah, vsebine 6 kg. S stenskim držalom.</t>
  </si>
  <si>
    <t>Opomba: V posameznih postavkah je zajeto: dobava materiala, vgradnja materiala in gradbena pomoč inštalaterjem.</t>
  </si>
  <si>
    <t>E.1.1</t>
  </si>
  <si>
    <t>E.1.2</t>
  </si>
  <si>
    <t>E.1.3</t>
  </si>
  <si>
    <t>E.1.4</t>
  </si>
  <si>
    <t>E.1.5</t>
  </si>
  <si>
    <t>E.1.6</t>
  </si>
  <si>
    <t>E.1.7</t>
  </si>
  <si>
    <t>E.1.8</t>
  </si>
  <si>
    <t>E.1.9</t>
  </si>
  <si>
    <t>E.1.10</t>
  </si>
  <si>
    <t>E.1.11</t>
  </si>
  <si>
    <t>E.1.12</t>
  </si>
  <si>
    <t>E.1.13</t>
  </si>
  <si>
    <t>E.1.14</t>
  </si>
  <si>
    <t>E.1.15</t>
  </si>
  <si>
    <t>E.1.16</t>
  </si>
  <si>
    <t>E.1.17</t>
  </si>
  <si>
    <t>E.1.18</t>
  </si>
  <si>
    <t>E.1.19</t>
  </si>
  <si>
    <t>E.1.20</t>
  </si>
  <si>
    <t>E.1.21</t>
  </si>
  <si>
    <t>E.1.22</t>
  </si>
  <si>
    <t>E.1.23</t>
  </si>
  <si>
    <t>E.1.24</t>
  </si>
  <si>
    <t>E.1.25</t>
  </si>
  <si>
    <t>E.1.26</t>
  </si>
  <si>
    <t>E.1.27</t>
  </si>
  <si>
    <t>E.1.28</t>
  </si>
  <si>
    <t>E.1.29</t>
  </si>
  <si>
    <t>E.1.30</t>
  </si>
  <si>
    <t>E.1.31</t>
  </si>
  <si>
    <t>E.1.32</t>
  </si>
  <si>
    <t>E.1.33</t>
  </si>
  <si>
    <t>E.1.34</t>
  </si>
  <si>
    <t>E.1.35</t>
  </si>
  <si>
    <t>E.1.36</t>
  </si>
  <si>
    <t>E.1.37</t>
  </si>
  <si>
    <t>E.1.38</t>
  </si>
  <si>
    <t>E.1.39</t>
  </si>
  <si>
    <t>E.1.40</t>
  </si>
  <si>
    <t>E.1.41</t>
  </si>
  <si>
    <t>E.1.42</t>
  </si>
  <si>
    <t>E.1.43</t>
  </si>
  <si>
    <t>E.1.44</t>
  </si>
  <si>
    <t>E.1.45</t>
  </si>
  <si>
    <t>E.1.46</t>
  </si>
  <si>
    <t>E.1.47</t>
  </si>
  <si>
    <t>E.1.48</t>
  </si>
  <si>
    <t>E.1.49</t>
  </si>
  <si>
    <t>E.1.50</t>
  </si>
  <si>
    <t>E.1.51</t>
  </si>
  <si>
    <t>E.1.52</t>
  </si>
  <si>
    <t>E.1.53</t>
  </si>
  <si>
    <t>D.1</t>
  </si>
  <si>
    <t>D.2</t>
  </si>
  <si>
    <t>D.3</t>
  </si>
  <si>
    <t>D.4</t>
  </si>
  <si>
    <t>D.5</t>
  </si>
  <si>
    <t>D.6</t>
  </si>
  <si>
    <t>D.7</t>
  </si>
  <si>
    <t>D.1.1</t>
  </si>
  <si>
    <t>IR senzor zunanji 360˚.</t>
  </si>
  <si>
    <t>LUCIS Maia ZK111-300 LED 13W - viseča svetilka z LED virom svetlobe tople barve 2700K in Ra&gt;80, kovinsko ogrodje bele barve in pihano trislojno mat opalno steklo, z zamenljivim E27 LED virom svetlobe svetilnosti 1520 lm, izhodne svetilnosti svetilke: 1332 lm, dimenzija stekla: Ø 150 x 300 mm, komplet z obešalnim priborom, dolžina nastavljiva ob montaži, s certifikatom ENEC.</t>
  </si>
  <si>
    <t>Ecopack LED 36W IP20 - nadgradna zaprta linijska svetilka z LED virom svetlobe tople barve 3000K in Ra&gt;80, izhodne svetilnosti svetilke 4000 lm, svetlobnotehnični izkoristek: min. 110 W/m, kovinsko ohišje iz eloksiranega aluminija in bela opalna PC širokosnopna optika s 110° izhodom svetlobe, dimenzije: 1200x64x74 mm, energijski razred A++, s certifikatom CE.</t>
  </si>
  <si>
    <t>MTS WL LED 42W - zaprta nadgradna stropna in stenska svetilka z LED virom svetlobe tople barve 3000K, izhodne svetilnosti svetilke: 3480 lm, McAdam&lt;3, stopnje zaščite: II, z navzdol širokosnopno usmerjenim snopom svetlobe, ohišje metalno srebrno sive barve in opalni PMMA difuzor, dimenzije: Ø400x63 mm,  50000h L80, odporna na udarce po min IK05.</t>
  </si>
  <si>
    <t>Drobni material.</t>
  </si>
  <si>
    <t>D.2.1</t>
  </si>
  <si>
    <t>D.2.2</t>
  </si>
  <si>
    <t>D.2.3</t>
  </si>
  <si>
    <t>D.2.4</t>
  </si>
  <si>
    <t>D.2.5</t>
  </si>
  <si>
    <t>D.2.6</t>
  </si>
  <si>
    <t>D.2.7</t>
  </si>
  <si>
    <t>D.2.8</t>
  </si>
  <si>
    <t>D.2.9</t>
  </si>
  <si>
    <t>D.2.10</t>
  </si>
  <si>
    <t>D.2.11</t>
  </si>
  <si>
    <t>D.2.12</t>
  </si>
  <si>
    <t>D.2.13</t>
  </si>
  <si>
    <t>D.2.14</t>
  </si>
  <si>
    <t>D.2.15</t>
  </si>
  <si>
    <t>D.2.16</t>
  </si>
  <si>
    <t>D.2.17</t>
  </si>
  <si>
    <t>D.2.18</t>
  </si>
  <si>
    <t>D.2.19</t>
  </si>
  <si>
    <t>D.2.20</t>
  </si>
  <si>
    <t>D.2.21</t>
  </si>
  <si>
    <t>D.2.22</t>
  </si>
  <si>
    <t>D.2.23</t>
  </si>
  <si>
    <t>D.2.24</t>
  </si>
  <si>
    <t>D.2.25</t>
  </si>
  <si>
    <t>D.2.26</t>
  </si>
  <si>
    <t>D.2.27</t>
  </si>
  <si>
    <t>D.2.28</t>
  </si>
  <si>
    <t>D.2.29</t>
  </si>
  <si>
    <t>D.1.2</t>
  </si>
  <si>
    <t>D.1.3</t>
  </si>
  <si>
    <t>D.1.4</t>
  </si>
  <si>
    <t>D.1.5</t>
  </si>
  <si>
    <t>D.1.6</t>
  </si>
  <si>
    <t>D.1.7</t>
  </si>
  <si>
    <t>D.1.8</t>
  </si>
  <si>
    <t>D.1.9</t>
  </si>
  <si>
    <t>D.1.10</t>
  </si>
  <si>
    <t>D.1.11</t>
  </si>
  <si>
    <t>D.1.12</t>
  </si>
  <si>
    <t>D.1.13</t>
  </si>
  <si>
    <t>D.1.14</t>
  </si>
  <si>
    <t>D.1.15</t>
  </si>
  <si>
    <t>Instalacijska cev P.i.c. fi 16 mm</t>
  </si>
  <si>
    <t>Instalacijska cev P.i.c. fi 23 mm</t>
  </si>
  <si>
    <t>Instalacijska cev P.i.c. fi 36 mm</t>
  </si>
  <si>
    <t>Fleksibilna ojačana instalacijska cev P.i.c. fi 16 mm</t>
  </si>
  <si>
    <t>Kabelski žleb 15 mm</t>
  </si>
  <si>
    <t>Tipkalo 230V, 10A p/o, Vimar (luči) ali enake kvalitete</t>
  </si>
  <si>
    <t>Vtičnica 16A,  p/o Vimar ali enake kvalitete</t>
  </si>
  <si>
    <t xml:space="preserve">Vtičnica 16A, p/o 230V, 16A IP55 </t>
  </si>
  <si>
    <t>Priklop klima naprave (dvojček) komplet</t>
  </si>
  <si>
    <t>Izdelava kabelskih utrov za el. instalacije.</t>
  </si>
  <si>
    <t>Doza 15x20cm p/o za prehode kablov v in iz objekta</t>
  </si>
  <si>
    <t>Instalacijska cev PE fi 25 mm</t>
  </si>
  <si>
    <t>Prenapetostna zaščita SPD T3 D za namestitev v p/o dozo (ojačevalna naprava).</t>
  </si>
  <si>
    <t>Meritve električne instalacije in ozemljitev.</t>
  </si>
  <si>
    <t>D.3.1</t>
  </si>
  <si>
    <t>D.3.2</t>
  </si>
  <si>
    <t>D.3.3</t>
  </si>
  <si>
    <t>Razdelilnik R-Z (zunanji), sestavljen iz tipske vodotesne omare, 12 modulov, GW10312, IP65, s klučavnico, opremljen s sledečo opremo:</t>
  </si>
  <si>
    <t>vtičnica 230C, 16A s pokrovom za DIN letev,</t>
  </si>
  <si>
    <t>zaščitno stikalo na diferenčni tok dvopolni RCCB25/30mA tip A izvedba,</t>
  </si>
  <si>
    <t>instalaciski odklopniki Etimat 1p /16, 10, A, 6A,</t>
  </si>
  <si>
    <t>vrstne sponke, drobni in vezni material, napisi, oznake, obročkanje kablov,</t>
  </si>
  <si>
    <t>enopolna shema.</t>
  </si>
  <si>
    <t>D.4.1</t>
  </si>
  <si>
    <t>SKUPAJ IZENAČITEV POTENCIALOV</t>
  </si>
  <si>
    <t>D.4.2</t>
  </si>
  <si>
    <t>D.4.3</t>
  </si>
  <si>
    <t>D.4.4</t>
  </si>
  <si>
    <t>D.4.5</t>
  </si>
  <si>
    <t>D.4.6</t>
  </si>
  <si>
    <t>D.4.7</t>
  </si>
  <si>
    <t>D.4.8</t>
  </si>
  <si>
    <t>D.4.9</t>
  </si>
  <si>
    <t>Doza za izenačitev potencialov, komplet z zbiralko in spoji.</t>
  </si>
  <si>
    <t>Doza za glavno izenačitev potencialov, komplet z zbiralko in spoji.</t>
  </si>
  <si>
    <t>Spoji na kovinske mase.</t>
  </si>
  <si>
    <t>Meritve in izpis merilnih protokolov.</t>
  </si>
  <si>
    <t>D.5.1</t>
  </si>
  <si>
    <t>D.5.2</t>
  </si>
  <si>
    <t>D.5.3</t>
  </si>
  <si>
    <t>D.5.4</t>
  </si>
  <si>
    <t>D.5.5</t>
  </si>
  <si>
    <t>D.5.6</t>
  </si>
  <si>
    <t>D.5.7</t>
  </si>
  <si>
    <t>D.5.8</t>
  </si>
  <si>
    <t>D.5.9</t>
  </si>
  <si>
    <t>D.5.10</t>
  </si>
  <si>
    <t>D.5.11</t>
  </si>
  <si>
    <t>D.5.12</t>
  </si>
  <si>
    <t>D.5.13</t>
  </si>
  <si>
    <t>D.5.14</t>
  </si>
  <si>
    <t>D.5.15</t>
  </si>
  <si>
    <t>D.5.16</t>
  </si>
  <si>
    <t>D.5.17</t>
  </si>
  <si>
    <t>D.5.18</t>
  </si>
  <si>
    <t>D.5.19</t>
  </si>
  <si>
    <t>D.5.20</t>
  </si>
  <si>
    <t>Transportni in manipulativni stroški.</t>
  </si>
  <si>
    <t>Drobni in montažni material.</t>
  </si>
  <si>
    <t>Meritve strelovodne napeljave z izdajo poročila in merilnih protokolov.</t>
  </si>
  <si>
    <t>Dobava in montaža ploščatega vodnika RH1*H4 30x3,5 mm iz kislinsko odpornega jekla 30x3,5 mm za izvedbo ozemljitvene instalacije, kot npr. proizv. Hermi.</t>
  </si>
  <si>
    <t>Dobava in montaža sponke KON01 iz nerjavečega jekla za izvedbo spojev med ploščatimi strelovodnimi vodniki, kot npr. proizv. Hermi.</t>
  </si>
  <si>
    <t>Dobava in montaža sponke KON09 iz jekla za izvedbo spojev med ploščatimi strelovodnimi vodniki ter armaturo temeljev, kot npr. proizv. Hermi.</t>
  </si>
  <si>
    <t>D.6.1</t>
  </si>
  <si>
    <t>D.6.2.</t>
  </si>
  <si>
    <t>D.6.3</t>
  </si>
  <si>
    <t>D.6.4</t>
  </si>
  <si>
    <t>D.6.5</t>
  </si>
  <si>
    <t>D.6.6</t>
  </si>
  <si>
    <t>D.6.7</t>
  </si>
  <si>
    <t>D.6.8</t>
  </si>
  <si>
    <t>D.6.9</t>
  </si>
  <si>
    <t>Priklop in zagon.</t>
  </si>
  <si>
    <t>SKUPAJ OZVOČENJE</t>
  </si>
  <si>
    <t>Instalacijska cev P.i.c. fi 16 mm.</t>
  </si>
  <si>
    <t>Mikrofonsko stojalo-žirafa, črne barve.</t>
  </si>
  <si>
    <t>PG-48 - žični vokalni mikrofon, 10 m kabla in XLR priključek.</t>
  </si>
  <si>
    <t>PW-voc-set D/5  brezžični ročni mikrofon z diversity sprejemnikom, velik domet.</t>
  </si>
  <si>
    <t>Zvočni steber LS-260, 30W/100V, dimenzije  š x v x g: 90 x 760 x 85 mm, bele barve, montaža zunaj pod nadstrešnico.</t>
  </si>
  <si>
    <t>Polica za postavitev naprave na steno, komplet s konzolami.</t>
  </si>
  <si>
    <t>SNO1113 mikser - ojačevalnik 100W/100V, z USB /mp-3  /SD/mp-3 predvajalnikom, vhodi za 2 mikrofona, AUX  linijski vhod, LED-Meter glasnosti, namizno ohišje 19" - dimenzije 440x132x380 mm.</t>
  </si>
  <si>
    <t>Opomba: Oprema ustreza tipom ozvočenja SEA.</t>
  </si>
  <si>
    <t>SKUPAJ STRELOVODNA INSTALACIJA</t>
  </si>
  <si>
    <t xml:space="preserve">NN PRIKLJUČEK IN ZUNANJA RAZSVETLJAVA </t>
  </si>
  <si>
    <t>D.7.1</t>
  </si>
  <si>
    <t>D.7.2</t>
  </si>
  <si>
    <t>D.7.3</t>
  </si>
  <si>
    <t>D.7.4</t>
  </si>
  <si>
    <t>D.7.5</t>
  </si>
  <si>
    <t>D.7.6</t>
  </si>
  <si>
    <t>D.7.7</t>
  </si>
  <si>
    <t>D.7.8</t>
  </si>
  <si>
    <t>D.7.9</t>
  </si>
  <si>
    <t>D.7.10</t>
  </si>
  <si>
    <t>D.7.11</t>
  </si>
  <si>
    <t>D.7.12</t>
  </si>
  <si>
    <t>D.7.13</t>
  </si>
  <si>
    <t>D.7.14</t>
  </si>
  <si>
    <t>D.7.15</t>
  </si>
  <si>
    <t>D.7.16</t>
  </si>
  <si>
    <t>D.7.17</t>
  </si>
  <si>
    <t>D.7.18</t>
  </si>
  <si>
    <t>D.7.19</t>
  </si>
  <si>
    <t>D.7.20</t>
  </si>
  <si>
    <t>D.7.21</t>
  </si>
  <si>
    <t>D.7.22</t>
  </si>
  <si>
    <t>D.7.23</t>
  </si>
  <si>
    <t>D.7.24</t>
  </si>
  <si>
    <t>D.7.25</t>
  </si>
  <si>
    <t>Meritve svetlobnotehničnih parametrov.</t>
  </si>
  <si>
    <t>SKUPAJ NN PRIKLJUČEK IN ZUNANJA RAZSVETLJAVA</t>
  </si>
  <si>
    <t>NN PRIKLJUČEK IN ZUNANJA RAZSVETLJAVA</t>
  </si>
  <si>
    <t>A.</t>
  </si>
  <si>
    <t>B.</t>
  </si>
  <si>
    <t>C.</t>
  </si>
  <si>
    <t>D.</t>
  </si>
  <si>
    <t>E.</t>
  </si>
  <si>
    <t>Meritve električnih lastnosti na posameznih svetilkah ter omarici R-Z.</t>
  </si>
  <si>
    <t>Meritve električnih lastnosti NN priključnega kabla.</t>
  </si>
  <si>
    <t>Stroški nadzora elektrodistribucije.</t>
  </si>
  <si>
    <t>Drobni vezni in pritrdilni material.</t>
  </si>
  <si>
    <t>Dobava in polaganje valjanca FeZn 25x4 mm.</t>
  </si>
  <si>
    <t>Mehanska zaščita kabla po NN betonskem drogu.</t>
  </si>
  <si>
    <t>Izvedba antikorozijske zaščite spoja valjanca v zemlji.</t>
  </si>
  <si>
    <t xml:space="preserve">Zakoličba trase novega omrežja ZR. </t>
  </si>
  <si>
    <t xml:space="preserve">Zakoličba trase novega NN priključka.  </t>
  </si>
  <si>
    <t>Izdelava kabelskega ab jaška dim 1,0x1,0x1,0 m (NN), z LTŽ pokrovom D400 z napisom "ELEKTRIKA".</t>
  </si>
  <si>
    <t>Dobava in montaža slemenskega nosilnega elementa SON16 iz nerjavečega jekla za pritrjevanje strelovodnega vodnika AH1 Al fi 8 mm na trapezno pločevinasto kritino. Kot npr. proizv. Hermi d.o.o..</t>
  </si>
  <si>
    <t>Dobava in montaža zidnega nosilnega elementa SON16, iz nerjavečega jekla za pritrjevanje strelovodnega vodnika AH1 Al fi 8 mm na fasadno pločevino. Kot npr. proizv. Hermi d.o.o..</t>
  </si>
  <si>
    <t>Dobava in montaža zidnega nosilnega elementa ZON03 DIREKT, za pritrjevanje okroglega strelovodnega vodnika RH3*H2 fi 8 mm na trde stene - izvedba podometnih odvodov. Kot npr. proizv. Hermi d.o.o..</t>
  </si>
  <si>
    <t>Dobava in montaža cevnih objemk KON 10 A,  za pritrjevanje ploščatega strelovodnega vodnika RH1 Rf 30x3,5 mm na odtočne cevi. Kot npr. proizv. Hermi d.o.o..</t>
  </si>
  <si>
    <t>Dobava in montaža zidne merilne omarice ZON05 A  PVC/Rf za izvedbo merilnih spojev pri podometni izvedvi vertikalnih odvodov. Kot npr. proizv. Hermi d.o.o..</t>
  </si>
  <si>
    <t>Dobava in montaža merilne križne sponke KON02  za izvedbo merilnih spojev med okroglimi in ploščatimi strelovodnimi vodniki pri prehodu ploščatega strelovodnega vodnika iz AB stebra - spojitev z lovilnim sistemom strelovodne instalacije. Kot npr. proizv. Hermi d.o.o..</t>
  </si>
  <si>
    <t>Dobava in montaža oznak merilnih mest MŠ. Kot npr. proizv. Hermi d.o.o..</t>
  </si>
  <si>
    <t>Dobava in montaža sponke KON04 A iz nerjavečega jekla za medsebojno spajanje okroglih strelovodnih vodnikov. Kot npr. proizv. Hermi d.o.o..</t>
  </si>
  <si>
    <t>Dobava in montaža kontaktne sponke KON05 iz nerjavečega jekla za izvedbo kontaktnih spojev med okroglim strelovodnim vodnikom in pločevinastimi deli. Kot npr. proizv. Hermi d.o.o..</t>
  </si>
  <si>
    <t>Dobava in montaža merilne sponke KON06 za izdelavo kontaktnih spojev med strelovodnim vodnikom in žlebnim koritom. Kot npr. proizv. Hermi d.o.o..</t>
  </si>
  <si>
    <t>Dobava in montaža odkapnika KON21 ODKAPNIK iz nerjavečega jekla za preprečitev zatekanja vode po strelovodnem vodniku. Kot npr. proizv. Hermi d.o.o..</t>
  </si>
  <si>
    <t>Dobava in montaža strelovodnega vodnika AH1 Al fi 8 mm na tipske strelovodne nosilne elemente. Kot npr. proizv. Hermi d.o.o..</t>
  </si>
  <si>
    <t>Dobava in montaža strelovodnega vodnika RH3*H2 Rf fi 8 mm na tipske strelovodne nosilne elemente. Kot npr. proizv. Hermi d.o.o..</t>
  </si>
  <si>
    <t>Dobava in montaža instalacijske samougasne cevi PVC v katero se vstavi vodnik RH3*H2 Rf fi 8 mm in se na steno pritrdi z nosilcem ZON03 DIREKT. Kot npr. proizv. Hermi d.o.o..</t>
  </si>
  <si>
    <t>Izdelava jaška dim.: 0x6x0,6x1,0 m (ZR), pokrov prilagojen s tlakovanjem parkirišča.</t>
  </si>
  <si>
    <t>Strojni in deloma ročni izkop kabelskega kanala v terenu IV. ktg.dim 0,4 x 0,9 m, izdelava podloge iz suhega betona C8/10 v sloju 10 cm, dobava in polaganje 2x stigmafleks cevi premera 110 mm  (vključno z distančniki, čepi, tesnili, koleni, ...), obbetoniranje z betonom C8/10 v sloju 10 cm nad temenom cevi, zasip s tamponskim gramozom ter nabijanje v slojih po 20 cm, polaganje ozemljilnega valjanca in PVC opozorilnega traku, nakladanje in odvoz materiala na stalno deponijo po izboru izvajalca z vsemi stroški deponiranja.</t>
  </si>
  <si>
    <t>Strojni in deloma ročni izkop kabelskega kanala v terenu IV. ktg.dim 0,4 x 0,9 m, izdelava podloge iz suhega betona C8/10 v sloju 10 cm, dobava in polaganje 1x stigmafleks cevi premera 63 mm  (vključno z distančniki, čepi, tesnili, koleni, ...), obbetoniranje z betonom C8/10 v sloju 10 cm nad temenom cevi, zasip s tamponskim gramozom ter nabijanje v slojih po 20 cm, polaganje ozemljilnega valjanca in PVC opozorilnega traku, nakladanje in odvoz materiala na stalno deponijo po izboru izvajalca z vsemi stroški deponiranja.</t>
  </si>
  <si>
    <t>Izdelava  kabelske kanalizacije z 1 x stigmaflex cevjo fi 36 + 1 x cevjo fi 23mm, v izkopanem kanalu, obsutje s peskom granulacije 4-8 mm v deb. 10 cm.</t>
  </si>
  <si>
    <t>Izdelava  kabelske kanalizacije z 1 x stigmaflex cevjo fi  23mm, v izkopanem kanalu, obsutje s peskom granulacije 4-8 mm v deb. 10 cm.</t>
  </si>
  <si>
    <t>Izdelava AB temelja za drog ZR (h = 5 m), komplet z vsemi zemeljskimi, tesarskimi in betonskimi deli ter vgradnjo sidrnih vijakov.</t>
  </si>
  <si>
    <t>Izdelava betonskega podstavka za zunanjo elektro omarico R-ZR, dim.: 40x15cm, višine 80 cm, komplet z vsemi zemeljskimi, tesarskimi in betonskimi deli.</t>
  </si>
  <si>
    <t>F.</t>
  </si>
  <si>
    <t>Beghelli Strada LED 34W IP66 - kandelaberska svetilka s povišano stopnjo zaščite in LED virom svetlobe tople barve 3000K in Ra&gt;70, z zelo širokosnopno asimetrično optiko, izhodne svetilnosti svetilke 3900 lm in svetlobnotehničnega izkoriska 115lm/W, ohišje liti aluminij sive barve RAL7040 in varnostno steklo, odporna na udarce po IK09, razred zaščite: II, dimenzije: 611x320x88 mm, za montažo na kandelaber natičnega premera fi 60 mm, energijskega razreda A++, 70000h, s certifikatom CE.</t>
  </si>
  <si>
    <t>Opomba: V posameznih postavkah je zajeto: dobava materiala, vgradnja materiala in gradbena pomoč inštalaterjem!</t>
  </si>
  <si>
    <t>MTS Mimik LED 11W IP65 - svetlobni stebriček s povišano stopnjo zaščite in LED virom svetlobe tople barve svetlobe 3000K, izhodne svetilnosti svetilke 745 lm, z enostransko navzdol asimetrično usmerjeno svetlobo v skladu z uredbo o svetlobnem onesnaževanjem, z vgrajeno mat optiko iz čistega aluminija, ohišje prašno lakirani liti aluminij antracitno sive barve in kaljeno varnostno steklo, odporna na idarce min. IK08, z dodatno priključno sponko 310496 IP68 z dvema uvodnicama za možnost linijskega ožičenja, komplet z nadgradno pritrdilno prirobnico, dimenzije: 653x130x130 mm, s certifikatom CE.</t>
  </si>
  <si>
    <t>Kandelaber H500/D60 - konusni kandelaber za vkop, skupne dolžine 5,8 m, svetle višine 5 m, primeren za 3.vetrovno cono, za vkop: 0,8 m, jeklen, obdelava: cinkano, z vratci za priklop velikosti 400x100 mm poravnanimi s površino kandelabra, z natičnim premerom za svetilko: Ø 60 mm, vključno z barvanjem po izbiri arhitekta.</t>
  </si>
  <si>
    <t>B.3.1</t>
  </si>
  <si>
    <t>B.3.2</t>
  </si>
  <si>
    <t>B.3.3</t>
  </si>
  <si>
    <t>B.4.4</t>
  </si>
  <si>
    <t>B.4.5</t>
  </si>
  <si>
    <t>B.4.6</t>
  </si>
  <si>
    <t>B.4.7</t>
  </si>
  <si>
    <t>B.4.8</t>
  </si>
  <si>
    <t>B.4.9</t>
  </si>
  <si>
    <t>B.6.3.</t>
  </si>
  <si>
    <t>B.6.4.</t>
  </si>
  <si>
    <t>B.6.5</t>
  </si>
  <si>
    <t>B.6.6</t>
  </si>
  <si>
    <t>B.7.3</t>
  </si>
  <si>
    <t>B.7.4</t>
  </si>
  <si>
    <t>B.7.5</t>
  </si>
  <si>
    <t>FASADADERSKA DELA</t>
  </si>
  <si>
    <t>HORTIKULTURNA UREDITEV</t>
  </si>
  <si>
    <t>HORTIKULTURNA UREDITEV SKUPAJ</t>
  </si>
  <si>
    <t xml:space="preserve">Izdelava varnostnega načrta z elaboratom organizacije gradbišča. </t>
  </si>
  <si>
    <t>Ureditev in organizacija gradbišča skladno z varnostnim načrtom in tehnologijo izvajalca del:  postavitev gradbiščne zaščitne ograje z vrati, postavitev gradbiščne table skladno s predpisi, postavitev opozorilnih tabel in prometne signalizacije skladno z načrtom, postavitev gradbiščnih kontejnerjev in sanitarij, ureditev skladiščne deponije, ureditev elektro in vodovodnega priključka. V ceni zajeti vse stroške postavitve, najema ves čas gradnje ter odstranitve po končanih delih.</t>
  </si>
  <si>
    <t>Geodetska zakoličba objekta, vključno s postavitvijo gradbenih profilov.</t>
  </si>
  <si>
    <t xml:space="preserve">Rušenje obstoječe mrliške vežice na pokopališču. Dimenzije vežice 10,9 x 5,9 m, višine cca. 4 m. Obodni ometani kamnito/opečni zidovi deb. cca. 60 cm, notranji ometani opečni zidovi deb. cca. 33 cm, armirano betonska streha deb. 15 cm, opečna korčna kritina, betonski tlak deb. 15 cm. Predvidena količina materialov nastalih pri rušitvenih delih - v obstoječem  (ne razsutem )stanju, kombinirano kamnito/opečni zidovi = 82,00 m3, armiranobetonska strešna konstrukcija 13,80 m3, betonski tlak = 8,68 m3, korčna kritina = 3,50 m3. Komplet z nakladanjem in odvozom ruševin na stalno deponijo, komplet z plačilom komunalnih taks in pristojbin (cca. 162 m3 ruševin).                                                        </t>
  </si>
  <si>
    <t xml:space="preserve">Pazljiva odstranitev obstoječih kamnitih okvirjev oken in vrat z deponiranjem na gradbiščni deponiji. Kamniti okvirji vrat velikosti do 3,0 m2 = 1 kd, kamniti okvirji oken velikosti do 2,0 m2 = 2 kd. </t>
  </si>
  <si>
    <t>Strojni izkop za pasovne temelje, v terenu IV. Ktg, z delno uporabo pikamerja, z nakladanjem na prevozno sredstvo in odvozom v gradbiščno deponijo.</t>
  </si>
  <si>
    <t>Strojno in ročno planiranje ter utrjevanje dna gradbene jame ter pod temelji.</t>
  </si>
  <si>
    <t>Dobava tamponskega materiala granulacije 0-32 mm, vključno z razgrinjanjem, planiranjem in utrjevanjem do predpisane zbitosti (pod temelji, talno ploščo, zasip za temelji).</t>
  </si>
  <si>
    <t xml:space="preserve">Dobava in ureditev pasu prodca ob objektu (os 1+4+A), komplet z izkopom v povprečni debelini 30 cm, planiranjem podlage z utrjevanjem, položitvijo filtrske polipropilenske polsti, izdelavo tamponske podlage v povprečni debelini 10 cm, izdelavo nasutja iz prodca frakcije 16-32 mm v širini 30 cm in deb. 15 cm ter izdelavo ločilnega traku med zemljino in prodcem z izravnavo in fiksiranjem.                                                                                                                                                                                                                                </t>
  </si>
  <si>
    <t>Opomba: v enotnih cenah obvezno upoštevati: material, vgraditev in zaščito, projekt izvajanja betonskih konstrukcij, vodenje evidence kakovosti betona, izdelavo končnega poročila.</t>
  </si>
  <si>
    <t>Dobava in vgrajevanje podložnega betona C12/15 deb. do 10 cm, pod temelje in talno ploščo, z vsemi pomožnimi deli in prenosi na objektu.</t>
  </si>
  <si>
    <t>Dobava in vgrajevanje betona C25/30 v pasovne temelje prereza 0,30 m3/m1, z vsemi pomožnimi deli in prenosi na objektu.</t>
  </si>
  <si>
    <t>Dobava in vgrajevanje betona C25/30 (0-16 mm), v pasovne temelje prereza nad 0,30 m3/m1, z vsemi pomožnimi deli in prenosi na objektu.</t>
  </si>
  <si>
    <t>Dobava in vgrajevanje betona C25/30 (0-16 mm) v pasovne temelje prereza 0,08 - 0,12 m3/m1, z vsemi pomožnimi deli in prenosi na objektu.</t>
  </si>
  <si>
    <t>Dobava in vgrajevanje betona C25/30 (0-16 mm) v talno ploščo prereza 0,12 m3/m2, z vsemi pomožnimi deli in prenosi na objektu.</t>
  </si>
  <si>
    <t>Dobava in vgrajevanje betona C25/30 (0-16 mm) v talno ploščo prereza 0,12 m3/m2, z vsemi pomožnimi deli in prenosi na objektu. Površina gladko zalikana in pripravljena za površinsko obdelavo.</t>
  </si>
  <si>
    <t>Dobava in vgrajevanje betona C25/30 (0-16 mm) v stebre in vertikalne vezi prereza 0,04 - 0,08 m3/m1, z vsemi pomožnimi deli in prenosi na objektu.</t>
  </si>
  <si>
    <t>Dobava in vgrajevanje betona C25/30 (0-16 mm) v stebre prereza 0,12 m3/m1, z vsemi pomožnimi deli in prenosi na objektu.</t>
  </si>
  <si>
    <t>Dobava in vgrajevanje betona C25/30 (0-16 mm) v stene prereza 0,25 m3/m2, z vsemi pomožnimi deli in prenosi na objektu.</t>
  </si>
  <si>
    <t>Dobava in vgrajevanje betona C25/30 (0-16 mm) v stene prereza 0,20 m3/m2, z vsemi pomožnimi deli in prenosi na objektu.</t>
  </si>
  <si>
    <t xml:space="preserve">Dobava in vgrajevanje betona C25/30 (0-16 mm) v horizontalne vezi in preklade prereza 0,08 m3/m1, z vsemi pomožnimi deli in prenosi na objektu. </t>
  </si>
  <si>
    <t>Dobava in vgrajevanje betona C25/30 (0-16 mm) v strešno ploščo prereza 0,20 m3/m2, z vsemi pomožnimi deli in prenosi na objektu.</t>
  </si>
  <si>
    <t>Dobava in vgrajevanje betona C25/30 (0-16 mm) v strešne parapetne zidove prereza 0,04 - 0,08 m3/m1, z vsemi pomožnimi deli in prenosi na objektu.</t>
  </si>
  <si>
    <t>Dobava, montaža in demontaža opaža AB stebrov in vertikalnih vezi preseka 0,04 - 0,08 m3/m1, višina podpiranja do 4 m - nevidne konstrukcije.</t>
  </si>
  <si>
    <t>Opomba: Površine betonov morajo biti popolnoma gladke in pripravljene za slikopleskarsko obdelavo, kjer je to predvideno. Postavke zajemajo vse potrebne prenose materiala do mesta opažanja, prenose višinskih točk, čiščenje opaža po razopažanju ter vsa ostala pomožna dela in materiale.</t>
  </si>
  <si>
    <t>Dobava, montaža in demontaža opaža pasovnih temeljev preseka do 0,30 m3/m1, višina opaževanja 30 - 60 cm.</t>
  </si>
  <si>
    <t>Dobava, montaža in demontaža opaža roba AB talnih plošč, višine 12 cm.</t>
  </si>
  <si>
    <t>Dobava, montaža in demontaža dvostranskega opaža AB zidov preseka 0,20-0,25 m3/m2. Višina podpiranja do 4,00 m - nevidne konstrukcije.</t>
  </si>
  <si>
    <t>Dobava, montaža in demontaža dvostranskega opaža AB strešnih parapetnih zidov preseka 0,04 - 0,08 m3/m1 - nevidne konstrukcije.</t>
  </si>
  <si>
    <t>Dobava, montaža in demontaža opaža AB strešnih plošč preseka 0,20 m3/m2, višina podpiranja do 5 m - vidne konstrukcije.</t>
  </si>
  <si>
    <t>Dobava, montaža in demontaža opaža AB preklad preseka 0,04 - 0,08 m3/m1, višina podpiranja do 3 m - nevidne konstrukcije.</t>
  </si>
  <si>
    <t>Dobava, montaža in demontaža opaža AB horizontalnih vezi preseka 0,04 - 0,08 m3/m1, višina podpiranja do 4 m - nevidne konstrukcije.</t>
  </si>
  <si>
    <t>Dobava, montaža in demontaža opaža AB stebrov in vertikalnih vezi preseka 0,12 m3/m1, višina podpiranja do 5 m - nevidne konstrukcije.</t>
  </si>
  <si>
    <t>Dobava, montaža in demontaža opaža roba AB strešne plošče višine 20 cm, z vsemi pomožnimi deli - nevidne konstrukcije.</t>
  </si>
  <si>
    <t>Dobava, montaža in demontaža pomičnih delovnih odrov višine do 1,5 m.</t>
  </si>
  <si>
    <t>Dobava, izdelava, montaža in demontaža opaža lesenih škatel za instalacijske odprtine - prehode kanalizacije skozi temelje.</t>
  </si>
  <si>
    <t>Opomba: Postavke zajemajo dobavo in transport materiala, vse potrebne prenose materiala do mesta vgradnje, prenose višinskih točk ter vsa ostala pomožna dela in materiale.</t>
  </si>
  <si>
    <t xml:space="preserve">Dobava in naprava horizontalne hidroizolacije tlaka z enim slojem plastomer bitumenskih trakov kot npr. Izotekt V4, s polnim varjenjem s predhodnim hladnim bitumenskim premazom kot npr. Ibitol.                                                                           </t>
  </si>
  <si>
    <t>Dobava in naprava horizontalne hidroizolacije s 3x premazom kot npr. Hidrostop, nad AB temelji - pod AB zidovi, AB vertikalnimi zidnimi vezmi in stebri.</t>
  </si>
  <si>
    <t xml:space="preserve">Dobava in zidanje zidov deb. 25 cm z modularno opeko, višina zidanja do 4 m.
</t>
  </si>
  <si>
    <t xml:space="preserve">Dobava in zidanje zidov deb. 20 cm z modularno opeko, višina zidanja do 4 m.
</t>
  </si>
  <si>
    <t xml:space="preserve">Dobava in zidanje pregradnih zidov z pregradnim zidakom npr. Go max PU 15, višina zidanja do 4 m.
</t>
  </si>
  <si>
    <t>Dobava in naprava grobih in finih notranjih ometov opečnih sten, s predhodnim obrizgom.</t>
  </si>
  <si>
    <t>Dobava in polaganje PVC kanalizacijskih cevi DN 110, komplet obbetonirane, vključno z potrebnimi koleni in fazonskimi kosi - fekalna kanalizacija.</t>
  </si>
  <si>
    <t>Naprava enokapne strehe z naklonom 7º in delno v naklonu 22.5º, v sestavi ST 2 (od spodaj navzgor):</t>
  </si>
  <si>
    <t>termoizolacija XPS deb. 5 cm,</t>
  </si>
  <si>
    <t>kosmati opaž 2x protiinsekticidno impregniran,</t>
  </si>
  <si>
    <t xml:space="preserve">cinkotit pločevinasta kritina deb. 0,7 mm, trakovi širine 600 mm, dvojni vzdolžni zgib in navaden prečni zgib. </t>
  </si>
  <si>
    <t>Dobava in montaža odtočnih cevi iz cinkotit pločevine fi 120 mm, komplet z objemkami.</t>
  </si>
  <si>
    <t>B.1.9</t>
  </si>
  <si>
    <t>Dobava in montaža kaskade iz enojnih mavčnokartonskih plošč na pocinkani podkonstrukciji, višina kaskade 80 cm, komplet bandažirani in kitani spoji.</t>
  </si>
  <si>
    <t>Opomba: V ceni na enoto so zajeti vsi potrebni nosilni, ojačitveni, zaključni, diletacijski profili, pritrdilni material in obdelave okenskih in vratnih špalet s toplotno izolacijo in zaključnim slojem. Na vseh prekladah nad okni je potrebno izvesti odkapni profil.</t>
  </si>
  <si>
    <t>Dobava in izdelava toplotnoizolirane fasade v sestavi: toplotna izolacija EPS deb. 8 cm, nanos armirne mase, armiranje z mrežico iz steklenih vlaken, izravnava z dodatnim nanosom lepila ter nanos finalnega tankoslojnega silikonskega drobnozrnatega nanosa - 1,5 mm. Barva fasade po izboru projektanta - sestava S1.</t>
  </si>
  <si>
    <t>Dobava in izdelava toplotnoizolirane fasade v sestavi: toplotna izolacija EPS deb. 5 cm, nanos armirne mase, armiranje z mrežico iz steklenih vlaken, izravnava z dodatnim nanosom lepila ter nanos finalnega tankoslojnega silikonskega drobnozrnatega nanosa - 1,5 mm. Barva fasade po izboru projektanta - sestava S2.</t>
  </si>
  <si>
    <t>Dobava in izdelava toplotnoizolirane stropne fasade v sestavi: toplotna izolacija EPS deb. 5 cm, nanos armirne mase, armiranje z mrežico iz steklenih vlaken, izravnava z dodatnim nanosom lepila ter nanos finalnega tankoslojnega silikonskega drobnozrnatega nanosa - 1,5 mm. Barva fasade po izboru projektanta - sestava S2.</t>
  </si>
  <si>
    <t xml:space="preserve">Dobava in montaža toplotnoizolirane stenske fasadne obloge z toplotno izolacijo Stirocokel 5 cm, sidranje, 2x lepilo in bandažirna mrežica ter finalni tankoslojni nanos - Kulirplast, v niansi po izboru projektanta.                                                                                                                                                                 </t>
  </si>
  <si>
    <t xml:space="preserve">Dobava in izdelava toplotnoizolirane stenske fasadne obloge z toplotno izolacijo Stirocokel 8 cm, sidranje,  2x lepilo in bandažirna mrežica ter finalni tankoslojni nanos - Kulirplast, v niansi po izboru projektanta.                                                                                                                                                                    </t>
  </si>
  <si>
    <t>C.1.1</t>
  </si>
  <si>
    <t>C.1.2</t>
  </si>
  <si>
    <t>C.1.3</t>
  </si>
  <si>
    <t>C.1.4</t>
  </si>
  <si>
    <t>C.1.5</t>
  </si>
  <si>
    <t>Rušenje vseh vrst asfaltnih vozišč z nakladanjem in odvozom v trajno deponijo vključno s plačilom vseh komunalnih pristojbin in taks.</t>
  </si>
  <si>
    <t>C.1.6</t>
  </si>
  <si>
    <t>Posek dreves z debli premera od 10 do 20 cm, z razrezom debel in vejevja ter odstranitvijo panjev in odvozom v stalno deponijo vključno s plačilom vseh komunalnih pristojbin in taks.</t>
  </si>
  <si>
    <t>C.1.7</t>
  </si>
  <si>
    <t>C.1.8</t>
  </si>
  <si>
    <t>C.2.1</t>
  </si>
  <si>
    <t>C.2.2</t>
  </si>
  <si>
    <t>C.2.3</t>
  </si>
  <si>
    <t>C.2.4</t>
  </si>
  <si>
    <t>Strojni izkop težke zemljine in odvoz v gradbiščno deponijo na parcelo investitorja južno od pokopališča za poznejšo vgradnjo v območju gradbišča.</t>
  </si>
  <si>
    <t>Strojni izkop jarka za izvedbo kanalizacije širine 0.5-0.8 m in globine do 1,8 m, nakladanje in odvoz zemljine v gradbiščno deponijo na parcelo investitorja južno od pokopališča</t>
  </si>
  <si>
    <t>Strojni izkop težke zemljine za izvedbo ponikovalnice in PE greznice, nakladanje in odvoz zemljine v gradbiščno deponijo na parcelo investitorja južno od pokopališča.</t>
  </si>
  <si>
    <t>Strojni izkopi težke zemljine za AB zidove, nakladanje in odvoz zemljine v gradbiščno deponijo na parcelo investitorja južno od pokopališča.</t>
  </si>
  <si>
    <t>Strojni izkopi težke zemljine za nadaljevanje AB zidu 1, nakladanje in odvoz zemljine v gradbiščno deponijo na parcelo investitorja južno od pokopališča.</t>
  </si>
  <si>
    <t>C.2.5</t>
  </si>
  <si>
    <t>C.2.6</t>
  </si>
  <si>
    <t>C.2.7</t>
  </si>
  <si>
    <t>C.2.8</t>
  </si>
  <si>
    <t>C.2.9</t>
  </si>
  <si>
    <t>C.2.10</t>
  </si>
  <si>
    <t>C.2.11</t>
  </si>
  <si>
    <t>Zasip kanalizacije z materialom od izkopov, v plasteh deb. do 30 cm, s sprotnim utrjevanjem do predpisane zbitosti, nakladanje in dovoz iz gradbiščne deponije.</t>
  </si>
  <si>
    <t>Vgrajevanje nasipov z materialom od izkopa, v plasteh deb. do 30 cm, s sprotnim utrjevanjem do predpisane zbitosti, nakladanje in dovoz iz gradbiščne deponije.</t>
  </si>
  <si>
    <t>Zasip za AB zidovi z materialom iz izkopov, v plasteh do deb. 30 cm, s sprotnim utrjevanjem do predpisane zbitosti, nakladanje in dovoz iz gradbiščne deponije.</t>
  </si>
  <si>
    <t>C.2.12</t>
  </si>
  <si>
    <t>C.2.13</t>
  </si>
  <si>
    <t>Dobava in zasip ponikovalnice z enozrnatim drenažnim materialom frakcije 32/64 mm.</t>
  </si>
  <si>
    <t>C.2.14</t>
  </si>
  <si>
    <t>Dobava in zasip PE greznice s peščenim materialom 16/32 mm v plasteh, skladno z navodili proizvajalca.</t>
  </si>
  <si>
    <t>C.2.15</t>
  </si>
  <si>
    <t>Nakladanje in dovoz kvalitetne zemlje in gradbiščne deponije ter humuziranje brežin ob dostopni cesti v debelini 15 cm.</t>
  </si>
  <si>
    <t>C.2.16</t>
  </si>
  <si>
    <t>Dobava humusa (rodovitne prsti) ter humuziranje zelenic v območju pokopališča v deb. 20-25 cm.</t>
  </si>
  <si>
    <t>C.2.17</t>
  </si>
  <si>
    <t>C.2.18</t>
  </si>
  <si>
    <t>C.2.19</t>
  </si>
  <si>
    <t>C.3.1</t>
  </si>
  <si>
    <t>C.3.2</t>
  </si>
  <si>
    <t>C.3.3</t>
  </si>
  <si>
    <t>C.3.4</t>
  </si>
  <si>
    <t>C.3.5</t>
  </si>
  <si>
    <t>C.3.6</t>
  </si>
  <si>
    <t>C.3.7</t>
  </si>
  <si>
    <t>C.3.8</t>
  </si>
  <si>
    <t>C.3.9</t>
  </si>
  <si>
    <t>C.3.10</t>
  </si>
  <si>
    <t>C.3.11</t>
  </si>
  <si>
    <t>Izdelava kanalizacije iz PVC cevi DN 50 vgrajenih na podložno plast iz cementnega betona s polnim obbetoniranjem - iztok iz korita.</t>
  </si>
  <si>
    <t>C.4.1</t>
  </si>
  <si>
    <t>Izdelava kanalizacije iz PVC cevi DN 110 vgrajenih na podložno plast iz cementnega betona s polnim obbetoniranjem.</t>
  </si>
  <si>
    <t>C.4.2</t>
  </si>
  <si>
    <t>Izdelava kanalizacije iz PVC cevi DN 160 vgrajenih na podložno plast iz cementnega betona s polnim obbetoniranjem.</t>
  </si>
  <si>
    <t>C.4.3</t>
  </si>
  <si>
    <t>Izdelava kanalizacije iz PVC cevi DN 160 vgrajenih na podložno plast iz cementnega betona, zasip s kvalitetnim materialom od izkopa.</t>
  </si>
  <si>
    <t>C.4.4</t>
  </si>
  <si>
    <t>C.4.5</t>
  </si>
  <si>
    <t>C.4.6</t>
  </si>
  <si>
    <t>C.4.7</t>
  </si>
  <si>
    <t>C.4.8</t>
  </si>
  <si>
    <t>C.4.9</t>
  </si>
  <si>
    <t>C.4.10</t>
  </si>
  <si>
    <t>C.4.11</t>
  </si>
  <si>
    <t>C.4.12</t>
  </si>
  <si>
    <t>C.4.13</t>
  </si>
  <si>
    <t>C.4.14</t>
  </si>
  <si>
    <t>C.4.15</t>
  </si>
  <si>
    <t>C.4.16</t>
  </si>
  <si>
    <t>C.5.1</t>
  </si>
  <si>
    <t>C.5.2</t>
  </si>
  <si>
    <t>C.5.3</t>
  </si>
  <si>
    <t>C.5.4</t>
  </si>
  <si>
    <t>C.5.5</t>
  </si>
  <si>
    <t>C.5.6</t>
  </si>
  <si>
    <t>C.5.7</t>
  </si>
  <si>
    <t>C.5.8</t>
  </si>
  <si>
    <t>C.5.9</t>
  </si>
  <si>
    <t>C.5.10</t>
  </si>
  <si>
    <t>C.5.11</t>
  </si>
  <si>
    <t>C.5.12</t>
  </si>
  <si>
    <t>C.5.13</t>
  </si>
  <si>
    <t>C.5.14</t>
  </si>
  <si>
    <t>C.5.15</t>
  </si>
  <si>
    <t>C.5.16</t>
  </si>
  <si>
    <t>C.5.17</t>
  </si>
  <si>
    <t>C.5.18</t>
  </si>
  <si>
    <t>C.5.19</t>
  </si>
  <si>
    <t>C.5.20</t>
  </si>
  <si>
    <t>C.5.21</t>
  </si>
  <si>
    <t>C.5.22</t>
  </si>
  <si>
    <t>C.5.23</t>
  </si>
  <si>
    <t>C.5.24</t>
  </si>
  <si>
    <t>C.5.25</t>
  </si>
  <si>
    <t>C.5.26</t>
  </si>
  <si>
    <t>C.5.27</t>
  </si>
  <si>
    <t>C.6.1</t>
  </si>
  <si>
    <t>C.6.2</t>
  </si>
  <si>
    <t>C.6.3</t>
  </si>
  <si>
    <t>C.6.4</t>
  </si>
  <si>
    <t>C.6.5</t>
  </si>
  <si>
    <t>C.6.6</t>
  </si>
  <si>
    <t>C.6.7</t>
  </si>
  <si>
    <t>C.6.8</t>
  </si>
  <si>
    <t>C.7.1</t>
  </si>
  <si>
    <t>C.7.2</t>
  </si>
  <si>
    <t>C.7.3</t>
  </si>
  <si>
    <t>C.7.4</t>
  </si>
  <si>
    <t>C.7.5</t>
  </si>
  <si>
    <t>C.7.6</t>
  </si>
  <si>
    <r>
      <t xml:space="preserve">Grobo in fino planiranje dna gradbene jame </t>
    </r>
    <r>
      <rPr>
        <u val="single"/>
        <sz val="10"/>
        <rFont val="Arial"/>
        <family val="2"/>
      </rPr>
      <t>nadaljevanja AB zidu 1</t>
    </r>
    <r>
      <rPr>
        <sz val="10"/>
        <rFont val="Arial"/>
        <family val="2"/>
      </rPr>
      <t>.</t>
    </r>
  </si>
  <si>
    <r>
      <t xml:space="preserve">Zasip za </t>
    </r>
    <r>
      <rPr>
        <u val="single"/>
        <sz val="10"/>
        <rFont val="Arial"/>
        <family val="2"/>
      </rPr>
      <t>nadaljevanjem AB zidu 1</t>
    </r>
    <r>
      <rPr>
        <sz val="10"/>
        <rFont val="Arial"/>
        <family val="2"/>
      </rPr>
      <t xml:space="preserve">  z materialom iz izkopov, v plasteh do deb. 30 cm, s sprotnim utrjevanjem do predpisane zbitosti, nakladanje in dovoz iz gradbiščne deponije.</t>
    </r>
  </si>
  <si>
    <r>
      <t xml:space="preserve">Naprava, montaža in demontaža dvostranskega vezanega opaža za temelje </t>
    </r>
    <r>
      <rPr>
        <u val="single"/>
        <sz val="10"/>
        <rFont val="Arial"/>
        <family val="2"/>
      </rPr>
      <t>nadaljevanja AB zidu 1.</t>
    </r>
    <r>
      <rPr>
        <sz val="10"/>
        <rFont val="Arial"/>
        <family val="2"/>
      </rPr>
      <t xml:space="preserve"> </t>
    </r>
  </si>
  <si>
    <r>
      <t xml:space="preserve">Naprava, montaža in demontaža dvostranskega vezanega opaža </t>
    </r>
    <r>
      <rPr>
        <u val="single"/>
        <sz val="10"/>
        <rFont val="Arial"/>
        <family val="2"/>
      </rPr>
      <t>nadaljevanja AB zidu 1.</t>
    </r>
  </si>
  <si>
    <r>
      <t xml:space="preserve">Dobava in vgradnja rebraste armature S500 premera do 14 mm - </t>
    </r>
    <r>
      <rPr>
        <u val="single"/>
        <sz val="10"/>
        <rFont val="Arial"/>
        <family val="2"/>
      </rPr>
      <t>nadaljevanje AB zidu št. 1.</t>
    </r>
  </si>
  <si>
    <r>
      <t>Dobava in vgrajevanje armaturnih mrež MA500/560 -</t>
    </r>
    <r>
      <rPr>
        <u val="single"/>
        <sz val="10"/>
        <rFont val="Arial"/>
        <family val="2"/>
      </rPr>
      <t xml:space="preserve"> nadaljevanje AB zidu št. 1.</t>
    </r>
  </si>
  <si>
    <r>
      <t>Kabel NYY-J  5 x 10 mm</t>
    </r>
    <r>
      <rPr>
        <vertAlign val="superscript"/>
        <sz val="10"/>
        <color indexed="8"/>
        <rFont val="Arial"/>
        <family val="2"/>
      </rPr>
      <t>2</t>
    </r>
  </si>
  <si>
    <r>
      <t>Kabel  NPI 3 x 2,5 mm</t>
    </r>
    <r>
      <rPr>
        <vertAlign val="superscript"/>
        <sz val="10"/>
        <color indexed="8"/>
        <rFont val="Arial"/>
        <family val="2"/>
      </rPr>
      <t>2</t>
    </r>
  </si>
  <si>
    <r>
      <t>Kabel  NPI 3 x 1,5 mm</t>
    </r>
    <r>
      <rPr>
        <vertAlign val="superscript"/>
        <sz val="10"/>
        <color indexed="8"/>
        <rFont val="Arial"/>
        <family val="2"/>
      </rPr>
      <t>2</t>
    </r>
  </si>
  <si>
    <r>
      <t>Kabel  FG7R 3 x 2,5 mm</t>
    </r>
    <r>
      <rPr>
        <vertAlign val="superscript"/>
        <sz val="10"/>
        <color indexed="8"/>
        <rFont val="Arial"/>
        <family val="2"/>
      </rPr>
      <t>2</t>
    </r>
  </si>
  <si>
    <r>
      <t>Kabel  FG7R 3 x 4 mm</t>
    </r>
    <r>
      <rPr>
        <vertAlign val="superscript"/>
        <sz val="10"/>
        <color indexed="8"/>
        <rFont val="Arial"/>
        <family val="2"/>
      </rPr>
      <t>2</t>
    </r>
  </si>
  <si>
    <r>
      <t>Vodnik  P/F 2,5 mm</t>
    </r>
    <r>
      <rPr>
        <vertAlign val="superscript"/>
        <sz val="10"/>
        <color indexed="8"/>
        <rFont val="Arial"/>
        <family val="2"/>
      </rPr>
      <t>2</t>
    </r>
  </si>
  <si>
    <r>
      <t>Vodnik  P/F 1,5 mm</t>
    </r>
    <r>
      <rPr>
        <vertAlign val="superscript"/>
        <sz val="10"/>
        <color indexed="8"/>
        <rFont val="Arial"/>
        <family val="2"/>
      </rPr>
      <t>2</t>
    </r>
  </si>
  <si>
    <r>
      <t>Vodnik P/F 16 mm</t>
    </r>
    <r>
      <rPr>
        <vertAlign val="superscript"/>
        <sz val="10"/>
        <color indexed="8"/>
        <rFont val="Arial"/>
        <family val="2"/>
      </rPr>
      <t>2</t>
    </r>
  </si>
  <si>
    <r>
      <t>Vodnik P/F 6 mm</t>
    </r>
    <r>
      <rPr>
        <vertAlign val="superscript"/>
        <sz val="10"/>
        <color indexed="8"/>
        <rFont val="Arial"/>
        <family val="2"/>
      </rPr>
      <t>2</t>
    </r>
  </si>
  <si>
    <r>
      <t>Kabel za zvočnike PPL 2 x 0,75 mm</t>
    </r>
    <r>
      <rPr>
        <vertAlign val="superscript"/>
        <sz val="10"/>
        <color indexed="8"/>
        <rFont val="Arial"/>
        <family val="2"/>
      </rPr>
      <t>2</t>
    </r>
    <r>
      <rPr>
        <sz val="10"/>
        <color indexed="8"/>
        <rFont val="Arial"/>
        <family val="2"/>
      </rPr>
      <t>.</t>
    </r>
  </si>
  <si>
    <r>
      <t>Dobava in polaganje kabla NAYY-J  4x70 + 2,5 mm</t>
    </r>
    <r>
      <rPr>
        <vertAlign val="superscript"/>
        <sz val="10"/>
        <color indexed="8"/>
        <rFont val="Arial"/>
        <family val="2"/>
      </rPr>
      <t>2</t>
    </r>
    <r>
      <rPr>
        <sz val="10"/>
        <color indexed="8"/>
        <rFont val="Arial"/>
        <family val="2"/>
      </rPr>
      <t>, delno v obstoječo, delno v novo kabelsko kanalizacijo.</t>
    </r>
  </si>
  <si>
    <r>
      <t>Izdelava kabelskega končnika 4x70 mm</t>
    </r>
    <r>
      <rPr>
        <vertAlign val="superscript"/>
        <sz val="10"/>
        <color indexed="8"/>
        <rFont val="Arial"/>
        <family val="2"/>
      </rPr>
      <t>2</t>
    </r>
    <r>
      <rPr>
        <sz val="10"/>
        <color indexed="8"/>
        <rFont val="Arial"/>
        <family val="2"/>
      </rPr>
      <t xml:space="preserve"> Al.</t>
    </r>
  </si>
  <si>
    <r>
      <t>Priklop kabla 70 mm</t>
    </r>
    <r>
      <rPr>
        <vertAlign val="superscript"/>
        <sz val="10"/>
        <color indexed="8"/>
        <rFont val="Arial"/>
        <family val="2"/>
      </rPr>
      <t xml:space="preserve">2 </t>
    </r>
    <r>
      <rPr>
        <sz val="10"/>
        <color indexed="8"/>
        <rFont val="Arial"/>
        <family val="2"/>
      </rPr>
      <t>Al na obstoječem NN drogu.</t>
    </r>
  </si>
  <si>
    <r>
      <t>Priklop kabla 70 mm</t>
    </r>
    <r>
      <rPr>
        <vertAlign val="superscript"/>
        <sz val="10"/>
        <color indexed="8"/>
        <rFont val="Arial"/>
        <family val="2"/>
      </rPr>
      <t>2</t>
    </r>
    <r>
      <rPr>
        <sz val="10"/>
        <color indexed="8"/>
        <rFont val="Arial"/>
        <family val="2"/>
      </rPr>
      <t xml:space="preserve"> Al v novi MPO.</t>
    </r>
  </si>
  <si>
    <r>
      <t>Kabel FG7R  5 x 6 mm</t>
    </r>
    <r>
      <rPr>
        <vertAlign val="superscript"/>
        <sz val="10"/>
        <color indexed="8"/>
        <rFont val="Arial"/>
        <family val="2"/>
      </rPr>
      <t xml:space="preserve">2 </t>
    </r>
  </si>
  <si>
    <r>
      <t>Kabel FG7R  3 x 4 mm</t>
    </r>
    <r>
      <rPr>
        <vertAlign val="superscript"/>
        <sz val="10"/>
        <color indexed="8"/>
        <rFont val="Arial"/>
        <family val="2"/>
      </rPr>
      <t>2</t>
    </r>
  </si>
  <si>
    <r>
      <t>Kabel FG7R  3 x 2,5 mm</t>
    </r>
    <r>
      <rPr>
        <vertAlign val="superscript"/>
        <sz val="10"/>
        <color indexed="8"/>
        <rFont val="Arial"/>
        <family val="2"/>
      </rPr>
      <t>2</t>
    </r>
  </si>
  <si>
    <t>Strojno štokanje zaglajene betonske površine talne plošče pokrite nadstrešnice, komplet z pranjem in čiščenjem podlage. Način in izvedbo uskladiti z projektantom.</t>
  </si>
  <si>
    <t>Dobava in polaganje stenske keramike deb. 9 mm v sanitarijah (prostori P 04, P 05), format 60x30 cm, obdelava površine mat, proizv. FMG seria WALK ON barva SAND oz. enakovredno, polaganje do višine 2,4 m. Vsi vogali obdelani z alu robnimi letvicami. Fuge širine do 2 mm, barva fugirne mase po izboru arhitekta. Izvajalec dostavi vzorce v potrditev.</t>
  </si>
  <si>
    <t>Dobava in vgradnja kamnitega tlaka v poslovilnem prostoru iz kamna Repen, kamen ščetkan, stičenje brez fug, širina plošč 25 cm, poljubne dolžine do max. 80 cm, debeline 3 cm - sestava T1.</t>
  </si>
  <si>
    <t>Dobava in vgradnja kamnitega cokla v poslovilnem prostoru iz kamna Repen, kamen ščetkan, stičenje brez fug, višina cokla 10 cm, posnet gornji rob, debeline 12 mm.</t>
  </si>
  <si>
    <t>Dobava in vgradnja kamnitih pragov iz kamna Repen, debeline 3 cm, polirana površina:</t>
  </si>
  <si>
    <t>Dobava in vgradnja zunanjih kamnitih okenskih polic iz kamna Repen, debeline 3 cm, polirana površina, komplet z odkapno zarezo in obstranskimi nalimki:</t>
  </si>
  <si>
    <t>Dobava in vgradnja notranjih kamnitih okenskih polic iz kamna Repen, debeline 3 cm, polirana površina:</t>
  </si>
  <si>
    <t>Dobava in vgradnja filtrske polipropilenske polsti 300 g/m2, na temeljna tla pred izdelavo ustroja.</t>
  </si>
  <si>
    <t>Izvedba ponikovalnice iz perforiranih betonskih blokov dim. 180 x180 cm, skupne globine 2,0 m, dimenzije ponikovalnega polja 2,5 x 2,5 m in globine ponikanja 1,5 m, vključno z betonskim okvirjem in LTŽ pokrovom, nosilnosti B125, izvedba po detajlu (izkop in zasip zajeta v zemeljskih delih).</t>
  </si>
  <si>
    <t>Dobava in polaganje talne keramike, deb. 9 mm v shrambi, čajna kuhinji in sanitarijah (prostori P 02, P 03, P 04, P 05), format 60x60 cm, obdelava površine mat R9 A+B, proizv. FMG seria WALK ON barva SAND oz. enakovredno. Fuge širine do 2 mm, barva fugirne mase po izboru arhitekta. Izvajalec dostavi vzorce v potrditev.</t>
  </si>
  <si>
    <t>Dobava in polaganje nizkostenskih obrob ob stenah v shrambi in čajni kuhinji (prostori P 02, P 03). Granitogres plošče deb. 10 mm, dim. 7x60 cm, proizv. FMG seria WALK ON barva SAND oz. enakovredno. Fuge širine do 2 mm, barva fugirne mase po izboru arhitekta. Izvajalec dostavi vzorce v potrditev.</t>
  </si>
  <si>
    <r>
      <t xml:space="preserve">NEPREDVIDENA DELA - 10% </t>
    </r>
    <r>
      <rPr>
        <sz val="10"/>
        <rFont val="Arial"/>
        <family val="2"/>
      </rPr>
      <t>(obračun po dejanskih stroških)</t>
    </r>
  </si>
  <si>
    <t>A.1.7</t>
  </si>
  <si>
    <t>Razna manjša gradbena dela, ki se izvajajo v režiji. Obračun po dejanskih količinah evidentiranih v gradbenem dnevniku in potrjenih s strani nadzornega inženirja.</t>
  </si>
  <si>
    <t>KV delavec</t>
  </si>
  <si>
    <t>rovokopač, bager do 10t</t>
  </si>
  <si>
    <t>ur</t>
  </si>
  <si>
    <t>Investitor: Občina Ajdovščina, Cesta 5. maja 6a, 5270 Ajdovščina</t>
  </si>
  <si>
    <t>C.1.9</t>
  </si>
  <si>
    <t>G.</t>
  </si>
  <si>
    <t>OSTALA DELA</t>
  </si>
  <si>
    <t>F.1</t>
  </si>
  <si>
    <t>Projektantski nadzor. Obračun projektantskega nadzora se bo izvedel po dokazljivih dejanskih stroških na podlagi računa izvajalca projektantskega nadzora.</t>
  </si>
  <si>
    <t>F.2</t>
  </si>
  <si>
    <t>F.3</t>
  </si>
  <si>
    <t>F.4</t>
  </si>
  <si>
    <t>Izdelava geodetskega načrta novega stanja.</t>
  </si>
  <si>
    <t>Izdelava dokazila o zanesljivosti objekta ter pridobitev uporabnega dovoljenja.</t>
  </si>
  <si>
    <t>Izdelava podlag za izdelavo PID (vris vseh sprememb v PZI projektno dokumentacijo) za vse načrte.</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</si>
</sst>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 [$€-424];[Red]\-#,##0.00\ [$€-424]"/>
    <numFmt numFmtId="167" formatCode="#,##0.00&quot; €&quot;"/>
    <numFmt numFmtId="168" formatCode="0\ %"/>
    <numFmt numFmtId="169" formatCode="_-* #,##0.00\ _€_-;\-* #,##0.00\ _€_-;_-* \-??\ _€_-;_-@_-"/>
    <numFmt numFmtId="170" formatCode="* #,##0.00&quot;       &quot;;\-* #,##0.00&quot;       &quot;;* \-#&quot;       &quot;;@\ "/>
    <numFmt numFmtId="171" formatCode="_-* #,##0.00\ _S_I_T_-;\-* #,##0.00\ _S_I_T_-;_-* \-??\ _S_I_T_-;_-@_-"/>
    <numFmt numFmtId="172" formatCode="_-* #,##0.00&quot; SIT&quot;_-;\-* #,##0.00&quot; SIT&quot;_-;_-* \-??&quot; SIT&quot;_-;_-@_-"/>
    <numFmt numFmtId="173" formatCode="_-* #,##0.00\ [$€-1]_-;\-* #,##0.00\ [$€-1]_-;_-* \-??\ [$€-1]_-;_-@_-"/>
    <numFmt numFmtId="174" formatCode="0\ %"/>
    <numFmt numFmtId="175" formatCode="#,##0.00_ ;\-#,##0.00\ "/>
    <numFmt numFmtId="176" formatCode="dd/\ mmm"/>
    <numFmt numFmtId="177" formatCode="#,##0.00\ _S_I_T"/>
    <numFmt numFmtId="178" formatCode="0.0"/>
    <numFmt numFmtId="179" formatCode="#,##0.00_ ;[Red]\-#,##0.00\ "/>
    <numFmt numFmtId="180" formatCode="#,##0.0"/>
  </numFmts>
  <fonts count="67">
    <font>
      <sz val="10"/>
      <name val="Arial CE"/>
      <family val="2"/>
    </font>
    <font>
      <sz val="10"/>
      <name val="Arial"/>
      <family val="0"/>
    </font>
    <font>
      <sz val="10"/>
      <name val="MS Sans Serif"/>
      <family val="2"/>
    </font>
    <font>
      <b/>
      <i/>
      <sz val="8"/>
      <name val="Arial"/>
      <family val="2"/>
    </font>
    <font>
      <i/>
      <sz val="8"/>
      <name val="Arial"/>
      <family val="2"/>
    </font>
    <font>
      <i/>
      <sz val="8"/>
      <color indexed="12"/>
      <name val="Arial"/>
      <family val="2"/>
    </font>
    <font>
      <i/>
      <sz val="10"/>
      <color indexed="12"/>
      <name val="Arial"/>
      <family val="2"/>
    </font>
    <font>
      <i/>
      <sz val="10"/>
      <name val="Arial"/>
      <family val="2"/>
    </font>
    <font>
      <b/>
      <sz val="10"/>
      <name val="Arial"/>
      <family val="2"/>
    </font>
    <font>
      <b/>
      <i/>
      <sz val="10"/>
      <name val="Arial"/>
      <family val="2"/>
    </font>
    <font>
      <sz val="10"/>
      <color indexed="8"/>
      <name val="Arial"/>
      <family val="2"/>
    </font>
    <font>
      <u val="single"/>
      <sz val="10"/>
      <name val="Arial"/>
      <family val="2"/>
    </font>
    <font>
      <b/>
      <i/>
      <sz val="10"/>
      <color indexed="12"/>
      <name val="Arial"/>
      <family val="2"/>
    </font>
    <font>
      <sz val="10"/>
      <color indexed="16"/>
      <name val="Arial"/>
      <family val="2"/>
    </font>
    <font>
      <sz val="8"/>
      <name val="Arial"/>
      <family val="2"/>
    </font>
    <font>
      <sz val="10"/>
      <color indexed="10"/>
      <name val="Arial"/>
      <family val="2"/>
    </font>
    <font>
      <b/>
      <i/>
      <sz val="10"/>
      <color indexed="62"/>
      <name val="Arial"/>
      <family val="2"/>
    </font>
    <font>
      <i/>
      <sz val="10"/>
      <color indexed="8"/>
      <name val="Arial"/>
      <family val="2"/>
    </font>
    <font>
      <b/>
      <sz val="10"/>
      <color indexed="10"/>
      <name val="Arial"/>
      <family val="2"/>
    </font>
    <font>
      <b/>
      <sz val="10"/>
      <color indexed="8"/>
      <name val="Arial"/>
      <family val="2"/>
    </font>
    <font>
      <vertAlign val="superscript"/>
      <sz val="10"/>
      <color indexed="8"/>
      <name val="Arial"/>
      <family val="2"/>
    </font>
    <font>
      <strike/>
      <sz val="10"/>
      <name val="Arial"/>
      <family val="2"/>
    </font>
    <font>
      <sz val="11"/>
      <color indexed="8"/>
      <name val="Calibri"/>
      <family val="2"/>
    </font>
    <font>
      <sz val="11"/>
      <color indexed="9"/>
      <name val="Calibri"/>
      <family val="2"/>
    </font>
    <font>
      <sz val="11"/>
      <color indexed="17"/>
      <name val="Calibri"/>
      <family val="2"/>
    </font>
    <font>
      <u val="single"/>
      <sz val="10"/>
      <color indexed="30"/>
      <name val="Arial CE"/>
      <family val="2"/>
    </font>
    <font>
      <b/>
      <sz val="11"/>
      <color indexed="6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u val="single"/>
      <sz val="10"/>
      <color indexed="25"/>
      <name val="Arial CE"/>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54"/>
      <name val="Calibri"/>
      <family val="2"/>
    </font>
    <font>
      <b/>
      <sz val="11"/>
      <color indexed="8"/>
      <name val="Calibri"/>
      <family val="2"/>
    </font>
    <font>
      <i/>
      <sz val="10"/>
      <color indexed="23"/>
      <name val="Arial"/>
      <family val="2"/>
    </font>
    <font>
      <b/>
      <sz val="10"/>
      <color indexed="23"/>
      <name val="Arial"/>
      <family val="2"/>
    </font>
    <font>
      <sz val="10"/>
      <color indexed="23"/>
      <name val="Arial"/>
      <family val="2"/>
    </font>
    <font>
      <sz val="11"/>
      <color theme="1"/>
      <name val="Calibri"/>
      <family val="2"/>
    </font>
    <font>
      <sz val="11"/>
      <color theme="0"/>
      <name val="Calibri"/>
      <family val="2"/>
    </font>
    <font>
      <sz val="11"/>
      <color rgb="FF006100"/>
      <name val="Calibri"/>
      <family val="2"/>
    </font>
    <font>
      <u val="single"/>
      <sz val="10"/>
      <color theme="10"/>
      <name val="Arial CE"/>
      <family val="2"/>
    </font>
    <font>
      <b/>
      <sz val="11"/>
      <color rgb="FF3F3F3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u val="single"/>
      <sz val="10"/>
      <color theme="11"/>
      <name val="Arial CE"/>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i/>
      <sz val="10"/>
      <color theme="0" tint="-0.4999699890613556"/>
      <name val="Arial"/>
      <family val="2"/>
    </font>
    <font>
      <b/>
      <sz val="10"/>
      <color theme="0" tint="-0.4999699890613556"/>
      <name val="Arial"/>
      <family val="2"/>
    </font>
    <font>
      <sz val="10"/>
      <color theme="0" tint="-0.4999699890613556"/>
      <name val="Arial"/>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26"/>
        <bgColor indexed="64"/>
      </patternFill>
    </fill>
    <fill>
      <patternFill patternType="solid">
        <fgColor theme="0"/>
        <bgColor indexed="64"/>
      </patternFill>
    </fill>
  </fills>
  <borders count="30">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color indexed="8"/>
      </top>
      <bottom style="double">
        <color indexed="8"/>
      </bottom>
    </border>
    <border>
      <left>
        <color indexed="63"/>
      </left>
      <right>
        <color indexed="63"/>
      </right>
      <top style="thin">
        <color indexed="8"/>
      </top>
      <bottom style="thin">
        <color indexed="8"/>
      </bottom>
    </border>
    <border>
      <left style="double">
        <color indexed="8"/>
      </left>
      <right style="thin">
        <color indexed="8"/>
      </right>
      <top style="double">
        <color indexed="8"/>
      </top>
      <bottom style="thin">
        <color indexed="8"/>
      </bottom>
    </border>
    <border>
      <left style="thin">
        <color indexed="8"/>
      </left>
      <right style="thin">
        <color indexed="8"/>
      </right>
      <top style="double">
        <color indexed="8"/>
      </top>
      <bottom style="thin">
        <color indexed="8"/>
      </bottom>
    </border>
    <border>
      <left style="double">
        <color indexed="8"/>
      </left>
      <right style="thin">
        <color indexed="8"/>
      </right>
      <top style="thin">
        <color indexed="8"/>
      </top>
      <bottom style="thin">
        <color indexed="8"/>
      </bottom>
    </border>
    <border>
      <left style="double">
        <color indexed="8"/>
      </left>
      <right style="thin">
        <color indexed="8"/>
      </right>
      <top style="thin">
        <color indexed="8"/>
      </top>
      <bottom style="double">
        <color indexed="8"/>
      </bottom>
    </border>
    <border>
      <left style="thin">
        <color indexed="8"/>
      </left>
      <right style="thin">
        <color indexed="8"/>
      </right>
      <top style="thin">
        <color indexed="8"/>
      </top>
      <bottom style="double">
        <color indexed="8"/>
      </bottom>
    </border>
    <border>
      <left style="double">
        <color indexed="8"/>
      </left>
      <right>
        <color indexed="63"/>
      </right>
      <top style="double">
        <color indexed="8"/>
      </top>
      <bottom style="double">
        <color indexed="8"/>
      </bottom>
    </border>
    <border>
      <left>
        <color indexed="63"/>
      </left>
      <right>
        <color indexed="63"/>
      </right>
      <top style="double">
        <color indexed="8"/>
      </top>
      <bottom style="double">
        <color indexed="8"/>
      </bottom>
    </border>
    <border>
      <left>
        <color indexed="63"/>
      </left>
      <right>
        <color indexed="63"/>
      </right>
      <top style="double">
        <color indexed="8"/>
      </top>
      <bottom>
        <color indexed="63"/>
      </bottom>
    </border>
    <border>
      <left>
        <color indexed="63"/>
      </left>
      <right style="double">
        <color indexed="8"/>
      </right>
      <top style="double">
        <color indexed="8"/>
      </top>
      <bottom style="double">
        <color indexed="8"/>
      </bottom>
    </border>
    <border>
      <left style="thin">
        <color indexed="8"/>
      </left>
      <right>
        <color indexed="63"/>
      </right>
      <top style="thin">
        <color indexed="8"/>
      </top>
      <bottom style="thin">
        <color indexed="8"/>
      </bottom>
    </border>
    <border>
      <left style="thin">
        <color indexed="8"/>
      </left>
      <right>
        <color indexed="63"/>
      </right>
      <top style="double">
        <color indexed="8"/>
      </top>
      <bottom style="thin">
        <color indexed="8"/>
      </bottom>
    </border>
    <border>
      <left style="thin">
        <color indexed="8"/>
      </left>
      <right>
        <color indexed="63"/>
      </right>
      <top style="thin">
        <color indexed="8"/>
      </top>
      <bottom style="double">
        <color indexed="8"/>
      </bottom>
    </border>
    <border>
      <left>
        <color indexed="63"/>
      </left>
      <right>
        <color indexed="63"/>
      </right>
      <top style="thin">
        <color indexed="8"/>
      </top>
      <bottom style="mediu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171" fontId="0" fillId="0" borderId="0" applyBorder="0" applyProtection="0">
      <alignment/>
    </xf>
    <xf numFmtId="0" fontId="47" fillId="0" borderId="0" applyNumberFormat="0" applyFill="0" applyBorder="0" applyAlignment="0" applyProtection="0"/>
    <xf numFmtId="0" fontId="48" fillId="21" borderId="1" applyNumberFormat="0" applyAlignment="0" applyProtection="0"/>
    <xf numFmtId="0" fontId="49" fillId="0" borderId="0" applyNumberFormat="0" applyFill="0" applyBorder="0" applyAlignment="0" applyProtection="0"/>
    <xf numFmtId="0" fontId="50" fillId="0" borderId="2" applyNumberFormat="0" applyFill="0" applyAlignment="0" applyProtection="0"/>
    <xf numFmtId="0" fontId="51" fillId="0" borderId="3" applyNumberFormat="0" applyFill="0" applyAlignment="0" applyProtection="0"/>
    <xf numFmtId="0" fontId="52" fillId="0" borderId="4" applyNumberFormat="0" applyFill="0" applyAlignment="0" applyProtection="0"/>
    <xf numFmtId="0" fontId="52" fillId="0" borderId="0" applyNumberFormat="0" applyFill="0" applyBorder="0" applyAlignment="0" applyProtection="0"/>
    <xf numFmtId="0" fontId="0" fillId="0" borderId="0">
      <alignment/>
      <protection/>
    </xf>
    <xf numFmtId="0" fontId="2" fillId="0" borderId="0">
      <alignment/>
      <protection/>
    </xf>
    <xf numFmtId="0" fontId="53" fillId="22" borderId="0" applyNumberFormat="0" applyBorder="0" applyAlignment="0" applyProtection="0"/>
    <xf numFmtId="0" fontId="54" fillId="0" borderId="0" applyNumberFormat="0" applyFill="0" applyBorder="0" applyAlignment="0" applyProtection="0"/>
    <xf numFmtId="174" fontId="0" fillId="0" borderId="0" applyFill="0" applyBorder="0" applyProtection="0">
      <alignment/>
    </xf>
    <xf numFmtId="0" fontId="0" fillId="23" borderId="5" applyNumberFormat="0" applyFon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57" fillId="0" borderId="6" applyNumberFormat="0" applyFill="0" applyAlignment="0" applyProtection="0"/>
    <xf numFmtId="0" fontId="58" fillId="30" borderId="7" applyNumberFormat="0" applyAlignment="0" applyProtection="0"/>
    <xf numFmtId="0" fontId="59" fillId="21" borderId="8" applyNumberFormat="0" applyAlignment="0" applyProtection="0"/>
    <xf numFmtId="0" fontId="60" fillId="31" borderId="0" applyNumberFormat="0" applyBorder="0" applyAlignment="0" applyProtection="0"/>
    <xf numFmtId="172" fontId="0" fillId="0" borderId="0" applyFill="0" applyBorder="0" applyProtection="0">
      <alignment/>
    </xf>
    <xf numFmtId="42" fontId="1" fillId="0" borderId="0" applyFill="0" applyBorder="0" applyAlignment="0" applyProtection="0"/>
    <xf numFmtId="169" fontId="1" fillId="0" borderId="0" applyBorder="0" applyProtection="0">
      <alignment/>
    </xf>
    <xf numFmtId="164" fontId="1" fillId="0" borderId="0" applyFill="0" applyBorder="0" applyAlignment="0" applyProtection="0"/>
    <xf numFmtId="0" fontId="61" fillId="32" borderId="8" applyNumberFormat="0" applyAlignment="0" applyProtection="0"/>
    <xf numFmtId="0" fontId="62" fillId="0" borderId="9" applyNumberFormat="0" applyFill="0" applyAlignment="0" applyProtection="0"/>
  </cellStyleXfs>
  <cellXfs count="599">
    <xf numFmtId="0" fontId="0" fillId="0" borderId="0" xfId="0" applyAlignment="1">
      <alignment/>
    </xf>
    <xf numFmtId="0" fontId="1" fillId="0" borderId="0" xfId="0" applyFont="1" applyAlignment="1">
      <alignment horizontal="right" vertical="top"/>
    </xf>
    <xf numFmtId="0" fontId="1" fillId="0" borderId="0" xfId="0" applyFont="1" applyAlignment="1">
      <alignment horizontal="left" vertical="top" wrapText="1"/>
    </xf>
    <xf numFmtId="0" fontId="1" fillId="0" borderId="0" xfId="0" applyFont="1" applyAlignment="1">
      <alignment horizontal="center" vertical="top"/>
    </xf>
    <xf numFmtId="167" fontId="1" fillId="0" borderId="0" xfId="0" applyNumberFormat="1" applyFont="1" applyAlignment="1">
      <alignment horizontal="right" vertical="top"/>
    </xf>
    <xf numFmtId="0" fontId="1" fillId="0" borderId="0" xfId="0" applyFont="1" applyAlignment="1">
      <alignment/>
    </xf>
    <xf numFmtId="0" fontId="4" fillId="0" borderId="10" xfId="0" applyFont="1" applyBorder="1" applyAlignment="1">
      <alignment horizontal="right" vertical="top"/>
    </xf>
    <xf numFmtId="0" fontId="4" fillId="0" borderId="10" xfId="0" applyFont="1" applyBorder="1" applyAlignment="1">
      <alignment horizontal="left" vertical="top" wrapText="1"/>
    </xf>
    <xf numFmtId="0" fontId="4" fillId="0" borderId="10" xfId="0" applyFont="1" applyBorder="1" applyAlignment="1">
      <alignment horizontal="center" vertical="top"/>
    </xf>
    <xf numFmtId="4" fontId="4" fillId="0" borderId="10" xfId="0" applyNumberFormat="1" applyFont="1" applyBorder="1" applyAlignment="1">
      <alignment horizontal="center" vertical="top"/>
    </xf>
    <xf numFmtId="167" fontId="4" fillId="0" borderId="10" xfId="0" applyNumberFormat="1" applyFont="1" applyBorder="1" applyAlignment="1">
      <alignment horizontal="right" vertical="top"/>
    </xf>
    <xf numFmtId="166" fontId="4" fillId="0" borderId="10" xfId="0" applyNumberFormat="1" applyFont="1" applyBorder="1" applyAlignment="1">
      <alignment horizontal="right" vertical="top"/>
    </xf>
    <xf numFmtId="0" fontId="5" fillId="0" borderId="0" xfId="0" applyFont="1" applyBorder="1" applyAlignment="1">
      <alignment horizontal="right" vertical="top"/>
    </xf>
    <xf numFmtId="0" fontId="5" fillId="0" borderId="0" xfId="0" applyFont="1" applyBorder="1" applyAlignment="1">
      <alignment horizontal="left" vertical="top" wrapText="1"/>
    </xf>
    <xf numFmtId="0" fontId="6" fillId="0" borderId="0" xfId="0" applyFont="1" applyBorder="1" applyAlignment="1">
      <alignment horizontal="center" vertical="top"/>
    </xf>
    <xf numFmtId="4" fontId="6" fillId="0" borderId="0" xfId="0" applyNumberFormat="1" applyFont="1" applyBorder="1" applyAlignment="1">
      <alignment horizontal="center" vertical="top"/>
    </xf>
    <xf numFmtId="167" fontId="6" fillId="0" borderId="0" xfId="0" applyNumberFormat="1" applyFont="1" applyBorder="1" applyAlignment="1">
      <alignment horizontal="right" vertical="top"/>
    </xf>
    <xf numFmtId="166" fontId="6" fillId="0" borderId="0" xfId="0" applyNumberFormat="1" applyFont="1" applyBorder="1" applyAlignment="1">
      <alignment horizontal="right" vertical="top"/>
    </xf>
    <xf numFmtId="49" fontId="8" fillId="0" borderId="0" xfId="0" applyNumberFormat="1" applyFont="1" applyBorder="1" applyAlignment="1">
      <alignment horizontal="right" vertical="top"/>
    </xf>
    <xf numFmtId="0" fontId="8" fillId="0" borderId="0" xfId="0" applyFont="1" applyBorder="1" applyAlignment="1">
      <alignment horizontal="left" vertical="top" wrapText="1"/>
    </xf>
    <xf numFmtId="0" fontId="8" fillId="0" borderId="0" xfId="0" applyFont="1" applyBorder="1" applyAlignment="1">
      <alignment horizontal="center" vertical="top"/>
    </xf>
    <xf numFmtId="4" fontId="1" fillId="0" borderId="0" xfId="0" applyNumberFormat="1" applyFont="1" applyBorder="1" applyAlignment="1">
      <alignment horizontal="center" vertical="top"/>
    </xf>
    <xf numFmtId="167" fontId="8" fillId="0" borderId="0" xfId="0" applyNumberFormat="1" applyFont="1" applyBorder="1" applyAlignment="1">
      <alignment horizontal="right" vertical="top"/>
    </xf>
    <xf numFmtId="49" fontId="1" fillId="0" borderId="0" xfId="0" applyNumberFormat="1" applyFont="1" applyBorder="1" applyAlignment="1">
      <alignment horizontal="right" vertical="top"/>
    </xf>
    <xf numFmtId="0" fontId="9" fillId="0" borderId="0" xfId="0" applyFont="1" applyBorder="1" applyAlignment="1">
      <alignment horizontal="left" vertical="top" wrapText="1"/>
    </xf>
    <xf numFmtId="0" fontId="1" fillId="0" borderId="0" xfId="0" applyFont="1" applyBorder="1" applyAlignment="1">
      <alignment horizontal="center" vertical="top"/>
    </xf>
    <xf numFmtId="0" fontId="1" fillId="0" borderId="0" xfId="0" applyFont="1" applyBorder="1" applyAlignment="1">
      <alignment horizontal="left" vertical="top" wrapText="1"/>
    </xf>
    <xf numFmtId="0" fontId="1" fillId="0" borderId="0" xfId="0" applyFont="1" applyBorder="1" applyAlignment="1">
      <alignment vertical="top" wrapText="1"/>
    </xf>
    <xf numFmtId="49" fontId="1" fillId="0" borderId="11" xfId="0" applyNumberFormat="1" applyFont="1" applyBorder="1" applyAlignment="1">
      <alignment horizontal="right" vertical="top"/>
    </xf>
    <xf numFmtId="0" fontId="8" fillId="0" borderId="11" xfId="0" applyFont="1" applyBorder="1" applyAlignment="1">
      <alignment horizontal="left" vertical="top" wrapText="1"/>
    </xf>
    <xf numFmtId="0" fontId="8" fillId="0" borderId="11" xfId="0" applyFont="1" applyBorder="1" applyAlignment="1">
      <alignment horizontal="center" vertical="top"/>
    </xf>
    <xf numFmtId="4" fontId="1" fillId="0" borderId="11" xfId="0" applyNumberFormat="1" applyFont="1" applyBorder="1" applyAlignment="1">
      <alignment horizontal="center" vertical="top"/>
    </xf>
    <xf numFmtId="4" fontId="8" fillId="0" borderId="11" xfId="0" applyNumberFormat="1" applyFont="1" applyBorder="1" applyAlignment="1" applyProtection="1">
      <alignment horizontal="right" vertical="top"/>
      <protection/>
    </xf>
    <xf numFmtId="4" fontId="8" fillId="0" borderId="11" xfId="0" applyNumberFormat="1" applyFont="1" applyBorder="1" applyAlignment="1">
      <alignment horizontal="right" vertical="top"/>
    </xf>
    <xf numFmtId="0" fontId="1" fillId="0" borderId="0" xfId="0" applyFont="1" applyAlignment="1">
      <alignment horizontal="right"/>
    </xf>
    <xf numFmtId="0" fontId="1" fillId="0" borderId="0" xfId="0" applyFont="1" applyAlignment="1">
      <alignment horizontal="left" wrapText="1"/>
    </xf>
    <xf numFmtId="0" fontId="1" fillId="0" borderId="0" xfId="0" applyFont="1" applyAlignment="1">
      <alignment horizontal="center"/>
    </xf>
    <xf numFmtId="167" fontId="1" fillId="0" borderId="0" xfId="0" applyNumberFormat="1" applyFont="1" applyAlignment="1">
      <alignment horizontal="right"/>
    </xf>
    <xf numFmtId="0" fontId="8" fillId="0" borderId="0" xfId="0" applyFont="1" applyAlignment="1">
      <alignment/>
    </xf>
    <xf numFmtId="0" fontId="11" fillId="0" borderId="0" xfId="0" applyFont="1" applyBorder="1" applyAlignment="1">
      <alignment/>
    </xf>
    <xf numFmtId="4" fontId="1" fillId="0" borderId="0" xfId="0" applyNumberFormat="1" applyFont="1" applyFill="1" applyBorder="1" applyAlignment="1">
      <alignment horizontal="right"/>
    </xf>
    <xf numFmtId="0" fontId="8" fillId="0" borderId="0" xfId="0" applyFont="1" applyFill="1" applyBorder="1" applyAlignment="1">
      <alignment/>
    </xf>
    <xf numFmtId="0" fontId="8" fillId="0" borderId="0" xfId="0" applyFont="1" applyFill="1" applyBorder="1" applyAlignment="1">
      <alignment/>
    </xf>
    <xf numFmtId="0" fontId="1" fillId="0" borderId="0" xfId="0" applyFont="1" applyBorder="1" applyAlignment="1">
      <alignment/>
    </xf>
    <xf numFmtId="0" fontId="8" fillId="0" borderId="0" xfId="0" applyFont="1" applyBorder="1" applyAlignment="1">
      <alignment/>
    </xf>
    <xf numFmtId="0" fontId="1" fillId="0" borderId="0" xfId="0" applyFont="1" applyBorder="1" applyAlignment="1">
      <alignment horizontal="center"/>
    </xf>
    <xf numFmtId="179" fontId="8" fillId="0" borderId="0" xfId="0" applyNumberFormat="1" applyFont="1" applyBorder="1" applyAlignment="1">
      <alignment/>
    </xf>
    <xf numFmtId="0" fontId="8" fillId="0" borderId="12" xfId="0" applyFont="1" applyFill="1" applyBorder="1" applyAlignment="1">
      <alignment horizontal="center"/>
    </xf>
    <xf numFmtId="0" fontId="8" fillId="0" borderId="12" xfId="0" applyFont="1" applyFill="1" applyBorder="1" applyAlignment="1">
      <alignment/>
    </xf>
    <xf numFmtId="4" fontId="9" fillId="0" borderId="12" xfId="0" applyNumberFormat="1" applyFont="1" applyFill="1" applyBorder="1" applyAlignment="1">
      <alignment horizontal="center"/>
    </xf>
    <xf numFmtId="4" fontId="1" fillId="0" borderId="12" xfId="0" applyNumberFormat="1" applyFont="1" applyFill="1" applyBorder="1" applyAlignment="1">
      <alignment horizontal="right"/>
    </xf>
    <xf numFmtId="0" fontId="1" fillId="0" borderId="0" xfId="0" applyFont="1" applyBorder="1" applyAlignment="1">
      <alignment/>
    </xf>
    <xf numFmtId="4" fontId="7" fillId="0" borderId="0" xfId="0" applyNumberFormat="1" applyFont="1" applyBorder="1" applyAlignment="1">
      <alignment horizontal="center"/>
    </xf>
    <xf numFmtId="179" fontId="1" fillId="0" borderId="0" xfId="0" applyNumberFormat="1" applyFont="1" applyAlignment="1">
      <alignment/>
    </xf>
    <xf numFmtId="49" fontId="1" fillId="0" borderId="0" xfId="0" applyNumberFormat="1" applyFont="1" applyAlignment="1">
      <alignment horizontal="center"/>
    </xf>
    <xf numFmtId="0" fontId="1" fillId="0" borderId="0" xfId="0" applyFont="1" applyAlignment="1">
      <alignment/>
    </xf>
    <xf numFmtId="4" fontId="1" fillId="0" borderId="0" xfId="0" applyNumberFormat="1" applyFont="1" applyAlignment="1">
      <alignment horizontal="center"/>
    </xf>
    <xf numFmtId="49" fontId="1" fillId="0" borderId="0" xfId="0" applyNumberFormat="1" applyFont="1" applyBorder="1" applyAlignment="1">
      <alignment horizontal="center"/>
    </xf>
    <xf numFmtId="4" fontId="1" fillId="0" borderId="0" xfId="0" applyNumberFormat="1" applyFont="1" applyBorder="1" applyAlignment="1">
      <alignment horizontal="center"/>
    </xf>
    <xf numFmtId="179" fontId="1" fillId="0" borderId="0" xfId="0" applyNumberFormat="1" applyFont="1" applyBorder="1" applyAlignment="1">
      <alignment/>
    </xf>
    <xf numFmtId="0" fontId="8" fillId="0" borderId="11" xfId="0" applyFont="1" applyBorder="1" applyAlignment="1">
      <alignment horizontal="center"/>
    </xf>
    <xf numFmtId="0" fontId="8" fillId="0" borderId="11" xfId="0" applyFont="1" applyBorder="1" applyAlignment="1">
      <alignment/>
    </xf>
    <xf numFmtId="4" fontId="8" fillId="0" borderId="11" xfId="0" applyNumberFormat="1" applyFont="1" applyBorder="1" applyAlignment="1">
      <alignment horizontal="center"/>
    </xf>
    <xf numFmtId="179" fontId="8" fillId="0" borderId="11" xfId="0" applyNumberFormat="1" applyFont="1" applyBorder="1" applyAlignment="1">
      <alignment/>
    </xf>
    <xf numFmtId="166" fontId="1" fillId="0" borderId="0" xfId="0" applyNumberFormat="1" applyFont="1" applyBorder="1" applyAlignment="1">
      <alignment/>
    </xf>
    <xf numFmtId="4" fontId="1" fillId="0" borderId="0" xfId="0" applyNumberFormat="1" applyFont="1" applyBorder="1" applyAlignment="1">
      <alignment/>
    </xf>
    <xf numFmtId="4" fontId="1" fillId="0" borderId="0" xfId="0" applyNumberFormat="1" applyFont="1" applyAlignment="1">
      <alignment/>
    </xf>
    <xf numFmtId="4" fontId="8" fillId="0" borderId="11" xfId="0" applyNumberFormat="1" applyFont="1" applyBorder="1" applyAlignment="1">
      <alignment/>
    </xf>
    <xf numFmtId="0" fontId="8" fillId="0" borderId="0" xfId="0" applyFont="1" applyBorder="1" applyAlignment="1">
      <alignment horizontal="center"/>
    </xf>
    <xf numFmtId="0" fontId="8" fillId="0" borderId="0" xfId="0" applyFont="1" applyBorder="1" applyAlignment="1">
      <alignment/>
    </xf>
    <xf numFmtId="4" fontId="8" fillId="0" borderId="0" xfId="0" applyNumberFormat="1" applyFont="1" applyBorder="1" applyAlignment="1">
      <alignment horizontal="center"/>
    </xf>
    <xf numFmtId="166" fontId="8" fillId="0" borderId="0" xfId="0" applyNumberFormat="1" applyFont="1" applyBorder="1" applyAlignment="1">
      <alignment/>
    </xf>
    <xf numFmtId="0" fontId="8" fillId="0" borderId="0" xfId="0" applyFont="1" applyFill="1" applyBorder="1" applyAlignment="1">
      <alignment horizontal="center"/>
    </xf>
    <xf numFmtId="4" fontId="8" fillId="0" borderId="0" xfId="0" applyNumberFormat="1" applyFont="1" applyFill="1" applyBorder="1" applyAlignment="1">
      <alignment horizontal="center"/>
    </xf>
    <xf numFmtId="0" fontId="1" fillId="0" borderId="13" xfId="0" applyFont="1" applyBorder="1" applyAlignment="1">
      <alignment horizontal="center"/>
    </xf>
    <xf numFmtId="0" fontId="1" fillId="0" borderId="13" xfId="0" applyFont="1" applyBorder="1" applyAlignment="1">
      <alignment/>
    </xf>
    <xf numFmtId="4" fontId="8" fillId="0" borderId="13" xfId="0" applyNumberFormat="1" applyFont="1" applyBorder="1" applyAlignment="1">
      <alignment horizontal="center"/>
    </xf>
    <xf numFmtId="179" fontId="1" fillId="0" borderId="13" xfId="0" applyNumberFormat="1" applyFont="1" applyBorder="1" applyAlignment="1">
      <alignment/>
    </xf>
    <xf numFmtId="0" fontId="1" fillId="0" borderId="11" xfId="0" applyFont="1" applyBorder="1" applyAlignment="1">
      <alignment horizontal="center"/>
    </xf>
    <xf numFmtId="4" fontId="8" fillId="0" borderId="12" xfId="0" applyNumberFormat="1" applyFont="1" applyFill="1" applyBorder="1" applyAlignment="1">
      <alignment horizontal="center"/>
    </xf>
    <xf numFmtId="4" fontId="1" fillId="0" borderId="14" xfId="0" applyNumberFormat="1" applyFont="1" applyFill="1" applyBorder="1" applyAlignment="1">
      <alignment horizontal="right"/>
    </xf>
    <xf numFmtId="49" fontId="8" fillId="0" borderId="0" xfId="0" applyNumberFormat="1" applyFont="1" applyAlignment="1">
      <alignment horizontal="right" vertical="top"/>
    </xf>
    <xf numFmtId="0" fontId="8" fillId="0" borderId="0" xfId="0" applyFont="1" applyAlignment="1">
      <alignment horizontal="left" vertical="top" wrapText="1"/>
    </xf>
    <xf numFmtId="4" fontId="1" fillId="0" borderId="0" xfId="0" applyNumberFormat="1" applyFont="1" applyAlignment="1">
      <alignment horizontal="center" vertical="top"/>
    </xf>
    <xf numFmtId="0" fontId="12" fillId="0" borderId="0" xfId="0" applyFont="1" applyAlignment="1">
      <alignment horizontal="left" vertical="top" wrapText="1"/>
    </xf>
    <xf numFmtId="0" fontId="1" fillId="0" borderId="0" xfId="0" applyFont="1" applyBorder="1" applyAlignment="1">
      <alignment horizontal="right" vertical="top"/>
    </xf>
    <xf numFmtId="49" fontId="1" fillId="0" borderId="13" xfId="0" applyNumberFormat="1" applyFont="1" applyBorder="1" applyAlignment="1">
      <alignment horizontal="right" vertical="top"/>
    </xf>
    <xf numFmtId="0" fontId="8" fillId="0" borderId="13" xfId="0" applyFont="1" applyBorder="1" applyAlignment="1">
      <alignment horizontal="left" vertical="top" wrapText="1"/>
    </xf>
    <xf numFmtId="0" fontId="8" fillId="0" borderId="13" xfId="0" applyFont="1" applyBorder="1" applyAlignment="1" applyProtection="1">
      <alignment horizontal="center" vertical="top"/>
      <protection/>
    </xf>
    <xf numFmtId="167" fontId="8" fillId="0" borderId="13" xfId="0" applyNumberFormat="1" applyFont="1" applyBorder="1" applyAlignment="1" applyProtection="1">
      <alignment horizontal="right" vertical="top"/>
      <protection/>
    </xf>
    <xf numFmtId="179" fontId="8" fillId="0" borderId="13" xfId="0" applyNumberFormat="1" applyFont="1" applyBorder="1" applyAlignment="1">
      <alignment horizontal="right" vertical="top"/>
    </xf>
    <xf numFmtId="0" fontId="13" fillId="0" borderId="0" xfId="0" applyFont="1" applyBorder="1" applyAlignment="1">
      <alignment horizontal="left" vertical="top" wrapText="1"/>
    </xf>
    <xf numFmtId="167" fontId="1" fillId="0" borderId="0" xfId="0" applyNumberFormat="1" applyFont="1" applyBorder="1" applyAlignment="1">
      <alignment horizontal="right" vertical="top"/>
    </xf>
    <xf numFmtId="4" fontId="8" fillId="0" borderId="13" xfId="0" applyNumberFormat="1" applyFont="1" applyBorder="1" applyAlignment="1" applyProtection="1">
      <alignment horizontal="center" vertical="top"/>
      <protection/>
    </xf>
    <xf numFmtId="4" fontId="8" fillId="0" borderId="13" xfId="0" applyNumberFormat="1" applyFont="1" applyBorder="1" applyAlignment="1">
      <alignment horizontal="right" vertical="top"/>
    </xf>
    <xf numFmtId="4" fontId="1" fillId="0" borderId="0" xfId="0" applyNumberFormat="1" applyFont="1" applyBorder="1" applyAlignment="1">
      <alignment horizontal="justify" vertical="top" wrapText="1"/>
    </xf>
    <xf numFmtId="4" fontId="1" fillId="0" borderId="0" xfId="0" applyNumberFormat="1" applyFont="1" applyBorder="1" applyAlignment="1" applyProtection="1">
      <alignment horizontal="center"/>
      <protection/>
    </xf>
    <xf numFmtId="167" fontId="1" fillId="0" borderId="0" xfId="0" applyNumberFormat="1" applyFont="1" applyBorder="1" applyAlignment="1" applyProtection="1">
      <alignment horizontal="right"/>
      <protection/>
    </xf>
    <xf numFmtId="0" fontId="14" fillId="0" borderId="0" xfId="0" applyFont="1" applyAlignment="1">
      <alignment horizontal="left" vertical="top"/>
    </xf>
    <xf numFmtId="0" fontId="7" fillId="2" borderId="0" xfId="0" applyFont="1" applyFill="1" applyAlignment="1">
      <alignment/>
    </xf>
    <xf numFmtId="4" fontId="1" fillId="0" borderId="0" xfId="0" applyNumberFormat="1" applyFont="1" applyFill="1" applyBorder="1" applyAlignment="1" applyProtection="1">
      <alignment horizontal="right" vertical="top"/>
      <protection/>
    </xf>
    <xf numFmtId="4" fontId="1" fillId="0" borderId="0" xfId="0" applyNumberFormat="1" applyFont="1" applyFill="1" applyBorder="1" applyAlignment="1">
      <alignment horizontal="justify" vertical="top" wrapText="1"/>
    </xf>
    <xf numFmtId="4" fontId="6" fillId="0" borderId="0" xfId="0" applyNumberFormat="1" applyFont="1" applyBorder="1" applyAlignment="1">
      <alignment horizontal="right" vertical="top"/>
    </xf>
    <xf numFmtId="4" fontId="1" fillId="0" borderId="0" xfId="0" applyNumberFormat="1" applyFont="1" applyAlignment="1">
      <alignment horizontal="right" vertical="top"/>
    </xf>
    <xf numFmtId="0" fontId="1" fillId="0" borderId="0" xfId="0" applyFont="1" applyBorder="1" applyAlignment="1">
      <alignment horizontal="center" vertical="top" wrapText="1"/>
    </xf>
    <xf numFmtId="4" fontId="1" fillId="0" borderId="0" xfId="0" applyNumberFormat="1" applyFont="1" applyBorder="1" applyAlignment="1">
      <alignment horizontal="right" vertical="top" wrapText="1"/>
    </xf>
    <xf numFmtId="4" fontId="8" fillId="0" borderId="13" xfId="0" applyNumberFormat="1" applyFont="1" applyBorder="1" applyAlignment="1" applyProtection="1">
      <alignment horizontal="right" vertical="top"/>
      <protection/>
    </xf>
    <xf numFmtId="0" fontId="1" fillId="0" borderId="0" xfId="0" applyFont="1" applyAlignment="1">
      <alignment wrapText="1"/>
    </xf>
    <xf numFmtId="0" fontId="10" fillId="0" borderId="0" xfId="0" applyFont="1" applyAlignment="1">
      <alignment vertical="top" wrapText="1"/>
    </xf>
    <xf numFmtId="0" fontId="8" fillId="0" borderId="13" xfId="0" applyFont="1" applyBorder="1" applyAlignment="1">
      <alignment horizontal="center" vertical="top"/>
    </xf>
    <xf numFmtId="4" fontId="8" fillId="0" borderId="13" xfId="0" applyNumberFormat="1" applyFont="1" applyBorder="1" applyAlignment="1">
      <alignment horizontal="center" vertical="top"/>
    </xf>
    <xf numFmtId="0" fontId="1" fillId="0" borderId="0" xfId="0" applyFont="1" applyAlignment="1">
      <alignment horizontal="left" vertical="top"/>
    </xf>
    <xf numFmtId="4" fontId="1" fillId="0" borderId="0" xfId="62" applyNumberFormat="1" applyFont="1" applyBorder="1" applyAlignment="1" applyProtection="1">
      <alignment horizontal="center" vertical="top"/>
      <protection/>
    </xf>
    <xf numFmtId="167" fontId="1" fillId="0" borderId="0" xfId="62" applyNumberFormat="1" applyFont="1" applyBorder="1" applyAlignment="1" applyProtection="1">
      <alignment horizontal="right" vertical="top"/>
      <protection/>
    </xf>
    <xf numFmtId="167" fontId="10" fillId="0" borderId="0" xfId="0" applyNumberFormat="1" applyFont="1" applyAlignment="1">
      <alignment horizontal="right" vertical="top"/>
    </xf>
    <xf numFmtId="4" fontId="8" fillId="0" borderId="0" xfId="0" applyNumberFormat="1" applyFont="1" applyBorder="1" applyAlignment="1">
      <alignment horizontal="center" vertical="top"/>
    </xf>
    <xf numFmtId="0" fontId="16" fillId="0" borderId="0" xfId="0" applyFont="1" applyBorder="1" applyAlignment="1">
      <alignment horizontal="left" vertical="top" wrapText="1"/>
    </xf>
    <xf numFmtId="4" fontId="1" fillId="0" borderId="13" xfId="0" applyNumberFormat="1" applyFont="1" applyBorder="1" applyAlignment="1">
      <alignment horizontal="center" vertical="top"/>
    </xf>
    <xf numFmtId="167" fontId="8" fillId="0" borderId="13" xfId="0" applyNumberFormat="1" applyFont="1" applyBorder="1" applyAlignment="1">
      <alignment horizontal="right" vertical="top"/>
    </xf>
    <xf numFmtId="0" fontId="7" fillId="0" borderId="0" xfId="0" applyFont="1" applyBorder="1" applyAlignment="1">
      <alignment horizontal="right" vertical="top"/>
    </xf>
    <xf numFmtId="0" fontId="7" fillId="0" borderId="0" xfId="0" applyFont="1" applyBorder="1" applyAlignment="1">
      <alignment horizontal="left" vertical="top" wrapText="1"/>
    </xf>
    <xf numFmtId="0" fontId="7" fillId="0" borderId="0" xfId="0" applyFont="1" applyBorder="1" applyAlignment="1">
      <alignment horizontal="center" vertical="top"/>
    </xf>
    <xf numFmtId="4" fontId="7" fillId="0" borderId="0" xfId="0" applyNumberFormat="1" applyFont="1" applyBorder="1" applyAlignment="1">
      <alignment horizontal="center" vertical="top"/>
    </xf>
    <xf numFmtId="167" fontId="7" fillId="0" borderId="0" xfId="0" applyNumberFormat="1" applyFont="1" applyBorder="1" applyAlignment="1">
      <alignment horizontal="right" vertical="top"/>
    </xf>
    <xf numFmtId="0" fontId="1" fillId="0" borderId="13" xfId="0" applyFont="1" applyBorder="1" applyAlignment="1">
      <alignment horizontal="right" vertical="top"/>
    </xf>
    <xf numFmtId="0" fontId="1" fillId="0" borderId="13" xfId="0" applyFont="1" applyBorder="1" applyAlignment="1">
      <alignment horizontal="center" vertical="top"/>
    </xf>
    <xf numFmtId="0" fontId="1" fillId="0" borderId="0" xfId="0" applyFont="1" applyFill="1" applyBorder="1" applyAlignment="1">
      <alignment vertical="top" wrapText="1"/>
    </xf>
    <xf numFmtId="2" fontId="1" fillId="0" borderId="0" xfId="0" applyNumberFormat="1" applyFont="1" applyBorder="1" applyAlignment="1">
      <alignment horizontal="center" vertical="top" wrapText="1"/>
    </xf>
    <xf numFmtId="167" fontId="1" fillId="0" borderId="0" xfId="0" applyNumberFormat="1" applyFont="1" applyBorder="1" applyAlignment="1">
      <alignment horizontal="right" vertical="top" wrapText="1"/>
    </xf>
    <xf numFmtId="0" fontId="1" fillId="0" borderId="0" xfId="0" applyFont="1" applyBorder="1" applyAlignment="1">
      <alignment horizontal="right" vertical="top" wrapText="1"/>
    </xf>
    <xf numFmtId="0" fontId="1" fillId="0" borderId="0" xfId="0" applyFont="1" applyAlignment="1">
      <alignment vertical="top" wrapText="1"/>
    </xf>
    <xf numFmtId="0" fontId="8" fillId="0" borderId="13" xfId="0" applyFont="1" applyBorder="1" applyAlignment="1">
      <alignment vertical="top"/>
    </xf>
    <xf numFmtId="0" fontId="14" fillId="0" borderId="0" xfId="0" applyFont="1" applyBorder="1" applyAlignment="1">
      <alignment horizontal="right"/>
    </xf>
    <xf numFmtId="0" fontId="1" fillId="0" borderId="0" xfId="0" applyFont="1" applyBorder="1" applyAlignment="1">
      <alignment horizontal="left"/>
    </xf>
    <xf numFmtId="0" fontId="1" fillId="0" borderId="0" xfId="0" applyFont="1" applyBorder="1" applyAlignment="1">
      <alignment horizontal="right"/>
    </xf>
    <xf numFmtId="0" fontId="1" fillId="0" borderId="0" xfId="0" applyFont="1" applyBorder="1" applyAlignment="1">
      <alignment vertical="top"/>
    </xf>
    <xf numFmtId="167" fontId="7" fillId="0" borderId="0" xfId="0" applyNumberFormat="1" applyFont="1" applyBorder="1" applyAlignment="1">
      <alignment vertical="top"/>
    </xf>
    <xf numFmtId="167" fontId="1" fillId="0" borderId="0" xfId="0" applyNumberFormat="1" applyFont="1" applyBorder="1" applyAlignment="1">
      <alignment vertical="top"/>
    </xf>
    <xf numFmtId="4" fontId="8" fillId="0" borderId="13" xfId="0" applyNumberFormat="1" applyFont="1" applyBorder="1" applyAlignment="1">
      <alignment vertical="top" wrapText="1"/>
    </xf>
    <xf numFmtId="0" fontId="4" fillId="0" borderId="0" xfId="0" applyFont="1" applyBorder="1" applyAlignment="1">
      <alignment horizontal="right" vertical="top"/>
    </xf>
    <xf numFmtId="0" fontId="4" fillId="0" borderId="0" xfId="0" applyFont="1" applyBorder="1" applyAlignment="1">
      <alignment horizontal="left" vertical="top" wrapText="1"/>
    </xf>
    <xf numFmtId="0" fontId="4" fillId="0" borderId="0" xfId="0" applyFont="1" applyBorder="1" applyAlignment="1">
      <alignment horizontal="center" vertical="top"/>
    </xf>
    <xf numFmtId="4" fontId="4" fillId="0" borderId="0" xfId="0" applyNumberFormat="1" applyFont="1" applyBorder="1" applyAlignment="1">
      <alignment horizontal="center" vertical="top"/>
    </xf>
    <xf numFmtId="167" fontId="4" fillId="0" borderId="0" xfId="0" applyNumberFormat="1" applyFont="1" applyBorder="1" applyAlignment="1">
      <alignment horizontal="right" vertical="top"/>
    </xf>
    <xf numFmtId="166" fontId="4" fillId="0" borderId="0" xfId="0" applyNumberFormat="1" applyFont="1" applyBorder="1" applyAlignment="1">
      <alignment horizontal="right" vertical="top"/>
    </xf>
    <xf numFmtId="49" fontId="8" fillId="0" borderId="13" xfId="0" applyNumberFormat="1" applyFont="1" applyBorder="1" applyAlignment="1">
      <alignment horizontal="right" vertical="top"/>
    </xf>
    <xf numFmtId="4" fontId="8" fillId="0" borderId="13" xfId="0" applyNumberFormat="1" applyFont="1" applyBorder="1" applyAlignment="1">
      <alignment horizontal="right" vertical="top" wrapText="1"/>
    </xf>
    <xf numFmtId="0" fontId="1" fillId="0" borderId="0" xfId="0" applyFont="1" applyBorder="1" applyAlignment="1">
      <alignment horizontal="left" wrapText="1"/>
    </xf>
    <xf numFmtId="0" fontId="8" fillId="0" borderId="0" xfId="0" applyFont="1" applyAlignment="1">
      <alignment horizontal="right"/>
    </xf>
    <xf numFmtId="0" fontId="8" fillId="0" borderId="0" xfId="0" applyFont="1" applyAlignment="1">
      <alignment horizontal="left"/>
    </xf>
    <xf numFmtId="0" fontId="8" fillId="0" borderId="0" xfId="0" applyFont="1" applyAlignment="1">
      <alignment horizontal="justify" vertical="top"/>
    </xf>
    <xf numFmtId="0" fontId="8" fillId="0" borderId="0" xfId="0" applyFont="1" applyAlignment="1">
      <alignment horizontal="center" vertical="top"/>
    </xf>
    <xf numFmtId="4" fontId="8" fillId="0" borderId="0" xfId="0" applyNumberFormat="1" applyFont="1" applyAlignment="1">
      <alignment horizontal="center"/>
    </xf>
    <xf numFmtId="4" fontId="1" fillId="0" borderId="0" xfId="0" applyNumberFormat="1" applyFont="1" applyAlignment="1">
      <alignment horizontal="right"/>
    </xf>
    <xf numFmtId="0" fontId="8" fillId="0" borderId="12" xfId="0" applyFont="1" applyBorder="1" applyAlignment="1">
      <alignment horizontal="right"/>
    </xf>
    <xf numFmtId="0" fontId="1" fillId="0" borderId="12" xfId="0" applyFont="1" applyBorder="1" applyAlignment="1">
      <alignment horizontal="justify" vertical="top"/>
    </xf>
    <xf numFmtId="0" fontId="1" fillId="0" borderId="12" xfId="0" applyFont="1" applyBorder="1" applyAlignment="1">
      <alignment horizontal="center" vertical="top"/>
    </xf>
    <xf numFmtId="4" fontId="1" fillId="0" borderId="12" xfId="0" applyNumberFormat="1" applyFont="1" applyBorder="1" applyAlignment="1">
      <alignment horizontal="center"/>
    </xf>
    <xf numFmtId="4" fontId="1" fillId="0" borderId="12" xfId="0" applyNumberFormat="1" applyFont="1" applyBorder="1" applyAlignment="1">
      <alignment/>
    </xf>
    <xf numFmtId="4" fontId="1" fillId="0" borderId="12" xfId="0" applyNumberFormat="1" applyFont="1" applyBorder="1" applyAlignment="1">
      <alignment horizontal="right"/>
    </xf>
    <xf numFmtId="0" fontId="9" fillId="0" borderId="0" xfId="0" applyFont="1" applyAlignment="1">
      <alignment horizontal="left"/>
    </xf>
    <xf numFmtId="0" fontId="8" fillId="0" borderId="0" xfId="0" applyFont="1" applyBorder="1" applyAlignment="1">
      <alignment horizontal="right"/>
    </xf>
    <xf numFmtId="0" fontId="8" fillId="0" borderId="0" xfId="0" applyFont="1" applyBorder="1" applyAlignment="1">
      <alignment horizontal="justify" vertical="top"/>
    </xf>
    <xf numFmtId="4" fontId="8" fillId="0" borderId="0" xfId="0" applyNumberFormat="1" applyFont="1" applyBorder="1" applyAlignment="1">
      <alignment horizontal="right"/>
    </xf>
    <xf numFmtId="0" fontId="8" fillId="0" borderId="0" xfId="0" applyFont="1" applyAlignment="1">
      <alignment horizontal="left" vertical="top"/>
    </xf>
    <xf numFmtId="0" fontId="10" fillId="0" borderId="0" xfId="0" applyNumberFormat="1" applyFont="1" applyFill="1" applyBorder="1" applyAlignment="1">
      <alignment horizontal="right" vertical="top" shrinkToFit="1"/>
    </xf>
    <xf numFmtId="0" fontId="19" fillId="0" borderId="0" xfId="0" applyFont="1" applyFill="1" applyBorder="1" applyAlignment="1">
      <alignment horizontal="left" vertical="top" shrinkToFit="1"/>
    </xf>
    <xf numFmtId="0" fontId="10" fillId="0" borderId="0" xfId="0" applyFont="1" applyFill="1" applyBorder="1" applyAlignment="1">
      <alignment horizontal="right" vertical="top" shrinkToFit="1"/>
    </xf>
    <xf numFmtId="4" fontId="10" fillId="0" borderId="0" xfId="0" applyNumberFormat="1" applyFont="1" applyFill="1" applyBorder="1" applyAlignment="1">
      <alignment horizontal="right" vertical="top" shrinkToFit="1"/>
    </xf>
    <xf numFmtId="0" fontId="10" fillId="0" borderId="0" xfId="0" applyFont="1" applyFill="1" applyBorder="1" applyAlignment="1">
      <alignment vertical="top"/>
    </xf>
    <xf numFmtId="0" fontId="10" fillId="0" borderId="0" xfId="0" applyFont="1" applyFill="1" applyBorder="1" applyAlignment="1">
      <alignment horizontal="center" vertical="top" shrinkToFit="1"/>
    </xf>
    <xf numFmtId="0" fontId="10" fillId="0" borderId="0" xfId="0" applyFont="1" applyFill="1" applyBorder="1" applyAlignment="1">
      <alignment horizontal="left" vertical="top" shrinkToFit="1"/>
    </xf>
    <xf numFmtId="0" fontId="10" fillId="0" borderId="0" xfId="0" applyFont="1" applyFill="1" applyBorder="1" applyAlignment="1">
      <alignment horizontal="center" vertical="top"/>
    </xf>
    <xf numFmtId="0" fontId="10" fillId="0" borderId="0" xfId="0" applyFont="1" applyFill="1" applyBorder="1" applyAlignment="1">
      <alignment horizontal="right" vertical="top"/>
    </xf>
    <xf numFmtId="0" fontId="10" fillId="0" borderId="0" xfId="0" applyNumberFormat="1" applyFont="1" applyFill="1" applyBorder="1" applyAlignment="1">
      <alignment horizontal="right" vertical="top"/>
    </xf>
    <xf numFmtId="0" fontId="10" fillId="0" borderId="0" xfId="0" applyFont="1" applyFill="1" applyBorder="1" applyAlignment="1">
      <alignment horizontal="left" vertical="top"/>
    </xf>
    <xf numFmtId="4" fontId="10" fillId="0" borderId="0" xfId="62" applyNumberFormat="1" applyFont="1" applyFill="1" applyBorder="1" applyAlignment="1" applyProtection="1">
      <alignment horizontal="right" vertical="top"/>
      <protection/>
    </xf>
    <xf numFmtId="4" fontId="10" fillId="0" borderId="0" xfId="60" applyNumberFormat="1" applyFont="1" applyFill="1" applyBorder="1" applyAlignment="1" applyProtection="1">
      <alignment horizontal="right" vertical="top"/>
      <protection locked="0"/>
    </xf>
    <xf numFmtId="0" fontId="10" fillId="33" borderId="0" xfId="0" applyFont="1" applyFill="1" applyBorder="1" applyAlignment="1">
      <alignment horizontal="justify" vertical="top"/>
    </xf>
    <xf numFmtId="0" fontId="19" fillId="33" borderId="0" xfId="0" applyFont="1" applyFill="1" applyBorder="1" applyAlignment="1">
      <alignment horizontal="center" vertical="top"/>
    </xf>
    <xf numFmtId="0" fontId="19" fillId="33" borderId="0" xfId="0" applyFont="1" applyFill="1" applyBorder="1" applyAlignment="1">
      <alignment horizontal="justify" vertical="top"/>
    </xf>
    <xf numFmtId="0" fontId="19" fillId="33" borderId="0" xfId="0" applyFont="1" applyFill="1" applyBorder="1" applyAlignment="1">
      <alignment vertical="top"/>
    </xf>
    <xf numFmtId="4" fontId="10" fillId="33" borderId="0" xfId="62" applyNumberFormat="1" applyFont="1" applyFill="1" applyBorder="1" applyAlignment="1" applyProtection="1">
      <alignment vertical="top"/>
      <protection/>
    </xf>
    <xf numFmtId="4" fontId="10" fillId="33" borderId="0" xfId="60" applyNumberFormat="1" applyFont="1" applyFill="1" applyBorder="1" applyAlignment="1" applyProtection="1">
      <alignment horizontal="right" vertical="top"/>
      <protection locked="0"/>
    </xf>
    <xf numFmtId="0" fontId="10" fillId="0" borderId="15" xfId="0" applyFont="1" applyFill="1" applyBorder="1" applyAlignment="1">
      <alignment horizontal="right" vertical="top"/>
    </xf>
    <xf numFmtId="0" fontId="10" fillId="0" borderId="15" xfId="0" applyFont="1" applyFill="1" applyBorder="1" applyAlignment="1">
      <alignment horizontal="left" vertical="top"/>
    </xf>
    <xf numFmtId="0" fontId="10" fillId="0" borderId="15" xfId="0" applyFont="1" applyFill="1" applyBorder="1" applyAlignment="1">
      <alignment horizontal="center" vertical="top"/>
    </xf>
    <xf numFmtId="4" fontId="10" fillId="0" borderId="15" xfId="62" applyNumberFormat="1" applyFont="1" applyFill="1" applyBorder="1" applyAlignment="1" applyProtection="1">
      <alignment horizontal="right" vertical="top"/>
      <protection/>
    </xf>
    <xf numFmtId="4" fontId="19" fillId="0" borderId="15" xfId="60" applyNumberFormat="1" applyFont="1" applyFill="1" applyBorder="1" applyAlignment="1" applyProtection="1">
      <alignment horizontal="right" vertical="top"/>
      <protection locked="0"/>
    </xf>
    <xf numFmtId="0" fontId="10" fillId="0" borderId="0" xfId="0" applyFont="1" applyFill="1" applyBorder="1" applyAlignment="1">
      <alignment horizontal="center" vertical="top" wrapText="1"/>
    </xf>
    <xf numFmtId="4" fontId="10" fillId="0" borderId="0" xfId="62" applyNumberFormat="1" applyFont="1" applyFill="1" applyBorder="1" applyAlignment="1" applyProtection="1">
      <alignment horizontal="right" vertical="top" wrapText="1"/>
      <protection/>
    </xf>
    <xf numFmtId="4" fontId="10" fillId="0" borderId="0" xfId="60" applyNumberFormat="1" applyFont="1" applyFill="1" applyBorder="1" applyAlignment="1" applyProtection="1">
      <alignment horizontal="right" vertical="top"/>
      <protection/>
    </xf>
    <xf numFmtId="0" fontId="4" fillId="0" borderId="11" xfId="0" applyFont="1" applyFill="1" applyBorder="1" applyAlignment="1">
      <alignment horizontal="right" vertical="center"/>
    </xf>
    <xf numFmtId="0" fontId="4" fillId="0" borderId="11" xfId="0" applyFont="1" applyFill="1" applyBorder="1" applyAlignment="1">
      <alignment horizontal="left" vertical="center" wrapText="1"/>
    </xf>
    <xf numFmtId="0" fontId="4" fillId="0" borderId="11" xfId="0" applyFont="1" applyFill="1" applyBorder="1" applyAlignment="1">
      <alignment horizontal="center" vertical="center"/>
    </xf>
    <xf numFmtId="4" fontId="4" fillId="0" borderId="11" xfId="0" applyNumberFormat="1" applyFont="1" applyFill="1" applyBorder="1" applyAlignment="1">
      <alignment horizontal="center" vertical="center"/>
    </xf>
    <xf numFmtId="167" fontId="4" fillId="0" borderId="11" xfId="0" applyNumberFormat="1" applyFont="1" applyFill="1" applyBorder="1" applyAlignment="1">
      <alignment horizontal="right" vertical="center"/>
    </xf>
    <xf numFmtId="166" fontId="4" fillId="0" borderId="11" xfId="0" applyNumberFormat="1" applyFont="1" applyFill="1" applyBorder="1" applyAlignment="1">
      <alignment horizontal="right" vertical="center"/>
    </xf>
    <xf numFmtId="0" fontId="19" fillId="0" borderId="0" xfId="0" applyNumberFormat="1" applyFont="1" applyFill="1" applyBorder="1" applyAlignment="1">
      <alignment horizontal="right" vertical="top"/>
    </xf>
    <xf numFmtId="0" fontId="19" fillId="0" borderId="0" xfId="0" applyFont="1" applyFill="1" applyBorder="1" applyAlignment="1">
      <alignment horizontal="left" vertical="top"/>
    </xf>
    <xf numFmtId="0" fontId="19" fillId="0" borderId="0" xfId="0" applyFont="1" applyFill="1" applyBorder="1" applyAlignment="1">
      <alignment horizontal="center" vertical="top"/>
    </xf>
    <xf numFmtId="1" fontId="19" fillId="0" borderId="0" xfId="0" applyNumberFormat="1" applyFont="1" applyFill="1" applyBorder="1" applyAlignment="1">
      <alignment horizontal="center" vertical="top"/>
    </xf>
    <xf numFmtId="4" fontId="19" fillId="0" borderId="0" xfId="62" applyNumberFormat="1" applyFont="1" applyFill="1" applyBorder="1" applyAlignment="1" applyProtection="1">
      <alignment horizontal="right" vertical="top"/>
      <protection/>
    </xf>
    <xf numFmtId="4" fontId="19" fillId="0" borderId="0" xfId="62" applyNumberFormat="1" applyFont="1" applyFill="1" applyBorder="1" applyAlignment="1" applyProtection="1">
      <alignment horizontal="right" vertical="top" shrinkToFit="1"/>
      <protection/>
    </xf>
    <xf numFmtId="1" fontId="10" fillId="0" borderId="0" xfId="0" applyNumberFormat="1" applyFont="1" applyFill="1" applyBorder="1" applyAlignment="1">
      <alignment horizontal="center" vertical="top"/>
    </xf>
    <xf numFmtId="4" fontId="10" fillId="0" borderId="0" xfId="62" applyNumberFormat="1" applyFont="1" applyFill="1" applyBorder="1" applyAlignment="1" applyProtection="1">
      <alignment horizontal="right" vertical="top" shrinkToFit="1"/>
      <protection/>
    </xf>
    <xf numFmtId="0" fontId="10" fillId="0" borderId="0" xfId="0" applyFont="1" applyFill="1" applyBorder="1" applyAlignment="1">
      <alignment horizontal="left"/>
    </xf>
    <xf numFmtId="4" fontId="10" fillId="0" borderId="0" xfId="0" applyNumberFormat="1" applyFont="1" applyFill="1" applyBorder="1" applyAlignment="1">
      <alignment horizontal="right" vertical="top"/>
    </xf>
    <xf numFmtId="4" fontId="10" fillId="0" borderId="0" xfId="0" applyNumberFormat="1" applyFont="1" applyFill="1" applyBorder="1" applyAlignment="1">
      <alignment horizontal="center" vertical="top"/>
    </xf>
    <xf numFmtId="174" fontId="10" fillId="0" borderId="0" xfId="46" applyFont="1" applyFill="1" applyBorder="1" applyAlignment="1" applyProtection="1">
      <alignment horizontal="center" vertical="top"/>
      <protection/>
    </xf>
    <xf numFmtId="0" fontId="10" fillId="0" borderId="16" xfId="0" applyNumberFormat="1" applyFont="1" applyFill="1" applyBorder="1" applyAlignment="1">
      <alignment horizontal="right" vertical="top"/>
    </xf>
    <xf numFmtId="0" fontId="19" fillId="0" borderId="16" xfId="0" applyFont="1" applyFill="1" applyBorder="1" applyAlignment="1">
      <alignment horizontal="left" vertical="top"/>
    </xf>
    <xf numFmtId="0" fontId="10" fillId="0" borderId="16" xfId="0" applyFont="1" applyFill="1" applyBorder="1" applyAlignment="1">
      <alignment horizontal="center" vertical="top"/>
    </xf>
    <xf numFmtId="4" fontId="10" fillId="0" borderId="16" xfId="62" applyNumberFormat="1" applyFont="1" applyFill="1" applyBorder="1" applyAlignment="1" applyProtection="1">
      <alignment horizontal="right" vertical="top"/>
      <protection/>
    </xf>
    <xf numFmtId="4" fontId="19" fillId="0" borderId="16" xfId="60" applyNumberFormat="1" applyFont="1" applyFill="1" applyBorder="1" applyAlignment="1" applyProtection="1">
      <alignment horizontal="right" vertical="top"/>
      <protection locked="0"/>
    </xf>
    <xf numFmtId="0" fontId="19" fillId="0" borderId="0" xfId="0" applyFont="1" applyFill="1" applyBorder="1" applyAlignment="1">
      <alignment horizontal="right" vertical="top"/>
    </xf>
    <xf numFmtId="0" fontId="10" fillId="0" borderId="0" xfId="0" applyFont="1" applyFill="1" applyBorder="1" applyAlignment="1">
      <alignment horizontal="left" wrapText="1"/>
    </xf>
    <xf numFmtId="4" fontId="10" fillId="0" borderId="0" xfId="62" applyNumberFormat="1" applyFont="1" applyFill="1" applyBorder="1" applyAlignment="1" applyProtection="1">
      <alignment horizontal="right" vertical="top"/>
      <protection locked="0"/>
    </xf>
    <xf numFmtId="4" fontId="10" fillId="0" borderId="0" xfId="62" applyNumberFormat="1" applyFont="1" applyFill="1" applyBorder="1" applyAlignment="1" applyProtection="1">
      <alignment vertical="top"/>
      <protection/>
    </xf>
    <xf numFmtId="4" fontId="10" fillId="0" borderId="0" xfId="0" applyNumberFormat="1" applyFont="1" applyFill="1" applyBorder="1" applyAlignment="1">
      <alignment vertical="top"/>
    </xf>
    <xf numFmtId="0" fontId="10" fillId="0" borderId="0" xfId="0" applyNumberFormat="1" applyFont="1" applyFill="1" applyBorder="1" applyAlignment="1" applyProtection="1">
      <alignment horizontal="center" vertical="top"/>
      <protection locked="0"/>
    </xf>
    <xf numFmtId="0" fontId="10" fillId="0" borderId="16" xfId="0" applyFont="1" applyFill="1" applyBorder="1" applyAlignment="1">
      <alignment horizontal="right" vertical="top"/>
    </xf>
    <xf numFmtId="1" fontId="10" fillId="0" borderId="0" xfId="0" applyNumberFormat="1" applyFont="1" applyFill="1" applyBorder="1" applyAlignment="1">
      <alignment horizontal="center" vertical="top" wrapText="1"/>
    </xf>
    <xf numFmtId="4" fontId="10" fillId="0" borderId="0" xfId="60" applyNumberFormat="1" applyFont="1" applyFill="1" applyBorder="1" applyAlignment="1" applyProtection="1">
      <alignment horizontal="right" vertical="top" wrapText="1"/>
      <protection/>
    </xf>
    <xf numFmtId="0" fontId="10" fillId="0" borderId="0" xfId="0" applyFont="1" applyFill="1" applyBorder="1" applyAlignment="1">
      <alignment horizontal="center" wrapText="1"/>
    </xf>
    <xf numFmtId="0" fontId="10" fillId="0" borderId="0" xfId="0" applyFont="1" applyFill="1" applyBorder="1" applyAlignment="1">
      <alignment horizontal="left" vertical="top" wrapText="1"/>
    </xf>
    <xf numFmtId="4" fontId="10" fillId="0" borderId="0" xfId="62" applyNumberFormat="1" applyFont="1" applyFill="1" applyBorder="1" applyAlignment="1" applyProtection="1">
      <alignment vertical="top"/>
      <protection locked="0"/>
    </xf>
    <xf numFmtId="0" fontId="10" fillId="0" borderId="0" xfId="0" applyFont="1" applyFill="1" applyBorder="1" applyAlignment="1">
      <alignment horizontal="right" vertical="top" wrapText="1"/>
    </xf>
    <xf numFmtId="0" fontId="10" fillId="0" borderId="0" xfId="0" applyFont="1" applyFill="1" applyAlignment="1">
      <alignment horizontal="justify" vertical="top"/>
    </xf>
    <xf numFmtId="0" fontId="10" fillId="0" borderId="0" xfId="0" applyFont="1" applyFill="1" applyAlignment="1">
      <alignment horizontal="center" vertical="top"/>
    </xf>
    <xf numFmtId="1" fontId="10" fillId="0" borderId="0" xfId="0" applyNumberFormat="1" applyFont="1" applyFill="1" applyAlignment="1">
      <alignment horizontal="center" vertical="top"/>
    </xf>
    <xf numFmtId="4" fontId="1" fillId="0" borderId="0" xfId="0" applyNumberFormat="1" applyFont="1" applyFill="1" applyAlignment="1">
      <alignment horizontal="center" vertical="top"/>
    </xf>
    <xf numFmtId="0" fontId="10" fillId="0" borderId="0" xfId="43" applyFont="1" applyFill="1" applyBorder="1" applyAlignment="1">
      <alignment vertical="top" wrapText="1"/>
      <protection/>
    </xf>
    <xf numFmtId="0" fontId="10" fillId="0" borderId="0" xfId="43" applyFont="1" applyFill="1" applyBorder="1" applyAlignment="1">
      <alignment horizontal="center" vertical="top"/>
      <protection/>
    </xf>
    <xf numFmtId="4" fontId="10" fillId="0" borderId="0" xfId="43" applyNumberFormat="1" applyFont="1" applyFill="1" applyBorder="1" applyAlignment="1">
      <alignment vertical="top"/>
      <protection/>
    </xf>
    <xf numFmtId="4" fontId="10" fillId="0" borderId="0" xfId="0" applyNumberFormat="1" applyFont="1" applyFill="1" applyAlignment="1">
      <alignment horizontal="right" vertical="top"/>
    </xf>
    <xf numFmtId="4" fontId="10" fillId="0" borderId="0" xfId="62" applyNumberFormat="1" applyFont="1" applyFill="1" applyBorder="1" applyAlignment="1" applyProtection="1">
      <alignment horizontal="right"/>
      <protection/>
    </xf>
    <xf numFmtId="4" fontId="10" fillId="0" borderId="0" xfId="62" applyNumberFormat="1" applyFont="1" applyFill="1" applyBorder="1" applyAlignment="1" applyProtection="1">
      <alignment horizontal="center" vertical="top"/>
      <protection/>
    </xf>
    <xf numFmtId="4" fontId="1" fillId="0" borderId="0" xfId="62" applyNumberFormat="1" applyFont="1" applyFill="1" applyBorder="1" applyAlignment="1" applyProtection="1">
      <alignment vertical="top"/>
      <protection/>
    </xf>
    <xf numFmtId="4" fontId="1" fillId="0" borderId="0" xfId="62" applyNumberFormat="1" applyFont="1" applyFill="1" applyBorder="1" applyAlignment="1" applyProtection="1">
      <alignment horizontal="center" vertical="top"/>
      <protection/>
    </xf>
    <xf numFmtId="0" fontId="19" fillId="0" borderId="16" xfId="0" applyFont="1" applyFill="1" applyBorder="1" applyAlignment="1">
      <alignment horizontal="right" vertical="top"/>
    </xf>
    <xf numFmtId="0" fontId="19" fillId="0" borderId="16" xfId="0" applyFont="1" applyFill="1" applyBorder="1" applyAlignment="1">
      <alignment horizontal="center" vertical="top"/>
    </xf>
    <xf numFmtId="4" fontId="19" fillId="0" borderId="16" xfId="62" applyNumberFormat="1" applyFont="1" applyFill="1" applyBorder="1" applyAlignment="1" applyProtection="1">
      <alignment horizontal="right" vertical="top"/>
      <protection/>
    </xf>
    <xf numFmtId="3" fontId="10" fillId="0" borderId="0" xfId="0" applyNumberFormat="1" applyFont="1" applyFill="1" applyBorder="1" applyAlignment="1">
      <alignment horizontal="center" vertical="top"/>
    </xf>
    <xf numFmtId="0" fontId="10" fillId="0" borderId="0" xfId="0" applyFont="1" applyFill="1" applyBorder="1" applyAlignment="1">
      <alignment horizontal="justify" vertical="top" wrapText="1"/>
    </xf>
    <xf numFmtId="3" fontId="10" fillId="0" borderId="0" xfId="46" applyNumberFormat="1" applyFont="1" applyFill="1" applyBorder="1" applyAlignment="1" applyProtection="1">
      <alignment horizontal="center" vertical="top"/>
      <protection/>
    </xf>
    <xf numFmtId="0" fontId="10" fillId="0" borderId="0" xfId="0" applyFont="1" applyFill="1" applyAlignment="1" applyProtection="1">
      <alignment horizontal="right" vertical="top"/>
      <protection/>
    </xf>
    <xf numFmtId="49" fontId="10" fillId="0" borderId="0" xfId="0" applyNumberFormat="1" applyFont="1" applyFill="1" applyAlignment="1" applyProtection="1">
      <alignment horizontal="right" vertical="top"/>
      <protection/>
    </xf>
    <xf numFmtId="0" fontId="4" fillId="0" borderId="0" xfId="0" applyFont="1" applyFill="1" applyBorder="1" applyAlignment="1">
      <alignment horizontal="right"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center"/>
    </xf>
    <xf numFmtId="4" fontId="4" fillId="0" borderId="0" xfId="0" applyNumberFormat="1" applyFont="1" applyFill="1" applyBorder="1" applyAlignment="1">
      <alignment horizontal="center" vertical="center"/>
    </xf>
    <xf numFmtId="167" fontId="4" fillId="0" borderId="0" xfId="0" applyNumberFormat="1" applyFont="1" applyFill="1" applyBorder="1" applyAlignment="1">
      <alignment horizontal="right" vertical="center"/>
    </xf>
    <xf numFmtId="166" fontId="4" fillId="0" borderId="0" xfId="0" applyNumberFormat="1" applyFont="1" applyFill="1" applyBorder="1" applyAlignment="1">
      <alignment horizontal="right" vertical="center"/>
    </xf>
    <xf numFmtId="0" fontId="1" fillId="0" borderId="0" xfId="0" applyFont="1" applyFill="1" applyAlignment="1">
      <alignment vertical="top" wrapText="1"/>
    </xf>
    <xf numFmtId="0" fontId="1" fillId="0" borderId="17" xfId="0" applyFont="1" applyBorder="1" applyAlignment="1">
      <alignment horizontal="right"/>
    </xf>
    <xf numFmtId="0" fontId="1" fillId="0" borderId="18" xfId="0" applyFont="1" applyBorder="1" applyAlignment="1">
      <alignment horizontal="center"/>
    </xf>
    <xf numFmtId="2" fontId="1" fillId="0" borderId="18" xfId="0" applyNumberFormat="1" applyFont="1" applyBorder="1" applyAlignment="1">
      <alignment horizontal="right"/>
    </xf>
    <xf numFmtId="1" fontId="1" fillId="0" borderId="19" xfId="0" applyNumberFormat="1" applyFont="1" applyBorder="1" applyAlignment="1">
      <alignment horizontal="right" wrapText="1"/>
    </xf>
    <xf numFmtId="0" fontId="1" fillId="0" borderId="10" xfId="0" applyFont="1" applyBorder="1" applyAlignment="1">
      <alignment wrapText="1"/>
    </xf>
    <xf numFmtId="4" fontId="1" fillId="0" borderId="10" xfId="0" applyNumberFormat="1" applyFont="1" applyBorder="1" applyAlignment="1">
      <alignment horizontal="center" wrapText="1"/>
    </xf>
    <xf numFmtId="0" fontId="1" fillId="0" borderId="10" xfId="0" applyFont="1" applyBorder="1" applyAlignment="1">
      <alignment horizontal="center" wrapText="1"/>
    </xf>
    <xf numFmtId="4" fontId="1" fillId="0" borderId="10" xfId="0" applyNumberFormat="1" applyFont="1" applyBorder="1" applyAlignment="1">
      <alignment horizontal="right"/>
    </xf>
    <xf numFmtId="0" fontId="1" fillId="0" borderId="19" xfId="0" applyFont="1" applyBorder="1" applyAlignment="1">
      <alignment horizontal="right" wrapText="1"/>
    </xf>
    <xf numFmtId="0" fontId="1" fillId="0" borderId="20" xfId="0" applyFont="1" applyBorder="1" applyAlignment="1">
      <alignment horizontal="right" wrapText="1"/>
    </xf>
    <xf numFmtId="0" fontId="1" fillId="0" borderId="21" xfId="0" applyFont="1" applyBorder="1" applyAlignment="1">
      <alignment wrapText="1"/>
    </xf>
    <xf numFmtId="4" fontId="1" fillId="0" borderId="21" xfId="0" applyNumberFormat="1" applyFont="1" applyBorder="1" applyAlignment="1">
      <alignment horizontal="center" wrapText="1"/>
    </xf>
    <xf numFmtId="0" fontId="1" fillId="0" borderId="21" xfId="0" applyFont="1" applyBorder="1" applyAlignment="1">
      <alignment horizontal="center" wrapText="1"/>
    </xf>
    <xf numFmtId="4" fontId="1" fillId="0" borderId="21" xfId="0" applyNumberFormat="1" applyFont="1" applyBorder="1" applyAlignment="1">
      <alignment horizontal="right"/>
    </xf>
    <xf numFmtId="0" fontId="1" fillId="0" borderId="22" xfId="0" applyFont="1" applyBorder="1" applyAlignment="1">
      <alignment horizontal="right" wrapText="1"/>
    </xf>
    <xf numFmtId="4" fontId="1" fillId="0" borderId="23" xfId="0" applyNumberFormat="1" applyFont="1" applyBorder="1" applyAlignment="1">
      <alignment horizontal="center" wrapText="1"/>
    </xf>
    <xf numFmtId="0" fontId="1" fillId="0" borderId="0" xfId="0" applyFont="1" applyFill="1" applyBorder="1" applyAlignment="1">
      <alignment horizontal="right" vertical="top"/>
    </xf>
    <xf numFmtId="11" fontId="10" fillId="0" borderId="0" xfId="0" applyNumberFormat="1" applyFont="1" applyFill="1" applyBorder="1" applyAlignment="1">
      <alignment horizontal="left" vertical="top" wrapText="1"/>
    </xf>
    <xf numFmtId="0" fontId="10" fillId="0" borderId="0" xfId="0" applyFont="1" applyFill="1" applyBorder="1" applyAlignment="1" applyProtection="1">
      <alignment horizontal="center" vertical="top" wrapText="1"/>
      <protection locked="0"/>
    </xf>
    <xf numFmtId="4" fontId="10" fillId="0" borderId="0" xfId="0" applyNumberFormat="1" applyFont="1" applyFill="1" applyBorder="1" applyAlignment="1" applyProtection="1">
      <alignment horizontal="center" vertical="top" wrapText="1"/>
      <protection locked="0"/>
    </xf>
    <xf numFmtId="4" fontId="10" fillId="0" borderId="0" xfId="0" applyNumberFormat="1" applyFont="1" applyFill="1" applyBorder="1" applyAlignment="1" applyProtection="1">
      <alignment horizontal="right" vertical="top" wrapText="1"/>
      <protection locked="0"/>
    </xf>
    <xf numFmtId="4" fontId="1" fillId="0" borderId="0" xfId="0" applyNumberFormat="1" applyFont="1" applyFill="1" applyBorder="1" applyAlignment="1">
      <alignment horizontal="center" vertical="top"/>
    </xf>
    <xf numFmtId="4" fontId="1" fillId="0" borderId="0" xfId="0" applyNumberFormat="1" applyFont="1" applyFill="1" applyBorder="1" applyAlignment="1">
      <alignment horizontal="right" vertical="top"/>
    </xf>
    <xf numFmtId="4" fontId="8" fillId="0" borderId="0" xfId="0" applyNumberFormat="1" applyFont="1" applyFill="1" applyBorder="1" applyAlignment="1">
      <alignment horizontal="justify" vertical="top" wrapText="1"/>
    </xf>
    <xf numFmtId="0" fontId="1" fillId="0" borderId="0" xfId="0" applyFont="1" applyFill="1" applyBorder="1" applyAlignment="1">
      <alignment horizontal="left" vertical="top" wrapText="1"/>
    </xf>
    <xf numFmtId="4" fontId="1" fillId="0" borderId="0" xfId="0" applyNumberFormat="1" applyFont="1" applyFill="1" applyBorder="1" applyAlignment="1" applyProtection="1">
      <alignment horizontal="center" vertical="top"/>
      <protection/>
    </xf>
    <xf numFmtId="0" fontId="8" fillId="0" borderId="0" xfId="0" applyFont="1" applyFill="1" applyBorder="1" applyAlignment="1">
      <alignment horizontal="left" vertical="top" wrapText="1"/>
    </xf>
    <xf numFmtId="0" fontId="7" fillId="0" borderId="0" xfId="0" applyFont="1" applyFill="1" applyBorder="1" applyAlignment="1">
      <alignment horizontal="right" vertical="top"/>
    </xf>
    <xf numFmtId="167" fontId="1" fillId="0" borderId="0" xfId="0" applyNumberFormat="1" applyFont="1" applyFill="1" applyBorder="1" applyAlignment="1" applyProtection="1">
      <alignment horizontal="right" vertical="top"/>
      <protection/>
    </xf>
    <xf numFmtId="4" fontId="8" fillId="0" borderId="0" xfId="0" applyNumberFormat="1" applyFont="1" applyFill="1" applyBorder="1" applyAlignment="1">
      <alignment horizontal="right" vertical="top" wrapText="1"/>
    </xf>
    <xf numFmtId="49" fontId="8" fillId="0" borderId="0" xfId="0" applyNumberFormat="1" applyFont="1" applyFill="1" applyBorder="1" applyAlignment="1">
      <alignment horizontal="right" vertical="top"/>
    </xf>
    <xf numFmtId="0" fontId="12" fillId="0" borderId="0" xfId="0" applyFont="1" applyFill="1" applyBorder="1" applyAlignment="1">
      <alignment horizontal="left" vertical="top" wrapText="1"/>
    </xf>
    <xf numFmtId="0" fontId="1" fillId="0" borderId="0" xfId="0" applyFont="1" applyFill="1" applyBorder="1" applyAlignment="1">
      <alignment horizontal="center" vertical="top"/>
    </xf>
    <xf numFmtId="49" fontId="1" fillId="0" borderId="0" xfId="0" applyNumberFormat="1" applyFont="1" applyFill="1" applyBorder="1" applyAlignment="1">
      <alignment horizontal="right" vertical="top"/>
    </xf>
    <xf numFmtId="0" fontId="1" fillId="0" borderId="0" xfId="0" applyFont="1" applyFill="1" applyBorder="1" applyAlignment="1">
      <alignment horizontal="center" vertical="top" wrapText="1"/>
    </xf>
    <xf numFmtId="4" fontId="1" fillId="0" borderId="0" xfId="0" applyNumberFormat="1" applyFont="1" applyFill="1" applyBorder="1" applyAlignment="1">
      <alignment horizontal="center" vertical="top" wrapText="1"/>
    </xf>
    <xf numFmtId="4" fontId="1" fillId="0" borderId="0" xfId="0" applyNumberFormat="1" applyFont="1" applyFill="1" applyBorder="1" applyAlignment="1">
      <alignment horizontal="right" vertical="top" wrapText="1"/>
    </xf>
    <xf numFmtId="49" fontId="1" fillId="0" borderId="13" xfId="0" applyNumberFormat="1" applyFont="1" applyFill="1" applyBorder="1" applyAlignment="1">
      <alignment horizontal="right" vertical="top"/>
    </xf>
    <xf numFmtId="0" fontId="8" fillId="0" borderId="13" xfId="0" applyFont="1" applyFill="1" applyBorder="1" applyAlignment="1">
      <alignment horizontal="left" vertical="top" wrapText="1"/>
    </xf>
    <xf numFmtId="0" fontId="8" fillId="0" borderId="13" xfId="0" applyFont="1" applyFill="1" applyBorder="1" applyAlignment="1" applyProtection="1">
      <alignment horizontal="center" vertical="top"/>
      <protection/>
    </xf>
    <xf numFmtId="4" fontId="8" fillId="0" borderId="13" xfId="0" applyNumberFormat="1" applyFont="1" applyFill="1" applyBorder="1" applyAlignment="1" applyProtection="1">
      <alignment horizontal="right" vertical="top"/>
      <protection/>
    </xf>
    <xf numFmtId="179" fontId="8" fillId="0" borderId="13" xfId="0" applyNumberFormat="1" applyFont="1" applyFill="1" applyBorder="1" applyAlignment="1">
      <alignment horizontal="right" vertical="top"/>
    </xf>
    <xf numFmtId="0" fontId="5" fillId="0" borderId="0" xfId="0" applyFont="1" applyFill="1" applyBorder="1" applyAlignment="1">
      <alignment horizontal="right" vertical="top"/>
    </xf>
    <xf numFmtId="0" fontId="5" fillId="0" borderId="0" xfId="0" applyFont="1" applyFill="1" applyBorder="1" applyAlignment="1">
      <alignment horizontal="left" vertical="top" wrapText="1"/>
    </xf>
    <xf numFmtId="0" fontId="6" fillId="0" borderId="0" xfId="0" applyFont="1" applyFill="1" applyBorder="1" applyAlignment="1">
      <alignment horizontal="center" vertical="top"/>
    </xf>
    <xf numFmtId="4" fontId="6" fillId="0" borderId="0" xfId="0" applyNumberFormat="1" applyFont="1" applyFill="1" applyBorder="1" applyAlignment="1">
      <alignment horizontal="center" vertical="top"/>
    </xf>
    <xf numFmtId="167" fontId="6" fillId="0" borderId="0" xfId="0" applyNumberFormat="1" applyFont="1" applyFill="1" applyBorder="1" applyAlignment="1">
      <alignment horizontal="right" vertical="top"/>
    </xf>
    <xf numFmtId="166" fontId="6" fillId="0" borderId="0" xfId="0" applyNumberFormat="1" applyFont="1" applyFill="1" applyBorder="1" applyAlignment="1">
      <alignment horizontal="right" vertical="top"/>
    </xf>
    <xf numFmtId="49" fontId="8" fillId="0" borderId="0" xfId="0" applyNumberFormat="1" applyFont="1" applyFill="1" applyAlignment="1">
      <alignment horizontal="right" vertical="top"/>
    </xf>
    <xf numFmtId="0" fontId="8" fillId="0" borderId="0" xfId="0" applyFont="1" applyFill="1" applyAlignment="1">
      <alignment horizontal="left" vertical="top" wrapText="1"/>
    </xf>
    <xf numFmtId="0" fontId="1" fillId="0" borderId="0" xfId="0" applyFont="1" applyFill="1" applyAlignment="1">
      <alignment horizontal="center" vertical="top"/>
    </xf>
    <xf numFmtId="167" fontId="1" fillId="0" borderId="0" xfId="0" applyNumberFormat="1" applyFont="1" applyFill="1" applyAlignment="1">
      <alignment horizontal="right" vertical="top"/>
    </xf>
    <xf numFmtId="0" fontId="1" fillId="0" borderId="0" xfId="0" applyFont="1" applyFill="1" applyAlignment="1">
      <alignment horizontal="right" vertical="top"/>
    </xf>
    <xf numFmtId="0" fontId="12" fillId="0" borderId="0" xfId="0" applyFont="1" applyFill="1" applyAlignment="1">
      <alignment horizontal="left" vertical="top" wrapText="1"/>
    </xf>
    <xf numFmtId="4" fontId="1" fillId="0" borderId="0" xfId="0" applyNumberFormat="1" applyFont="1" applyFill="1" applyAlignment="1">
      <alignment horizontal="right" vertical="top"/>
    </xf>
    <xf numFmtId="168" fontId="1" fillId="0" borderId="0" xfId="0" applyNumberFormat="1" applyFont="1" applyFill="1" applyBorder="1" applyAlignment="1">
      <alignment horizontal="center" vertical="top"/>
    </xf>
    <xf numFmtId="2" fontId="1" fillId="0" borderId="0" xfId="0" applyNumberFormat="1" applyFont="1" applyFill="1" applyBorder="1" applyAlignment="1" applyProtection="1">
      <alignment horizontal="center" vertical="top"/>
      <protection/>
    </xf>
    <xf numFmtId="167" fontId="1" fillId="0" borderId="0" xfId="0" applyNumberFormat="1" applyFont="1" applyFill="1" applyBorder="1" applyAlignment="1">
      <alignment horizontal="right" vertical="top"/>
    </xf>
    <xf numFmtId="0" fontId="1" fillId="0" borderId="0" xfId="0" applyFont="1" applyFill="1" applyBorder="1" applyAlignment="1" applyProtection="1">
      <alignment horizontal="center" vertical="top"/>
      <protection/>
    </xf>
    <xf numFmtId="0" fontId="1" fillId="0" borderId="14" xfId="0" applyFont="1" applyFill="1" applyBorder="1" applyAlignment="1">
      <alignment horizontal="right" vertical="top"/>
    </xf>
    <xf numFmtId="0" fontId="1" fillId="0" borderId="14" xfId="0" applyFont="1" applyFill="1" applyBorder="1" applyAlignment="1">
      <alignment horizontal="left" vertical="top" wrapText="1"/>
    </xf>
    <xf numFmtId="0" fontId="1" fillId="0" borderId="14" xfId="0" applyFont="1" applyFill="1" applyBorder="1" applyAlignment="1">
      <alignment horizontal="center" vertical="top" wrapText="1"/>
    </xf>
    <xf numFmtId="4" fontId="1" fillId="0" borderId="14" xfId="62" applyNumberFormat="1" applyFont="1" applyFill="1" applyBorder="1" applyAlignment="1" applyProtection="1">
      <alignment horizontal="center" vertical="top" wrapText="1"/>
      <protection/>
    </xf>
    <xf numFmtId="4" fontId="1" fillId="0" borderId="14" xfId="62" applyNumberFormat="1" applyFont="1" applyFill="1" applyBorder="1" applyAlignment="1" applyProtection="1">
      <alignment horizontal="right" vertical="top" wrapText="1"/>
      <protection/>
    </xf>
    <xf numFmtId="4" fontId="8" fillId="0" borderId="0" xfId="0" applyNumberFormat="1" applyFont="1" applyFill="1" applyBorder="1" applyAlignment="1">
      <alignment horizontal="center" vertical="top"/>
    </xf>
    <xf numFmtId="4" fontId="8" fillId="0" borderId="0" xfId="0" applyNumberFormat="1" applyFont="1" applyFill="1" applyBorder="1" applyAlignment="1" applyProtection="1">
      <alignment horizontal="right" vertical="top"/>
      <protection/>
    </xf>
    <xf numFmtId="4" fontId="8" fillId="0" borderId="0" xfId="0" applyNumberFormat="1" applyFont="1" applyFill="1" applyBorder="1" applyAlignment="1">
      <alignment horizontal="right" vertical="top"/>
    </xf>
    <xf numFmtId="0" fontId="1" fillId="0" borderId="13" xfId="0" applyFont="1" applyFill="1" applyBorder="1" applyAlignment="1">
      <alignment horizontal="right" vertical="top"/>
    </xf>
    <xf numFmtId="0" fontId="1" fillId="0" borderId="13" xfId="0" applyFont="1" applyFill="1" applyBorder="1" applyAlignment="1">
      <alignment horizontal="center" vertical="top"/>
    </xf>
    <xf numFmtId="4" fontId="8" fillId="0" borderId="13" xfId="0" applyNumberFormat="1" applyFont="1" applyFill="1" applyBorder="1" applyAlignment="1">
      <alignment horizontal="center" vertical="top"/>
    </xf>
    <xf numFmtId="167" fontId="8" fillId="0" borderId="13" xfId="0" applyNumberFormat="1" applyFont="1" applyFill="1" applyBorder="1" applyAlignment="1" applyProtection="1">
      <alignment horizontal="right" vertical="top"/>
      <protection/>
    </xf>
    <xf numFmtId="4" fontId="8" fillId="0" borderId="13" xfId="0" applyNumberFormat="1" applyFont="1" applyFill="1" applyBorder="1" applyAlignment="1">
      <alignment horizontal="right" vertical="top"/>
    </xf>
    <xf numFmtId="0" fontId="8" fillId="0" borderId="0" xfId="0" applyFont="1" applyFill="1" applyBorder="1" applyAlignment="1">
      <alignment horizontal="center" vertical="top"/>
    </xf>
    <xf numFmtId="167" fontId="8" fillId="0" borderId="0" xfId="0" applyNumberFormat="1" applyFont="1" applyFill="1" applyBorder="1" applyAlignment="1">
      <alignment horizontal="right" vertical="top"/>
    </xf>
    <xf numFmtId="0" fontId="9" fillId="0" borderId="0" xfId="0" applyFont="1" applyFill="1" applyBorder="1" applyAlignment="1">
      <alignment horizontal="left" vertical="top" wrapText="1"/>
    </xf>
    <xf numFmtId="0" fontId="10" fillId="0" borderId="0" xfId="0" applyFont="1" applyFill="1" applyAlignment="1">
      <alignment horizontal="justify" vertical="top" wrapText="1"/>
    </xf>
    <xf numFmtId="4" fontId="1" fillId="0" borderId="0" xfId="0" applyNumberFormat="1" applyFont="1" applyFill="1" applyBorder="1" applyAlignment="1">
      <alignment vertical="top" wrapText="1"/>
    </xf>
    <xf numFmtId="0" fontId="1" fillId="0" borderId="0" xfId="0" applyFont="1" applyFill="1" applyAlignment="1">
      <alignment horizontal="right"/>
    </xf>
    <xf numFmtId="0" fontId="1" fillId="0" borderId="0" xfId="0" applyFont="1" applyFill="1" applyAlignment="1">
      <alignment horizontal="justify" vertical="top"/>
    </xf>
    <xf numFmtId="4" fontId="1" fillId="0" borderId="0" xfId="0" applyNumberFormat="1" applyFont="1" applyFill="1" applyAlignment="1">
      <alignment horizontal="center"/>
    </xf>
    <xf numFmtId="4" fontId="1" fillId="0" borderId="0" xfId="0" applyNumberFormat="1" applyFont="1" applyFill="1" applyAlignment="1">
      <alignment/>
    </xf>
    <xf numFmtId="4" fontId="1" fillId="0" borderId="0" xfId="0" applyNumberFormat="1" applyFont="1" applyFill="1" applyAlignment="1">
      <alignment horizontal="right"/>
    </xf>
    <xf numFmtId="4" fontId="8" fillId="0" borderId="0" xfId="0" applyNumberFormat="1" applyFont="1" applyFill="1" applyAlignment="1">
      <alignment horizontal="center"/>
    </xf>
    <xf numFmtId="0" fontId="1" fillId="0" borderId="0" xfId="0" applyFont="1" applyFill="1" applyBorder="1" applyAlignment="1">
      <alignment horizontal="left" vertical="top"/>
    </xf>
    <xf numFmtId="0" fontId="8" fillId="0" borderId="13" xfId="0" applyFont="1" applyFill="1" applyBorder="1" applyAlignment="1">
      <alignment horizontal="right"/>
    </xf>
    <xf numFmtId="0" fontId="1" fillId="0" borderId="13" xfId="0" applyFont="1" applyFill="1" applyBorder="1" applyAlignment="1">
      <alignment horizontal="justify" vertical="top"/>
    </xf>
    <xf numFmtId="4" fontId="1" fillId="0" borderId="13" xfId="0" applyNumberFormat="1" applyFont="1" applyFill="1" applyBorder="1" applyAlignment="1">
      <alignment horizontal="center"/>
    </xf>
    <xf numFmtId="4" fontId="1" fillId="0" borderId="13" xfId="0" applyNumberFormat="1" applyFont="1" applyFill="1" applyBorder="1" applyAlignment="1">
      <alignment/>
    </xf>
    <xf numFmtId="4" fontId="1" fillId="0" borderId="13" xfId="0" applyNumberFormat="1" applyFont="1" applyFill="1" applyBorder="1" applyAlignment="1">
      <alignment horizontal="right"/>
    </xf>
    <xf numFmtId="0" fontId="8" fillId="0" borderId="0" xfId="0" applyFont="1" applyFill="1" applyAlignment="1">
      <alignment horizontal="right"/>
    </xf>
    <xf numFmtId="0" fontId="9" fillId="0" borderId="13" xfId="0" applyFont="1" applyFill="1" applyBorder="1" applyAlignment="1">
      <alignment horizontal="right"/>
    </xf>
    <xf numFmtId="0" fontId="8" fillId="0" borderId="13" xfId="0" applyFont="1" applyFill="1" applyBorder="1" applyAlignment="1">
      <alignment horizontal="justify" vertical="top"/>
    </xf>
    <xf numFmtId="0" fontId="8" fillId="0" borderId="13" xfId="0" applyFont="1" applyFill="1" applyBorder="1" applyAlignment="1">
      <alignment horizontal="center" vertical="top"/>
    </xf>
    <xf numFmtId="4" fontId="8" fillId="0" borderId="13" xfId="0" applyNumberFormat="1" applyFont="1" applyFill="1" applyBorder="1" applyAlignment="1">
      <alignment horizontal="right"/>
    </xf>
    <xf numFmtId="0" fontId="9" fillId="0" borderId="0" xfId="0" applyFont="1" applyFill="1" applyAlignment="1">
      <alignment horizontal="right"/>
    </xf>
    <xf numFmtId="0" fontId="8" fillId="0" borderId="0" xfId="0" applyFont="1" applyFill="1" applyAlignment="1">
      <alignment horizontal="justify" vertical="top"/>
    </xf>
    <xf numFmtId="0" fontId="8" fillId="0" borderId="0" xfId="0" applyFont="1" applyFill="1" applyAlignment="1">
      <alignment horizontal="center" vertical="top"/>
    </xf>
    <xf numFmtId="4" fontId="8" fillId="0" borderId="0" xfId="0" applyNumberFormat="1" applyFont="1" applyFill="1" applyAlignment="1">
      <alignment horizontal="right"/>
    </xf>
    <xf numFmtId="0" fontId="4" fillId="0" borderId="10" xfId="0" applyFont="1" applyFill="1" applyBorder="1" applyAlignment="1">
      <alignment horizontal="center" vertical="center"/>
    </xf>
    <xf numFmtId="0" fontId="4" fillId="0" borderId="10" xfId="0" applyFont="1" applyFill="1" applyBorder="1" applyAlignment="1">
      <alignment horizontal="left" vertical="center" wrapText="1"/>
    </xf>
    <xf numFmtId="4" fontId="4" fillId="0" borderId="10" xfId="0" applyNumberFormat="1" applyFont="1" applyFill="1" applyBorder="1" applyAlignment="1">
      <alignment horizontal="center" vertical="center"/>
    </xf>
    <xf numFmtId="167" fontId="4" fillId="0" borderId="10" xfId="0" applyNumberFormat="1" applyFont="1" applyFill="1" applyBorder="1" applyAlignment="1">
      <alignment horizontal="right" vertical="center"/>
    </xf>
    <xf numFmtId="0" fontId="1" fillId="0" borderId="0" xfId="0" applyFont="1" applyFill="1" applyBorder="1" applyAlignment="1">
      <alignment horizontal="justify" vertical="top" wrapText="1"/>
    </xf>
    <xf numFmtId="0" fontId="1" fillId="0" borderId="0" xfId="0" applyFont="1" applyFill="1" applyBorder="1" applyAlignment="1">
      <alignment horizontal="center" wrapText="1"/>
    </xf>
    <xf numFmtId="4" fontId="1" fillId="0" borderId="0" xfId="0" applyNumberFormat="1" applyFont="1" applyFill="1" applyBorder="1" applyAlignment="1">
      <alignment wrapText="1"/>
    </xf>
    <xf numFmtId="4" fontId="7" fillId="0" borderId="0" xfId="0" applyNumberFormat="1" applyFont="1" applyFill="1" applyAlignment="1">
      <alignment horizontal="right"/>
    </xf>
    <xf numFmtId="0" fontId="8" fillId="0" borderId="0" xfId="0" applyFont="1" applyFill="1" applyBorder="1" applyAlignment="1">
      <alignment horizontal="right"/>
    </xf>
    <xf numFmtId="0" fontId="17" fillId="0" borderId="0" xfId="0" applyFont="1" applyFill="1" applyBorder="1" applyAlignment="1">
      <alignment horizontal="left" vertical="top" wrapText="1"/>
    </xf>
    <xf numFmtId="0" fontId="17" fillId="0" borderId="0" xfId="0" applyFont="1" applyFill="1" applyBorder="1" applyAlignment="1">
      <alignment horizontal="center" vertical="top" wrapText="1"/>
    </xf>
    <xf numFmtId="0" fontId="17" fillId="0" borderId="0" xfId="0" applyFont="1" applyFill="1" applyBorder="1" applyAlignment="1">
      <alignment horizontal="center" wrapText="1"/>
    </xf>
    <xf numFmtId="4" fontId="17" fillId="0" borderId="0" xfId="0" applyNumberFormat="1" applyFont="1" applyFill="1" applyBorder="1" applyAlignment="1">
      <alignment wrapText="1"/>
    </xf>
    <xf numFmtId="4" fontId="17" fillId="0" borderId="0" xfId="0" applyNumberFormat="1" applyFont="1" applyFill="1" applyBorder="1" applyAlignment="1">
      <alignment horizontal="right" wrapText="1"/>
    </xf>
    <xf numFmtId="3" fontId="1" fillId="0" borderId="0" xfId="0" applyNumberFormat="1" applyFont="1" applyFill="1" applyAlignment="1">
      <alignment horizontal="right" vertical="top"/>
    </xf>
    <xf numFmtId="0" fontId="1" fillId="0" borderId="0" xfId="0" applyFont="1" applyFill="1" applyAlignment="1">
      <alignment horizontal="justify" vertical="top" wrapText="1"/>
    </xf>
    <xf numFmtId="0" fontId="1" fillId="0" borderId="0" xfId="0" applyFont="1" applyFill="1" applyAlignment="1">
      <alignment horizontal="center" vertical="top" wrapText="1"/>
    </xf>
    <xf numFmtId="2" fontId="1" fillId="0" borderId="0" xfId="0" applyNumberFormat="1" applyFont="1" applyFill="1" applyBorder="1" applyAlignment="1">
      <alignment horizontal="center"/>
    </xf>
    <xf numFmtId="4" fontId="1" fillId="0" borderId="0" xfId="0" applyNumberFormat="1" applyFont="1" applyFill="1" applyBorder="1" applyAlignment="1">
      <alignment/>
    </xf>
    <xf numFmtId="0" fontId="1" fillId="0" borderId="0" xfId="0" applyFont="1" applyFill="1" applyBorder="1" applyAlignment="1">
      <alignment horizontal="justify" vertical="top"/>
    </xf>
    <xf numFmtId="2" fontId="1" fillId="0" borderId="0" xfId="0" applyNumberFormat="1" applyFont="1" applyFill="1" applyBorder="1" applyAlignment="1">
      <alignment horizontal="center" wrapText="1"/>
    </xf>
    <xf numFmtId="4" fontId="1" fillId="0" borderId="0" xfId="0" applyNumberFormat="1" applyFont="1" applyFill="1" applyBorder="1" applyAlignment="1">
      <alignment horizontal="center"/>
    </xf>
    <xf numFmtId="4" fontId="1" fillId="0" borderId="0" xfId="0" applyNumberFormat="1" applyFont="1" applyFill="1" applyBorder="1" applyAlignment="1">
      <alignment horizontal="center" wrapText="1"/>
    </xf>
    <xf numFmtId="2" fontId="1" fillId="0" borderId="0" xfId="0" applyNumberFormat="1" applyFont="1" applyFill="1" applyAlignment="1">
      <alignment horizontal="center"/>
    </xf>
    <xf numFmtId="2" fontId="1" fillId="0" borderId="0" xfId="0" applyNumberFormat="1" applyFont="1" applyFill="1" applyBorder="1" applyAlignment="1">
      <alignment horizontal="center" vertical="top" wrapText="1"/>
    </xf>
    <xf numFmtId="4" fontId="1" fillId="0" borderId="0" xfId="0" applyNumberFormat="1" applyFont="1" applyFill="1" applyBorder="1" applyAlignment="1">
      <alignment vertical="top"/>
    </xf>
    <xf numFmtId="4" fontId="1" fillId="0" borderId="0" xfId="0" applyNumberFormat="1" applyFont="1" applyFill="1" applyAlignment="1">
      <alignment vertical="top"/>
    </xf>
    <xf numFmtId="2" fontId="1" fillId="0" borderId="0" xfId="0" applyNumberFormat="1" applyFont="1" applyFill="1" applyAlignment="1">
      <alignment horizontal="center" vertical="top"/>
    </xf>
    <xf numFmtId="4" fontId="8" fillId="0" borderId="13" xfId="0" applyNumberFormat="1" applyFont="1" applyFill="1" applyBorder="1" applyAlignment="1">
      <alignment horizontal="center" wrapText="1"/>
    </xf>
    <xf numFmtId="0" fontId="8" fillId="0" borderId="0" xfId="0" applyFont="1" applyFill="1" applyBorder="1" applyAlignment="1">
      <alignment horizontal="justify" vertical="top"/>
    </xf>
    <xf numFmtId="4" fontId="8" fillId="0" borderId="0" xfId="0" applyNumberFormat="1" applyFont="1" applyFill="1" applyBorder="1" applyAlignment="1">
      <alignment horizontal="center" wrapText="1"/>
    </xf>
    <xf numFmtId="0" fontId="18" fillId="0" borderId="0" xfId="0" applyFont="1" applyFill="1" applyAlignment="1">
      <alignment horizontal="right"/>
    </xf>
    <xf numFmtId="0" fontId="15" fillId="0" borderId="0" xfId="0" applyFont="1" applyFill="1" applyBorder="1" applyAlignment="1">
      <alignment horizontal="justify" vertical="top"/>
    </xf>
    <xf numFmtId="0" fontId="15" fillId="0" borderId="0" xfId="0" applyFont="1" applyFill="1" applyBorder="1" applyAlignment="1">
      <alignment horizontal="center" vertical="top"/>
    </xf>
    <xf numFmtId="4" fontId="15" fillId="0" borderId="0" xfId="0" applyNumberFormat="1" applyFont="1" applyFill="1" applyBorder="1" applyAlignment="1">
      <alignment horizontal="center" vertical="top" wrapText="1"/>
    </xf>
    <xf numFmtId="4" fontId="15" fillId="0" borderId="0" xfId="0" applyNumberFormat="1" applyFont="1" applyFill="1" applyAlignment="1">
      <alignment vertical="top"/>
    </xf>
    <xf numFmtId="4" fontId="15" fillId="0" borderId="0" xfId="0" applyNumberFormat="1" applyFont="1" applyFill="1" applyAlignment="1">
      <alignment horizontal="right" vertical="top"/>
    </xf>
    <xf numFmtId="4" fontId="15" fillId="0" borderId="0" xfId="0" applyNumberFormat="1" applyFont="1" applyFill="1" applyBorder="1" applyAlignment="1">
      <alignment vertical="top"/>
    </xf>
    <xf numFmtId="0" fontId="10" fillId="0" borderId="0" xfId="0" applyFont="1" applyFill="1" applyAlignment="1">
      <alignment horizontal="center" vertical="top" wrapText="1"/>
    </xf>
    <xf numFmtId="3" fontId="1" fillId="0" borderId="0" xfId="0" applyNumberFormat="1" applyFont="1" applyFill="1" applyBorder="1" applyAlignment="1">
      <alignment horizontal="right" vertical="top"/>
    </xf>
    <xf numFmtId="0" fontId="18" fillId="0" borderId="0" xfId="0" applyFont="1" applyFill="1" applyAlignment="1">
      <alignment horizontal="justify" vertical="top"/>
    </xf>
    <xf numFmtId="0" fontId="18" fillId="0" borderId="0" xfId="0" applyFont="1" applyFill="1" applyAlignment="1">
      <alignment horizontal="center" vertical="top"/>
    </xf>
    <xf numFmtId="4" fontId="15" fillId="0" borderId="0" xfId="0" applyNumberFormat="1" applyFont="1" applyFill="1" applyAlignment="1">
      <alignment horizontal="center" vertical="top"/>
    </xf>
    <xf numFmtId="0" fontId="15" fillId="0" borderId="0" xfId="0" applyFont="1" applyFill="1" applyAlignment="1">
      <alignment horizontal="right"/>
    </xf>
    <xf numFmtId="4" fontId="1" fillId="0" borderId="0" xfId="0" applyNumberFormat="1" applyFont="1" applyFill="1" applyAlignment="1">
      <alignment horizontal="center" vertical="top" wrapText="1"/>
    </xf>
    <xf numFmtId="0" fontId="1" fillId="0" borderId="0" xfId="0" applyFont="1" applyFill="1" applyAlignment="1">
      <alignment horizontal="left" wrapText="1"/>
    </xf>
    <xf numFmtId="0" fontId="18" fillId="0" borderId="0" xfId="0" applyFont="1" applyFill="1" applyBorder="1" applyAlignment="1">
      <alignment horizontal="right"/>
    </xf>
    <xf numFmtId="0" fontId="8" fillId="0" borderId="11" xfId="0" applyFont="1" applyFill="1" applyBorder="1" applyAlignment="1">
      <alignment horizontal="right"/>
    </xf>
    <xf numFmtId="0" fontId="8" fillId="0" borderId="11" xfId="0" applyFont="1" applyFill="1" applyBorder="1" applyAlignment="1">
      <alignment horizontal="justify" vertical="top"/>
    </xf>
    <xf numFmtId="0" fontId="8" fillId="0" borderId="11" xfId="0" applyFont="1" applyFill="1" applyBorder="1" applyAlignment="1">
      <alignment horizontal="center" vertical="top"/>
    </xf>
    <xf numFmtId="4" fontId="8" fillId="0" borderId="11" xfId="0" applyNumberFormat="1" applyFont="1" applyFill="1" applyBorder="1" applyAlignment="1">
      <alignment horizontal="center" vertical="top" wrapText="1"/>
    </xf>
    <xf numFmtId="4" fontId="1" fillId="0" borderId="11" xfId="0" applyNumberFormat="1" applyFont="1" applyFill="1" applyBorder="1" applyAlignment="1">
      <alignment vertical="top"/>
    </xf>
    <xf numFmtId="4" fontId="8" fillId="0" borderId="11" xfId="0" applyNumberFormat="1" applyFont="1" applyFill="1" applyBorder="1" applyAlignment="1">
      <alignment horizontal="right" vertical="top"/>
    </xf>
    <xf numFmtId="4" fontId="8" fillId="0" borderId="0" xfId="0" applyNumberFormat="1" applyFont="1" applyFill="1" applyBorder="1" applyAlignment="1">
      <alignment horizontal="right"/>
    </xf>
    <xf numFmtId="3" fontId="15" fillId="0" borderId="0" xfId="0" applyNumberFormat="1" applyFont="1" applyFill="1" applyAlignment="1">
      <alignment horizontal="right" vertical="top"/>
    </xf>
    <xf numFmtId="0" fontId="1" fillId="0" borderId="0" xfId="0" applyFont="1" applyFill="1" applyBorder="1" applyAlignment="1">
      <alignment horizontal="left" wrapText="1"/>
    </xf>
    <xf numFmtId="4" fontId="8" fillId="0" borderId="0" xfId="0" applyNumberFormat="1" applyFont="1" applyFill="1" applyAlignment="1">
      <alignment horizontal="center" vertical="top"/>
    </xf>
    <xf numFmtId="1" fontId="1" fillId="0" borderId="0" xfId="0" applyNumberFormat="1" applyFont="1" applyFill="1" applyAlignment="1">
      <alignment horizontal="right" vertical="top"/>
    </xf>
    <xf numFmtId="0" fontId="1" fillId="0" borderId="0" xfId="0" applyFont="1" applyFill="1" applyBorder="1" applyAlignment="1">
      <alignment horizontal="justify"/>
    </xf>
    <xf numFmtId="1" fontId="8" fillId="0" borderId="0" xfId="0" applyNumberFormat="1" applyFont="1" applyFill="1" applyBorder="1" applyAlignment="1">
      <alignment horizontal="right"/>
    </xf>
    <xf numFmtId="4" fontId="8" fillId="0" borderId="11" xfId="0" applyNumberFormat="1" applyFont="1" applyFill="1" applyBorder="1" applyAlignment="1">
      <alignment horizontal="center" wrapText="1"/>
    </xf>
    <xf numFmtId="4" fontId="1" fillId="0" borderId="11" xfId="0" applyNumberFormat="1" applyFont="1" applyFill="1" applyBorder="1" applyAlignment="1">
      <alignment/>
    </xf>
    <xf numFmtId="4" fontId="8" fillId="0" borderId="11" xfId="0" applyNumberFormat="1" applyFont="1" applyFill="1" applyBorder="1" applyAlignment="1">
      <alignment horizontal="right"/>
    </xf>
    <xf numFmtId="0" fontId="8" fillId="0" borderId="0" xfId="0" applyFont="1" applyFill="1" applyBorder="1" applyAlignment="1">
      <alignment horizontal="left" vertical="top"/>
    </xf>
    <xf numFmtId="0" fontId="63" fillId="0" borderId="0" xfId="0" applyFont="1" applyFill="1" applyBorder="1" applyAlignment="1">
      <alignment horizontal="left" vertical="top"/>
    </xf>
    <xf numFmtId="0" fontId="64" fillId="0" borderId="0" xfId="0" applyFont="1" applyFill="1" applyBorder="1" applyAlignment="1">
      <alignment horizontal="left" vertical="top"/>
    </xf>
    <xf numFmtId="4" fontId="65" fillId="0" borderId="0" xfId="0" applyNumberFormat="1" applyFont="1" applyFill="1" applyAlignment="1">
      <alignment horizontal="right"/>
    </xf>
    <xf numFmtId="170" fontId="1" fillId="0" borderId="0" xfId="0" applyNumberFormat="1" applyFont="1" applyFill="1" applyAlignment="1">
      <alignment horizontal="right"/>
    </xf>
    <xf numFmtId="170" fontId="1" fillId="0" borderId="0" xfId="0" applyNumberFormat="1" applyFont="1" applyFill="1" applyAlignment="1">
      <alignment horizontal="right" vertical="top"/>
    </xf>
    <xf numFmtId="0" fontId="7" fillId="0" borderId="0" xfId="0" applyFont="1" applyFill="1" applyBorder="1" applyAlignment="1">
      <alignment horizontal="left" vertical="distributed" wrapText="1"/>
    </xf>
    <xf numFmtId="0" fontId="7" fillId="0" borderId="0" xfId="0" applyFont="1" applyFill="1" applyBorder="1" applyAlignment="1">
      <alignment horizontal="center" vertical="distributed" wrapText="1"/>
    </xf>
    <xf numFmtId="4" fontId="7" fillId="0" borderId="0" xfId="0" applyNumberFormat="1" applyFont="1" applyFill="1" applyBorder="1" applyAlignment="1">
      <alignment vertical="distributed" wrapText="1"/>
    </xf>
    <xf numFmtId="4" fontId="7" fillId="0" borderId="0" xfId="0" applyNumberFormat="1" applyFont="1" applyFill="1" applyBorder="1" applyAlignment="1">
      <alignment horizontal="right" vertical="distributed" wrapText="1"/>
    </xf>
    <xf numFmtId="4" fontId="1" fillId="0" borderId="0" xfId="0" applyNumberFormat="1" applyFont="1" applyFill="1" applyAlignment="1">
      <alignment vertical="top" wrapText="1"/>
    </xf>
    <xf numFmtId="0" fontId="1" fillId="0" borderId="0" xfId="0" applyFont="1" applyFill="1" applyBorder="1" applyAlignment="1">
      <alignment horizontal="left" vertical="distributed" wrapText="1"/>
    </xf>
    <xf numFmtId="0" fontId="1" fillId="0" borderId="0" xfId="34" applyNumberFormat="1" applyFont="1" applyFill="1" applyBorder="1" applyAlignment="1" applyProtection="1">
      <alignment horizontal="justify" vertical="top" wrapText="1"/>
      <protection/>
    </xf>
    <xf numFmtId="0" fontId="1" fillId="0" borderId="0" xfId="34" applyNumberFormat="1" applyFont="1" applyFill="1" applyBorder="1" applyAlignment="1" applyProtection="1">
      <alignment horizontal="center" vertical="top" wrapText="1"/>
      <protection/>
    </xf>
    <xf numFmtId="4" fontId="8" fillId="0" borderId="11" xfId="0" applyNumberFormat="1" applyFont="1" applyFill="1" applyBorder="1" applyAlignment="1">
      <alignment horizontal="center"/>
    </xf>
    <xf numFmtId="0" fontId="1" fillId="0" borderId="0" xfId="0" applyFont="1" applyFill="1" applyBorder="1" applyAlignment="1">
      <alignment horizontal="left"/>
    </xf>
    <xf numFmtId="0" fontId="1" fillId="0" borderId="0" xfId="0" applyFont="1" applyFill="1" applyAlignment="1">
      <alignment horizontal="justify"/>
    </xf>
    <xf numFmtId="4" fontId="8" fillId="0" borderId="16" xfId="0" applyNumberFormat="1" applyFont="1" applyFill="1" applyBorder="1" applyAlignment="1">
      <alignment horizontal="right"/>
    </xf>
    <xf numFmtId="0" fontId="4" fillId="0" borderId="10" xfId="0" applyFont="1" applyFill="1" applyBorder="1" applyAlignment="1">
      <alignment horizontal="right" vertical="center"/>
    </xf>
    <xf numFmtId="4" fontId="10" fillId="0" borderId="0" xfId="0" applyNumberFormat="1" applyFont="1" applyFill="1" applyAlignment="1">
      <alignment vertical="top"/>
    </xf>
    <xf numFmtId="0" fontId="10" fillId="0" borderId="0" xfId="0" applyFont="1" applyFill="1" applyAlignment="1">
      <alignment horizontal="left" vertical="top" wrapText="1"/>
    </xf>
    <xf numFmtId="4" fontId="10" fillId="0" borderId="0" xfId="0" applyNumberFormat="1" applyFont="1" applyFill="1" applyAlignment="1">
      <alignment horizontal="left" vertical="top"/>
    </xf>
    <xf numFmtId="0" fontId="10" fillId="0" borderId="0" xfId="0" applyFont="1" applyFill="1" applyAlignment="1">
      <alignment horizontal="left" wrapText="1"/>
    </xf>
    <xf numFmtId="0" fontId="10" fillId="0" borderId="0" xfId="0" applyNumberFormat="1" applyFont="1" applyFill="1" applyAlignment="1">
      <alignment horizontal="right" vertical="top"/>
    </xf>
    <xf numFmtId="0" fontId="10" fillId="0" borderId="0" xfId="0" applyNumberFormat="1" applyFont="1" applyFill="1" applyAlignment="1">
      <alignment horizontal="right" vertical="top" wrapText="1"/>
    </xf>
    <xf numFmtId="0" fontId="17" fillId="0" borderId="0" xfId="0" applyFont="1" applyFill="1" applyAlignment="1">
      <alignment/>
    </xf>
    <xf numFmtId="0" fontId="10" fillId="0" borderId="0" xfId="0" applyFont="1" applyFill="1" applyAlignment="1">
      <alignment horizontal="center"/>
    </xf>
    <xf numFmtId="0" fontId="10" fillId="0" borderId="0" xfId="0" applyFont="1" applyFill="1" applyAlignment="1">
      <alignment horizontal="right" vertical="top"/>
    </xf>
    <xf numFmtId="0" fontId="10" fillId="0" borderId="0" xfId="0" applyFont="1" applyFill="1" applyAlignment="1">
      <alignment vertical="top" wrapText="1"/>
    </xf>
    <xf numFmtId="0" fontId="8" fillId="0" borderId="0" xfId="0" applyFont="1" applyFill="1" applyAlignment="1">
      <alignment horizontal="right" vertical="top"/>
    </xf>
    <xf numFmtId="0" fontId="19" fillId="0" borderId="0" xfId="0" applyFont="1" applyFill="1" applyAlignment="1">
      <alignment horizontal="left" vertical="top" wrapText="1"/>
    </xf>
    <xf numFmtId="0" fontId="1" fillId="0" borderId="0" xfId="0" applyFont="1" applyFill="1" applyAlignment="1">
      <alignment horizontal="center"/>
    </xf>
    <xf numFmtId="4" fontId="1" fillId="0" borderId="0" xfId="62" applyNumberFormat="1" applyFont="1" applyFill="1" applyBorder="1" applyAlignment="1" applyProtection="1">
      <alignment horizontal="right"/>
      <protection/>
    </xf>
    <xf numFmtId="0" fontId="1" fillId="0" borderId="0" xfId="0" applyFont="1" applyFill="1" applyAlignment="1">
      <alignment wrapText="1"/>
    </xf>
    <xf numFmtId="176" fontId="1" fillId="0" borderId="0" xfId="0" applyNumberFormat="1" applyFont="1" applyFill="1" applyAlignment="1">
      <alignment horizontal="right" vertical="top"/>
    </xf>
    <xf numFmtId="0" fontId="1" fillId="0" borderId="24" xfId="0" applyFont="1" applyFill="1" applyBorder="1" applyAlignment="1">
      <alignment horizontal="right" vertical="top"/>
    </xf>
    <xf numFmtId="0" fontId="8" fillId="0" borderId="24" xfId="0" applyFont="1" applyFill="1" applyBorder="1" applyAlignment="1">
      <alignment vertical="top" wrapText="1"/>
    </xf>
    <xf numFmtId="0" fontId="1" fillId="0" borderId="24" xfId="0" applyFont="1" applyFill="1" applyBorder="1" applyAlignment="1">
      <alignment horizontal="center"/>
    </xf>
    <xf numFmtId="4" fontId="1" fillId="0" borderId="24" xfId="0" applyNumberFormat="1" applyFont="1" applyFill="1" applyBorder="1" applyAlignment="1">
      <alignment horizontal="right"/>
    </xf>
    <xf numFmtId="4" fontId="8" fillId="0" borderId="24" xfId="0" applyNumberFormat="1" applyFont="1" applyFill="1" applyBorder="1" applyAlignment="1">
      <alignment horizontal="right"/>
    </xf>
    <xf numFmtId="0" fontId="1" fillId="0" borderId="0" xfId="0" applyFont="1" applyFill="1" applyBorder="1" applyAlignment="1">
      <alignment horizontal="center"/>
    </xf>
    <xf numFmtId="0" fontId="1" fillId="0" borderId="0" xfId="0" applyFont="1" applyFill="1" applyBorder="1" applyAlignment="1">
      <alignment horizontal="right"/>
    </xf>
    <xf numFmtId="0" fontId="8" fillId="0" borderId="0" xfId="0" applyFont="1" applyFill="1" applyAlignment="1">
      <alignment vertical="top" wrapText="1"/>
    </xf>
    <xf numFmtId="0" fontId="8" fillId="0" borderId="0" xfId="0" applyFont="1" applyFill="1" applyAlignment="1">
      <alignment horizontal="center"/>
    </xf>
    <xf numFmtId="0" fontId="1" fillId="0" borderId="0" xfId="0" applyFont="1" applyFill="1" applyAlignment="1">
      <alignment horizontal="left" vertical="top" wrapText="1"/>
    </xf>
    <xf numFmtId="178" fontId="1" fillId="0" borderId="0" xfId="0" applyNumberFormat="1" applyFont="1" applyFill="1" applyAlignment="1">
      <alignment horizontal="center"/>
    </xf>
    <xf numFmtId="0" fontId="8" fillId="0" borderId="0" xfId="0" applyFont="1" applyFill="1" applyBorder="1" applyAlignment="1">
      <alignment vertical="top" wrapText="1"/>
    </xf>
    <xf numFmtId="2" fontId="8" fillId="0" borderId="0" xfId="0" applyNumberFormat="1" applyFont="1" applyFill="1" applyBorder="1" applyAlignment="1">
      <alignment horizontal="right"/>
    </xf>
    <xf numFmtId="2" fontId="1" fillId="0" borderId="0" xfId="0" applyNumberFormat="1" applyFont="1" applyFill="1" applyAlignment="1">
      <alignment horizontal="right"/>
    </xf>
    <xf numFmtId="2" fontId="1" fillId="0" borderId="0" xfId="0" applyNumberFormat="1" applyFont="1" applyFill="1" applyAlignment="1">
      <alignment horizontal="right" vertical="top"/>
    </xf>
    <xf numFmtId="2" fontId="1" fillId="0" borderId="0" xfId="62" applyNumberFormat="1" applyFont="1" applyFill="1" applyBorder="1" applyAlignment="1" applyProtection="1">
      <alignment horizontal="right" vertical="top"/>
      <protection/>
    </xf>
    <xf numFmtId="4" fontId="1" fillId="0" borderId="0" xfId="62" applyNumberFormat="1" applyFont="1" applyFill="1" applyBorder="1" applyAlignment="1" applyProtection="1">
      <alignment horizontal="right" vertical="top"/>
      <protection/>
    </xf>
    <xf numFmtId="4" fontId="8" fillId="0" borderId="24" xfId="0" applyNumberFormat="1" applyFont="1" applyFill="1" applyBorder="1" applyAlignment="1">
      <alignment horizontal="right" vertical="top"/>
    </xf>
    <xf numFmtId="0" fontId="8" fillId="0" borderId="0" xfId="0" applyFont="1" applyFill="1" applyAlignment="1">
      <alignment vertical="top"/>
    </xf>
    <xf numFmtId="180" fontId="1" fillId="0" borderId="0" xfId="0" applyNumberFormat="1" applyFont="1" applyFill="1" applyAlignment="1">
      <alignment horizontal="center" vertical="top"/>
    </xf>
    <xf numFmtId="0" fontId="1" fillId="0" borderId="24" xfId="0" applyFont="1" applyFill="1" applyBorder="1" applyAlignment="1">
      <alignment horizontal="center" vertical="top"/>
    </xf>
    <xf numFmtId="4" fontId="1" fillId="0" borderId="24" xfId="0" applyNumberFormat="1" applyFont="1" applyFill="1" applyBorder="1" applyAlignment="1">
      <alignment horizontal="right" vertical="top"/>
    </xf>
    <xf numFmtId="0" fontId="1" fillId="0" borderId="25" xfId="0" applyFont="1" applyBorder="1" applyAlignment="1">
      <alignment horizontal="center" wrapText="1"/>
    </xf>
    <xf numFmtId="4" fontId="8" fillId="0" borderId="23" xfId="0" applyNumberFormat="1" applyFont="1" applyBorder="1" applyAlignment="1">
      <alignment horizontal="right"/>
    </xf>
    <xf numFmtId="0" fontId="8" fillId="0" borderId="23" xfId="0" applyFont="1" applyBorder="1" applyAlignment="1">
      <alignment wrapText="1"/>
    </xf>
    <xf numFmtId="4" fontId="21" fillId="0" borderId="0" xfId="0" applyNumberFormat="1" applyFont="1" applyFill="1" applyBorder="1" applyAlignment="1">
      <alignment horizontal="center" vertical="top"/>
    </xf>
    <xf numFmtId="4" fontId="21" fillId="0" borderId="0" xfId="0" applyNumberFormat="1" applyFont="1" applyFill="1" applyBorder="1" applyAlignment="1" applyProtection="1">
      <alignment horizontal="center" vertical="top"/>
      <protection/>
    </xf>
    <xf numFmtId="4" fontId="21" fillId="0" borderId="0" xfId="0" applyNumberFormat="1" applyFont="1" applyFill="1" applyBorder="1" applyAlignment="1" applyProtection="1">
      <alignment horizontal="right" vertical="top"/>
      <protection/>
    </xf>
    <xf numFmtId="0" fontId="1" fillId="0" borderId="0" xfId="0" applyFont="1" applyFill="1" applyBorder="1" applyAlignment="1">
      <alignment vertical="center"/>
    </xf>
    <xf numFmtId="4" fontId="19" fillId="0" borderId="0" xfId="60" applyNumberFormat="1" applyFont="1" applyFill="1" applyBorder="1" applyAlignment="1" applyProtection="1">
      <alignment horizontal="right" vertical="top"/>
      <protection locked="0"/>
    </xf>
    <xf numFmtId="0" fontId="3" fillId="0" borderId="0" xfId="0" applyFont="1" applyFill="1" applyBorder="1" applyAlignment="1">
      <alignment horizontal="left" vertical="center" wrapText="1"/>
    </xf>
    <xf numFmtId="2" fontId="10" fillId="0" borderId="0" xfId="0" applyNumberFormat="1" applyFont="1" applyFill="1" applyBorder="1" applyAlignment="1">
      <alignment vertical="top"/>
    </xf>
    <xf numFmtId="2" fontId="1" fillId="0" borderId="0" xfId="0" applyNumberFormat="1" applyFont="1" applyAlignment="1">
      <alignment/>
    </xf>
    <xf numFmtId="2" fontId="1" fillId="0" borderId="0" xfId="0" applyNumberFormat="1" applyFont="1" applyAlignment="1">
      <alignment vertical="top"/>
    </xf>
    <xf numFmtId="0" fontId="1" fillId="34" borderId="0" xfId="0" applyFont="1" applyFill="1" applyBorder="1" applyAlignment="1">
      <alignment horizontal="left" vertical="top" wrapText="1"/>
    </xf>
    <xf numFmtId="4" fontId="1" fillId="34" borderId="0" xfId="0" applyNumberFormat="1" applyFont="1" applyFill="1" applyAlignment="1">
      <alignment vertical="top"/>
    </xf>
    <xf numFmtId="4" fontId="1" fillId="34" borderId="0" xfId="0" applyNumberFormat="1" applyFont="1" applyFill="1" applyBorder="1" applyAlignment="1">
      <alignment vertical="top"/>
    </xf>
    <xf numFmtId="4" fontId="1" fillId="34" borderId="0" xfId="0" applyNumberFormat="1" applyFont="1" applyFill="1" applyBorder="1" applyAlignment="1">
      <alignment horizontal="right" vertical="top"/>
    </xf>
    <xf numFmtId="4" fontId="1" fillId="34" borderId="0" xfId="0" applyNumberFormat="1" applyFont="1" applyFill="1" applyBorder="1" applyAlignment="1">
      <alignment horizontal="right" vertical="top" wrapText="1"/>
    </xf>
    <xf numFmtId="0" fontId="63" fillId="0" borderId="0" xfId="0" applyFont="1" applyFill="1" applyBorder="1" applyAlignment="1">
      <alignment horizontal="left" vertical="distributed" wrapText="1"/>
    </xf>
    <xf numFmtId="0" fontId="63" fillId="0" borderId="0" xfId="0" applyFont="1" applyFill="1" applyBorder="1" applyAlignment="1">
      <alignment horizontal="left" vertical="top" wrapText="1"/>
    </xf>
    <xf numFmtId="0" fontId="63" fillId="0" borderId="0" xfId="0" applyFont="1" applyFill="1" applyBorder="1" applyAlignment="1">
      <alignment horizontal="left" wrapText="1"/>
    </xf>
    <xf numFmtId="0" fontId="4" fillId="0" borderId="0" xfId="0" applyFont="1" applyFill="1" applyBorder="1" applyAlignment="1">
      <alignment horizontal="right" vertical="top" wrapText="1"/>
    </xf>
    <xf numFmtId="2" fontId="1" fillId="0" borderId="0" xfId="0" applyNumberFormat="1" applyFont="1" applyAlignment="1">
      <alignment horizontal="right" vertical="top"/>
    </xf>
    <xf numFmtId="166" fontId="4" fillId="0" borderId="26" xfId="0" applyNumberFormat="1" applyFont="1" applyFill="1" applyBorder="1" applyAlignment="1">
      <alignment horizontal="right" vertical="center"/>
    </xf>
    <xf numFmtId="0" fontId="1" fillId="0" borderId="27" xfId="0" applyFont="1" applyBorder="1" applyAlignment="1">
      <alignment horizontal="right"/>
    </xf>
    <xf numFmtId="0" fontId="1" fillId="0" borderId="26" xfId="0" applyFont="1" applyBorder="1" applyAlignment="1">
      <alignment horizontal="right" wrapText="1"/>
    </xf>
    <xf numFmtId="0" fontId="1" fillId="0" borderId="28" xfId="0" applyFont="1" applyBorder="1" applyAlignment="1">
      <alignment horizontal="right" wrapText="1"/>
    </xf>
    <xf numFmtId="0" fontId="1" fillId="0" borderId="23" xfId="0" applyFont="1" applyBorder="1" applyAlignment="1">
      <alignment horizontal="right" wrapText="1"/>
    </xf>
    <xf numFmtId="178" fontId="1" fillId="0" borderId="0" xfId="0" applyNumberFormat="1" applyFont="1" applyFill="1" applyBorder="1" applyAlignment="1">
      <alignment horizontal="center"/>
    </xf>
    <xf numFmtId="2" fontId="1" fillId="0" borderId="0" xfId="0" applyNumberFormat="1" applyFont="1" applyFill="1" applyBorder="1" applyAlignment="1">
      <alignment horizontal="right"/>
    </xf>
    <xf numFmtId="2" fontId="1" fillId="0" borderId="0" xfId="0" applyNumberFormat="1" applyFont="1" applyFill="1" applyBorder="1" applyAlignment="1">
      <alignment horizontal="right" vertical="top"/>
    </xf>
    <xf numFmtId="180" fontId="1" fillId="0" borderId="0" xfId="0" applyNumberFormat="1" applyFont="1" applyFill="1" applyBorder="1" applyAlignment="1">
      <alignment horizontal="center" vertical="top"/>
    </xf>
    <xf numFmtId="2" fontId="8" fillId="0" borderId="0" xfId="0" applyNumberFormat="1" applyFont="1" applyFill="1" applyBorder="1" applyAlignment="1">
      <alignment horizontal="left"/>
    </xf>
    <xf numFmtId="0" fontId="8" fillId="0" borderId="0" xfId="0" applyFont="1" applyFill="1" applyBorder="1" applyAlignment="1">
      <alignment horizontal="left"/>
    </xf>
    <xf numFmtId="2" fontId="1" fillId="0" borderId="0" xfId="0" applyNumberFormat="1" applyFont="1" applyFill="1" applyBorder="1" applyAlignment="1">
      <alignment/>
    </xf>
    <xf numFmtId="0" fontId="1" fillId="0" borderId="0" xfId="0" applyFont="1" applyFill="1" applyBorder="1" applyAlignment="1">
      <alignment/>
    </xf>
    <xf numFmtId="0" fontId="1" fillId="0" borderId="0" xfId="0" applyFont="1" applyFill="1" applyBorder="1" applyAlignment="1">
      <alignment wrapText="1"/>
    </xf>
    <xf numFmtId="2" fontId="1" fillId="0" borderId="0" xfId="0" applyNumberFormat="1" applyFont="1" applyFill="1" applyBorder="1" applyAlignment="1">
      <alignment vertical="top"/>
    </xf>
    <xf numFmtId="0" fontId="1" fillId="0" borderId="0" xfId="0" applyFont="1" applyFill="1" applyBorder="1" applyAlignment="1">
      <alignment horizontal="right" wrapText="1"/>
    </xf>
    <xf numFmtId="4" fontId="10" fillId="0" borderId="0" xfId="0" applyNumberFormat="1" applyFont="1" applyFill="1" applyBorder="1" applyAlignment="1">
      <alignment horizontal="left" vertical="top"/>
    </xf>
    <xf numFmtId="0" fontId="10" fillId="0" borderId="0" xfId="0" applyFont="1" applyFill="1" applyBorder="1" applyAlignment="1">
      <alignment horizontal="center"/>
    </xf>
    <xf numFmtId="2" fontId="10" fillId="0" borderId="0" xfId="0" applyNumberFormat="1" applyFont="1" applyFill="1" applyBorder="1" applyAlignment="1">
      <alignment horizontal="justify" vertical="top"/>
    </xf>
    <xf numFmtId="0" fontId="10" fillId="0" borderId="0" xfId="0" applyFont="1" applyFill="1" applyBorder="1" applyAlignment="1">
      <alignment horizontal="justify" vertical="top"/>
    </xf>
    <xf numFmtId="0" fontId="19" fillId="0" borderId="0" xfId="0" applyFont="1" applyFill="1" applyBorder="1" applyAlignment="1">
      <alignment horizontal="justify" vertical="top"/>
    </xf>
    <xf numFmtId="4" fontId="66" fillId="0" borderId="0" xfId="0" applyNumberFormat="1" applyFont="1" applyFill="1" applyBorder="1" applyAlignment="1">
      <alignment horizontal="center" vertical="top"/>
    </xf>
    <xf numFmtId="4" fontId="66" fillId="0" borderId="0" xfId="0" applyNumberFormat="1" applyFont="1" applyFill="1" applyBorder="1" applyAlignment="1">
      <alignment horizontal="center"/>
    </xf>
    <xf numFmtId="4" fontId="7" fillId="0" borderId="0" xfId="0" applyNumberFormat="1" applyFont="1" applyFill="1" applyBorder="1" applyAlignment="1">
      <alignment horizontal="right"/>
    </xf>
    <xf numFmtId="2" fontId="1" fillId="0" borderId="0" xfId="0" applyNumberFormat="1" applyFont="1" applyFill="1" applyBorder="1" applyAlignment="1">
      <alignment horizontal="center" vertical="top"/>
    </xf>
    <xf numFmtId="4" fontId="15" fillId="0" borderId="0" xfId="0" applyNumberFormat="1" applyFont="1" applyFill="1" applyBorder="1" applyAlignment="1">
      <alignment horizontal="right" vertical="top"/>
    </xf>
    <xf numFmtId="0" fontId="18" fillId="0" borderId="0" xfId="0" applyFont="1" applyFill="1" applyBorder="1" applyAlignment="1">
      <alignment horizontal="center" vertical="top"/>
    </xf>
    <xf numFmtId="4" fontId="15" fillId="0" borderId="0" xfId="0" applyNumberFormat="1" applyFont="1" applyFill="1" applyBorder="1" applyAlignment="1">
      <alignment horizontal="center" vertical="top"/>
    </xf>
    <xf numFmtId="4" fontId="8" fillId="0" borderId="0" xfId="0" applyNumberFormat="1" applyFont="1" applyFill="1" applyBorder="1" applyAlignment="1">
      <alignment horizontal="center" vertical="top" wrapText="1"/>
    </xf>
    <xf numFmtId="4" fontId="65" fillId="0" borderId="0" xfId="0" applyNumberFormat="1" applyFont="1" applyFill="1" applyBorder="1" applyAlignment="1">
      <alignment horizontal="right"/>
    </xf>
    <xf numFmtId="2" fontId="7" fillId="0" borderId="0" xfId="0" applyNumberFormat="1" applyFont="1" applyFill="1" applyBorder="1" applyAlignment="1">
      <alignment horizontal="right" vertical="top"/>
    </xf>
    <xf numFmtId="0" fontId="9" fillId="0" borderId="0" xfId="0" applyFont="1" applyFill="1" applyBorder="1" applyAlignment="1">
      <alignment horizontal="left"/>
    </xf>
    <xf numFmtId="166" fontId="4" fillId="0" borderId="26" xfId="0" applyNumberFormat="1" applyFont="1" applyBorder="1" applyAlignment="1">
      <alignment horizontal="right" vertical="top"/>
    </xf>
    <xf numFmtId="166" fontId="4" fillId="0" borderId="0" xfId="0" applyNumberFormat="1" applyFont="1" applyFill="1" applyBorder="1" applyAlignment="1">
      <alignment horizontal="right" vertical="top"/>
    </xf>
    <xf numFmtId="0" fontId="4" fillId="0" borderId="0" xfId="0" applyFont="1" applyFill="1" applyBorder="1" applyAlignment="1">
      <alignment horizontal="center" vertical="top"/>
    </xf>
    <xf numFmtId="4" fontId="4" fillId="0" borderId="0" xfId="0" applyNumberFormat="1" applyFont="1" applyFill="1" applyBorder="1" applyAlignment="1">
      <alignment horizontal="center" vertical="top"/>
    </xf>
    <xf numFmtId="167" fontId="4" fillId="0" borderId="0" xfId="0" applyNumberFormat="1" applyFont="1" applyFill="1" applyBorder="1" applyAlignment="1">
      <alignment horizontal="right" vertical="top"/>
    </xf>
    <xf numFmtId="0" fontId="7" fillId="0" borderId="0" xfId="0" applyFont="1" applyFill="1" applyBorder="1" applyAlignment="1">
      <alignment horizontal="center" vertical="top"/>
    </xf>
    <xf numFmtId="4" fontId="7" fillId="0" borderId="0" xfId="0" applyNumberFormat="1" applyFont="1" applyFill="1" applyBorder="1" applyAlignment="1">
      <alignment horizontal="center" vertical="top"/>
    </xf>
    <xf numFmtId="167" fontId="7" fillId="0" borderId="0" xfId="0" applyNumberFormat="1" applyFont="1" applyFill="1" applyBorder="1" applyAlignment="1">
      <alignment horizontal="right" vertical="top"/>
    </xf>
    <xf numFmtId="167" fontId="1" fillId="0" borderId="0" xfId="0" applyNumberFormat="1" applyFont="1" applyFill="1" applyBorder="1" applyAlignment="1">
      <alignment horizontal="right" vertical="top" wrapText="1"/>
    </xf>
    <xf numFmtId="167" fontId="1" fillId="0" borderId="0" xfId="0" applyNumberFormat="1" applyFont="1" applyFill="1" applyBorder="1" applyAlignment="1">
      <alignment horizontal="right"/>
    </xf>
    <xf numFmtId="167" fontId="1" fillId="0" borderId="0" xfId="62" applyNumberFormat="1" applyFont="1" applyFill="1" applyBorder="1" applyAlignment="1" applyProtection="1">
      <alignment horizontal="right" vertical="top"/>
      <protection/>
    </xf>
    <xf numFmtId="167" fontId="10" fillId="0" borderId="0" xfId="0" applyNumberFormat="1" applyFont="1" applyFill="1" applyBorder="1" applyAlignment="1">
      <alignment horizontal="right" vertical="top"/>
    </xf>
    <xf numFmtId="0" fontId="1" fillId="0" borderId="0" xfId="0" applyFont="1" applyFill="1" applyBorder="1" applyAlignment="1">
      <alignment vertical="top"/>
    </xf>
    <xf numFmtId="167" fontId="8" fillId="0" borderId="0" xfId="0" applyNumberFormat="1" applyFont="1" applyFill="1" applyBorder="1" applyAlignment="1" applyProtection="1">
      <alignment horizontal="right" vertical="top"/>
      <protection/>
    </xf>
    <xf numFmtId="179" fontId="8" fillId="0" borderId="0" xfId="0" applyNumberFormat="1" applyFont="1" applyFill="1" applyBorder="1" applyAlignment="1">
      <alignment/>
    </xf>
    <xf numFmtId="4" fontId="9" fillId="0" borderId="0" xfId="0" applyNumberFormat="1" applyFont="1" applyFill="1" applyBorder="1" applyAlignment="1">
      <alignment horizontal="center"/>
    </xf>
    <xf numFmtId="0" fontId="11" fillId="0" borderId="0" xfId="0" applyFont="1" applyFill="1" applyBorder="1" applyAlignment="1">
      <alignment/>
    </xf>
    <xf numFmtId="0" fontId="1" fillId="0" borderId="0" xfId="0" applyFont="1" applyFill="1" applyBorder="1" applyAlignment="1">
      <alignment/>
    </xf>
    <xf numFmtId="4" fontId="7" fillId="0" borderId="0" xfId="0" applyNumberFormat="1" applyFont="1" applyFill="1" applyBorder="1" applyAlignment="1">
      <alignment horizontal="center"/>
    </xf>
    <xf numFmtId="179" fontId="1" fillId="0" borderId="0" xfId="0" applyNumberFormat="1" applyFont="1" applyFill="1" applyBorder="1" applyAlignment="1">
      <alignment/>
    </xf>
    <xf numFmtId="49" fontId="1" fillId="0" borderId="0" xfId="0" applyNumberFormat="1" applyFont="1" applyFill="1" applyBorder="1" applyAlignment="1">
      <alignment horizontal="center"/>
    </xf>
    <xf numFmtId="179" fontId="8" fillId="0" borderId="0" xfId="0" applyNumberFormat="1" applyFont="1" applyFill="1" applyBorder="1" applyAlignment="1">
      <alignment/>
    </xf>
    <xf numFmtId="166" fontId="1" fillId="0" borderId="0" xfId="0" applyNumberFormat="1" applyFont="1" applyFill="1" applyBorder="1" applyAlignment="1">
      <alignment/>
    </xf>
    <xf numFmtId="4" fontId="8" fillId="0" borderId="0" xfId="0" applyNumberFormat="1" applyFont="1" applyFill="1" applyBorder="1" applyAlignment="1">
      <alignment/>
    </xf>
    <xf numFmtId="166" fontId="8" fillId="0" borderId="0" xfId="0" applyNumberFormat="1" applyFont="1" applyFill="1" applyBorder="1" applyAlignment="1">
      <alignment/>
    </xf>
    <xf numFmtId="0" fontId="11" fillId="0" borderId="0" xfId="0" applyFont="1" applyFill="1" applyBorder="1" applyAlignment="1">
      <alignment horizontal="center" wrapText="1"/>
    </xf>
    <xf numFmtId="0" fontId="11" fillId="0" borderId="0" xfId="0" applyFont="1" applyFill="1" applyBorder="1" applyAlignment="1">
      <alignment horizontal="center"/>
    </xf>
    <xf numFmtId="0" fontId="8" fillId="0" borderId="0" xfId="0" applyFont="1" applyBorder="1" applyAlignment="1">
      <alignment horizontal="left" vertical="top"/>
    </xf>
    <xf numFmtId="0" fontId="8" fillId="0" borderId="29" xfId="0" applyFont="1" applyFill="1" applyBorder="1" applyAlignment="1">
      <alignment/>
    </xf>
    <xf numFmtId="0" fontId="1" fillId="0" borderId="29" xfId="0" applyFont="1" applyFill="1" applyBorder="1" applyAlignment="1">
      <alignment/>
    </xf>
    <xf numFmtId="179" fontId="8" fillId="0" borderId="29" xfId="0" applyNumberFormat="1" applyFont="1" applyFill="1" applyBorder="1" applyAlignment="1">
      <alignment/>
    </xf>
    <xf numFmtId="0" fontId="1" fillId="0" borderId="29" xfId="0" applyFont="1" applyFill="1" applyBorder="1" applyAlignment="1">
      <alignment horizontal="center"/>
    </xf>
    <xf numFmtId="0" fontId="8" fillId="0" borderId="13" xfId="0" applyFont="1" applyFill="1" applyBorder="1" applyAlignment="1">
      <alignment horizontal="center"/>
    </xf>
    <xf numFmtId="0" fontId="8" fillId="0" borderId="13" xfId="0" applyFont="1" applyFill="1" applyBorder="1" applyAlignment="1">
      <alignment/>
    </xf>
    <xf numFmtId="0" fontId="8" fillId="0" borderId="13" xfId="0" applyFont="1" applyFill="1" applyBorder="1" applyAlignment="1">
      <alignment/>
    </xf>
    <xf numFmtId="179" fontId="8" fillId="0" borderId="13" xfId="0" applyNumberFormat="1" applyFont="1" applyFill="1" applyBorder="1" applyAlignment="1">
      <alignment/>
    </xf>
    <xf numFmtId="0" fontId="11" fillId="0" borderId="0" xfId="0" applyFont="1" applyFill="1" applyBorder="1" applyAlignment="1">
      <alignment horizontal="center" wrapText="1"/>
    </xf>
    <xf numFmtId="0" fontId="11" fillId="0" borderId="0" xfId="0" applyFont="1" applyFill="1" applyBorder="1" applyAlignment="1">
      <alignment horizontal="center"/>
    </xf>
    <xf numFmtId="0" fontId="8" fillId="0" borderId="0" xfId="0" applyFont="1" applyAlignment="1">
      <alignment horizontal="left"/>
    </xf>
    <xf numFmtId="0" fontId="0" fillId="0" borderId="0" xfId="0" applyAlignment="1">
      <alignment/>
    </xf>
    <xf numFmtId="0" fontId="3" fillId="0" borderId="10" xfId="0" applyFont="1" applyBorder="1" applyAlignment="1">
      <alignment horizontal="left" vertical="top"/>
    </xf>
    <xf numFmtId="0" fontId="4" fillId="0" borderId="10" xfId="0" applyFont="1" applyBorder="1" applyAlignment="1">
      <alignment horizontal="right" vertical="top" wrapText="1"/>
    </xf>
    <xf numFmtId="4" fontId="7" fillId="0" borderId="0" xfId="0" applyNumberFormat="1" applyFont="1" applyFill="1" applyBorder="1" applyAlignment="1">
      <alignment horizontal="justify" vertical="top" wrapText="1"/>
    </xf>
    <xf numFmtId="0" fontId="7" fillId="0" borderId="0" xfId="0" applyFont="1" applyFill="1" applyAlignment="1">
      <alignment vertical="top"/>
    </xf>
    <xf numFmtId="0" fontId="1" fillId="0" borderId="0" xfId="0" applyFont="1" applyFill="1" applyAlignment="1">
      <alignment vertical="top"/>
    </xf>
    <xf numFmtId="0" fontId="4" fillId="0" borderId="26" xfId="0" applyFont="1" applyBorder="1" applyAlignment="1">
      <alignment horizontal="right" vertical="top" wrapText="1"/>
    </xf>
    <xf numFmtId="0" fontId="4" fillId="0" borderId="0" xfId="0" applyFont="1" applyFill="1" applyBorder="1" applyAlignment="1">
      <alignment horizontal="right" vertical="top" wrapText="1"/>
    </xf>
    <xf numFmtId="0" fontId="1" fillId="0" borderId="0" xfId="0" applyFont="1" applyBorder="1" applyAlignment="1">
      <alignment vertical="top" wrapText="1"/>
    </xf>
    <xf numFmtId="0" fontId="1" fillId="0" borderId="0" xfId="0" applyFont="1" applyAlignment="1">
      <alignment vertical="top" wrapText="1"/>
    </xf>
    <xf numFmtId="0" fontId="63" fillId="0" borderId="0" xfId="0" applyFont="1" applyFill="1" applyBorder="1" applyAlignment="1">
      <alignment horizontal="left" vertical="top" wrapText="1"/>
    </xf>
    <xf numFmtId="0" fontId="63" fillId="0" borderId="0" xfId="0" applyFont="1" applyFill="1" applyBorder="1" applyAlignment="1">
      <alignment horizontal="left" wrapText="1"/>
    </xf>
    <xf numFmtId="0" fontId="63" fillId="0" borderId="0" xfId="0" applyFont="1" applyFill="1" applyBorder="1" applyAlignment="1">
      <alignment horizontal="left" vertical="distributed" wrapText="1"/>
    </xf>
    <xf numFmtId="0" fontId="8" fillId="0" borderId="0" xfId="0" applyFont="1" applyFill="1" applyBorder="1" applyAlignment="1">
      <alignment horizontal="left" vertical="top"/>
    </xf>
    <xf numFmtId="0" fontId="8" fillId="0" borderId="0" xfId="0" applyFont="1" applyBorder="1" applyAlignment="1">
      <alignment horizontal="left" vertical="top"/>
    </xf>
    <xf numFmtId="0" fontId="1" fillId="0" borderId="0" xfId="0" applyFont="1" applyFill="1" applyBorder="1" applyAlignment="1">
      <alignment horizontal="left" vertical="top"/>
    </xf>
    <xf numFmtId="0" fontId="3" fillId="0" borderId="10" xfId="0" applyFont="1" applyFill="1" applyBorder="1" applyAlignment="1">
      <alignment horizontal="left" vertical="center"/>
    </xf>
    <xf numFmtId="0" fontId="4" fillId="0" borderId="10" xfId="0" applyFont="1" applyFill="1" applyBorder="1" applyAlignment="1">
      <alignment horizontal="right" vertical="top" wrapText="1"/>
    </xf>
    <xf numFmtId="0" fontId="4" fillId="0" borderId="26" xfId="0" applyFont="1" applyFill="1" applyBorder="1" applyAlignment="1">
      <alignment horizontal="right" vertical="top" wrapText="1"/>
    </xf>
    <xf numFmtId="0" fontId="19" fillId="0" borderId="0" xfId="0" applyFont="1" applyFill="1" applyBorder="1" applyAlignment="1">
      <alignment horizontal="left" vertical="top" shrinkToFit="1"/>
    </xf>
    <xf numFmtId="0" fontId="3" fillId="0" borderId="10"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 fillId="0" borderId="0" xfId="0" applyFont="1" applyFill="1" applyBorder="1" applyAlignment="1">
      <alignment vertical="center"/>
    </xf>
    <xf numFmtId="0" fontId="10" fillId="0" borderId="0" xfId="0" applyFont="1" applyFill="1" applyBorder="1" applyAlignment="1">
      <alignment horizontal="center" vertical="top"/>
    </xf>
    <xf numFmtId="0" fontId="1" fillId="0" borderId="0" xfId="0" applyFont="1" applyAlignment="1">
      <alignment horizontal="center" vertical="top"/>
    </xf>
    <xf numFmtId="0" fontId="3" fillId="0" borderId="0" xfId="0" applyFont="1" applyFill="1" applyBorder="1" applyAlignment="1">
      <alignment horizontal="left" vertical="center" wrapText="1"/>
    </xf>
    <xf numFmtId="0" fontId="8" fillId="0" borderId="24" xfId="0" applyFont="1" applyFill="1" applyBorder="1" applyAlignment="1">
      <alignment vertical="top" wrapText="1"/>
    </xf>
    <xf numFmtId="0" fontId="1" fillId="0" borderId="24" xfId="0" applyFont="1" applyFill="1" applyBorder="1" applyAlignment="1">
      <alignment vertical="top"/>
    </xf>
    <xf numFmtId="0" fontId="4" fillId="0" borderId="11" xfId="0" applyFont="1" applyFill="1" applyBorder="1" applyAlignment="1">
      <alignment horizontal="left" vertical="center" wrapText="1"/>
    </xf>
    <xf numFmtId="0" fontId="1" fillId="0" borderId="11" xfId="0" applyFont="1" applyFill="1" applyBorder="1" applyAlignment="1">
      <alignment vertical="center"/>
    </xf>
    <xf numFmtId="0" fontId="8" fillId="0" borderId="24" xfId="0" applyNumberFormat="1" applyFont="1" applyFill="1" applyBorder="1" applyAlignment="1">
      <alignment vertical="top" wrapText="1"/>
    </xf>
    <xf numFmtId="0" fontId="8" fillId="0" borderId="24" xfId="0" applyNumberFormat="1" applyFont="1" applyFill="1" applyBorder="1" applyAlignment="1">
      <alignment/>
    </xf>
  </cellXfs>
  <cellStyles count="52">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Excel Built-in Explanatory Text" xfId="34"/>
    <cellStyle name="Hyperlink" xfId="35"/>
    <cellStyle name="Izhod" xfId="36"/>
    <cellStyle name="Naslov" xfId="37"/>
    <cellStyle name="Naslov 1" xfId="38"/>
    <cellStyle name="Naslov 2" xfId="39"/>
    <cellStyle name="Naslov 3" xfId="40"/>
    <cellStyle name="Naslov 4" xfId="41"/>
    <cellStyle name="Navadno 2" xfId="42"/>
    <cellStyle name="Navadno_PRAZ" xfId="43"/>
    <cellStyle name="Nevtralno" xfId="44"/>
    <cellStyle name="Followed Hyperlink" xfId="45"/>
    <cellStyle name="Percent" xfId="46"/>
    <cellStyle name="Opomba" xfId="47"/>
    <cellStyle name="Opozorilo" xfId="48"/>
    <cellStyle name="Pojasnjevalno besedilo" xfId="49"/>
    <cellStyle name="Poudarek1" xfId="50"/>
    <cellStyle name="Poudarek2" xfId="51"/>
    <cellStyle name="Poudarek3" xfId="52"/>
    <cellStyle name="Poudarek4" xfId="53"/>
    <cellStyle name="Poudarek5" xfId="54"/>
    <cellStyle name="Poudarek6" xfId="55"/>
    <cellStyle name="Povezana celica" xfId="56"/>
    <cellStyle name="Preveri celico" xfId="57"/>
    <cellStyle name="Računanje" xfId="58"/>
    <cellStyle name="Slabo" xfId="59"/>
    <cellStyle name="Currency" xfId="60"/>
    <cellStyle name="Currency [0]" xfId="61"/>
    <cellStyle name="Comma" xfId="62"/>
    <cellStyle name="Comma [0]" xfId="63"/>
    <cellStyle name="Vnos" xfId="64"/>
    <cellStyle name="Vsota"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D320"/>
      <rgbColor rgb="00FF00FF"/>
      <rgbColor rgb="0000FFFF"/>
      <rgbColor rgb="00800000"/>
      <rgbColor rgb="00008000"/>
      <rgbColor rgb="00000080"/>
      <rgbColor rgb="00808000"/>
      <rgbColor rgb="00800080"/>
      <rgbColor rgb="00008080"/>
      <rgbColor rgb="00B2B2B2"/>
      <rgbColor rgb="00808080"/>
      <rgbColor rgb="009999FF"/>
      <rgbColor rgb="00993366"/>
      <rgbColor rgb="00FDEADA"/>
      <rgbColor rgb="00DBEEF4"/>
      <rgbColor rgb="00660066"/>
      <rgbColor rgb="00FF8080"/>
      <rgbColor rgb="000066CC"/>
      <rgbColor rgb="00FFCCFF"/>
      <rgbColor rgb="00000080"/>
      <rgbColor rgb="00FF00FF"/>
      <rgbColor rgb="00CCFF66"/>
      <rgbColor rgb="0000FFFF"/>
      <rgbColor rgb="00800080"/>
      <rgbColor rgb="00800000"/>
      <rgbColor rgb="00008080"/>
      <rgbColor rgb="000000FF"/>
      <rgbColor rgb="0000CCFF"/>
      <rgbColor rgb="00CCFFFF"/>
      <rgbColor rgb="00CCFF99"/>
      <rgbColor rgb="00FFFF99"/>
      <rgbColor rgb="0083CAFF"/>
      <rgbColor rgb="00FF99FF"/>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FF"/>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22"/>
  </sheetPr>
  <dimension ref="A1:O151"/>
  <sheetViews>
    <sheetView tabSelected="1" view="pageBreakPreview" zoomScaleSheetLayoutView="100" workbookViewId="0" topLeftCell="A1">
      <selection activeCell="C32" sqref="C32"/>
    </sheetView>
  </sheetViews>
  <sheetFormatPr defaultColWidth="9.00390625" defaultRowHeight="12.75"/>
  <cols>
    <col min="1" max="1" width="3.00390625" style="5" customWidth="1"/>
    <col min="2" max="2" width="5.75390625" style="36" customWidth="1"/>
    <col min="3" max="3" width="37.75390625" style="5" customWidth="1"/>
    <col min="4" max="4" width="14.125" style="5" customWidth="1"/>
    <col min="5" max="5" width="26.375" style="5" customWidth="1"/>
    <col min="6" max="6" width="15.25390625" style="5" customWidth="1"/>
    <col min="7" max="7" width="3.00390625" style="5" customWidth="1"/>
    <col min="8" max="8" width="5.75390625" style="36" customWidth="1"/>
    <col min="9" max="9" width="39.25390625" style="5" customWidth="1"/>
    <col min="10" max="10" width="14.125" style="5" customWidth="1"/>
    <col min="11" max="11" width="22.125" style="5" customWidth="1"/>
    <col min="12" max="12" width="15.25390625" style="5" customWidth="1"/>
    <col min="13" max="16384" width="9.00390625" style="5" customWidth="1"/>
  </cols>
  <sheetData>
    <row r="1" spans="1:15" ht="12.75">
      <c r="A1" s="38"/>
      <c r="B1" s="565" t="s">
        <v>1020</v>
      </c>
      <c r="C1" s="566"/>
      <c r="D1" s="566"/>
      <c r="E1" s="566"/>
      <c r="F1" s="507"/>
      <c r="G1" s="42"/>
      <c r="H1" s="72"/>
      <c r="I1" s="563"/>
      <c r="J1" s="564"/>
      <c r="K1" s="564"/>
      <c r="L1" s="507"/>
      <c r="M1" s="507"/>
      <c r="N1" s="507"/>
      <c r="O1" s="507"/>
    </row>
    <row r="2" spans="1:15" ht="12.75">
      <c r="A2" s="38"/>
      <c r="B2" s="565" t="s">
        <v>0</v>
      </c>
      <c r="C2" s="566"/>
      <c r="D2" s="566"/>
      <c r="E2" s="566"/>
      <c r="F2" s="507"/>
      <c r="G2" s="42"/>
      <c r="H2" s="72"/>
      <c r="I2" s="552"/>
      <c r="J2" s="553"/>
      <c r="K2" s="553"/>
      <c r="L2" s="507"/>
      <c r="M2" s="507"/>
      <c r="N2" s="507"/>
      <c r="O2" s="507"/>
    </row>
    <row r="3" spans="3:15" ht="12.75">
      <c r="C3" s="39"/>
      <c r="E3" s="40" t="s">
        <v>216</v>
      </c>
      <c r="F3" s="507"/>
      <c r="G3" s="507"/>
      <c r="H3" s="456"/>
      <c r="I3" s="543"/>
      <c r="J3" s="507"/>
      <c r="K3" s="40"/>
      <c r="L3" s="507"/>
      <c r="M3" s="507"/>
      <c r="N3" s="507"/>
      <c r="O3" s="507"/>
    </row>
    <row r="4" spans="2:15" ht="12.75">
      <c r="B4" s="559" t="s">
        <v>750</v>
      </c>
      <c r="C4" s="560" t="s">
        <v>1</v>
      </c>
      <c r="D4" s="561"/>
      <c r="E4" s="562">
        <f>E21</f>
        <v>0</v>
      </c>
      <c r="F4" s="507"/>
      <c r="G4" s="507"/>
      <c r="H4" s="72"/>
      <c r="I4" s="41"/>
      <c r="J4" s="42"/>
      <c r="K4" s="541"/>
      <c r="L4" s="507"/>
      <c r="M4" s="507"/>
      <c r="N4" s="507"/>
      <c r="O4" s="507"/>
    </row>
    <row r="5" spans="2:15" ht="12.75">
      <c r="B5" s="72" t="s">
        <v>751</v>
      </c>
      <c r="C5" s="41" t="s">
        <v>13</v>
      </c>
      <c r="D5" s="42"/>
      <c r="E5" s="541">
        <f>E31</f>
        <v>0</v>
      </c>
      <c r="F5" s="507"/>
      <c r="G5" s="507"/>
      <c r="H5" s="72"/>
      <c r="I5" s="41"/>
      <c r="J5" s="42"/>
      <c r="K5" s="541"/>
      <c r="L5" s="507"/>
      <c r="M5" s="507"/>
      <c r="N5" s="507"/>
      <c r="O5" s="507"/>
    </row>
    <row r="6" spans="2:15" ht="12.75">
      <c r="B6" s="72" t="s">
        <v>752</v>
      </c>
      <c r="C6" s="41" t="s">
        <v>26</v>
      </c>
      <c r="D6" s="42"/>
      <c r="E6" s="541">
        <f>E41</f>
        <v>0</v>
      </c>
      <c r="F6" s="507"/>
      <c r="G6" s="507"/>
      <c r="H6" s="72"/>
      <c r="I6" s="41"/>
      <c r="J6" s="42"/>
      <c r="K6" s="541"/>
      <c r="L6" s="507"/>
      <c r="M6" s="507"/>
      <c r="N6" s="507"/>
      <c r="O6" s="507"/>
    </row>
    <row r="7" spans="2:15" ht="12.75">
      <c r="B7" s="72" t="s">
        <v>753</v>
      </c>
      <c r="C7" s="41" t="s">
        <v>37</v>
      </c>
      <c r="D7" s="42"/>
      <c r="E7" s="541">
        <f>E51</f>
        <v>0</v>
      </c>
      <c r="F7" s="507"/>
      <c r="G7" s="507"/>
      <c r="H7" s="72"/>
      <c r="I7" s="41"/>
      <c r="J7" s="42"/>
      <c r="K7" s="541"/>
      <c r="L7" s="507"/>
      <c r="M7" s="507"/>
      <c r="N7" s="507"/>
      <c r="O7" s="507"/>
    </row>
    <row r="8" spans="2:15" ht="12.75">
      <c r="B8" s="72" t="s">
        <v>754</v>
      </c>
      <c r="C8" s="41" t="s">
        <v>52</v>
      </c>
      <c r="D8" s="42"/>
      <c r="E8" s="541">
        <f>E59</f>
        <v>0</v>
      </c>
      <c r="F8" s="507"/>
      <c r="G8" s="507"/>
      <c r="H8" s="72"/>
      <c r="I8" s="41"/>
      <c r="J8" s="42"/>
      <c r="K8" s="541"/>
      <c r="L8" s="507"/>
      <c r="M8" s="507"/>
      <c r="N8" s="507"/>
      <c r="O8" s="507"/>
    </row>
    <row r="9" spans="2:15" ht="12.75">
      <c r="B9" s="72" t="s">
        <v>786</v>
      </c>
      <c r="C9" s="41" t="s">
        <v>1023</v>
      </c>
      <c r="D9" s="42"/>
      <c r="E9" s="541">
        <f>'F.-ostala dela'!F14</f>
        <v>0</v>
      </c>
      <c r="F9" s="507"/>
      <c r="G9" s="507"/>
      <c r="H9" s="72"/>
      <c r="I9" s="41"/>
      <c r="J9" s="42"/>
      <c r="K9" s="541"/>
      <c r="L9" s="507"/>
      <c r="M9" s="507"/>
      <c r="N9" s="507"/>
      <c r="O9" s="507"/>
    </row>
    <row r="10" spans="2:15" ht="12.75">
      <c r="B10" s="72" t="s">
        <v>1022</v>
      </c>
      <c r="C10" s="41" t="s">
        <v>1014</v>
      </c>
      <c r="D10" s="42"/>
      <c r="E10" s="541">
        <f>(SUM(E4:E9))*0.1</f>
        <v>0</v>
      </c>
      <c r="F10" s="507"/>
      <c r="G10" s="507"/>
      <c r="H10" s="72"/>
      <c r="I10" s="41"/>
      <c r="J10" s="42"/>
      <c r="K10" s="541"/>
      <c r="L10" s="507"/>
      <c r="M10" s="507"/>
      <c r="N10" s="507"/>
      <c r="O10" s="507"/>
    </row>
    <row r="11" spans="2:15" ht="13.5" thickBot="1">
      <c r="B11" s="558"/>
      <c r="C11" s="555" t="s">
        <v>74</v>
      </c>
      <c r="D11" s="556"/>
      <c r="E11" s="557">
        <f>SUM(E4:E10)</f>
        <v>0</v>
      </c>
      <c r="F11" s="507"/>
      <c r="G11" s="507"/>
      <c r="H11" s="72"/>
      <c r="I11" s="41"/>
      <c r="J11" s="42"/>
      <c r="K11" s="541"/>
      <c r="L11" s="507"/>
      <c r="M11" s="507"/>
      <c r="N11" s="507"/>
      <c r="O11" s="507"/>
    </row>
    <row r="12" spans="1:15" ht="12.75">
      <c r="A12" s="43"/>
      <c r="B12" s="68"/>
      <c r="C12" s="44" t="s">
        <v>60</v>
      </c>
      <c r="D12" s="44"/>
      <c r="E12" s="46">
        <f>E11*0.22</f>
        <v>0</v>
      </c>
      <c r="F12" s="507"/>
      <c r="G12" s="507"/>
      <c r="H12" s="72"/>
      <c r="I12" s="42"/>
      <c r="J12" s="42"/>
      <c r="K12" s="541"/>
      <c r="L12" s="507"/>
      <c r="M12" s="507"/>
      <c r="N12" s="507"/>
      <c r="O12" s="507"/>
    </row>
    <row r="13" spans="1:15" ht="13.5" thickBot="1">
      <c r="A13" s="43"/>
      <c r="B13" s="558"/>
      <c r="C13" s="555" t="s">
        <v>338</v>
      </c>
      <c r="D13" s="556"/>
      <c r="E13" s="557">
        <f>E11+E12</f>
        <v>0</v>
      </c>
      <c r="F13" s="507"/>
      <c r="G13" s="507"/>
      <c r="H13" s="456"/>
      <c r="I13" s="42"/>
      <c r="J13" s="507"/>
      <c r="K13" s="541"/>
      <c r="L13" s="507"/>
      <c r="M13" s="507"/>
      <c r="N13" s="507"/>
      <c r="O13" s="507"/>
    </row>
    <row r="14" spans="1:15" ht="12.75">
      <c r="A14" s="43"/>
      <c r="B14" s="45"/>
      <c r="C14" s="44"/>
      <c r="D14" s="43"/>
      <c r="E14" s="46"/>
      <c r="F14" s="507"/>
      <c r="G14" s="507"/>
      <c r="H14" s="456"/>
      <c r="I14" s="42"/>
      <c r="J14" s="507"/>
      <c r="K14" s="541"/>
      <c r="L14" s="507"/>
      <c r="M14" s="507"/>
      <c r="N14" s="507"/>
      <c r="O14" s="507"/>
    </row>
    <row r="15" spans="2:15" ht="12.75">
      <c r="B15" s="47" t="s">
        <v>217</v>
      </c>
      <c r="C15" s="48" t="s">
        <v>1</v>
      </c>
      <c r="D15" s="49"/>
      <c r="E15" s="50" t="s">
        <v>216</v>
      </c>
      <c r="F15" s="507"/>
      <c r="G15" s="507"/>
      <c r="H15" s="72"/>
      <c r="I15" s="41"/>
      <c r="J15" s="542"/>
      <c r="K15" s="40"/>
      <c r="L15" s="507"/>
      <c r="M15" s="507"/>
      <c r="N15" s="507"/>
      <c r="O15" s="507"/>
    </row>
    <row r="16" spans="2:15" ht="12.75">
      <c r="B16" s="45" t="s">
        <v>2</v>
      </c>
      <c r="C16" s="51" t="s">
        <v>3</v>
      </c>
      <c r="D16" s="52"/>
      <c r="E16" s="53">
        <f>'A.1'!F22</f>
        <v>0</v>
      </c>
      <c r="F16" s="507"/>
      <c r="G16" s="507"/>
      <c r="H16" s="456"/>
      <c r="I16" s="544"/>
      <c r="J16" s="545"/>
      <c r="K16" s="546"/>
      <c r="L16" s="507"/>
      <c r="M16" s="507"/>
      <c r="N16" s="507"/>
      <c r="O16" s="507"/>
    </row>
    <row r="17" spans="2:15" ht="12.75">
      <c r="B17" s="54" t="s">
        <v>4</v>
      </c>
      <c r="C17" s="55" t="s">
        <v>5</v>
      </c>
      <c r="D17" s="56"/>
      <c r="E17" s="53">
        <f>'A.2'!F18</f>
        <v>0</v>
      </c>
      <c r="F17" s="507"/>
      <c r="G17" s="507"/>
      <c r="H17" s="547"/>
      <c r="I17" s="544"/>
      <c r="J17" s="374"/>
      <c r="K17" s="546"/>
      <c r="L17" s="507"/>
      <c r="M17" s="507"/>
      <c r="N17" s="507"/>
      <c r="O17" s="507"/>
    </row>
    <row r="18" spans="2:15" ht="12.75">
      <c r="B18" s="54" t="s">
        <v>6</v>
      </c>
      <c r="C18" s="55" t="s">
        <v>7</v>
      </c>
      <c r="D18" s="56"/>
      <c r="E18" s="53">
        <f>'A.3'!F38</f>
        <v>0</v>
      </c>
      <c r="F18" s="507"/>
      <c r="G18" s="507"/>
      <c r="H18" s="547"/>
      <c r="I18" s="544"/>
      <c r="J18" s="374"/>
      <c r="K18" s="546"/>
      <c r="L18" s="507"/>
      <c r="M18" s="507"/>
      <c r="N18" s="507"/>
      <c r="O18" s="507"/>
    </row>
    <row r="19" spans="2:15" ht="12.75">
      <c r="B19" s="54" t="s">
        <v>8</v>
      </c>
      <c r="C19" s="55" t="s">
        <v>9</v>
      </c>
      <c r="D19" s="56"/>
      <c r="E19" s="53">
        <f>'A.4'!F34</f>
        <v>0</v>
      </c>
      <c r="F19" s="507"/>
      <c r="G19" s="507"/>
      <c r="H19" s="547"/>
      <c r="I19" s="544"/>
      <c r="J19" s="374"/>
      <c r="K19" s="546"/>
      <c r="L19" s="507"/>
      <c r="M19" s="507"/>
      <c r="N19" s="507"/>
      <c r="O19" s="507"/>
    </row>
    <row r="20" spans="2:15" ht="12.75">
      <c r="B20" s="57" t="s">
        <v>10</v>
      </c>
      <c r="C20" s="51" t="s">
        <v>11</v>
      </c>
      <c r="D20" s="58"/>
      <c r="E20" s="59">
        <f>'A.5'!F28</f>
        <v>0</v>
      </c>
      <c r="F20" s="507"/>
      <c r="G20" s="507"/>
      <c r="H20" s="547"/>
      <c r="I20" s="544"/>
      <c r="J20" s="374"/>
      <c r="K20" s="546"/>
      <c r="L20" s="507"/>
      <c r="M20" s="507"/>
      <c r="N20" s="507"/>
      <c r="O20" s="507"/>
    </row>
    <row r="21" spans="2:15" ht="12.75">
      <c r="B21" s="60"/>
      <c r="C21" s="61" t="s">
        <v>215</v>
      </c>
      <c r="D21" s="62"/>
      <c r="E21" s="63">
        <f>SUM(E16:E20)</f>
        <v>0</v>
      </c>
      <c r="F21" s="507"/>
      <c r="G21" s="507"/>
      <c r="H21" s="72"/>
      <c r="I21" s="41"/>
      <c r="J21" s="73"/>
      <c r="K21" s="548"/>
      <c r="L21" s="507"/>
      <c r="M21" s="507"/>
      <c r="N21" s="507"/>
      <c r="O21" s="507"/>
    </row>
    <row r="22" spans="2:15" ht="12.75">
      <c r="B22" s="57"/>
      <c r="C22" s="51"/>
      <c r="D22" s="58"/>
      <c r="E22" s="64"/>
      <c r="F22" s="507"/>
      <c r="G22" s="507"/>
      <c r="H22" s="547"/>
      <c r="I22" s="544"/>
      <c r="J22" s="374"/>
      <c r="K22" s="549"/>
      <c r="L22" s="507"/>
      <c r="M22" s="507"/>
      <c r="N22" s="507"/>
      <c r="O22" s="507"/>
    </row>
    <row r="23" spans="2:15" ht="12.75">
      <c r="B23" s="47" t="s">
        <v>218</v>
      </c>
      <c r="C23" s="48" t="s">
        <v>13</v>
      </c>
      <c r="D23" s="49"/>
      <c r="E23" s="50" t="s">
        <v>216</v>
      </c>
      <c r="F23" s="507"/>
      <c r="G23" s="507"/>
      <c r="H23" s="72"/>
      <c r="I23" s="41"/>
      <c r="J23" s="542"/>
      <c r="K23" s="40"/>
      <c r="L23" s="507"/>
      <c r="M23" s="507"/>
      <c r="N23" s="507"/>
      <c r="O23" s="507"/>
    </row>
    <row r="24" spans="2:15" ht="12.75">
      <c r="B24" s="57" t="s">
        <v>14</v>
      </c>
      <c r="C24" s="51" t="s">
        <v>15</v>
      </c>
      <c r="D24" s="58"/>
      <c r="E24" s="65">
        <f>'B.1'!F30</f>
        <v>0</v>
      </c>
      <c r="F24" s="507"/>
      <c r="G24" s="507"/>
      <c r="H24" s="547"/>
      <c r="I24" s="544"/>
      <c r="J24" s="374"/>
      <c r="K24" s="371"/>
      <c r="L24" s="507"/>
      <c r="M24" s="507"/>
      <c r="N24" s="507"/>
      <c r="O24" s="507"/>
    </row>
    <row r="25" spans="2:15" ht="12.75">
      <c r="B25" s="57" t="s">
        <v>16</v>
      </c>
      <c r="C25" s="51" t="s">
        <v>259</v>
      </c>
      <c r="D25" s="58"/>
      <c r="E25" s="66">
        <f>'B.2'!F14</f>
        <v>0</v>
      </c>
      <c r="F25" s="507"/>
      <c r="G25" s="507"/>
      <c r="H25" s="547"/>
      <c r="I25" s="544"/>
      <c r="J25" s="374"/>
      <c r="K25" s="371"/>
      <c r="L25" s="507"/>
      <c r="M25" s="507"/>
      <c r="N25" s="507"/>
      <c r="O25" s="507"/>
    </row>
    <row r="26" spans="2:15" ht="12.75">
      <c r="B26" s="57" t="s">
        <v>17</v>
      </c>
      <c r="C26" s="51" t="s">
        <v>19</v>
      </c>
      <c r="D26" s="58"/>
      <c r="E26" s="66">
        <f>'B.3'!F12</f>
        <v>0</v>
      </c>
      <c r="F26" s="507"/>
      <c r="G26" s="507"/>
      <c r="H26" s="547"/>
      <c r="I26" s="544"/>
      <c r="J26" s="374"/>
      <c r="K26" s="371"/>
      <c r="L26" s="507"/>
      <c r="M26" s="507"/>
      <c r="N26" s="507"/>
      <c r="O26" s="507"/>
    </row>
    <row r="27" spans="2:15" ht="12.75">
      <c r="B27" s="57" t="s">
        <v>18</v>
      </c>
      <c r="C27" s="51" t="s">
        <v>21</v>
      </c>
      <c r="D27" s="58"/>
      <c r="E27" s="66">
        <f>'B.4'!F71</f>
        <v>0</v>
      </c>
      <c r="F27" s="507"/>
      <c r="G27" s="507"/>
      <c r="H27" s="547"/>
      <c r="I27" s="544"/>
      <c r="J27" s="374"/>
      <c r="K27" s="371"/>
      <c r="L27" s="507"/>
      <c r="M27" s="507"/>
      <c r="N27" s="507"/>
      <c r="O27" s="507"/>
    </row>
    <row r="28" spans="2:15" ht="12.75">
      <c r="B28" s="57" t="s">
        <v>20</v>
      </c>
      <c r="C28" s="51" t="s">
        <v>807</v>
      </c>
      <c r="D28" s="58"/>
      <c r="E28" s="66">
        <f>'B.5'!F20</f>
        <v>0</v>
      </c>
      <c r="F28" s="507"/>
      <c r="G28" s="507"/>
      <c r="H28" s="547"/>
      <c r="I28" s="544"/>
      <c r="J28" s="374"/>
      <c r="K28" s="371"/>
      <c r="L28" s="507"/>
      <c r="M28" s="507"/>
      <c r="N28" s="507"/>
      <c r="O28" s="507"/>
    </row>
    <row r="29" spans="2:15" ht="12.75">
      <c r="B29" s="57" t="s">
        <v>22</v>
      </c>
      <c r="C29" s="51" t="s">
        <v>24</v>
      </c>
      <c r="D29" s="58"/>
      <c r="E29" s="66">
        <f>'B.6'!F18</f>
        <v>0</v>
      </c>
      <c r="F29" s="507"/>
      <c r="G29" s="507"/>
      <c r="H29" s="547"/>
      <c r="I29" s="544"/>
      <c r="J29" s="374"/>
      <c r="K29" s="371"/>
      <c r="L29" s="507"/>
      <c r="M29" s="507"/>
      <c r="N29" s="507"/>
      <c r="O29" s="507"/>
    </row>
    <row r="30" spans="2:15" ht="12.75">
      <c r="B30" s="57" t="s">
        <v>23</v>
      </c>
      <c r="C30" s="51" t="s">
        <v>25</v>
      </c>
      <c r="D30" s="58"/>
      <c r="E30" s="65">
        <f>'B.7'!F26</f>
        <v>0</v>
      </c>
      <c r="F30" s="507"/>
      <c r="G30" s="507"/>
      <c r="H30" s="547"/>
      <c r="I30" s="544"/>
      <c r="J30" s="374"/>
      <c r="K30" s="371"/>
      <c r="L30" s="507"/>
      <c r="M30" s="507"/>
      <c r="N30" s="507"/>
      <c r="O30" s="507"/>
    </row>
    <row r="31" spans="2:15" ht="12.75">
      <c r="B31" s="60"/>
      <c r="C31" s="61" t="s">
        <v>220</v>
      </c>
      <c r="D31" s="62"/>
      <c r="E31" s="67">
        <f>SUM(E24:E30)</f>
        <v>0</v>
      </c>
      <c r="F31" s="507"/>
      <c r="G31" s="507"/>
      <c r="H31" s="72"/>
      <c r="I31" s="41"/>
      <c r="J31" s="73"/>
      <c r="K31" s="550"/>
      <c r="L31" s="507"/>
      <c r="M31" s="507"/>
      <c r="N31" s="507"/>
      <c r="O31" s="507"/>
    </row>
    <row r="32" spans="2:15" ht="12.75">
      <c r="B32" s="68"/>
      <c r="C32" s="69"/>
      <c r="D32" s="70"/>
      <c r="E32" s="71"/>
      <c r="F32" s="507"/>
      <c r="G32" s="507"/>
      <c r="H32" s="72"/>
      <c r="I32" s="41"/>
      <c r="J32" s="73"/>
      <c r="K32" s="551"/>
      <c r="L32" s="507"/>
      <c r="M32" s="507"/>
      <c r="N32" s="507"/>
      <c r="O32" s="507"/>
    </row>
    <row r="33" spans="2:15" ht="12.75">
      <c r="B33" s="72" t="s">
        <v>219</v>
      </c>
      <c r="C33" s="41" t="s">
        <v>26</v>
      </c>
      <c r="D33" s="73"/>
      <c r="E33" s="40" t="s">
        <v>216</v>
      </c>
      <c r="F33" s="507"/>
      <c r="G33" s="507"/>
      <c r="H33" s="72"/>
      <c r="I33" s="41"/>
      <c r="J33" s="73"/>
      <c r="K33" s="40"/>
      <c r="L33" s="507"/>
      <c r="M33" s="507"/>
      <c r="N33" s="507"/>
      <c r="O33" s="507"/>
    </row>
    <row r="34" spans="2:15" ht="12.75">
      <c r="B34" s="74" t="s">
        <v>27</v>
      </c>
      <c r="C34" s="75" t="s">
        <v>28</v>
      </c>
      <c r="D34" s="76"/>
      <c r="E34" s="77">
        <f>C_ZU!F6</f>
        <v>0</v>
      </c>
      <c r="F34" s="507"/>
      <c r="G34" s="507"/>
      <c r="H34" s="456"/>
      <c r="I34" s="544"/>
      <c r="J34" s="73"/>
      <c r="K34" s="546"/>
      <c r="L34" s="507"/>
      <c r="M34" s="507"/>
      <c r="N34" s="507"/>
      <c r="O34" s="507"/>
    </row>
    <row r="35" spans="2:15" ht="12.75">
      <c r="B35" s="45" t="s">
        <v>29</v>
      </c>
      <c r="C35" s="51" t="s">
        <v>5</v>
      </c>
      <c r="D35" s="70"/>
      <c r="E35" s="59">
        <f>C_ZU!F7</f>
        <v>0</v>
      </c>
      <c r="F35" s="507"/>
      <c r="G35" s="507"/>
      <c r="H35" s="456"/>
      <c r="I35" s="544"/>
      <c r="J35" s="73"/>
      <c r="K35" s="546"/>
      <c r="L35" s="507"/>
      <c r="M35" s="507"/>
      <c r="N35" s="507"/>
      <c r="O35" s="507"/>
    </row>
    <row r="36" spans="2:15" ht="12.75">
      <c r="B36" s="45" t="s">
        <v>30</v>
      </c>
      <c r="C36" s="51" t="s">
        <v>31</v>
      </c>
      <c r="D36" s="70"/>
      <c r="E36" s="59">
        <f>C_ZU!F8</f>
        <v>0</v>
      </c>
      <c r="F36" s="507"/>
      <c r="G36" s="507"/>
      <c r="H36" s="456"/>
      <c r="I36" s="544"/>
      <c r="J36" s="73"/>
      <c r="K36" s="546"/>
      <c r="L36" s="507"/>
      <c r="M36" s="507"/>
      <c r="N36" s="507"/>
      <c r="O36" s="507"/>
    </row>
    <row r="37" spans="2:15" ht="12.75">
      <c r="B37" s="45" t="s">
        <v>32</v>
      </c>
      <c r="C37" s="51" t="s">
        <v>12</v>
      </c>
      <c r="D37" s="70"/>
      <c r="E37" s="59">
        <f>C_ZU!F9</f>
        <v>0</v>
      </c>
      <c r="F37" s="507"/>
      <c r="G37" s="507"/>
      <c r="H37" s="456"/>
      <c r="I37" s="544"/>
      <c r="J37" s="73"/>
      <c r="K37" s="546"/>
      <c r="L37" s="507"/>
      <c r="M37" s="507"/>
      <c r="N37" s="507"/>
      <c r="O37" s="507"/>
    </row>
    <row r="38" spans="2:15" ht="12.75">
      <c r="B38" s="45" t="s">
        <v>33</v>
      </c>
      <c r="C38" s="51" t="s">
        <v>130</v>
      </c>
      <c r="D38" s="70"/>
      <c r="E38" s="59">
        <f>C_ZU!F10</f>
        <v>0</v>
      </c>
      <c r="F38" s="507"/>
      <c r="G38" s="507"/>
      <c r="H38" s="456"/>
      <c r="I38" s="544"/>
      <c r="J38" s="73"/>
      <c r="K38" s="546"/>
      <c r="L38" s="507"/>
      <c r="M38" s="507"/>
      <c r="N38" s="507"/>
      <c r="O38" s="507"/>
    </row>
    <row r="39" spans="2:15" ht="12.75">
      <c r="B39" s="45" t="s">
        <v>34</v>
      </c>
      <c r="C39" s="51" t="s">
        <v>808</v>
      </c>
      <c r="D39" s="70"/>
      <c r="E39" s="59">
        <f>C_ZU!F11</f>
        <v>0</v>
      </c>
      <c r="F39" s="507"/>
      <c r="G39" s="507"/>
      <c r="H39" s="456"/>
      <c r="I39" s="544"/>
      <c r="J39" s="73"/>
      <c r="K39" s="546"/>
      <c r="L39" s="507"/>
      <c r="M39" s="507"/>
      <c r="N39" s="507"/>
      <c r="O39" s="507"/>
    </row>
    <row r="40" spans="2:15" ht="12.75">
      <c r="B40" s="45" t="s">
        <v>35</v>
      </c>
      <c r="C40" s="51" t="s">
        <v>36</v>
      </c>
      <c r="D40" s="70"/>
      <c r="E40" s="59">
        <f>C_ZU!F12</f>
        <v>0</v>
      </c>
      <c r="F40" s="507"/>
      <c r="G40" s="507"/>
      <c r="H40" s="456"/>
      <c r="I40" s="544"/>
      <c r="J40" s="73"/>
      <c r="K40" s="546"/>
      <c r="L40" s="507"/>
      <c r="M40" s="507"/>
      <c r="N40" s="507"/>
      <c r="O40" s="507"/>
    </row>
    <row r="41" spans="2:15" ht="12.75">
      <c r="B41" s="78"/>
      <c r="C41" s="61" t="s">
        <v>221</v>
      </c>
      <c r="D41" s="62"/>
      <c r="E41" s="63">
        <f>SUM(E34:E40)</f>
        <v>0</v>
      </c>
      <c r="F41" s="507"/>
      <c r="G41" s="507"/>
      <c r="H41" s="456"/>
      <c r="I41" s="41"/>
      <c r="J41" s="73"/>
      <c r="K41" s="548"/>
      <c r="L41" s="507"/>
      <c r="M41" s="507"/>
      <c r="N41" s="507"/>
      <c r="O41" s="507"/>
    </row>
    <row r="42" spans="2:15" ht="12.75">
      <c r="B42" s="45"/>
      <c r="C42" s="69"/>
      <c r="D42" s="70"/>
      <c r="E42" s="71"/>
      <c r="F42" s="507"/>
      <c r="G42" s="507"/>
      <c r="H42" s="456"/>
      <c r="I42" s="41"/>
      <c r="J42" s="73"/>
      <c r="K42" s="551"/>
      <c r="L42" s="507"/>
      <c r="M42" s="507"/>
      <c r="N42" s="507"/>
      <c r="O42" s="507"/>
    </row>
    <row r="43" spans="2:15" ht="12.75">
      <c r="B43" s="47" t="s">
        <v>222</v>
      </c>
      <c r="C43" s="48" t="s">
        <v>37</v>
      </c>
      <c r="D43" s="79"/>
      <c r="E43" s="80" t="s">
        <v>216</v>
      </c>
      <c r="F43" s="507"/>
      <c r="G43" s="507"/>
      <c r="H43" s="72"/>
      <c r="I43" s="41"/>
      <c r="J43" s="73"/>
      <c r="K43" s="40"/>
      <c r="L43" s="507"/>
      <c r="M43" s="507"/>
      <c r="N43" s="507"/>
      <c r="O43" s="507"/>
    </row>
    <row r="44" spans="2:15" ht="12.75">
      <c r="B44" s="45" t="s">
        <v>38</v>
      </c>
      <c r="C44" s="51" t="s">
        <v>39</v>
      </c>
      <c r="D44" s="70"/>
      <c r="E44" s="59">
        <f>'D_E.I.'!F6</f>
        <v>0</v>
      </c>
      <c r="F44" s="507"/>
      <c r="G44" s="507"/>
      <c r="H44" s="456"/>
      <c r="I44" s="544"/>
      <c r="J44" s="73"/>
      <c r="K44" s="546"/>
      <c r="L44" s="507"/>
      <c r="M44" s="507"/>
      <c r="N44" s="507"/>
      <c r="O44" s="507"/>
    </row>
    <row r="45" spans="2:15" ht="12.75">
      <c r="B45" s="45" t="s">
        <v>40</v>
      </c>
      <c r="C45" s="51" t="s">
        <v>41</v>
      </c>
      <c r="D45" s="70"/>
      <c r="E45" s="59">
        <f>'D_E.I.'!F7</f>
        <v>0</v>
      </c>
      <c r="F45" s="507"/>
      <c r="G45" s="507"/>
      <c r="H45" s="456"/>
      <c r="I45" s="544"/>
      <c r="J45" s="73"/>
      <c r="K45" s="546"/>
      <c r="L45" s="507"/>
      <c r="M45" s="507"/>
      <c r="N45" s="507"/>
      <c r="O45" s="507"/>
    </row>
    <row r="46" spans="2:15" ht="12.75">
      <c r="B46" s="45" t="s">
        <v>42</v>
      </c>
      <c r="C46" s="51" t="s">
        <v>43</v>
      </c>
      <c r="D46" s="70"/>
      <c r="E46" s="59">
        <f>'D_E.I.'!F8</f>
        <v>0</v>
      </c>
      <c r="F46" s="507"/>
      <c r="G46" s="507"/>
      <c r="H46" s="456"/>
      <c r="I46" s="544"/>
      <c r="J46" s="73"/>
      <c r="K46" s="546"/>
      <c r="L46" s="507"/>
      <c r="M46" s="507"/>
      <c r="N46" s="507"/>
      <c r="O46" s="507"/>
    </row>
    <row r="47" spans="2:15" ht="12.75">
      <c r="B47" s="45" t="s">
        <v>44</v>
      </c>
      <c r="C47" s="51" t="s">
        <v>45</v>
      </c>
      <c r="D47" s="70"/>
      <c r="E47" s="59">
        <f>'D_E.I.'!F9</f>
        <v>0</v>
      </c>
      <c r="F47" s="507"/>
      <c r="G47" s="507"/>
      <c r="H47" s="456"/>
      <c r="I47" s="544"/>
      <c r="J47" s="73"/>
      <c r="K47" s="546"/>
      <c r="L47" s="507"/>
      <c r="M47" s="507"/>
      <c r="N47" s="507"/>
      <c r="O47" s="507"/>
    </row>
    <row r="48" spans="2:15" ht="12.75">
      <c r="B48" s="45" t="s">
        <v>46</v>
      </c>
      <c r="C48" s="51" t="s">
        <v>47</v>
      </c>
      <c r="D48" s="70"/>
      <c r="E48" s="59">
        <f>'D_E.I.'!F10</f>
        <v>0</v>
      </c>
      <c r="F48" s="507"/>
      <c r="G48" s="507"/>
      <c r="H48" s="456"/>
      <c r="I48" s="544"/>
      <c r="J48" s="73"/>
      <c r="K48" s="546"/>
      <c r="L48" s="507"/>
      <c r="M48" s="507"/>
      <c r="N48" s="507"/>
      <c r="O48" s="507"/>
    </row>
    <row r="49" spans="2:15" ht="12.75">
      <c r="B49" s="45" t="s">
        <v>48</v>
      </c>
      <c r="C49" s="51" t="s">
        <v>49</v>
      </c>
      <c r="D49" s="70"/>
      <c r="E49" s="59">
        <f>'D_E.I.'!F11</f>
        <v>0</v>
      </c>
      <c r="F49" s="507"/>
      <c r="G49" s="507"/>
      <c r="H49" s="456"/>
      <c r="I49" s="544"/>
      <c r="J49" s="73"/>
      <c r="K49" s="546"/>
      <c r="L49" s="507"/>
      <c r="M49" s="507"/>
      <c r="N49" s="507"/>
      <c r="O49" s="507"/>
    </row>
    <row r="50" spans="2:15" ht="12.75">
      <c r="B50" s="45" t="s">
        <v>50</v>
      </c>
      <c r="C50" s="51" t="s">
        <v>749</v>
      </c>
      <c r="D50" s="70"/>
      <c r="E50" s="59">
        <f>'D_E.I.'!F12</f>
        <v>0</v>
      </c>
      <c r="F50" s="507"/>
      <c r="G50" s="507"/>
      <c r="H50" s="456"/>
      <c r="I50" s="544"/>
      <c r="J50" s="73"/>
      <c r="K50" s="546"/>
      <c r="L50" s="507"/>
      <c r="M50" s="507"/>
      <c r="N50" s="507"/>
      <c r="O50" s="507"/>
    </row>
    <row r="51" spans="2:15" ht="12.75">
      <c r="B51" s="78"/>
      <c r="C51" s="61" t="s">
        <v>224</v>
      </c>
      <c r="D51" s="62"/>
      <c r="E51" s="63">
        <f>SUM(E44:E50)</f>
        <v>0</v>
      </c>
      <c r="F51" s="507"/>
      <c r="G51" s="507"/>
      <c r="H51" s="456"/>
      <c r="I51" s="41"/>
      <c r="J51" s="73"/>
      <c r="K51" s="548"/>
      <c r="L51" s="507"/>
      <c r="M51" s="507"/>
      <c r="N51" s="507"/>
      <c r="O51" s="507"/>
    </row>
    <row r="52" spans="2:15" ht="12.75">
      <c r="B52" s="45"/>
      <c r="C52" s="69"/>
      <c r="D52" s="70"/>
      <c r="E52" s="71"/>
      <c r="F52" s="507"/>
      <c r="G52" s="507"/>
      <c r="H52" s="456"/>
      <c r="I52" s="41"/>
      <c r="J52" s="73"/>
      <c r="K52" s="551"/>
      <c r="L52" s="507"/>
      <c r="M52" s="507"/>
      <c r="N52" s="507"/>
      <c r="O52" s="507"/>
    </row>
    <row r="53" spans="2:15" ht="12.75">
      <c r="B53" s="47" t="s">
        <v>223</v>
      </c>
      <c r="C53" s="48" t="s">
        <v>52</v>
      </c>
      <c r="D53" s="79"/>
      <c r="E53" s="80" t="s">
        <v>216</v>
      </c>
      <c r="F53" s="507"/>
      <c r="G53" s="507"/>
      <c r="H53" s="72"/>
      <c r="I53" s="41"/>
      <c r="J53" s="73"/>
      <c r="K53" s="40"/>
      <c r="L53" s="507"/>
      <c r="M53" s="507"/>
      <c r="N53" s="507"/>
      <c r="O53" s="507"/>
    </row>
    <row r="54" spans="2:15" ht="12.75">
      <c r="B54" s="45" t="s">
        <v>53</v>
      </c>
      <c r="C54" s="51" t="s">
        <v>54</v>
      </c>
      <c r="D54" s="70"/>
      <c r="E54" s="59">
        <f>'E_S.I.'!E201</f>
        <v>0</v>
      </c>
      <c r="F54" s="507"/>
      <c r="G54" s="507"/>
      <c r="H54" s="456"/>
      <c r="I54" s="544"/>
      <c r="J54" s="73"/>
      <c r="K54" s="546"/>
      <c r="L54" s="507"/>
      <c r="M54" s="507"/>
      <c r="N54" s="507"/>
      <c r="O54" s="507"/>
    </row>
    <row r="55" spans="2:15" ht="12.75">
      <c r="B55" s="45" t="s">
        <v>55</v>
      </c>
      <c r="C55" s="65" t="s">
        <v>56</v>
      </c>
      <c r="D55" s="70"/>
      <c r="E55" s="59">
        <f>'E_S.I.'!E202</f>
        <v>0</v>
      </c>
      <c r="F55" s="507"/>
      <c r="G55" s="507"/>
      <c r="H55" s="456"/>
      <c r="I55" s="371"/>
      <c r="J55" s="73"/>
      <c r="K55" s="546"/>
      <c r="L55" s="507"/>
      <c r="M55" s="507"/>
      <c r="N55" s="507"/>
      <c r="O55" s="507"/>
    </row>
    <row r="56" spans="2:15" ht="12.75">
      <c r="B56" s="45" t="s">
        <v>57</v>
      </c>
      <c r="C56" s="51" t="s">
        <v>208</v>
      </c>
      <c r="D56" s="70"/>
      <c r="E56" s="59">
        <f>'E_S.I.'!E203</f>
        <v>0</v>
      </c>
      <c r="F56" s="507"/>
      <c r="G56" s="507"/>
      <c r="H56" s="456"/>
      <c r="I56" s="544"/>
      <c r="J56" s="73"/>
      <c r="K56" s="546"/>
      <c r="L56" s="507"/>
      <c r="M56" s="507"/>
      <c r="N56" s="507"/>
      <c r="O56" s="507"/>
    </row>
    <row r="57" spans="2:15" ht="12.75">
      <c r="B57" s="45" t="s">
        <v>58</v>
      </c>
      <c r="C57" s="51" t="s">
        <v>212</v>
      </c>
      <c r="D57" s="70"/>
      <c r="E57" s="59">
        <f>'E_S.I.'!E204</f>
        <v>0</v>
      </c>
      <c r="F57" s="507"/>
      <c r="G57" s="507"/>
      <c r="H57" s="456"/>
      <c r="I57" s="544"/>
      <c r="J57" s="73"/>
      <c r="K57" s="546"/>
      <c r="L57" s="507"/>
      <c r="M57" s="507"/>
      <c r="N57" s="507"/>
      <c r="O57" s="507"/>
    </row>
    <row r="58" spans="2:15" ht="12.75">
      <c r="B58" s="45" t="s">
        <v>59</v>
      </c>
      <c r="C58" s="51" t="s">
        <v>480</v>
      </c>
      <c r="D58" s="70"/>
      <c r="E58" s="59">
        <f>'E_S.I.'!E205</f>
        <v>0</v>
      </c>
      <c r="F58" s="507"/>
      <c r="G58" s="507"/>
      <c r="H58" s="456"/>
      <c r="I58" s="544"/>
      <c r="J58" s="73"/>
      <c r="K58" s="546"/>
      <c r="L58" s="507"/>
      <c r="M58" s="507"/>
      <c r="N58" s="507"/>
      <c r="O58" s="507"/>
    </row>
    <row r="59" spans="2:15" ht="12.75">
      <c r="B59" s="78"/>
      <c r="C59" s="61" t="s">
        <v>225</v>
      </c>
      <c r="D59" s="62"/>
      <c r="E59" s="63">
        <f>SUM(E54:E58)</f>
        <v>0</v>
      </c>
      <c r="F59" s="507"/>
      <c r="G59" s="507"/>
      <c r="H59" s="456"/>
      <c r="I59" s="41"/>
      <c r="J59" s="73"/>
      <c r="K59" s="548"/>
      <c r="L59" s="507"/>
      <c r="M59" s="507"/>
      <c r="N59" s="507"/>
      <c r="O59" s="507"/>
    </row>
    <row r="60" spans="6:15" ht="12.75">
      <c r="F60" s="507"/>
      <c r="G60" s="507"/>
      <c r="H60" s="456"/>
      <c r="I60" s="507"/>
      <c r="J60" s="507"/>
      <c r="K60" s="507"/>
      <c r="L60" s="507"/>
      <c r="M60" s="507"/>
      <c r="N60" s="507"/>
      <c r="O60" s="507"/>
    </row>
    <row r="61" spans="6:15" ht="12.75">
      <c r="F61" s="507"/>
      <c r="G61" s="507"/>
      <c r="H61" s="456"/>
      <c r="I61" s="507"/>
      <c r="J61" s="507"/>
      <c r="K61" s="507"/>
      <c r="L61" s="507"/>
      <c r="M61" s="507"/>
      <c r="N61" s="507"/>
      <c r="O61" s="507"/>
    </row>
    <row r="62" spans="6:15" ht="12.75">
      <c r="F62" s="507"/>
      <c r="G62" s="507"/>
      <c r="H62" s="456"/>
      <c r="I62" s="507"/>
      <c r="J62" s="507"/>
      <c r="K62" s="507"/>
      <c r="L62" s="507"/>
      <c r="M62" s="507"/>
      <c r="N62" s="507"/>
      <c r="O62" s="507"/>
    </row>
    <row r="63" spans="6:15" ht="12.75">
      <c r="F63" s="507"/>
      <c r="G63" s="507"/>
      <c r="H63" s="456"/>
      <c r="I63" s="507"/>
      <c r="J63" s="507"/>
      <c r="K63" s="507"/>
      <c r="L63" s="507"/>
      <c r="M63" s="507"/>
      <c r="N63" s="507"/>
      <c r="O63" s="507"/>
    </row>
    <row r="64" spans="6:15" ht="12.75">
      <c r="F64" s="507"/>
      <c r="G64" s="507"/>
      <c r="H64" s="456"/>
      <c r="I64" s="507"/>
      <c r="J64" s="507"/>
      <c r="K64" s="507"/>
      <c r="L64" s="507"/>
      <c r="M64" s="507"/>
      <c r="N64" s="507"/>
      <c r="O64" s="507"/>
    </row>
    <row r="65" spans="6:15" ht="12.75">
      <c r="F65" s="507"/>
      <c r="G65" s="507"/>
      <c r="H65" s="456"/>
      <c r="I65" s="507"/>
      <c r="J65" s="507"/>
      <c r="K65" s="507"/>
      <c r="L65" s="507"/>
      <c r="M65" s="507"/>
      <c r="N65" s="507"/>
      <c r="O65" s="507"/>
    </row>
    <row r="66" spans="6:15" ht="12.75">
      <c r="F66" s="507"/>
      <c r="G66" s="507"/>
      <c r="H66" s="456"/>
      <c r="I66" s="507"/>
      <c r="J66" s="507"/>
      <c r="K66" s="507"/>
      <c r="L66" s="507"/>
      <c r="M66" s="507"/>
      <c r="N66" s="507"/>
      <c r="O66" s="507"/>
    </row>
    <row r="67" spans="6:15" ht="12.75">
      <c r="F67" s="507"/>
      <c r="G67" s="507"/>
      <c r="H67" s="456"/>
      <c r="I67" s="507"/>
      <c r="J67" s="507"/>
      <c r="K67" s="507"/>
      <c r="L67" s="507"/>
      <c r="M67" s="507"/>
      <c r="N67" s="507"/>
      <c r="O67" s="507"/>
    </row>
    <row r="68" spans="6:15" ht="12.75">
      <c r="F68" s="507"/>
      <c r="G68" s="507"/>
      <c r="H68" s="456"/>
      <c r="I68" s="507"/>
      <c r="J68" s="507"/>
      <c r="K68" s="507"/>
      <c r="L68" s="507"/>
      <c r="M68" s="507"/>
      <c r="N68" s="507"/>
      <c r="O68" s="507"/>
    </row>
    <row r="69" spans="6:15" ht="12.75">
      <c r="F69" s="507"/>
      <c r="G69" s="507"/>
      <c r="H69" s="456"/>
      <c r="I69" s="507"/>
      <c r="J69" s="507"/>
      <c r="K69" s="507"/>
      <c r="L69" s="507"/>
      <c r="M69" s="507"/>
      <c r="N69" s="507"/>
      <c r="O69" s="507"/>
    </row>
    <row r="70" spans="6:15" ht="12.75">
      <c r="F70" s="507"/>
      <c r="G70" s="507"/>
      <c r="H70" s="456"/>
      <c r="I70" s="507"/>
      <c r="J70" s="507"/>
      <c r="K70" s="507"/>
      <c r="L70" s="507"/>
      <c r="M70" s="507"/>
      <c r="N70" s="507"/>
      <c r="O70" s="507"/>
    </row>
    <row r="71" spans="6:15" ht="12.75">
      <c r="F71" s="507"/>
      <c r="G71" s="507"/>
      <c r="H71" s="456"/>
      <c r="I71" s="507"/>
      <c r="J71" s="507"/>
      <c r="K71" s="507"/>
      <c r="L71" s="507"/>
      <c r="M71" s="507"/>
      <c r="N71" s="507"/>
      <c r="O71" s="507"/>
    </row>
    <row r="72" spans="6:15" ht="12.75">
      <c r="F72" s="507"/>
      <c r="G72" s="507"/>
      <c r="H72" s="456"/>
      <c r="I72" s="507"/>
      <c r="J72" s="507"/>
      <c r="K72" s="507"/>
      <c r="L72" s="507"/>
      <c r="M72" s="507"/>
      <c r="N72" s="507"/>
      <c r="O72" s="507"/>
    </row>
    <row r="73" spans="6:15" ht="12.75">
      <c r="F73" s="507"/>
      <c r="G73" s="507"/>
      <c r="H73" s="456"/>
      <c r="I73" s="507"/>
      <c r="J73" s="507"/>
      <c r="K73" s="507"/>
      <c r="L73" s="507"/>
      <c r="M73" s="507"/>
      <c r="N73" s="507"/>
      <c r="O73" s="507"/>
    </row>
    <row r="74" spans="6:15" ht="12.75">
      <c r="F74" s="507"/>
      <c r="G74" s="507"/>
      <c r="H74" s="456"/>
      <c r="I74" s="507"/>
      <c r="J74" s="507"/>
      <c r="K74" s="507"/>
      <c r="L74" s="507"/>
      <c r="M74" s="507"/>
      <c r="N74" s="507"/>
      <c r="O74" s="507"/>
    </row>
    <row r="75" spans="6:15" ht="12.75">
      <c r="F75" s="507"/>
      <c r="G75" s="507"/>
      <c r="H75" s="456"/>
      <c r="I75" s="507"/>
      <c r="J75" s="507"/>
      <c r="K75" s="507"/>
      <c r="L75" s="507"/>
      <c r="M75" s="507"/>
      <c r="N75" s="507"/>
      <c r="O75" s="507"/>
    </row>
    <row r="76" spans="6:15" ht="12.75">
      <c r="F76" s="507"/>
      <c r="G76" s="507"/>
      <c r="H76" s="456"/>
      <c r="I76" s="507"/>
      <c r="J76" s="507"/>
      <c r="K76" s="507"/>
      <c r="L76" s="507"/>
      <c r="M76" s="507"/>
      <c r="N76" s="507"/>
      <c r="O76" s="507"/>
    </row>
    <row r="77" spans="6:15" ht="12.75">
      <c r="F77" s="507"/>
      <c r="G77" s="507"/>
      <c r="H77" s="456"/>
      <c r="I77" s="507"/>
      <c r="J77" s="507"/>
      <c r="K77" s="507"/>
      <c r="L77" s="507"/>
      <c r="M77" s="507"/>
      <c r="N77" s="507"/>
      <c r="O77" s="507"/>
    </row>
    <row r="78" spans="6:15" ht="12.75">
      <c r="F78" s="507"/>
      <c r="G78" s="507"/>
      <c r="H78" s="456"/>
      <c r="I78" s="507"/>
      <c r="J78" s="507"/>
      <c r="K78" s="507"/>
      <c r="L78" s="507"/>
      <c r="M78" s="507"/>
      <c r="N78" s="507"/>
      <c r="O78" s="507"/>
    </row>
    <row r="79" spans="6:15" ht="12.75">
      <c r="F79" s="507"/>
      <c r="G79" s="507"/>
      <c r="H79" s="456"/>
      <c r="I79" s="507"/>
      <c r="J79" s="507"/>
      <c r="K79" s="507"/>
      <c r="L79" s="507"/>
      <c r="M79" s="507"/>
      <c r="N79" s="507"/>
      <c r="O79" s="507"/>
    </row>
    <row r="80" spans="6:15" ht="12.75">
      <c r="F80" s="507"/>
      <c r="G80" s="507"/>
      <c r="H80" s="456"/>
      <c r="I80" s="507"/>
      <c r="J80" s="507"/>
      <c r="K80" s="507"/>
      <c r="L80" s="507"/>
      <c r="M80" s="507"/>
      <c r="N80" s="507"/>
      <c r="O80" s="507"/>
    </row>
    <row r="81" spans="6:15" ht="12.75">
      <c r="F81" s="507"/>
      <c r="G81" s="507"/>
      <c r="H81" s="456"/>
      <c r="I81" s="507"/>
      <c r="J81" s="507"/>
      <c r="K81" s="507"/>
      <c r="L81" s="507"/>
      <c r="M81" s="507"/>
      <c r="N81" s="507"/>
      <c r="O81" s="507"/>
    </row>
    <row r="82" spans="6:15" ht="12.75">
      <c r="F82" s="507"/>
      <c r="G82" s="507"/>
      <c r="H82" s="456"/>
      <c r="I82" s="507"/>
      <c r="J82" s="507"/>
      <c r="K82" s="507"/>
      <c r="L82" s="507"/>
      <c r="M82" s="507"/>
      <c r="N82" s="507"/>
      <c r="O82" s="507"/>
    </row>
    <row r="83" spans="6:15" ht="12.75">
      <c r="F83" s="507"/>
      <c r="G83" s="507"/>
      <c r="H83" s="456"/>
      <c r="I83" s="507"/>
      <c r="J83" s="507"/>
      <c r="K83" s="507"/>
      <c r="L83" s="507"/>
      <c r="M83" s="507"/>
      <c r="N83" s="507"/>
      <c r="O83" s="507"/>
    </row>
    <row r="84" spans="6:15" ht="12.75">
      <c r="F84" s="507"/>
      <c r="G84" s="507"/>
      <c r="H84" s="456"/>
      <c r="I84" s="507"/>
      <c r="J84" s="507"/>
      <c r="K84" s="507"/>
      <c r="L84" s="507"/>
      <c r="M84" s="507"/>
      <c r="N84" s="507"/>
      <c r="O84" s="507"/>
    </row>
    <row r="85" spans="6:15" ht="12.75">
      <c r="F85" s="507"/>
      <c r="G85" s="507"/>
      <c r="H85" s="456"/>
      <c r="I85" s="507"/>
      <c r="J85" s="507"/>
      <c r="K85" s="507"/>
      <c r="L85" s="507"/>
      <c r="M85" s="507"/>
      <c r="N85" s="507"/>
      <c r="O85" s="507"/>
    </row>
    <row r="86" spans="6:15" ht="12.75">
      <c r="F86" s="507"/>
      <c r="G86" s="507"/>
      <c r="H86" s="456"/>
      <c r="I86" s="507"/>
      <c r="J86" s="507"/>
      <c r="K86" s="507"/>
      <c r="L86" s="507"/>
      <c r="M86" s="507"/>
      <c r="N86" s="507"/>
      <c r="O86" s="507"/>
    </row>
    <row r="87" spans="6:15" ht="12.75">
      <c r="F87" s="507"/>
      <c r="G87" s="507"/>
      <c r="H87" s="456"/>
      <c r="I87" s="507"/>
      <c r="J87" s="507"/>
      <c r="K87" s="507"/>
      <c r="L87" s="507"/>
      <c r="M87" s="507"/>
      <c r="N87" s="507"/>
      <c r="O87" s="507"/>
    </row>
    <row r="88" spans="6:15" ht="12.75">
      <c r="F88" s="507"/>
      <c r="G88" s="507"/>
      <c r="H88" s="456"/>
      <c r="I88" s="507"/>
      <c r="J88" s="507"/>
      <c r="K88" s="507"/>
      <c r="L88" s="507"/>
      <c r="M88" s="507"/>
      <c r="N88" s="507"/>
      <c r="O88" s="507"/>
    </row>
    <row r="89" spans="6:15" ht="12.75">
      <c r="F89" s="507"/>
      <c r="G89" s="507"/>
      <c r="H89" s="456"/>
      <c r="I89" s="507"/>
      <c r="J89" s="507"/>
      <c r="K89" s="507"/>
      <c r="L89" s="507"/>
      <c r="M89" s="507"/>
      <c r="N89" s="507"/>
      <c r="O89" s="507"/>
    </row>
    <row r="90" spans="6:15" ht="12.75">
      <c r="F90" s="507"/>
      <c r="G90" s="507"/>
      <c r="H90" s="456"/>
      <c r="I90" s="507"/>
      <c r="J90" s="507"/>
      <c r="K90" s="507"/>
      <c r="L90" s="507"/>
      <c r="M90" s="507"/>
      <c r="N90" s="507"/>
      <c r="O90" s="507"/>
    </row>
    <row r="91" spans="6:15" ht="12.75">
      <c r="F91" s="507"/>
      <c r="G91" s="507"/>
      <c r="H91" s="456"/>
      <c r="I91" s="507"/>
      <c r="J91" s="507"/>
      <c r="K91" s="507"/>
      <c r="L91" s="507"/>
      <c r="M91" s="507"/>
      <c r="N91" s="507"/>
      <c r="O91" s="507"/>
    </row>
    <row r="92" spans="6:15" ht="12.75">
      <c r="F92" s="507"/>
      <c r="G92" s="507"/>
      <c r="H92" s="456"/>
      <c r="I92" s="507"/>
      <c r="J92" s="507"/>
      <c r="K92" s="507"/>
      <c r="L92" s="507"/>
      <c r="M92" s="507"/>
      <c r="N92" s="507"/>
      <c r="O92" s="507"/>
    </row>
    <row r="93" spans="6:15" ht="12.75">
      <c r="F93" s="507"/>
      <c r="G93" s="507"/>
      <c r="H93" s="456"/>
      <c r="I93" s="507"/>
      <c r="J93" s="507"/>
      <c r="K93" s="507"/>
      <c r="L93" s="507"/>
      <c r="M93" s="507"/>
      <c r="N93" s="507"/>
      <c r="O93" s="507"/>
    </row>
    <row r="94" spans="6:15" ht="12.75">
      <c r="F94" s="507"/>
      <c r="G94" s="507"/>
      <c r="H94" s="456"/>
      <c r="I94" s="507"/>
      <c r="J94" s="507"/>
      <c r="K94" s="507"/>
      <c r="L94" s="507"/>
      <c r="M94" s="507"/>
      <c r="N94" s="507"/>
      <c r="O94" s="507"/>
    </row>
    <row r="95" spans="6:15" ht="12.75">
      <c r="F95" s="507"/>
      <c r="G95" s="507"/>
      <c r="H95" s="456"/>
      <c r="I95" s="507"/>
      <c r="J95" s="507"/>
      <c r="K95" s="507"/>
      <c r="L95" s="507"/>
      <c r="M95" s="507"/>
      <c r="N95" s="507"/>
      <c r="O95" s="507"/>
    </row>
    <row r="96" spans="6:15" ht="12.75">
      <c r="F96" s="507"/>
      <c r="G96" s="507"/>
      <c r="H96" s="456"/>
      <c r="I96" s="507"/>
      <c r="J96" s="507"/>
      <c r="K96" s="507"/>
      <c r="L96" s="507"/>
      <c r="M96" s="507"/>
      <c r="N96" s="507"/>
      <c r="O96" s="507"/>
    </row>
    <row r="97" spans="6:15" ht="12.75">
      <c r="F97" s="507"/>
      <c r="G97" s="507"/>
      <c r="H97" s="456"/>
      <c r="I97" s="507"/>
      <c r="J97" s="507"/>
      <c r="K97" s="507"/>
      <c r="L97" s="507"/>
      <c r="M97" s="507"/>
      <c r="N97" s="507"/>
      <c r="O97" s="507"/>
    </row>
    <row r="98" spans="6:15" ht="12.75">
      <c r="F98" s="507"/>
      <c r="G98" s="507"/>
      <c r="H98" s="456"/>
      <c r="I98" s="507"/>
      <c r="J98" s="507"/>
      <c r="K98" s="507"/>
      <c r="L98" s="507"/>
      <c r="M98" s="507"/>
      <c r="N98" s="507"/>
      <c r="O98" s="507"/>
    </row>
    <row r="99" spans="6:15" ht="12.75">
      <c r="F99" s="507"/>
      <c r="G99" s="507"/>
      <c r="H99" s="456"/>
      <c r="I99" s="507"/>
      <c r="J99" s="507"/>
      <c r="K99" s="507"/>
      <c r="L99" s="507"/>
      <c r="M99" s="507"/>
      <c r="N99" s="507"/>
      <c r="O99" s="507"/>
    </row>
    <row r="100" spans="6:15" ht="12.75">
      <c r="F100" s="507"/>
      <c r="G100" s="507"/>
      <c r="H100" s="456"/>
      <c r="I100" s="507"/>
      <c r="J100" s="507"/>
      <c r="K100" s="507"/>
      <c r="L100" s="507"/>
      <c r="M100" s="507"/>
      <c r="N100" s="507"/>
      <c r="O100" s="507"/>
    </row>
    <row r="101" spans="6:15" ht="12.75">
      <c r="F101" s="507"/>
      <c r="G101" s="507"/>
      <c r="H101" s="456"/>
      <c r="I101" s="507"/>
      <c r="J101" s="507"/>
      <c r="K101" s="507"/>
      <c r="L101" s="507"/>
      <c r="M101" s="507"/>
      <c r="N101" s="507"/>
      <c r="O101" s="507"/>
    </row>
    <row r="102" spans="6:15" ht="12.75">
      <c r="F102" s="507"/>
      <c r="G102" s="507"/>
      <c r="H102" s="456"/>
      <c r="I102" s="507"/>
      <c r="J102" s="507"/>
      <c r="K102" s="507"/>
      <c r="L102" s="507"/>
      <c r="M102" s="507"/>
      <c r="N102" s="507"/>
      <c r="O102" s="507"/>
    </row>
    <row r="103" spans="6:15" ht="12.75">
      <c r="F103" s="507"/>
      <c r="G103" s="507"/>
      <c r="H103" s="456"/>
      <c r="I103" s="507"/>
      <c r="J103" s="507"/>
      <c r="K103" s="507"/>
      <c r="L103" s="507"/>
      <c r="M103" s="507"/>
      <c r="N103" s="507"/>
      <c r="O103" s="507"/>
    </row>
    <row r="104" spans="6:15" ht="12.75">
      <c r="F104" s="507"/>
      <c r="G104" s="507"/>
      <c r="H104" s="456"/>
      <c r="I104" s="507"/>
      <c r="J104" s="507"/>
      <c r="K104" s="507"/>
      <c r="L104" s="507"/>
      <c r="M104" s="507"/>
      <c r="N104" s="507"/>
      <c r="O104" s="507"/>
    </row>
    <row r="105" spans="6:15" ht="12.75">
      <c r="F105" s="507"/>
      <c r="G105" s="507"/>
      <c r="H105" s="456"/>
      <c r="I105" s="507"/>
      <c r="J105" s="507"/>
      <c r="K105" s="507"/>
      <c r="L105" s="507"/>
      <c r="M105" s="507"/>
      <c r="N105" s="507"/>
      <c r="O105" s="507"/>
    </row>
    <row r="106" spans="6:15" ht="12.75">
      <c r="F106" s="507"/>
      <c r="G106" s="507"/>
      <c r="H106" s="456"/>
      <c r="I106" s="507"/>
      <c r="J106" s="507"/>
      <c r="K106" s="507"/>
      <c r="L106" s="507"/>
      <c r="M106" s="507"/>
      <c r="N106" s="507"/>
      <c r="O106" s="507"/>
    </row>
    <row r="107" spans="6:15" ht="12.75">
      <c r="F107" s="507"/>
      <c r="G107" s="507"/>
      <c r="H107" s="456"/>
      <c r="I107" s="507"/>
      <c r="J107" s="507"/>
      <c r="K107" s="507"/>
      <c r="L107" s="507"/>
      <c r="M107" s="507"/>
      <c r="N107" s="507"/>
      <c r="O107" s="507"/>
    </row>
    <row r="108" spans="6:15" ht="12.75">
      <c r="F108" s="507"/>
      <c r="G108" s="507"/>
      <c r="H108" s="456"/>
      <c r="I108" s="507"/>
      <c r="J108" s="507"/>
      <c r="K108" s="507"/>
      <c r="L108" s="507"/>
      <c r="M108" s="507"/>
      <c r="N108" s="507"/>
      <c r="O108" s="507"/>
    </row>
    <row r="109" spans="6:15" ht="12.75">
      <c r="F109" s="507"/>
      <c r="G109" s="507"/>
      <c r="H109" s="456"/>
      <c r="I109" s="507"/>
      <c r="J109" s="507"/>
      <c r="K109" s="507"/>
      <c r="L109" s="507"/>
      <c r="M109" s="507"/>
      <c r="N109" s="507"/>
      <c r="O109" s="507"/>
    </row>
    <row r="110" spans="6:15" ht="12.75">
      <c r="F110" s="507"/>
      <c r="G110" s="507"/>
      <c r="H110" s="456"/>
      <c r="I110" s="507"/>
      <c r="J110" s="507"/>
      <c r="K110" s="507"/>
      <c r="L110" s="507"/>
      <c r="M110" s="507"/>
      <c r="N110" s="507"/>
      <c r="O110" s="507"/>
    </row>
    <row r="111" spans="6:15" ht="12.75">
      <c r="F111" s="507"/>
      <c r="G111" s="507"/>
      <c r="H111" s="456"/>
      <c r="I111" s="507"/>
      <c r="J111" s="507"/>
      <c r="K111" s="507"/>
      <c r="L111" s="507"/>
      <c r="M111" s="507"/>
      <c r="N111" s="507"/>
      <c r="O111" s="507"/>
    </row>
    <row r="112" spans="6:15" ht="12.75">
      <c r="F112" s="507"/>
      <c r="G112" s="507"/>
      <c r="H112" s="456"/>
      <c r="I112" s="507"/>
      <c r="J112" s="507"/>
      <c r="K112" s="507"/>
      <c r="L112" s="507"/>
      <c r="M112" s="507"/>
      <c r="N112" s="507"/>
      <c r="O112" s="507"/>
    </row>
    <row r="113" spans="6:15" ht="12.75">
      <c r="F113" s="507"/>
      <c r="G113" s="507"/>
      <c r="H113" s="456"/>
      <c r="I113" s="507"/>
      <c r="J113" s="507"/>
      <c r="K113" s="507"/>
      <c r="L113" s="507"/>
      <c r="M113" s="507"/>
      <c r="N113" s="507"/>
      <c r="O113" s="507"/>
    </row>
    <row r="114" spans="6:15" ht="12.75">
      <c r="F114" s="507"/>
      <c r="G114" s="507"/>
      <c r="H114" s="456"/>
      <c r="I114" s="507"/>
      <c r="J114" s="507"/>
      <c r="K114" s="507"/>
      <c r="L114" s="507"/>
      <c r="M114" s="507"/>
      <c r="N114" s="507"/>
      <c r="O114" s="507"/>
    </row>
    <row r="115" spans="6:15" ht="12.75">
      <c r="F115" s="507"/>
      <c r="G115" s="507"/>
      <c r="H115" s="456"/>
      <c r="I115" s="507"/>
      <c r="J115" s="507"/>
      <c r="K115" s="507"/>
      <c r="L115" s="507"/>
      <c r="M115" s="507"/>
      <c r="N115" s="507"/>
      <c r="O115" s="507"/>
    </row>
    <row r="116" spans="6:15" ht="12.75">
      <c r="F116" s="507"/>
      <c r="G116" s="507"/>
      <c r="H116" s="456"/>
      <c r="I116" s="507"/>
      <c r="J116" s="507"/>
      <c r="K116" s="507"/>
      <c r="L116" s="507"/>
      <c r="M116" s="507"/>
      <c r="N116" s="507"/>
      <c r="O116" s="507"/>
    </row>
    <row r="117" spans="6:15" ht="12.75">
      <c r="F117" s="507"/>
      <c r="G117" s="507"/>
      <c r="H117" s="456"/>
      <c r="I117" s="507"/>
      <c r="J117" s="507"/>
      <c r="K117" s="507"/>
      <c r="L117" s="507"/>
      <c r="M117" s="507"/>
      <c r="N117" s="507"/>
      <c r="O117" s="507"/>
    </row>
    <row r="118" spans="6:15" ht="12.75">
      <c r="F118" s="507"/>
      <c r="G118" s="507"/>
      <c r="H118" s="456"/>
      <c r="I118" s="507"/>
      <c r="J118" s="507"/>
      <c r="K118" s="507"/>
      <c r="L118" s="507"/>
      <c r="M118" s="507"/>
      <c r="N118" s="507"/>
      <c r="O118" s="507"/>
    </row>
    <row r="119" spans="6:15" ht="12.75">
      <c r="F119" s="507"/>
      <c r="G119" s="507"/>
      <c r="H119" s="456"/>
      <c r="I119" s="507"/>
      <c r="J119" s="507"/>
      <c r="K119" s="507"/>
      <c r="L119" s="507"/>
      <c r="M119" s="507"/>
      <c r="N119" s="507"/>
      <c r="O119" s="507"/>
    </row>
    <row r="120" spans="6:15" ht="12.75">
      <c r="F120" s="507"/>
      <c r="G120" s="507"/>
      <c r="H120" s="456"/>
      <c r="I120" s="507"/>
      <c r="J120" s="507"/>
      <c r="K120" s="507"/>
      <c r="L120" s="507"/>
      <c r="M120" s="507"/>
      <c r="N120" s="507"/>
      <c r="O120" s="507"/>
    </row>
    <row r="121" spans="6:15" ht="12.75">
      <c r="F121" s="507"/>
      <c r="G121" s="507"/>
      <c r="H121" s="456"/>
      <c r="I121" s="507"/>
      <c r="J121" s="507"/>
      <c r="K121" s="507"/>
      <c r="L121" s="507"/>
      <c r="M121" s="507"/>
      <c r="N121" s="507"/>
      <c r="O121" s="507"/>
    </row>
    <row r="122" spans="6:15" ht="12.75">
      <c r="F122" s="507"/>
      <c r="G122" s="507"/>
      <c r="H122" s="456"/>
      <c r="I122" s="507"/>
      <c r="J122" s="507"/>
      <c r="K122" s="507"/>
      <c r="L122" s="507"/>
      <c r="M122" s="507"/>
      <c r="N122" s="507"/>
      <c r="O122" s="507"/>
    </row>
    <row r="123" spans="6:15" ht="12.75">
      <c r="F123" s="507"/>
      <c r="G123" s="507"/>
      <c r="H123" s="456"/>
      <c r="I123" s="507"/>
      <c r="J123" s="507"/>
      <c r="K123" s="507"/>
      <c r="L123" s="507"/>
      <c r="M123" s="507"/>
      <c r="N123" s="507"/>
      <c r="O123" s="507"/>
    </row>
    <row r="124" spans="6:15" ht="12.75">
      <c r="F124" s="507"/>
      <c r="G124" s="507"/>
      <c r="H124" s="456"/>
      <c r="I124" s="507"/>
      <c r="J124" s="507"/>
      <c r="K124" s="507"/>
      <c r="L124" s="507"/>
      <c r="M124" s="507"/>
      <c r="N124" s="507"/>
      <c r="O124" s="507"/>
    </row>
    <row r="125" spans="6:15" ht="12.75">
      <c r="F125" s="507"/>
      <c r="G125" s="507"/>
      <c r="H125" s="456"/>
      <c r="I125" s="507"/>
      <c r="J125" s="507"/>
      <c r="K125" s="507"/>
      <c r="L125" s="507"/>
      <c r="M125" s="507"/>
      <c r="N125" s="507"/>
      <c r="O125" s="507"/>
    </row>
    <row r="126" spans="6:15" ht="12.75">
      <c r="F126" s="507"/>
      <c r="G126" s="507"/>
      <c r="H126" s="456"/>
      <c r="I126" s="507"/>
      <c r="J126" s="507"/>
      <c r="K126" s="507"/>
      <c r="L126" s="507"/>
      <c r="M126" s="507"/>
      <c r="N126" s="507"/>
      <c r="O126" s="507"/>
    </row>
    <row r="127" spans="6:15" ht="12.75">
      <c r="F127" s="507"/>
      <c r="G127" s="507"/>
      <c r="H127" s="456"/>
      <c r="I127" s="507"/>
      <c r="J127" s="507"/>
      <c r="K127" s="507"/>
      <c r="L127" s="507"/>
      <c r="M127" s="507"/>
      <c r="N127" s="507"/>
      <c r="O127" s="507"/>
    </row>
    <row r="128" spans="6:15" ht="12.75">
      <c r="F128" s="507"/>
      <c r="G128" s="507"/>
      <c r="H128" s="456"/>
      <c r="I128" s="507"/>
      <c r="J128" s="507"/>
      <c r="K128" s="507"/>
      <c r="L128" s="507"/>
      <c r="M128" s="507"/>
      <c r="N128" s="507"/>
      <c r="O128" s="507"/>
    </row>
    <row r="129" spans="6:15" ht="12.75">
      <c r="F129" s="507"/>
      <c r="G129" s="507"/>
      <c r="H129" s="456"/>
      <c r="I129" s="507"/>
      <c r="J129" s="507"/>
      <c r="K129" s="507"/>
      <c r="L129" s="507"/>
      <c r="M129" s="507"/>
      <c r="N129" s="507"/>
      <c r="O129" s="507"/>
    </row>
    <row r="130" spans="6:15" ht="12.75">
      <c r="F130" s="507"/>
      <c r="G130" s="507"/>
      <c r="H130" s="456"/>
      <c r="I130" s="507"/>
      <c r="J130" s="507"/>
      <c r="K130" s="507"/>
      <c r="L130" s="507"/>
      <c r="M130" s="507"/>
      <c r="N130" s="507"/>
      <c r="O130" s="507"/>
    </row>
    <row r="131" spans="6:15" ht="12.75">
      <c r="F131" s="507"/>
      <c r="G131" s="507"/>
      <c r="H131" s="456"/>
      <c r="I131" s="507"/>
      <c r="J131" s="507"/>
      <c r="K131" s="507"/>
      <c r="L131" s="507"/>
      <c r="M131" s="507"/>
      <c r="N131" s="507"/>
      <c r="O131" s="507"/>
    </row>
    <row r="132" spans="6:15" ht="12.75">
      <c r="F132" s="507"/>
      <c r="G132" s="507"/>
      <c r="H132" s="456"/>
      <c r="I132" s="507"/>
      <c r="J132" s="507"/>
      <c r="K132" s="507"/>
      <c r="L132" s="507"/>
      <c r="M132" s="507"/>
      <c r="N132" s="507"/>
      <c r="O132" s="507"/>
    </row>
    <row r="133" spans="6:15" ht="12.75">
      <c r="F133" s="507"/>
      <c r="G133" s="507"/>
      <c r="H133" s="456"/>
      <c r="I133" s="507"/>
      <c r="J133" s="507"/>
      <c r="K133" s="507"/>
      <c r="L133" s="507"/>
      <c r="M133" s="507"/>
      <c r="N133" s="507"/>
      <c r="O133" s="507"/>
    </row>
    <row r="134" spans="6:15" ht="12.75">
      <c r="F134" s="507"/>
      <c r="G134" s="507"/>
      <c r="H134" s="456"/>
      <c r="I134" s="507"/>
      <c r="J134" s="507"/>
      <c r="K134" s="507"/>
      <c r="L134" s="507"/>
      <c r="M134" s="507"/>
      <c r="N134" s="507"/>
      <c r="O134" s="507"/>
    </row>
    <row r="135" spans="6:15" ht="12.75">
      <c r="F135" s="507"/>
      <c r="G135" s="507"/>
      <c r="H135" s="456"/>
      <c r="I135" s="507"/>
      <c r="J135" s="507"/>
      <c r="K135" s="507"/>
      <c r="L135" s="507"/>
      <c r="M135" s="507"/>
      <c r="N135" s="507"/>
      <c r="O135" s="507"/>
    </row>
    <row r="136" spans="6:15" ht="12.75">
      <c r="F136" s="507"/>
      <c r="G136" s="507"/>
      <c r="H136" s="456"/>
      <c r="I136" s="507"/>
      <c r="J136" s="507"/>
      <c r="K136" s="507"/>
      <c r="L136" s="507"/>
      <c r="M136" s="507"/>
      <c r="N136" s="507"/>
      <c r="O136" s="507"/>
    </row>
    <row r="137" spans="6:15" ht="12.75">
      <c r="F137" s="507"/>
      <c r="G137" s="507"/>
      <c r="H137" s="456"/>
      <c r="I137" s="507"/>
      <c r="J137" s="507"/>
      <c r="K137" s="507"/>
      <c r="L137" s="507"/>
      <c r="M137" s="507"/>
      <c r="N137" s="507"/>
      <c r="O137" s="507"/>
    </row>
    <row r="138" spans="6:15" ht="12.75">
      <c r="F138" s="507"/>
      <c r="G138" s="507"/>
      <c r="H138" s="456"/>
      <c r="I138" s="507"/>
      <c r="J138" s="507"/>
      <c r="K138" s="507"/>
      <c r="L138" s="507"/>
      <c r="M138" s="507"/>
      <c r="N138" s="507"/>
      <c r="O138" s="507"/>
    </row>
    <row r="139" spans="6:15" ht="12.75">
      <c r="F139" s="507"/>
      <c r="G139" s="507"/>
      <c r="H139" s="456"/>
      <c r="I139" s="507"/>
      <c r="J139" s="507"/>
      <c r="K139" s="507"/>
      <c r="L139" s="507"/>
      <c r="M139" s="507"/>
      <c r="N139" s="507"/>
      <c r="O139" s="507"/>
    </row>
    <row r="140" spans="6:15" ht="12.75">
      <c r="F140" s="507"/>
      <c r="G140" s="507"/>
      <c r="H140" s="456"/>
      <c r="I140" s="507"/>
      <c r="J140" s="507"/>
      <c r="K140" s="507"/>
      <c r="L140" s="507"/>
      <c r="M140" s="507"/>
      <c r="N140" s="507"/>
      <c r="O140" s="507"/>
    </row>
    <row r="141" spans="6:15" ht="12.75">
      <c r="F141" s="507"/>
      <c r="G141" s="507"/>
      <c r="H141" s="456"/>
      <c r="I141" s="507"/>
      <c r="J141" s="507"/>
      <c r="K141" s="507"/>
      <c r="L141" s="507"/>
      <c r="M141" s="507"/>
      <c r="N141" s="507"/>
      <c r="O141" s="507"/>
    </row>
    <row r="142" spans="6:15" ht="12.75">
      <c r="F142" s="507"/>
      <c r="G142" s="507"/>
      <c r="H142" s="456"/>
      <c r="I142" s="507"/>
      <c r="J142" s="507"/>
      <c r="K142" s="507"/>
      <c r="L142" s="507"/>
      <c r="M142" s="507"/>
      <c r="N142" s="507"/>
      <c r="O142" s="507"/>
    </row>
    <row r="143" spans="6:15" ht="12.75">
      <c r="F143" s="507"/>
      <c r="G143" s="507"/>
      <c r="H143" s="456"/>
      <c r="I143" s="507"/>
      <c r="J143" s="507"/>
      <c r="K143" s="507"/>
      <c r="L143" s="507"/>
      <c r="M143" s="507"/>
      <c r="N143" s="507"/>
      <c r="O143" s="507"/>
    </row>
    <row r="144" spans="6:15" ht="12.75">
      <c r="F144" s="507"/>
      <c r="G144" s="507"/>
      <c r="H144" s="456"/>
      <c r="I144" s="507"/>
      <c r="J144" s="507"/>
      <c r="K144" s="507"/>
      <c r="L144" s="507"/>
      <c r="M144" s="507"/>
      <c r="N144" s="507"/>
      <c r="O144" s="507"/>
    </row>
    <row r="145" spans="6:15" ht="12.75">
      <c r="F145" s="507"/>
      <c r="G145" s="507"/>
      <c r="H145" s="456"/>
      <c r="I145" s="507"/>
      <c r="J145" s="507"/>
      <c r="K145" s="507"/>
      <c r="L145" s="507"/>
      <c r="M145" s="507"/>
      <c r="N145" s="507"/>
      <c r="O145" s="507"/>
    </row>
    <row r="146" spans="6:15" ht="12.75">
      <c r="F146" s="507"/>
      <c r="G146" s="507"/>
      <c r="H146" s="456"/>
      <c r="I146" s="507"/>
      <c r="J146" s="507"/>
      <c r="K146" s="507"/>
      <c r="L146" s="507"/>
      <c r="M146" s="507"/>
      <c r="N146" s="507"/>
      <c r="O146" s="507"/>
    </row>
    <row r="147" spans="6:15" ht="12.75">
      <c r="F147" s="507"/>
      <c r="G147" s="507"/>
      <c r="H147" s="456"/>
      <c r="I147" s="507"/>
      <c r="J147" s="507"/>
      <c r="K147" s="507"/>
      <c r="L147" s="507"/>
      <c r="M147" s="507"/>
      <c r="N147" s="507"/>
      <c r="O147" s="507"/>
    </row>
    <row r="148" spans="6:15" ht="12.75">
      <c r="F148" s="507"/>
      <c r="G148" s="507"/>
      <c r="H148" s="456"/>
      <c r="I148" s="507"/>
      <c r="J148" s="507"/>
      <c r="K148" s="507"/>
      <c r="L148" s="507"/>
      <c r="M148" s="507"/>
      <c r="N148" s="507"/>
      <c r="O148" s="507"/>
    </row>
    <row r="149" spans="6:15" ht="12.75">
      <c r="F149" s="507"/>
      <c r="G149" s="507"/>
      <c r="H149" s="456"/>
      <c r="I149" s="507"/>
      <c r="J149" s="507"/>
      <c r="K149" s="507"/>
      <c r="L149" s="507"/>
      <c r="M149" s="507"/>
      <c r="N149" s="507"/>
      <c r="O149" s="507"/>
    </row>
    <row r="150" spans="6:15" ht="12.75">
      <c r="F150" s="507"/>
      <c r="G150" s="507"/>
      <c r="H150" s="456"/>
      <c r="I150" s="507"/>
      <c r="J150" s="507"/>
      <c r="K150" s="507"/>
      <c r="L150" s="507"/>
      <c r="M150" s="507"/>
      <c r="N150" s="507"/>
      <c r="O150" s="507"/>
    </row>
    <row r="151" spans="6:15" ht="12.75">
      <c r="F151" s="507"/>
      <c r="G151" s="507"/>
      <c r="H151" s="456"/>
      <c r="I151" s="507"/>
      <c r="J151" s="507"/>
      <c r="K151" s="507"/>
      <c r="L151" s="507"/>
      <c r="M151" s="507"/>
      <c r="N151" s="507"/>
      <c r="O151" s="507"/>
    </row>
  </sheetData>
  <sheetProtection selectLockedCells="1" selectUnlockedCells="1"/>
  <mergeCells count="3">
    <mergeCell ref="I1:K1"/>
    <mergeCell ref="B1:E1"/>
    <mergeCell ref="B2:E2"/>
  </mergeCells>
  <printOptions/>
  <pageMargins left="0.7" right="0.7" top="0.75" bottom="0.75" header="0.3" footer="0.3"/>
  <pageSetup horizontalDpi="300" verticalDpi="300" orientation="portrait" paperSize="9" r:id="rId1"/>
  <headerFooter alignWithMargins="0">
    <oddHeader>&amp;L&amp;"Arial Nova,Običajno"&amp;8POKOPALIŠČE ČRNIČE</oddHeader>
  </headerFooter>
</worksheet>
</file>

<file path=xl/worksheets/sheet10.xml><?xml version="1.0" encoding="utf-8"?>
<worksheet xmlns="http://schemas.openxmlformats.org/spreadsheetml/2006/main" xmlns:r="http://schemas.openxmlformats.org/officeDocument/2006/relationships">
  <sheetPr>
    <tabColor indexed="45"/>
  </sheetPr>
  <dimension ref="A1:O145"/>
  <sheetViews>
    <sheetView view="pageBreakPreview" zoomScaleSheetLayoutView="100" zoomScalePageLayoutView="0" workbookViewId="0" topLeftCell="A58">
      <selection activeCell="F71" sqref="F71"/>
    </sheetView>
  </sheetViews>
  <sheetFormatPr defaultColWidth="9.00390625" defaultRowHeight="12.75"/>
  <cols>
    <col min="1" max="1" width="5.75390625" style="34" customWidth="1"/>
    <col min="2" max="2" width="45.75390625" style="35" customWidth="1"/>
    <col min="3" max="3" width="5.75390625" style="36" customWidth="1"/>
    <col min="4" max="4" width="8.75390625" style="36" customWidth="1"/>
    <col min="5" max="5" width="10.75390625" style="37" customWidth="1"/>
    <col min="6" max="6" width="11.75390625" style="34" customWidth="1"/>
    <col min="7" max="7" width="9.125" style="5" customWidth="1"/>
    <col min="8" max="8" width="5.75390625" style="36" customWidth="1"/>
    <col min="9" max="9" width="8.75390625" style="36" customWidth="1"/>
    <col min="10" max="10" width="10.75390625" style="37" customWidth="1"/>
    <col min="11" max="11" width="11.75390625" style="34" customWidth="1"/>
    <col min="12" max="16384" width="9.125" style="5" customWidth="1"/>
  </cols>
  <sheetData>
    <row r="1" spans="1:15" ht="12.75">
      <c r="A1" s="1"/>
      <c r="B1" s="2"/>
      <c r="C1" s="3"/>
      <c r="D1" s="3"/>
      <c r="E1" s="4"/>
      <c r="F1" s="1"/>
      <c r="G1" s="507"/>
      <c r="H1" s="287"/>
      <c r="I1" s="287"/>
      <c r="J1" s="312"/>
      <c r="K1" s="271"/>
      <c r="L1" s="507"/>
      <c r="M1" s="507"/>
      <c r="N1" s="507"/>
      <c r="O1" s="507"/>
    </row>
    <row r="2" spans="1:15" ht="12.75">
      <c r="A2" s="567" t="s">
        <v>0</v>
      </c>
      <c r="B2" s="567"/>
      <c r="C2" s="568" t="s">
        <v>216</v>
      </c>
      <c r="D2" s="568"/>
      <c r="E2" s="568"/>
      <c r="F2" s="572"/>
      <c r="G2" s="507"/>
      <c r="H2" s="573"/>
      <c r="I2" s="573"/>
      <c r="J2" s="573"/>
      <c r="K2" s="573"/>
      <c r="L2" s="507"/>
      <c r="M2" s="507"/>
      <c r="N2" s="507"/>
      <c r="O2" s="507"/>
    </row>
    <row r="3" spans="1:15" ht="12.75">
      <c r="A3" s="6" t="s">
        <v>61</v>
      </c>
      <c r="B3" s="7" t="s">
        <v>62</v>
      </c>
      <c r="C3" s="8" t="s">
        <v>143</v>
      </c>
      <c r="D3" s="9" t="s">
        <v>63</v>
      </c>
      <c r="E3" s="10" t="s">
        <v>226</v>
      </c>
      <c r="F3" s="527" t="s">
        <v>227</v>
      </c>
      <c r="G3" s="507"/>
      <c r="H3" s="529"/>
      <c r="I3" s="530"/>
      <c r="J3" s="531"/>
      <c r="K3" s="528"/>
      <c r="L3" s="507"/>
      <c r="M3" s="507"/>
      <c r="N3" s="507"/>
      <c r="O3" s="507"/>
    </row>
    <row r="4" spans="1:15" ht="12.75">
      <c r="A4" s="12"/>
      <c r="B4" s="13"/>
      <c r="C4" s="14"/>
      <c r="D4" s="15"/>
      <c r="E4" s="16"/>
      <c r="F4" s="17"/>
      <c r="G4" s="507"/>
      <c r="H4" s="299"/>
      <c r="I4" s="300"/>
      <c r="J4" s="301"/>
      <c r="K4" s="302"/>
      <c r="L4" s="507"/>
      <c r="M4" s="507"/>
      <c r="N4" s="507"/>
      <c r="O4" s="507"/>
    </row>
    <row r="5" spans="1:15" ht="12.75">
      <c r="A5" s="18" t="s">
        <v>95</v>
      </c>
      <c r="B5" s="19" t="s">
        <v>101</v>
      </c>
      <c r="C5" s="121"/>
      <c r="D5" s="122"/>
      <c r="E5" s="123"/>
      <c r="F5" s="123"/>
      <c r="G5" s="507"/>
      <c r="H5" s="532"/>
      <c r="I5" s="533"/>
      <c r="J5" s="534"/>
      <c r="K5" s="534"/>
      <c r="L5" s="507"/>
      <c r="M5" s="507"/>
      <c r="N5" s="507"/>
      <c r="O5" s="507"/>
    </row>
    <row r="6" spans="1:15" ht="12.75">
      <c r="A6" s="85"/>
      <c r="B6" s="24"/>
      <c r="C6" s="25"/>
      <c r="D6" s="25"/>
      <c r="E6" s="85"/>
      <c r="F6" s="85"/>
      <c r="G6" s="507"/>
      <c r="H6" s="287"/>
      <c r="I6" s="287"/>
      <c r="J6" s="271"/>
      <c r="K6" s="271"/>
      <c r="L6" s="507"/>
      <c r="M6" s="507"/>
      <c r="N6" s="507"/>
      <c r="O6" s="507"/>
    </row>
    <row r="7" spans="1:15" ht="12.75">
      <c r="A7" s="23" t="s">
        <v>97</v>
      </c>
      <c r="B7" s="126" t="s">
        <v>103</v>
      </c>
      <c r="C7" s="104"/>
      <c r="D7" s="127"/>
      <c r="E7" s="128"/>
      <c r="F7" s="128"/>
      <c r="G7" s="507"/>
      <c r="H7" s="289"/>
      <c r="I7" s="377"/>
      <c r="J7" s="535"/>
      <c r="K7" s="535"/>
      <c r="L7" s="507"/>
      <c r="M7" s="507"/>
      <c r="N7" s="507"/>
      <c r="O7" s="507"/>
    </row>
    <row r="8" spans="1:15" ht="51.75" customHeight="1">
      <c r="A8" s="129"/>
      <c r="B8" s="27" t="s">
        <v>268</v>
      </c>
      <c r="C8" s="25"/>
      <c r="D8" s="127"/>
      <c r="E8" s="128"/>
      <c r="F8" s="128"/>
      <c r="G8" s="507"/>
      <c r="H8" s="287"/>
      <c r="I8" s="377"/>
      <c r="J8" s="535"/>
      <c r="K8" s="535"/>
      <c r="L8" s="507"/>
      <c r="M8" s="507"/>
      <c r="N8" s="507"/>
      <c r="O8" s="507"/>
    </row>
    <row r="9" spans="1:15" ht="15" customHeight="1">
      <c r="A9" s="129"/>
      <c r="B9" s="27" t="s">
        <v>264</v>
      </c>
      <c r="C9" s="104"/>
      <c r="D9" s="127"/>
      <c r="E9" s="128"/>
      <c r="F9" s="128"/>
      <c r="G9" s="507"/>
      <c r="H9" s="289"/>
      <c r="I9" s="377"/>
      <c r="J9" s="535"/>
      <c r="K9" s="535"/>
      <c r="L9" s="507"/>
      <c r="M9" s="507"/>
      <c r="N9" s="507"/>
      <c r="O9" s="507"/>
    </row>
    <row r="10" spans="1:15" ht="15" customHeight="1">
      <c r="A10" s="129"/>
      <c r="B10" s="27" t="s">
        <v>104</v>
      </c>
      <c r="C10" s="104"/>
      <c r="D10" s="127"/>
      <c r="E10" s="128"/>
      <c r="F10" s="128"/>
      <c r="G10" s="507"/>
      <c r="H10" s="289"/>
      <c r="I10" s="377"/>
      <c r="J10" s="535"/>
      <c r="K10" s="535"/>
      <c r="L10" s="507"/>
      <c r="M10" s="507"/>
      <c r="N10" s="507"/>
      <c r="O10" s="507"/>
    </row>
    <row r="11" spans="1:15" ht="15" customHeight="1">
      <c r="A11" s="129"/>
      <c r="B11" s="27" t="s">
        <v>265</v>
      </c>
      <c r="C11" s="104"/>
      <c r="D11" s="127"/>
      <c r="E11" s="128"/>
      <c r="F11" s="128"/>
      <c r="G11" s="507"/>
      <c r="H11" s="289"/>
      <c r="I11" s="377"/>
      <c r="J11" s="535"/>
      <c r="K11" s="535"/>
      <c r="L11" s="507"/>
      <c r="M11" s="507"/>
      <c r="N11" s="507"/>
      <c r="O11" s="507"/>
    </row>
    <row r="12" spans="1:15" ht="77.25" customHeight="1">
      <c r="A12" s="129"/>
      <c r="B12" s="27" t="s">
        <v>266</v>
      </c>
      <c r="C12" s="104" t="s">
        <v>85</v>
      </c>
      <c r="D12" s="127">
        <v>1</v>
      </c>
      <c r="E12" s="489"/>
      <c r="F12" s="105">
        <f>E12*D12</f>
        <v>0</v>
      </c>
      <c r="G12" s="507"/>
      <c r="H12" s="289"/>
      <c r="I12" s="377"/>
      <c r="J12" s="291"/>
      <c r="K12" s="291"/>
      <c r="L12" s="507"/>
      <c r="M12" s="507"/>
      <c r="N12" s="507"/>
      <c r="O12" s="507"/>
    </row>
    <row r="13" spans="1:15" ht="12.75">
      <c r="A13" s="129"/>
      <c r="B13" s="27"/>
      <c r="C13" s="104"/>
      <c r="D13" s="127"/>
      <c r="E13" s="105"/>
      <c r="F13" s="105"/>
      <c r="G13" s="507"/>
      <c r="H13" s="289"/>
      <c r="I13" s="377"/>
      <c r="J13" s="291"/>
      <c r="K13" s="291"/>
      <c r="L13" s="507"/>
      <c r="M13" s="507"/>
      <c r="N13" s="507"/>
      <c r="O13" s="507"/>
    </row>
    <row r="14" spans="1:15" ht="12.75">
      <c r="A14" s="23" t="s">
        <v>98</v>
      </c>
      <c r="B14" s="27" t="s">
        <v>267</v>
      </c>
      <c r="C14" s="104"/>
      <c r="D14" s="127"/>
      <c r="E14" s="105"/>
      <c r="F14" s="105"/>
      <c r="G14" s="507"/>
      <c r="H14" s="289"/>
      <c r="I14" s="377"/>
      <c r="J14" s="291"/>
      <c r="K14" s="291"/>
      <c r="L14" s="507"/>
      <c r="M14" s="507"/>
      <c r="N14" s="507"/>
      <c r="O14" s="507"/>
    </row>
    <row r="15" spans="1:15" ht="25.5" customHeight="1">
      <c r="A15" s="129"/>
      <c r="B15" s="27" t="s">
        <v>269</v>
      </c>
      <c r="C15" s="25"/>
      <c r="D15" s="127"/>
      <c r="E15" s="105"/>
      <c r="F15" s="105"/>
      <c r="G15" s="507"/>
      <c r="H15" s="287"/>
      <c r="I15" s="377"/>
      <c r="J15" s="291"/>
      <c r="K15" s="291"/>
      <c r="L15" s="507"/>
      <c r="M15" s="507"/>
      <c r="N15" s="507"/>
      <c r="O15" s="507"/>
    </row>
    <row r="16" spans="1:15" ht="15.75" customHeight="1">
      <c r="A16" s="129"/>
      <c r="B16" s="27" t="s">
        <v>107</v>
      </c>
      <c r="C16" s="104"/>
      <c r="D16" s="127"/>
      <c r="E16" s="105"/>
      <c r="F16" s="105"/>
      <c r="G16" s="507"/>
      <c r="H16" s="289"/>
      <c r="I16" s="377"/>
      <c r="J16" s="291"/>
      <c r="K16" s="291"/>
      <c r="L16" s="507"/>
      <c r="M16" s="507"/>
      <c r="N16" s="507"/>
      <c r="O16" s="507"/>
    </row>
    <row r="17" spans="1:15" ht="14.25" customHeight="1">
      <c r="A17" s="129"/>
      <c r="B17" s="27" t="s">
        <v>104</v>
      </c>
      <c r="C17" s="104"/>
      <c r="D17" s="127"/>
      <c r="E17" s="105"/>
      <c r="F17" s="105"/>
      <c r="G17" s="507"/>
      <c r="H17" s="289"/>
      <c r="I17" s="377"/>
      <c r="J17" s="291"/>
      <c r="K17" s="291"/>
      <c r="L17" s="507"/>
      <c r="M17" s="507"/>
      <c r="N17" s="507"/>
      <c r="O17" s="507"/>
    </row>
    <row r="18" spans="1:15" ht="12.75">
      <c r="A18" s="129"/>
      <c r="B18" s="27" t="s">
        <v>105</v>
      </c>
      <c r="C18" s="104"/>
      <c r="D18" s="127"/>
      <c r="E18" s="105"/>
      <c r="F18" s="105"/>
      <c r="G18" s="507"/>
      <c r="H18" s="289"/>
      <c r="I18" s="377"/>
      <c r="J18" s="291"/>
      <c r="K18" s="291"/>
      <c r="L18" s="507"/>
      <c r="M18" s="507"/>
      <c r="N18" s="507"/>
      <c r="O18" s="507"/>
    </row>
    <row r="19" spans="1:15" ht="76.5" customHeight="1">
      <c r="A19" s="129"/>
      <c r="B19" s="27" t="s">
        <v>266</v>
      </c>
      <c r="C19" s="104" t="s">
        <v>85</v>
      </c>
      <c r="D19" s="127">
        <v>1</v>
      </c>
      <c r="E19" s="489"/>
      <c r="F19" s="105">
        <f>E19*D19</f>
        <v>0</v>
      </c>
      <c r="G19" s="507"/>
      <c r="H19" s="289"/>
      <c r="I19" s="377"/>
      <c r="J19" s="291"/>
      <c r="K19" s="291"/>
      <c r="L19" s="507"/>
      <c r="M19" s="507"/>
      <c r="N19" s="507"/>
      <c r="O19" s="507"/>
    </row>
    <row r="20" spans="1:15" ht="12.75">
      <c r="A20" s="129"/>
      <c r="B20" s="27"/>
      <c r="C20" s="104"/>
      <c r="D20" s="127"/>
      <c r="E20" s="105"/>
      <c r="F20" s="105"/>
      <c r="G20" s="507"/>
      <c r="H20" s="289"/>
      <c r="I20" s="377"/>
      <c r="J20" s="291"/>
      <c r="K20" s="291"/>
      <c r="L20" s="507"/>
      <c r="M20" s="507"/>
      <c r="N20" s="507"/>
      <c r="O20" s="507"/>
    </row>
    <row r="21" spans="1:15" ht="12.75">
      <c r="A21" s="23" t="s">
        <v>99</v>
      </c>
      <c r="B21" s="27" t="s">
        <v>270</v>
      </c>
      <c r="C21" s="104"/>
      <c r="D21" s="127"/>
      <c r="E21" s="105"/>
      <c r="F21" s="105"/>
      <c r="G21" s="507"/>
      <c r="H21" s="289"/>
      <c r="I21" s="377"/>
      <c r="J21" s="291"/>
      <c r="K21" s="291"/>
      <c r="L21" s="507"/>
      <c r="M21" s="507"/>
      <c r="N21" s="507"/>
      <c r="O21" s="507"/>
    </row>
    <row r="22" spans="1:15" ht="28.5" customHeight="1">
      <c r="A22" s="129"/>
      <c r="B22" s="27" t="s">
        <v>271</v>
      </c>
      <c r="C22" s="25"/>
      <c r="D22" s="127"/>
      <c r="E22" s="105"/>
      <c r="F22" s="105"/>
      <c r="G22" s="507"/>
      <c r="H22" s="287"/>
      <c r="I22" s="377"/>
      <c r="J22" s="291"/>
      <c r="K22" s="291"/>
      <c r="L22" s="507"/>
      <c r="M22" s="507"/>
      <c r="N22" s="507"/>
      <c r="O22" s="507"/>
    </row>
    <row r="23" spans="1:15" ht="12.75" customHeight="1">
      <c r="A23" s="129"/>
      <c r="B23" s="27" t="s">
        <v>272</v>
      </c>
      <c r="C23" s="104"/>
      <c r="D23" s="127"/>
      <c r="E23" s="105"/>
      <c r="F23" s="105"/>
      <c r="G23" s="507"/>
      <c r="H23" s="289"/>
      <c r="I23" s="377"/>
      <c r="J23" s="291"/>
      <c r="K23" s="291"/>
      <c r="L23" s="507"/>
      <c r="M23" s="507"/>
      <c r="N23" s="507"/>
      <c r="O23" s="507"/>
    </row>
    <row r="24" spans="1:15" ht="12.75">
      <c r="A24" s="129"/>
      <c r="B24" s="27" t="s">
        <v>104</v>
      </c>
      <c r="C24" s="104"/>
      <c r="D24" s="127"/>
      <c r="E24" s="105"/>
      <c r="F24" s="105"/>
      <c r="G24" s="507"/>
      <c r="H24" s="289"/>
      <c r="I24" s="377"/>
      <c r="J24" s="291"/>
      <c r="K24" s="291"/>
      <c r="L24" s="507"/>
      <c r="M24" s="507"/>
      <c r="N24" s="507"/>
      <c r="O24" s="507"/>
    </row>
    <row r="25" spans="1:15" ht="12.75">
      <c r="A25" s="129"/>
      <c r="B25" s="27" t="s">
        <v>265</v>
      </c>
      <c r="C25" s="104"/>
      <c r="D25" s="127"/>
      <c r="E25" s="105"/>
      <c r="F25" s="105"/>
      <c r="G25" s="507"/>
      <c r="H25" s="289"/>
      <c r="I25" s="377"/>
      <c r="J25" s="291"/>
      <c r="K25" s="291"/>
      <c r="L25" s="507"/>
      <c r="M25" s="507"/>
      <c r="N25" s="507"/>
      <c r="O25" s="507"/>
    </row>
    <row r="26" spans="1:15" ht="77.25" customHeight="1">
      <c r="A26" s="129"/>
      <c r="B26" s="27" t="s">
        <v>266</v>
      </c>
      <c r="C26" s="104" t="s">
        <v>85</v>
      </c>
      <c r="D26" s="127">
        <v>1</v>
      </c>
      <c r="E26" s="489"/>
      <c r="F26" s="105">
        <f>E26*D26</f>
        <v>0</v>
      </c>
      <c r="G26" s="507"/>
      <c r="H26" s="289"/>
      <c r="I26" s="377"/>
      <c r="J26" s="291"/>
      <c r="K26" s="291"/>
      <c r="L26" s="507"/>
      <c r="M26" s="507"/>
      <c r="N26" s="507"/>
      <c r="O26" s="507"/>
    </row>
    <row r="27" spans="1:15" ht="12.75">
      <c r="A27" s="129"/>
      <c r="B27" s="27"/>
      <c r="C27" s="104"/>
      <c r="D27" s="127"/>
      <c r="E27" s="105"/>
      <c r="F27" s="105"/>
      <c r="G27" s="507"/>
      <c r="H27" s="289"/>
      <c r="I27" s="377"/>
      <c r="J27" s="291"/>
      <c r="K27" s="291"/>
      <c r="L27" s="507"/>
      <c r="M27" s="507"/>
      <c r="N27" s="507"/>
      <c r="O27" s="507"/>
    </row>
    <row r="28" spans="1:15" ht="12.75">
      <c r="A28" s="23" t="s">
        <v>794</v>
      </c>
      <c r="B28" s="27" t="s">
        <v>273</v>
      </c>
      <c r="C28" s="104"/>
      <c r="D28" s="127"/>
      <c r="E28" s="105"/>
      <c r="F28" s="105"/>
      <c r="G28" s="507"/>
      <c r="H28" s="289"/>
      <c r="I28" s="377"/>
      <c r="J28" s="291"/>
      <c r="K28" s="291"/>
      <c r="L28" s="507"/>
      <c r="M28" s="507"/>
      <c r="N28" s="507"/>
      <c r="O28" s="507"/>
    </row>
    <row r="29" spans="1:15" ht="38.25" customHeight="1">
      <c r="A29" s="129"/>
      <c r="B29" s="27" t="s">
        <v>274</v>
      </c>
      <c r="C29" s="25"/>
      <c r="D29" s="127"/>
      <c r="E29" s="105"/>
      <c r="F29" s="105"/>
      <c r="G29" s="507"/>
      <c r="H29" s="287"/>
      <c r="I29" s="377"/>
      <c r="J29" s="291"/>
      <c r="K29" s="291"/>
      <c r="L29" s="507"/>
      <c r="M29" s="507"/>
      <c r="N29" s="507"/>
      <c r="O29" s="507"/>
    </row>
    <row r="30" spans="1:15" ht="12.75" customHeight="1">
      <c r="A30" s="129"/>
      <c r="B30" s="27" t="s">
        <v>272</v>
      </c>
      <c r="C30" s="104"/>
      <c r="D30" s="127"/>
      <c r="E30" s="105"/>
      <c r="F30" s="105"/>
      <c r="G30" s="507"/>
      <c r="H30" s="289"/>
      <c r="I30" s="377"/>
      <c r="J30" s="291"/>
      <c r="K30" s="291"/>
      <c r="L30" s="507"/>
      <c r="M30" s="507"/>
      <c r="N30" s="507"/>
      <c r="O30" s="507"/>
    </row>
    <row r="31" spans="1:15" ht="12.75" customHeight="1">
      <c r="A31" s="129"/>
      <c r="B31" s="27" t="s">
        <v>275</v>
      </c>
      <c r="C31" s="104"/>
      <c r="D31" s="127"/>
      <c r="E31" s="105"/>
      <c r="F31" s="105"/>
      <c r="G31" s="507"/>
      <c r="H31" s="289"/>
      <c r="I31" s="377"/>
      <c r="J31" s="291"/>
      <c r="K31" s="291"/>
      <c r="L31" s="507"/>
      <c r="M31" s="507"/>
      <c r="N31" s="507"/>
      <c r="O31" s="507"/>
    </row>
    <row r="32" spans="1:15" ht="12.75">
      <c r="A32" s="129"/>
      <c r="B32" s="27" t="s">
        <v>104</v>
      </c>
      <c r="C32" s="104"/>
      <c r="D32" s="127"/>
      <c r="E32" s="105"/>
      <c r="F32" s="105"/>
      <c r="G32" s="507"/>
      <c r="H32" s="289"/>
      <c r="I32" s="377"/>
      <c r="J32" s="291"/>
      <c r="K32" s="291"/>
      <c r="L32" s="507"/>
      <c r="M32" s="507"/>
      <c r="N32" s="507"/>
      <c r="O32" s="507"/>
    </row>
    <row r="33" spans="1:15" ht="12.75">
      <c r="A33" s="129"/>
      <c r="B33" s="27" t="s">
        <v>265</v>
      </c>
      <c r="C33" s="104"/>
      <c r="D33" s="127"/>
      <c r="E33" s="105"/>
      <c r="F33" s="105"/>
      <c r="G33" s="507"/>
      <c r="H33" s="289"/>
      <c r="I33" s="377"/>
      <c r="J33" s="291"/>
      <c r="K33" s="291"/>
      <c r="L33" s="507"/>
      <c r="M33" s="507"/>
      <c r="N33" s="507"/>
      <c r="O33" s="507"/>
    </row>
    <row r="34" spans="1:15" ht="51" customHeight="1">
      <c r="A34" s="129"/>
      <c r="B34" s="27" t="s">
        <v>276</v>
      </c>
      <c r="C34" s="104" t="s">
        <v>85</v>
      </c>
      <c r="D34" s="127">
        <v>1</v>
      </c>
      <c r="E34" s="105"/>
      <c r="F34" s="105">
        <f>E34*D34</f>
        <v>0</v>
      </c>
      <c r="G34" s="507"/>
      <c r="H34" s="289"/>
      <c r="I34" s="377"/>
      <c r="J34" s="291"/>
      <c r="K34" s="291"/>
      <c r="L34" s="507"/>
      <c r="M34" s="507"/>
      <c r="N34" s="507"/>
      <c r="O34" s="507"/>
    </row>
    <row r="35" spans="1:15" ht="12.75">
      <c r="A35" s="129"/>
      <c r="B35" s="27"/>
      <c r="C35" s="104"/>
      <c r="D35" s="127"/>
      <c r="E35" s="105"/>
      <c r="F35" s="105"/>
      <c r="G35" s="507"/>
      <c r="H35" s="289"/>
      <c r="I35" s="377"/>
      <c r="J35" s="291"/>
      <c r="K35" s="291"/>
      <c r="L35" s="507"/>
      <c r="M35" s="507"/>
      <c r="N35" s="507"/>
      <c r="O35" s="507"/>
    </row>
    <row r="36" spans="1:15" ht="12.75">
      <c r="A36" s="23" t="s">
        <v>795</v>
      </c>
      <c r="B36" s="27" t="s">
        <v>277</v>
      </c>
      <c r="C36" s="104"/>
      <c r="D36" s="127"/>
      <c r="E36" s="105"/>
      <c r="F36" s="105"/>
      <c r="G36" s="507"/>
      <c r="H36" s="289"/>
      <c r="I36" s="377"/>
      <c r="J36" s="291"/>
      <c r="K36" s="291"/>
      <c r="L36" s="507"/>
      <c r="M36" s="507"/>
      <c r="N36" s="507"/>
      <c r="O36" s="507"/>
    </row>
    <row r="37" spans="1:15" ht="38.25" customHeight="1">
      <c r="A37" s="129"/>
      <c r="B37" s="27" t="s">
        <v>278</v>
      </c>
      <c r="C37" s="25"/>
      <c r="D37" s="127"/>
      <c r="E37" s="105"/>
      <c r="F37" s="105"/>
      <c r="G37" s="507"/>
      <c r="H37" s="287"/>
      <c r="I37" s="377"/>
      <c r="J37" s="291"/>
      <c r="K37" s="291"/>
      <c r="L37" s="507"/>
      <c r="M37" s="507"/>
      <c r="N37" s="507"/>
      <c r="O37" s="507"/>
    </row>
    <row r="38" spans="1:15" ht="12.75" customHeight="1">
      <c r="A38" s="129"/>
      <c r="B38" s="27" t="s">
        <v>272</v>
      </c>
      <c r="C38" s="104"/>
      <c r="D38" s="127"/>
      <c r="E38" s="105"/>
      <c r="F38" s="105"/>
      <c r="G38" s="507"/>
      <c r="H38" s="289"/>
      <c r="I38" s="377"/>
      <c r="J38" s="291"/>
      <c r="K38" s="291"/>
      <c r="L38" s="507"/>
      <c r="M38" s="507"/>
      <c r="N38" s="507"/>
      <c r="O38" s="507"/>
    </row>
    <row r="39" spans="1:15" ht="12.75">
      <c r="A39" s="129"/>
      <c r="B39" s="27" t="s">
        <v>279</v>
      </c>
      <c r="C39" s="104"/>
      <c r="D39" s="127"/>
      <c r="E39" s="105"/>
      <c r="F39" s="105"/>
      <c r="G39" s="507"/>
      <c r="H39" s="289"/>
      <c r="I39" s="377"/>
      <c r="J39" s="291"/>
      <c r="K39" s="291"/>
      <c r="L39" s="507"/>
      <c r="M39" s="507"/>
      <c r="N39" s="507"/>
      <c r="O39" s="507"/>
    </row>
    <row r="40" spans="1:15" ht="12.75">
      <c r="A40" s="129"/>
      <c r="B40" s="27" t="s">
        <v>104</v>
      </c>
      <c r="C40" s="104"/>
      <c r="D40" s="127"/>
      <c r="E40" s="105"/>
      <c r="F40" s="105"/>
      <c r="G40" s="507"/>
      <c r="H40" s="289"/>
      <c r="I40" s="377"/>
      <c r="J40" s="291"/>
      <c r="K40" s="291"/>
      <c r="L40" s="507"/>
      <c r="M40" s="507"/>
      <c r="N40" s="507"/>
      <c r="O40" s="507"/>
    </row>
    <row r="41" spans="1:15" ht="12.75">
      <c r="A41" s="129"/>
      <c r="B41" s="27" t="s">
        <v>265</v>
      </c>
      <c r="C41" s="104"/>
      <c r="D41" s="127"/>
      <c r="E41" s="105"/>
      <c r="F41" s="105"/>
      <c r="G41" s="507"/>
      <c r="H41" s="289"/>
      <c r="I41" s="377"/>
      <c r="J41" s="291"/>
      <c r="K41" s="291"/>
      <c r="L41" s="507"/>
      <c r="M41" s="507"/>
      <c r="N41" s="507"/>
      <c r="O41" s="507"/>
    </row>
    <row r="42" spans="1:15" ht="51" customHeight="1">
      <c r="A42" s="129"/>
      <c r="B42" s="27" t="s">
        <v>276</v>
      </c>
      <c r="C42" s="104" t="s">
        <v>85</v>
      </c>
      <c r="D42" s="127">
        <v>1</v>
      </c>
      <c r="E42" s="105"/>
      <c r="F42" s="105">
        <f>E42*D42</f>
        <v>0</v>
      </c>
      <c r="G42" s="507"/>
      <c r="H42" s="289"/>
      <c r="I42" s="377"/>
      <c r="J42" s="291"/>
      <c r="K42" s="291"/>
      <c r="L42" s="507"/>
      <c r="M42" s="507"/>
      <c r="N42" s="507"/>
      <c r="O42" s="507"/>
    </row>
    <row r="43" spans="1:15" ht="12.75">
      <c r="A43" s="129"/>
      <c r="B43" s="27"/>
      <c r="C43" s="104"/>
      <c r="D43" s="127"/>
      <c r="E43" s="105"/>
      <c r="F43" s="105"/>
      <c r="G43" s="507"/>
      <c r="H43" s="289"/>
      <c r="I43" s="377"/>
      <c r="J43" s="291"/>
      <c r="K43" s="291"/>
      <c r="L43" s="507"/>
      <c r="M43" s="507"/>
      <c r="N43" s="507"/>
      <c r="O43" s="507"/>
    </row>
    <row r="44" spans="1:15" ht="12.75">
      <c r="A44" s="23" t="s">
        <v>796</v>
      </c>
      <c r="B44" s="574" t="s">
        <v>112</v>
      </c>
      <c r="C44" s="575"/>
      <c r="D44" s="127"/>
      <c r="E44" s="105"/>
      <c r="F44" s="105"/>
      <c r="G44" s="507"/>
      <c r="H44" s="507"/>
      <c r="I44" s="377"/>
      <c r="J44" s="291"/>
      <c r="K44" s="291"/>
      <c r="L44" s="507"/>
      <c r="M44" s="507"/>
      <c r="N44" s="507"/>
      <c r="O44" s="507"/>
    </row>
    <row r="45" spans="1:15" ht="38.25" customHeight="1">
      <c r="A45" s="129"/>
      <c r="B45" s="27" t="s">
        <v>280</v>
      </c>
      <c r="C45" s="25"/>
      <c r="D45" s="127"/>
      <c r="E45" s="105"/>
      <c r="F45" s="105"/>
      <c r="G45" s="507"/>
      <c r="H45" s="287"/>
      <c r="I45" s="377"/>
      <c r="J45" s="291"/>
      <c r="K45" s="291"/>
      <c r="L45" s="507"/>
      <c r="M45" s="507"/>
      <c r="N45" s="507"/>
      <c r="O45" s="507"/>
    </row>
    <row r="46" spans="1:15" ht="25.5" customHeight="1">
      <c r="A46" s="129"/>
      <c r="B46" s="26" t="s">
        <v>281</v>
      </c>
      <c r="C46" s="104"/>
      <c r="D46" s="127"/>
      <c r="E46" s="105"/>
      <c r="F46" s="105"/>
      <c r="G46" s="507"/>
      <c r="H46" s="289"/>
      <c r="I46" s="377"/>
      <c r="J46" s="291"/>
      <c r="K46" s="291"/>
      <c r="L46" s="507"/>
      <c r="M46" s="507"/>
      <c r="N46" s="507"/>
      <c r="O46" s="507"/>
    </row>
    <row r="47" spans="1:15" ht="12.75" customHeight="1">
      <c r="A47" s="129"/>
      <c r="B47" s="27" t="s">
        <v>282</v>
      </c>
      <c r="C47" s="104"/>
      <c r="D47" s="127"/>
      <c r="E47" s="105"/>
      <c r="F47" s="105"/>
      <c r="G47" s="507"/>
      <c r="H47" s="289"/>
      <c r="I47" s="377"/>
      <c r="J47" s="291"/>
      <c r="K47" s="291"/>
      <c r="L47" s="507"/>
      <c r="M47" s="507"/>
      <c r="N47" s="507"/>
      <c r="O47" s="507"/>
    </row>
    <row r="48" spans="1:15" ht="12.75" customHeight="1">
      <c r="A48" s="129"/>
      <c r="B48" s="27" t="s">
        <v>104</v>
      </c>
      <c r="C48" s="104"/>
      <c r="D48" s="127"/>
      <c r="E48" s="105"/>
      <c r="F48" s="105"/>
      <c r="G48" s="507"/>
      <c r="H48" s="289"/>
      <c r="I48" s="377"/>
      <c r="J48" s="291"/>
      <c r="K48" s="291"/>
      <c r="L48" s="507"/>
      <c r="M48" s="507"/>
      <c r="N48" s="507"/>
      <c r="O48" s="507"/>
    </row>
    <row r="49" spans="1:15" ht="63.75">
      <c r="A49" s="129"/>
      <c r="B49" s="27" t="s">
        <v>283</v>
      </c>
      <c r="C49" s="104" t="s">
        <v>85</v>
      </c>
      <c r="D49" s="127">
        <v>3</v>
      </c>
      <c r="E49" s="105"/>
      <c r="F49" s="105">
        <f>E49*D49</f>
        <v>0</v>
      </c>
      <c r="G49" s="507"/>
      <c r="H49" s="289"/>
      <c r="I49" s="377"/>
      <c r="J49" s="291"/>
      <c r="K49" s="291"/>
      <c r="L49" s="507"/>
      <c r="M49" s="507"/>
      <c r="N49" s="507"/>
      <c r="O49" s="507"/>
    </row>
    <row r="50" spans="1:15" ht="12.75">
      <c r="A50" s="129"/>
      <c r="B50" s="27"/>
      <c r="C50" s="104"/>
      <c r="D50" s="127"/>
      <c r="E50" s="105"/>
      <c r="F50" s="105"/>
      <c r="G50" s="507"/>
      <c r="H50" s="289"/>
      <c r="I50" s="377"/>
      <c r="J50" s="291"/>
      <c r="K50" s="291"/>
      <c r="L50" s="507"/>
      <c r="M50" s="507"/>
      <c r="N50" s="507"/>
      <c r="O50" s="507"/>
    </row>
    <row r="51" spans="1:15" ht="12.75">
      <c r="A51" s="23" t="s">
        <v>797</v>
      </c>
      <c r="B51" s="574" t="s">
        <v>112</v>
      </c>
      <c r="C51" s="575"/>
      <c r="D51" s="127"/>
      <c r="E51" s="105"/>
      <c r="F51" s="105"/>
      <c r="G51" s="507"/>
      <c r="H51" s="507"/>
      <c r="I51" s="377"/>
      <c r="J51" s="291"/>
      <c r="K51" s="291"/>
      <c r="L51" s="507"/>
      <c r="M51" s="507"/>
      <c r="N51" s="507"/>
      <c r="O51" s="507"/>
    </row>
    <row r="52" spans="1:15" ht="38.25" customHeight="1">
      <c r="A52" s="129"/>
      <c r="B52" s="27" t="s">
        <v>280</v>
      </c>
      <c r="C52" s="25"/>
      <c r="D52" s="127"/>
      <c r="E52" s="105"/>
      <c r="F52" s="105"/>
      <c r="G52" s="507"/>
      <c r="H52" s="287"/>
      <c r="I52" s="377"/>
      <c r="J52" s="291"/>
      <c r="K52" s="291"/>
      <c r="L52" s="507"/>
      <c r="M52" s="507"/>
      <c r="N52" s="507"/>
      <c r="O52" s="507"/>
    </row>
    <row r="53" spans="1:15" ht="25.5" customHeight="1">
      <c r="A53" s="129"/>
      <c r="B53" s="26" t="s">
        <v>284</v>
      </c>
      <c r="C53" s="104"/>
      <c r="D53" s="127"/>
      <c r="E53" s="105"/>
      <c r="F53" s="105"/>
      <c r="G53" s="507"/>
      <c r="H53" s="289"/>
      <c r="I53" s="377"/>
      <c r="J53" s="291"/>
      <c r="K53" s="291"/>
      <c r="L53" s="507"/>
      <c r="M53" s="507"/>
      <c r="N53" s="507"/>
      <c r="O53" s="507"/>
    </row>
    <row r="54" spans="1:15" ht="12.75" customHeight="1">
      <c r="A54" s="129"/>
      <c r="B54" s="27" t="s">
        <v>282</v>
      </c>
      <c r="C54" s="104"/>
      <c r="D54" s="127"/>
      <c r="E54" s="105"/>
      <c r="F54" s="105"/>
      <c r="G54" s="507"/>
      <c r="H54" s="289"/>
      <c r="I54" s="377"/>
      <c r="J54" s="291"/>
      <c r="K54" s="291"/>
      <c r="L54" s="507"/>
      <c r="M54" s="507"/>
      <c r="N54" s="507"/>
      <c r="O54" s="507"/>
    </row>
    <row r="55" spans="1:15" ht="12.75" customHeight="1">
      <c r="A55" s="129"/>
      <c r="B55" s="27" t="s">
        <v>104</v>
      </c>
      <c r="C55" s="104"/>
      <c r="D55" s="127"/>
      <c r="E55" s="105"/>
      <c r="F55" s="105"/>
      <c r="G55" s="507"/>
      <c r="H55" s="289"/>
      <c r="I55" s="377"/>
      <c r="J55" s="291"/>
      <c r="K55" s="291"/>
      <c r="L55" s="507"/>
      <c r="M55" s="507"/>
      <c r="N55" s="507"/>
      <c r="O55" s="507"/>
    </row>
    <row r="56" spans="1:15" ht="63.75">
      <c r="A56" s="129"/>
      <c r="B56" s="27" t="s">
        <v>283</v>
      </c>
      <c r="C56" s="104" t="s">
        <v>85</v>
      </c>
      <c r="D56" s="127">
        <v>2</v>
      </c>
      <c r="E56" s="105"/>
      <c r="F56" s="105">
        <f>E56*D56</f>
        <v>0</v>
      </c>
      <c r="G56" s="507"/>
      <c r="H56" s="289"/>
      <c r="I56" s="377"/>
      <c r="J56" s="291"/>
      <c r="K56" s="291"/>
      <c r="L56" s="507"/>
      <c r="M56" s="507"/>
      <c r="N56" s="507"/>
      <c r="O56" s="507"/>
    </row>
    <row r="57" spans="1:15" ht="12.75">
      <c r="A57" s="129"/>
      <c r="B57" s="27"/>
      <c r="C57" s="104"/>
      <c r="D57" s="127"/>
      <c r="E57" s="105"/>
      <c r="F57" s="105"/>
      <c r="G57" s="507"/>
      <c r="H57" s="289"/>
      <c r="I57" s="377"/>
      <c r="J57" s="291"/>
      <c r="K57" s="291"/>
      <c r="L57" s="507"/>
      <c r="M57" s="507"/>
      <c r="N57" s="507"/>
      <c r="O57" s="507"/>
    </row>
    <row r="58" spans="1:15" ht="12.75">
      <c r="A58" s="23" t="s">
        <v>798</v>
      </c>
      <c r="B58" s="27" t="s">
        <v>113</v>
      </c>
      <c r="C58" s="104"/>
      <c r="D58" s="127"/>
      <c r="E58" s="105"/>
      <c r="F58" s="105"/>
      <c r="G58" s="507"/>
      <c r="H58" s="289"/>
      <c r="I58" s="377"/>
      <c r="J58" s="291"/>
      <c r="K58" s="291"/>
      <c r="L58" s="507"/>
      <c r="M58" s="507"/>
      <c r="N58" s="507"/>
      <c r="O58" s="507"/>
    </row>
    <row r="59" spans="1:15" ht="38.25" customHeight="1">
      <c r="A59" s="129"/>
      <c r="B59" s="27" t="s">
        <v>285</v>
      </c>
      <c r="C59" s="25"/>
      <c r="D59" s="127"/>
      <c r="E59" s="105"/>
      <c r="F59" s="105"/>
      <c r="G59" s="507"/>
      <c r="H59" s="287"/>
      <c r="I59" s="377"/>
      <c r="J59" s="291"/>
      <c r="K59" s="291"/>
      <c r="L59" s="507"/>
      <c r="M59" s="507"/>
      <c r="N59" s="507"/>
      <c r="O59" s="507"/>
    </row>
    <row r="60" spans="1:15" ht="25.5" customHeight="1">
      <c r="A60" s="129"/>
      <c r="B60" s="26" t="s">
        <v>281</v>
      </c>
      <c r="C60" s="104"/>
      <c r="D60" s="127"/>
      <c r="E60" s="105"/>
      <c r="F60" s="105"/>
      <c r="G60" s="507"/>
      <c r="H60" s="289"/>
      <c r="I60" s="377"/>
      <c r="J60" s="291"/>
      <c r="K60" s="291"/>
      <c r="L60" s="507"/>
      <c r="M60" s="507"/>
      <c r="N60" s="507"/>
      <c r="O60" s="507"/>
    </row>
    <row r="61" spans="1:15" ht="12.75" customHeight="1">
      <c r="A61" s="129"/>
      <c r="B61" s="27" t="s">
        <v>114</v>
      </c>
      <c r="C61" s="104"/>
      <c r="D61" s="127"/>
      <c r="E61" s="105"/>
      <c r="F61" s="105"/>
      <c r="G61" s="507"/>
      <c r="H61" s="289"/>
      <c r="I61" s="377"/>
      <c r="J61" s="291"/>
      <c r="K61" s="291"/>
      <c r="L61" s="507"/>
      <c r="M61" s="507"/>
      <c r="N61" s="507"/>
      <c r="O61" s="507"/>
    </row>
    <row r="62" spans="1:15" ht="12.75" customHeight="1">
      <c r="A62" s="129"/>
      <c r="B62" s="27" t="s">
        <v>104</v>
      </c>
      <c r="C62" s="104"/>
      <c r="D62" s="127"/>
      <c r="E62" s="105"/>
      <c r="F62" s="105"/>
      <c r="G62" s="507"/>
      <c r="H62" s="289"/>
      <c r="I62" s="377"/>
      <c r="J62" s="291"/>
      <c r="K62" s="291"/>
      <c r="L62" s="507"/>
      <c r="M62" s="507"/>
      <c r="N62" s="507"/>
      <c r="O62" s="507"/>
    </row>
    <row r="63" spans="1:15" ht="63.75">
      <c r="A63" s="129"/>
      <c r="B63" s="27" t="s">
        <v>283</v>
      </c>
      <c r="C63" s="104" t="s">
        <v>85</v>
      </c>
      <c r="D63" s="127">
        <v>2</v>
      </c>
      <c r="E63" s="105"/>
      <c r="F63" s="105">
        <f>E63*D63</f>
        <v>0</v>
      </c>
      <c r="G63" s="507"/>
      <c r="H63" s="289"/>
      <c r="I63" s="377"/>
      <c r="J63" s="291"/>
      <c r="K63" s="291"/>
      <c r="L63" s="507"/>
      <c r="M63" s="507"/>
      <c r="N63" s="507"/>
      <c r="O63" s="507"/>
    </row>
    <row r="64" spans="1:15" ht="12.75">
      <c r="A64" s="129"/>
      <c r="B64" s="27"/>
      <c r="C64" s="104"/>
      <c r="D64" s="127"/>
      <c r="E64" s="105"/>
      <c r="F64" s="105"/>
      <c r="G64" s="507"/>
      <c r="H64" s="289"/>
      <c r="I64" s="377"/>
      <c r="J64" s="291"/>
      <c r="K64" s="291"/>
      <c r="L64" s="507"/>
      <c r="M64" s="507"/>
      <c r="N64" s="507"/>
      <c r="O64" s="507"/>
    </row>
    <row r="65" spans="1:15" ht="12.75">
      <c r="A65" s="23" t="s">
        <v>799</v>
      </c>
      <c r="B65" s="27" t="s">
        <v>115</v>
      </c>
      <c r="C65" s="104"/>
      <c r="D65" s="127"/>
      <c r="E65" s="105"/>
      <c r="F65" s="105"/>
      <c r="G65" s="507"/>
      <c r="H65" s="289"/>
      <c r="I65" s="377"/>
      <c r="J65" s="291"/>
      <c r="K65" s="291"/>
      <c r="L65" s="507"/>
      <c r="M65" s="507"/>
      <c r="N65" s="507"/>
      <c r="O65" s="507"/>
    </row>
    <row r="66" spans="1:15" ht="51" customHeight="1">
      <c r="A66" s="129"/>
      <c r="B66" s="27" t="s">
        <v>286</v>
      </c>
      <c r="C66" s="25"/>
      <c r="D66" s="127"/>
      <c r="E66" s="105"/>
      <c r="F66" s="105"/>
      <c r="G66" s="507"/>
      <c r="H66" s="287"/>
      <c r="I66" s="377"/>
      <c r="J66" s="291"/>
      <c r="K66" s="291"/>
      <c r="L66" s="507"/>
      <c r="M66" s="507"/>
      <c r="N66" s="507"/>
      <c r="O66" s="507"/>
    </row>
    <row r="67" spans="1:15" ht="25.5" customHeight="1">
      <c r="A67" s="129"/>
      <c r="B67" s="26" t="s">
        <v>284</v>
      </c>
      <c r="C67" s="104"/>
      <c r="D67" s="127"/>
      <c r="E67" s="105"/>
      <c r="F67" s="105"/>
      <c r="G67" s="507"/>
      <c r="H67" s="289"/>
      <c r="I67" s="377"/>
      <c r="J67" s="291"/>
      <c r="K67" s="291"/>
      <c r="L67" s="507"/>
      <c r="M67" s="507"/>
      <c r="N67" s="507"/>
      <c r="O67" s="507"/>
    </row>
    <row r="68" spans="1:15" ht="12.75" customHeight="1">
      <c r="A68" s="129"/>
      <c r="B68" s="27" t="s">
        <v>116</v>
      </c>
      <c r="C68" s="104"/>
      <c r="D68" s="127"/>
      <c r="E68" s="105"/>
      <c r="F68" s="105"/>
      <c r="G68" s="507"/>
      <c r="H68" s="289"/>
      <c r="I68" s="377"/>
      <c r="J68" s="291"/>
      <c r="K68" s="291"/>
      <c r="L68" s="507"/>
      <c r="M68" s="507"/>
      <c r="N68" s="507"/>
      <c r="O68" s="507"/>
    </row>
    <row r="69" spans="1:15" ht="12.75" customHeight="1">
      <c r="A69" s="129"/>
      <c r="B69" s="27" t="s">
        <v>104</v>
      </c>
      <c r="C69" s="104"/>
      <c r="D69" s="127"/>
      <c r="E69" s="105"/>
      <c r="F69" s="105"/>
      <c r="G69" s="507"/>
      <c r="H69" s="289"/>
      <c r="I69" s="377"/>
      <c r="J69" s="291"/>
      <c r="K69" s="291"/>
      <c r="L69" s="507"/>
      <c r="M69" s="507"/>
      <c r="N69" s="507"/>
      <c r="O69" s="507"/>
    </row>
    <row r="70" spans="1:15" ht="63.75">
      <c r="A70" s="129"/>
      <c r="B70" s="27" t="s">
        <v>283</v>
      </c>
      <c r="C70" s="104" t="s">
        <v>85</v>
      </c>
      <c r="D70" s="127">
        <v>3</v>
      </c>
      <c r="E70" s="105"/>
      <c r="F70" s="105">
        <f>E70*D70</f>
        <v>0</v>
      </c>
      <c r="G70" s="507"/>
      <c r="H70" s="289"/>
      <c r="I70" s="377"/>
      <c r="J70" s="291"/>
      <c r="K70" s="291"/>
      <c r="L70" s="507"/>
      <c r="M70" s="507"/>
      <c r="N70" s="507"/>
      <c r="O70" s="507"/>
    </row>
    <row r="71" spans="1:15" ht="12.75">
      <c r="A71" s="124"/>
      <c r="B71" s="131" t="s">
        <v>21</v>
      </c>
      <c r="C71" s="109"/>
      <c r="D71" s="109"/>
      <c r="E71" s="118" t="s">
        <v>74</v>
      </c>
      <c r="F71" s="94">
        <f>SUM(F7:F70)</f>
        <v>0</v>
      </c>
      <c r="G71" s="507"/>
      <c r="H71" s="327"/>
      <c r="I71" s="327"/>
      <c r="J71" s="328"/>
      <c r="K71" s="321"/>
      <c r="L71" s="507"/>
      <c r="M71" s="507"/>
      <c r="N71" s="507"/>
      <c r="O71" s="507"/>
    </row>
    <row r="72" spans="1:15" ht="12.75">
      <c r="A72" s="132"/>
      <c r="B72" s="133"/>
      <c r="C72" s="45"/>
      <c r="D72" s="45"/>
      <c r="E72" s="134"/>
      <c r="F72" s="134"/>
      <c r="G72" s="507"/>
      <c r="H72" s="456"/>
      <c r="I72" s="456"/>
      <c r="J72" s="457"/>
      <c r="K72" s="457"/>
      <c r="L72" s="507"/>
      <c r="M72" s="507"/>
      <c r="N72" s="507"/>
      <c r="O72" s="507"/>
    </row>
    <row r="73" spans="7:15" ht="12.75">
      <c r="G73" s="507"/>
      <c r="H73" s="456"/>
      <c r="I73" s="456"/>
      <c r="J73" s="536"/>
      <c r="K73" s="457"/>
      <c r="L73" s="507"/>
      <c r="M73" s="507"/>
      <c r="N73" s="507"/>
      <c r="O73" s="507"/>
    </row>
    <row r="74" spans="7:15" ht="12.75">
      <c r="G74" s="507"/>
      <c r="H74" s="456"/>
      <c r="I74" s="456"/>
      <c r="J74" s="536"/>
      <c r="K74" s="457"/>
      <c r="L74" s="507"/>
      <c r="M74" s="507"/>
      <c r="N74" s="507"/>
      <c r="O74" s="507"/>
    </row>
    <row r="75" spans="7:15" ht="12.75">
      <c r="G75" s="507"/>
      <c r="H75" s="456"/>
      <c r="I75" s="456"/>
      <c r="J75" s="536"/>
      <c r="K75" s="457"/>
      <c r="L75" s="507"/>
      <c r="M75" s="507"/>
      <c r="N75" s="507"/>
      <c r="O75" s="507"/>
    </row>
    <row r="76" spans="7:15" ht="12.75">
      <c r="G76" s="507"/>
      <c r="H76" s="456"/>
      <c r="I76" s="456"/>
      <c r="J76" s="536"/>
      <c r="K76" s="457"/>
      <c r="L76" s="507"/>
      <c r="M76" s="507"/>
      <c r="N76" s="507"/>
      <c r="O76" s="507"/>
    </row>
    <row r="77" spans="7:15" ht="12.75">
      <c r="G77" s="507"/>
      <c r="H77" s="456"/>
      <c r="I77" s="456"/>
      <c r="J77" s="536"/>
      <c r="K77" s="457"/>
      <c r="L77" s="507"/>
      <c r="M77" s="507"/>
      <c r="N77" s="507"/>
      <c r="O77" s="507"/>
    </row>
    <row r="78" spans="7:15" ht="12.75">
      <c r="G78" s="507"/>
      <c r="H78" s="456"/>
      <c r="I78" s="456"/>
      <c r="J78" s="536"/>
      <c r="K78" s="457"/>
      <c r="L78" s="507"/>
      <c r="M78" s="507"/>
      <c r="N78" s="507"/>
      <c r="O78" s="507"/>
    </row>
    <row r="79" spans="7:15" ht="12.75">
      <c r="G79" s="507"/>
      <c r="H79" s="456"/>
      <c r="I79" s="456"/>
      <c r="J79" s="536"/>
      <c r="K79" s="457"/>
      <c r="L79" s="507"/>
      <c r="M79" s="507"/>
      <c r="N79" s="507"/>
      <c r="O79" s="507"/>
    </row>
    <row r="80" spans="7:15" ht="12.75">
      <c r="G80" s="507"/>
      <c r="H80" s="456"/>
      <c r="I80" s="456"/>
      <c r="J80" s="536"/>
      <c r="K80" s="457"/>
      <c r="L80" s="507"/>
      <c r="M80" s="507"/>
      <c r="N80" s="507"/>
      <c r="O80" s="507"/>
    </row>
    <row r="81" spans="7:15" ht="12.75">
      <c r="G81" s="507"/>
      <c r="H81" s="456"/>
      <c r="I81" s="456"/>
      <c r="J81" s="536"/>
      <c r="K81" s="457"/>
      <c r="L81" s="507"/>
      <c r="M81" s="507"/>
      <c r="N81" s="507"/>
      <c r="O81" s="507"/>
    </row>
    <row r="82" spans="7:15" ht="12.75">
      <c r="G82" s="507"/>
      <c r="H82" s="456"/>
      <c r="I82" s="456"/>
      <c r="J82" s="536"/>
      <c r="K82" s="457"/>
      <c r="L82" s="507"/>
      <c r="M82" s="507"/>
      <c r="N82" s="507"/>
      <c r="O82" s="507"/>
    </row>
    <row r="83" spans="7:15" ht="12.75">
      <c r="G83" s="507"/>
      <c r="H83" s="456"/>
      <c r="I83" s="456"/>
      <c r="J83" s="536"/>
      <c r="K83" s="457"/>
      <c r="L83" s="507"/>
      <c r="M83" s="507"/>
      <c r="N83" s="507"/>
      <c r="O83" s="507"/>
    </row>
    <row r="84" spans="7:15" ht="12.75">
      <c r="G84" s="507"/>
      <c r="H84" s="456"/>
      <c r="I84" s="456"/>
      <c r="J84" s="536"/>
      <c r="K84" s="457"/>
      <c r="L84" s="507"/>
      <c r="M84" s="507"/>
      <c r="N84" s="507"/>
      <c r="O84" s="507"/>
    </row>
    <row r="85" spans="7:15" ht="12.75">
      <c r="G85" s="507"/>
      <c r="H85" s="456"/>
      <c r="I85" s="456"/>
      <c r="J85" s="536"/>
      <c r="K85" s="457"/>
      <c r="L85" s="507"/>
      <c r="M85" s="507"/>
      <c r="N85" s="507"/>
      <c r="O85" s="507"/>
    </row>
    <row r="86" spans="7:15" ht="12.75">
      <c r="G86" s="507"/>
      <c r="H86" s="456"/>
      <c r="I86" s="456"/>
      <c r="J86" s="536"/>
      <c r="K86" s="457"/>
      <c r="L86" s="507"/>
      <c r="M86" s="507"/>
      <c r="N86" s="507"/>
      <c r="O86" s="507"/>
    </row>
    <row r="87" spans="7:15" ht="12.75">
      <c r="G87" s="507"/>
      <c r="H87" s="456"/>
      <c r="I87" s="456"/>
      <c r="J87" s="536"/>
      <c r="K87" s="457"/>
      <c r="L87" s="507"/>
      <c r="M87" s="507"/>
      <c r="N87" s="507"/>
      <c r="O87" s="507"/>
    </row>
    <row r="88" spans="7:15" ht="12.75">
      <c r="G88" s="507"/>
      <c r="H88" s="456"/>
      <c r="I88" s="456"/>
      <c r="J88" s="536"/>
      <c r="K88" s="457"/>
      <c r="L88" s="507"/>
      <c r="M88" s="507"/>
      <c r="N88" s="507"/>
      <c r="O88" s="507"/>
    </row>
    <row r="89" spans="7:15" ht="12.75">
      <c r="G89" s="507"/>
      <c r="H89" s="456"/>
      <c r="I89" s="456"/>
      <c r="J89" s="536"/>
      <c r="K89" s="457"/>
      <c r="L89" s="507"/>
      <c r="M89" s="507"/>
      <c r="N89" s="507"/>
      <c r="O89" s="507"/>
    </row>
    <row r="90" spans="7:15" ht="12.75">
      <c r="G90" s="507"/>
      <c r="H90" s="456"/>
      <c r="I90" s="456"/>
      <c r="J90" s="536"/>
      <c r="K90" s="457"/>
      <c r="L90" s="507"/>
      <c r="M90" s="507"/>
      <c r="N90" s="507"/>
      <c r="O90" s="507"/>
    </row>
    <row r="91" spans="7:15" ht="12.75">
      <c r="G91" s="507"/>
      <c r="H91" s="456"/>
      <c r="I91" s="456"/>
      <c r="J91" s="536"/>
      <c r="K91" s="457"/>
      <c r="L91" s="507"/>
      <c r="M91" s="507"/>
      <c r="N91" s="507"/>
      <c r="O91" s="507"/>
    </row>
    <row r="92" spans="7:15" ht="12.75">
      <c r="G92" s="507"/>
      <c r="H92" s="456"/>
      <c r="I92" s="456"/>
      <c r="J92" s="536"/>
      <c r="K92" s="457"/>
      <c r="L92" s="507"/>
      <c r="M92" s="507"/>
      <c r="N92" s="507"/>
      <c r="O92" s="507"/>
    </row>
    <row r="93" spans="7:15" ht="12.75">
      <c r="G93" s="507"/>
      <c r="H93" s="456"/>
      <c r="I93" s="456"/>
      <c r="J93" s="536"/>
      <c r="K93" s="457"/>
      <c r="L93" s="507"/>
      <c r="M93" s="507"/>
      <c r="N93" s="507"/>
      <c r="O93" s="507"/>
    </row>
    <row r="94" spans="7:15" ht="12.75">
      <c r="G94" s="507"/>
      <c r="H94" s="456"/>
      <c r="I94" s="456"/>
      <c r="J94" s="536"/>
      <c r="K94" s="457"/>
      <c r="L94" s="507"/>
      <c r="M94" s="507"/>
      <c r="N94" s="507"/>
      <c r="O94" s="507"/>
    </row>
    <row r="95" spans="7:15" ht="12.75">
      <c r="G95" s="507"/>
      <c r="H95" s="456"/>
      <c r="I95" s="456"/>
      <c r="J95" s="536"/>
      <c r="K95" s="457"/>
      <c r="L95" s="507"/>
      <c r="M95" s="507"/>
      <c r="N95" s="507"/>
      <c r="O95" s="507"/>
    </row>
    <row r="96" spans="7:15" ht="12.75">
      <c r="G96" s="507"/>
      <c r="H96" s="456"/>
      <c r="I96" s="456"/>
      <c r="J96" s="536"/>
      <c r="K96" s="457"/>
      <c r="L96" s="507"/>
      <c r="M96" s="507"/>
      <c r="N96" s="507"/>
      <c r="O96" s="507"/>
    </row>
    <row r="97" spans="7:15" ht="12.75">
      <c r="G97" s="507"/>
      <c r="H97" s="456"/>
      <c r="I97" s="456"/>
      <c r="J97" s="536"/>
      <c r="K97" s="457"/>
      <c r="L97" s="507"/>
      <c r="M97" s="507"/>
      <c r="N97" s="507"/>
      <c r="O97" s="507"/>
    </row>
    <row r="98" spans="7:15" ht="12.75">
      <c r="G98" s="507"/>
      <c r="H98" s="456"/>
      <c r="I98" s="456"/>
      <c r="J98" s="536"/>
      <c r="K98" s="457"/>
      <c r="L98" s="507"/>
      <c r="M98" s="507"/>
      <c r="N98" s="507"/>
      <c r="O98" s="507"/>
    </row>
    <row r="99" spans="7:15" ht="12.75">
      <c r="G99" s="507"/>
      <c r="H99" s="456"/>
      <c r="I99" s="456"/>
      <c r="J99" s="536"/>
      <c r="K99" s="457"/>
      <c r="L99" s="507"/>
      <c r="M99" s="507"/>
      <c r="N99" s="507"/>
      <c r="O99" s="507"/>
    </row>
    <row r="100" spans="7:15" ht="12.75">
      <c r="G100" s="507"/>
      <c r="H100" s="456"/>
      <c r="I100" s="456"/>
      <c r="J100" s="536"/>
      <c r="K100" s="457"/>
      <c r="L100" s="507"/>
      <c r="M100" s="507"/>
      <c r="N100" s="507"/>
      <c r="O100" s="507"/>
    </row>
    <row r="101" spans="7:15" ht="12.75">
      <c r="G101" s="507"/>
      <c r="H101" s="456"/>
      <c r="I101" s="456"/>
      <c r="J101" s="536"/>
      <c r="K101" s="457"/>
      <c r="L101" s="507"/>
      <c r="M101" s="507"/>
      <c r="N101" s="507"/>
      <c r="O101" s="507"/>
    </row>
    <row r="102" spans="7:15" ht="12.75">
      <c r="G102" s="507"/>
      <c r="H102" s="456"/>
      <c r="I102" s="456"/>
      <c r="J102" s="536"/>
      <c r="K102" s="457"/>
      <c r="L102" s="507"/>
      <c r="M102" s="507"/>
      <c r="N102" s="507"/>
      <c r="O102" s="507"/>
    </row>
    <row r="103" spans="7:15" ht="12.75">
      <c r="G103" s="507"/>
      <c r="H103" s="456"/>
      <c r="I103" s="456"/>
      <c r="J103" s="536"/>
      <c r="K103" s="457"/>
      <c r="L103" s="507"/>
      <c r="M103" s="507"/>
      <c r="N103" s="507"/>
      <c r="O103" s="507"/>
    </row>
    <row r="104" spans="7:15" ht="12.75">
      <c r="G104" s="507"/>
      <c r="H104" s="456"/>
      <c r="I104" s="456"/>
      <c r="J104" s="536"/>
      <c r="K104" s="457"/>
      <c r="L104" s="507"/>
      <c r="M104" s="507"/>
      <c r="N104" s="507"/>
      <c r="O104" s="507"/>
    </row>
    <row r="105" spans="7:15" ht="12.75">
      <c r="G105" s="507"/>
      <c r="H105" s="456"/>
      <c r="I105" s="456"/>
      <c r="J105" s="536"/>
      <c r="K105" s="457"/>
      <c r="L105" s="507"/>
      <c r="M105" s="507"/>
      <c r="N105" s="507"/>
      <c r="O105" s="507"/>
    </row>
    <row r="106" spans="7:15" ht="12.75">
      <c r="G106" s="507"/>
      <c r="H106" s="456"/>
      <c r="I106" s="456"/>
      <c r="J106" s="536"/>
      <c r="K106" s="457"/>
      <c r="L106" s="507"/>
      <c r="M106" s="507"/>
      <c r="N106" s="507"/>
      <c r="O106" s="507"/>
    </row>
    <row r="107" spans="7:15" ht="12.75">
      <c r="G107" s="507"/>
      <c r="H107" s="456"/>
      <c r="I107" s="456"/>
      <c r="J107" s="536"/>
      <c r="K107" s="457"/>
      <c r="L107" s="507"/>
      <c r="M107" s="507"/>
      <c r="N107" s="507"/>
      <c r="O107" s="507"/>
    </row>
    <row r="108" spans="7:15" ht="12.75">
      <c r="G108" s="507"/>
      <c r="H108" s="456"/>
      <c r="I108" s="456"/>
      <c r="J108" s="536"/>
      <c r="K108" s="457"/>
      <c r="L108" s="507"/>
      <c r="M108" s="507"/>
      <c r="N108" s="507"/>
      <c r="O108" s="507"/>
    </row>
    <row r="109" spans="7:15" ht="12.75">
      <c r="G109" s="507"/>
      <c r="H109" s="456"/>
      <c r="I109" s="456"/>
      <c r="J109" s="536"/>
      <c r="K109" s="457"/>
      <c r="L109" s="507"/>
      <c r="M109" s="507"/>
      <c r="N109" s="507"/>
      <c r="O109" s="507"/>
    </row>
    <row r="110" spans="7:15" ht="12.75">
      <c r="G110" s="507"/>
      <c r="H110" s="456"/>
      <c r="I110" s="456"/>
      <c r="J110" s="536"/>
      <c r="K110" s="457"/>
      <c r="L110" s="507"/>
      <c r="M110" s="507"/>
      <c r="N110" s="507"/>
      <c r="O110" s="507"/>
    </row>
    <row r="111" spans="7:15" ht="12.75">
      <c r="G111" s="507"/>
      <c r="H111" s="456"/>
      <c r="I111" s="456"/>
      <c r="J111" s="536"/>
      <c r="K111" s="457"/>
      <c r="L111" s="507"/>
      <c r="M111" s="507"/>
      <c r="N111" s="507"/>
      <c r="O111" s="507"/>
    </row>
    <row r="112" spans="7:15" ht="12.75">
      <c r="G112" s="507"/>
      <c r="H112" s="456"/>
      <c r="I112" s="456"/>
      <c r="J112" s="536"/>
      <c r="K112" s="457"/>
      <c r="L112" s="507"/>
      <c r="M112" s="507"/>
      <c r="N112" s="507"/>
      <c r="O112" s="507"/>
    </row>
    <row r="113" spans="7:15" ht="12.75">
      <c r="G113" s="507"/>
      <c r="H113" s="456"/>
      <c r="I113" s="456"/>
      <c r="J113" s="536"/>
      <c r="K113" s="457"/>
      <c r="L113" s="507"/>
      <c r="M113" s="507"/>
      <c r="N113" s="507"/>
      <c r="O113" s="507"/>
    </row>
    <row r="114" spans="7:15" ht="12.75">
      <c r="G114" s="507"/>
      <c r="H114" s="456"/>
      <c r="I114" s="456"/>
      <c r="J114" s="536"/>
      <c r="K114" s="457"/>
      <c r="L114" s="507"/>
      <c r="M114" s="507"/>
      <c r="N114" s="507"/>
      <c r="O114" s="507"/>
    </row>
    <row r="115" spans="7:15" ht="12.75">
      <c r="G115" s="507"/>
      <c r="H115" s="456"/>
      <c r="I115" s="456"/>
      <c r="J115" s="536"/>
      <c r="K115" s="457"/>
      <c r="L115" s="507"/>
      <c r="M115" s="507"/>
      <c r="N115" s="507"/>
      <c r="O115" s="507"/>
    </row>
    <row r="116" spans="7:15" ht="12.75">
      <c r="G116" s="507"/>
      <c r="H116" s="456"/>
      <c r="I116" s="456"/>
      <c r="J116" s="536"/>
      <c r="K116" s="457"/>
      <c r="L116" s="507"/>
      <c r="M116" s="507"/>
      <c r="N116" s="507"/>
      <c r="O116" s="507"/>
    </row>
    <row r="117" spans="7:15" ht="12.75">
      <c r="G117" s="507"/>
      <c r="H117" s="456"/>
      <c r="I117" s="456"/>
      <c r="J117" s="536"/>
      <c r="K117" s="457"/>
      <c r="L117" s="507"/>
      <c r="M117" s="507"/>
      <c r="N117" s="507"/>
      <c r="O117" s="507"/>
    </row>
    <row r="118" spans="7:15" ht="12.75">
      <c r="G118" s="507"/>
      <c r="H118" s="456"/>
      <c r="I118" s="456"/>
      <c r="J118" s="536"/>
      <c r="K118" s="457"/>
      <c r="L118" s="507"/>
      <c r="M118" s="507"/>
      <c r="N118" s="507"/>
      <c r="O118" s="507"/>
    </row>
    <row r="119" spans="7:15" ht="12.75">
      <c r="G119" s="507"/>
      <c r="H119" s="456"/>
      <c r="I119" s="456"/>
      <c r="J119" s="536"/>
      <c r="K119" s="457"/>
      <c r="L119" s="507"/>
      <c r="M119" s="507"/>
      <c r="N119" s="507"/>
      <c r="O119" s="507"/>
    </row>
    <row r="120" spans="7:15" ht="12.75">
      <c r="G120" s="507"/>
      <c r="H120" s="456"/>
      <c r="I120" s="456"/>
      <c r="J120" s="536"/>
      <c r="K120" s="457"/>
      <c r="L120" s="507"/>
      <c r="M120" s="507"/>
      <c r="N120" s="507"/>
      <c r="O120" s="507"/>
    </row>
    <row r="121" spans="7:15" ht="12.75">
      <c r="G121" s="507"/>
      <c r="H121" s="456"/>
      <c r="I121" s="456"/>
      <c r="J121" s="536"/>
      <c r="K121" s="457"/>
      <c r="L121" s="507"/>
      <c r="M121" s="507"/>
      <c r="N121" s="507"/>
      <c r="O121" s="507"/>
    </row>
    <row r="122" spans="7:15" ht="12.75">
      <c r="G122" s="507"/>
      <c r="H122" s="456"/>
      <c r="I122" s="456"/>
      <c r="J122" s="536"/>
      <c r="K122" s="457"/>
      <c r="L122" s="507"/>
      <c r="M122" s="507"/>
      <c r="N122" s="507"/>
      <c r="O122" s="507"/>
    </row>
    <row r="123" spans="7:15" ht="12.75">
      <c r="G123" s="507"/>
      <c r="H123" s="456"/>
      <c r="I123" s="456"/>
      <c r="J123" s="536"/>
      <c r="K123" s="457"/>
      <c r="L123" s="507"/>
      <c r="M123" s="507"/>
      <c r="N123" s="507"/>
      <c r="O123" s="507"/>
    </row>
    <row r="124" spans="7:15" ht="12.75">
      <c r="G124" s="507"/>
      <c r="H124" s="456"/>
      <c r="I124" s="456"/>
      <c r="J124" s="536"/>
      <c r="K124" s="457"/>
      <c r="L124" s="507"/>
      <c r="M124" s="507"/>
      <c r="N124" s="507"/>
      <c r="O124" s="507"/>
    </row>
    <row r="125" spans="7:15" ht="12.75">
      <c r="G125" s="507"/>
      <c r="H125" s="456"/>
      <c r="I125" s="456"/>
      <c r="J125" s="536"/>
      <c r="K125" s="457"/>
      <c r="L125" s="507"/>
      <c r="M125" s="507"/>
      <c r="N125" s="507"/>
      <c r="O125" s="507"/>
    </row>
    <row r="126" spans="7:15" ht="12.75">
      <c r="G126" s="507"/>
      <c r="H126" s="456"/>
      <c r="I126" s="456"/>
      <c r="J126" s="536"/>
      <c r="K126" s="457"/>
      <c r="L126" s="507"/>
      <c r="M126" s="507"/>
      <c r="N126" s="507"/>
      <c r="O126" s="507"/>
    </row>
    <row r="127" spans="7:15" ht="12.75">
      <c r="G127" s="507"/>
      <c r="H127" s="456"/>
      <c r="I127" s="456"/>
      <c r="J127" s="536"/>
      <c r="K127" s="457"/>
      <c r="L127" s="507"/>
      <c r="M127" s="507"/>
      <c r="N127" s="507"/>
      <c r="O127" s="507"/>
    </row>
    <row r="128" spans="7:15" ht="12.75">
      <c r="G128" s="507"/>
      <c r="H128" s="456"/>
      <c r="I128" s="456"/>
      <c r="J128" s="536"/>
      <c r="K128" s="457"/>
      <c r="L128" s="507"/>
      <c r="M128" s="507"/>
      <c r="N128" s="507"/>
      <c r="O128" s="507"/>
    </row>
    <row r="129" spans="7:15" ht="12.75">
      <c r="G129" s="507"/>
      <c r="H129" s="456"/>
      <c r="I129" s="456"/>
      <c r="J129" s="536"/>
      <c r="K129" s="457"/>
      <c r="L129" s="507"/>
      <c r="M129" s="507"/>
      <c r="N129" s="507"/>
      <c r="O129" s="507"/>
    </row>
    <row r="130" spans="7:15" ht="12.75">
      <c r="G130" s="507"/>
      <c r="H130" s="456"/>
      <c r="I130" s="456"/>
      <c r="J130" s="536"/>
      <c r="K130" s="457"/>
      <c r="L130" s="507"/>
      <c r="M130" s="507"/>
      <c r="N130" s="507"/>
      <c r="O130" s="507"/>
    </row>
    <row r="131" spans="7:15" ht="12.75">
      <c r="G131" s="507"/>
      <c r="H131" s="456"/>
      <c r="I131" s="456"/>
      <c r="J131" s="536"/>
      <c r="K131" s="457"/>
      <c r="L131" s="507"/>
      <c r="M131" s="507"/>
      <c r="N131" s="507"/>
      <c r="O131" s="507"/>
    </row>
    <row r="132" spans="7:15" ht="12.75">
      <c r="G132" s="507"/>
      <c r="H132" s="456"/>
      <c r="I132" s="456"/>
      <c r="J132" s="536"/>
      <c r="K132" s="457"/>
      <c r="L132" s="507"/>
      <c r="M132" s="507"/>
      <c r="N132" s="507"/>
      <c r="O132" s="507"/>
    </row>
    <row r="133" spans="7:15" ht="12.75">
      <c r="G133" s="507"/>
      <c r="H133" s="456"/>
      <c r="I133" s="456"/>
      <c r="J133" s="536"/>
      <c r="K133" s="457"/>
      <c r="L133" s="507"/>
      <c r="M133" s="507"/>
      <c r="N133" s="507"/>
      <c r="O133" s="507"/>
    </row>
    <row r="134" spans="7:15" ht="12.75">
      <c r="G134" s="507"/>
      <c r="H134" s="456"/>
      <c r="I134" s="456"/>
      <c r="J134" s="536"/>
      <c r="K134" s="457"/>
      <c r="L134" s="507"/>
      <c r="M134" s="507"/>
      <c r="N134" s="507"/>
      <c r="O134" s="507"/>
    </row>
    <row r="135" spans="7:15" ht="12.75">
      <c r="G135" s="507"/>
      <c r="H135" s="456"/>
      <c r="I135" s="456"/>
      <c r="J135" s="536"/>
      <c r="K135" s="457"/>
      <c r="L135" s="507"/>
      <c r="M135" s="507"/>
      <c r="N135" s="507"/>
      <c r="O135" s="507"/>
    </row>
    <row r="136" spans="7:15" ht="12.75">
      <c r="G136" s="507"/>
      <c r="H136" s="456"/>
      <c r="I136" s="456"/>
      <c r="J136" s="536"/>
      <c r="K136" s="457"/>
      <c r="L136" s="507"/>
      <c r="M136" s="507"/>
      <c r="N136" s="507"/>
      <c r="O136" s="507"/>
    </row>
    <row r="137" spans="7:15" ht="12.75">
      <c r="G137" s="507"/>
      <c r="H137" s="456"/>
      <c r="I137" s="456"/>
      <c r="J137" s="536"/>
      <c r="K137" s="457"/>
      <c r="L137" s="507"/>
      <c r="M137" s="507"/>
      <c r="N137" s="507"/>
      <c r="O137" s="507"/>
    </row>
    <row r="138" spans="7:15" ht="12.75">
      <c r="G138" s="507"/>
      <c r="H138" s="456"/>
      <c r="I138" s="456"/>
      <c r="J138" s="536"/>
      <c r="K138" s="457"/>
      <c r="L138" s="507"/>
      <c r="M138" s="507"/>
      <c r="N138" s="507"/>
      <c r="O138" s="507"/>
    </row>
    <row r="139" spans="7:15" ht="12.75">
      <c r="G139" s="507"/>
      <c r="H139" s="456"/>
      <c r="I139" s="456"/>
      <c r="J139" s="536"/>
      <c r="K139" s="457"/>
      <c r="L139" s="507"/>
      <c r="M139" s="507"/>
      <c r="N139" s="507"/>
      <c r="O139" s="507"/>
    </row>
    <row r="140" spans="7:15" ht="12.75">
      <c r="G140" s="507"/>
      <c r="H140" s="456"/>
      <c r="I140" s="456"/>
      <c r="J140" s="536"/>
      <c r="K140" s="457"/>
      <c r="L140" s="507"/>
      <c r="M140" s="507"/>
      <c r="N140" s="507"/>
      <c r="O140" s="507"/>
    </row>
    <row r="141" spans="7:15" ht="12.75">
      <c r="G141" s="507"/>
      <c r="H141" s="456"/>
      <c r="I141" s="456"/>
      <c r="J141" s="536"/>
      <c r="K141" s="457"/>
      <c r="L141" s="507"/>
      <c r="M141" s="507"/>
      <c r="N141" s="507"/>
      <c r="O141" s="507"/>
    </row>
    <row r="142" spans="7:15" ht="12.75">
      <c r="G142" s="507"/>
      <c r="H142" s="456"/>
      <c r="I142" s="456"/>
      <c r="J142" s="536"/>
      <c r="K142" s="457"/>
      <c r="L142" s="507"/>
      <c r="M142" s="507"/>
      <c r="N142" s="507"/>
      <c r="O142" s="507"/>
    </row>
    <row r="143" spans="7:15" ht="12.75">
      <c r="G143" s="507"/>
      <c r="H143" s="456"/>
      <c r="I143" s="456"/>
      <c r="J143" s="536"/>
      <c r="K143" s="457"/>
      <c r="L143" s="507"/>
      <c r="M143" s="507"/>
      <c r="N143" s="507"/>
      <c r="O143" s="507"/>
    </row>
    <row r="144" spans="7:15" ht="12.75">
      <c r="G144" s="507"/>
      <c r="H144" s="456"/>
      <c r="I144" s="456"/>
      <c r="J144" s="536"/>
      <c r="K144" s="457"/>
      <c r="L144" s="507"/>
      <c r="M144" s="507"/>
      <c r="N144" s="507"/>
      <c r="O144" s="507"/>
    </row>
    <row r="145" spans="7:15" ht="12.75">
      <c r="G145" s="507"/>
      <c r="H145" s="456"/>
      <c r="I145" s="456"/>
      <c r="J145" s="536"/>
      <c r="K145" s="457"/>
      <c r="L145" s="507"/>
      <c r="M145" s="507"/>
      <c r="N145" s="507"/>
      <c r="O145" s="507"/>
    </row>
  </sheetData>
  <sheetProtection/>
  <mergeCells count="5">
    <mergeCell ref="A2:B2"/>
    <mergeCell ref="C2:F2"/>
    <mergeCell ref="B44:C44"/>
    <mergeCell ref="B51:C51"/>
    <mergeCell ref="H2:K2"/>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indexed="45"/>
  </sheetPr>
  <dimension ref="A1:O116"/>
  <sheetViews>
    <sheetView view="pageBreakPreview" zoomScaleSheetLayoutView="100" zoomScalePageLayoutView="0" workbookViewId="0" topLeftCell="A16">
      <selection activeCell="F20" sqref="F20"/>
    </sheetView>
  </sheetViews>
  <sheetFormatPr defaultColWidth="9.00390625" defaultRowHeight="12.75"/>
  <cols>
    <col min="1" max="1" width="5.75390625" style="34" customWidth="1"/>
    <col min="2" max="2" width="45.75390625" style="35" customWidth="1"/>
    <col min="3" max="3" width="5.75390625" style="36" customWidth="1"/>
    <col min="4" max="4" width="8.75390625" style="36" customWidth="1"/>
    <col min="5" max="5" width="10.75390625" style="37" customWidth="1"/>
    <col min="6" max="6" width="11.75390625" style="34" customWidth="1"/>
    <col min="7" max="16384" width="9.125" style="5" customWidth="1"/>
  </cols>
  <sheetData>
    <row r="1" spans="1:15" ht="12.75">
      <c r="A1" s="1"/>
      <c r="B1" s="2"/>
      <c r="C1" s="3"/>
      <c r="D1" s="3"/>
      <c r="E1" s="4"/>
      <c r="F1" s="1"/>
      <c r="G1" s="507"/>
      <c r="H1" s="507"/>
      <c r="I1" s="507"/>
      <c r="J1" s="507"/>
      <c r="K1" s="507"/>
      <c r="L1" s="507"/>
      <c r="M1" s="507"/>
      <c r="N1" s="507"/>
      <c r="O1" s="507"/>
    </row>
    <row r="2" spans="1:15" ht="12.75">
      <c r="A2" s="567" t="s">
        <v>0</v>
      </c>
      <c r="B2" s="567"/>
      <c r="C2" s="568" t="s">
        <v>216</v>
      </c>
      <c r="D2" s="568"/>
      <c r="E2" s="568"/>
      <c r="F2" s="572"/>
      <c r="G2" s="507"/>
      <c r="H2" s="507"/>
      <c r="I2" s="507"/>
      <c r="J2" s="507"/>
      <c r="K2" s="507"/>
      <c r="L2" s="507"/>
      <c r="M2" s="507"/>
      <c r="N2" s="507"/>
      <c r="O2" s="507"/>
    </row>
    <row r="3" spans="1:15" ht="12.75">
      <c r="A3" s="6" t="s">
        <v>61</v>
      </c>
      <c r="B3" s="7" t="s">
        <v>62</v>
      </c>
      <c r="C3" s="8" t="s">
        <v>143</v>
      </c>
      <c r="D3" s="9" t="s">
        <v>63</v>
      </c>
      <c r="E3" s="10" t="s">
        <v>226</v>
      </c>
      <c r="F3" s="527" t="s">
        <v>227</v>
      </c>
      <c r="G3" s="507"/>
      <c r="H3" s="507"/>
      <c r="I3" s="507"/>
      <c r="J3" s="507"/>
      <c r="K3" s="507"/>
      <c r="L3" s="507"/>
      <c r="M3" s="507"/>
      <c r="N3" s="507"/>
      <c r="O3" s="507"/>
    </row>
    <row r="4" spans="1:15" ht="12.75">
      <c r="A4" s="12"/>
      <c r="B4" s="13"/>
      <c r="C4" s="14"/>
      <c r="D4" s="15"/>
      <c r="E4" s="16"/>
      <c r="F4" s="17"/>
      <c r="G4" s="507"/>
      <c r="H4" s="507"/>
      <c r="I4" s="507"/>
      <c r="J4" s="507"/>
      <c r="K4" s="507"/>
      <c r="L4" s="507"/>
      <c r="M4" s="507"/>
      <c r="N4" s="507"/>
      <c r="O4" s="507"/>
    </row>
    <row r="5" spans="1:15" ht="38.25" customHeight="1">
      <c r="A5" s="297"/>
      <c r="B5" s="569" t="s">
        <v>861</v>
      </c>
      <c r="C5" s="571"/>
      <c r="D5" s="571"/>
      <c r="E5" s="571"/>
      <c r="F5" s="571"/>
      <c r="G5" s="507"/>
      <c r="H5" s="507"/>
      <c r="I5" s="507"/>
      <c r="J5" s="507"/>
      <c r="K5" s="507"/>
      <c r="L5" s="507"/>
      <c r="M5" s="507"/>
      <c r="N5" s="507"/>
      <c r="O5" s="507"/>
    </row>
    <row r="6" spans="1:15" ht="12.75">
      <c r="A6" s="297"/>
      <c r="B6" s="298"/>
      <c r="C6" s="299"/>
      <c r="D6" s="300"/>
      <c r="E6" s="301"/>
      <c r="F6" s="302"/>
      <c r="G6" s="507"/>
      <c r="H6" s="507"/>
      <c r="I6" s="507"/>
      <c r="J6" s="507"/>
      <c r="K6" s="507"/>
      <c r="L6" s="507"/>
      <c r="M6" s="507"/>
      <c r="N6" s="507"/>
      <c r="O6" s="507"/>
    </row>
    <row r="7" spans="1:15" ht="12.75">
      <c r="A7" s="285" t="s">
        <v>100</v>
      </c>
      <c r="B7" s="281" t="s">
        <v>118</v>
      </c>
      <c r="C7" s="327"/>
      <c r="D7" s="276"/>
      <c r="E7" s="328"/>
      <c r="F7" s="328"/>
      <c r="G7" s="507"/>
      <c r="H7" s="507"/>
      <c r="I7" s="507"/>
      <c r="J7" s="507"/>
      <c r="K7" s="507"/>
      <c r="L7" s="507"/>
      <c r="M7" s="507"/>
      <c r="N7" s="507"/>
      <c r="O7" s="507"/>
    </row>
    <row r="8" spans="1:15" ht="12.75">
      <c r="A8" s="288"/>
      <c r="B8" s="329"/>
      <c r="C8" s="327"/>
      <c r="D8" s="276"/>
      <c r="E8" s="328"/>
      <c r="F8" s="328"/>
      <c r="G8" s="507"/>
      <c r="H8" s="507"/>
      <c r="I8" s="507"/>
      <c r="J8" s="507"/>
      <c r="K8" s="507"/>
      <c r="L8" s="507"/>
      <c r="M8" s="507"/>
      <c r="N8" s="507"/>
      <c r="O8" s="507"/>
    </row>
    <row r="9" spans="1:15" ht="89.25">
      <c r="A9" s="288" t="s">
        <v>102</v>
      </c>
      <c r="B9" s="330" t="s">
        <v>862</v>
      </c>
      <c r="C9" s="287" t="s">
        <v>73</v>
      </c>
      <c r="D9" s="276">
        <v>94.1</v>
      </c>
      <c r="E9" s="277"/>
      <c r="F9" s="277">
        <f>+E9*D9</f>
        <v>0</v>
      </c>
      <c r="G9" s="507"/>
      <c r="H9" s="281"/>
      <c r="I9" s="507"/>
      <c r="J9" s="507"/>
      <c r="K9" s="507"/>
      <c r="L9" s="507"/>
      <c r="M9" s="507"/>
      <c r="N9" s="507"/>
      <c r="O9" s="507"/>
    </row>
    <row r="10" spans="1:15" ht="12.75">
      <c r="A10" s="288"/>
      <c r="B10" s="279"/>
      <c r="C10" s="287"/>
      <c r="D10" s="276"/>
      <c r="E10" s="277"/>
      <c r="F10" s="277"/>
      <c r="G10" s="507"/>
      <c r="H10" s="507"/>
      <c r="I10" s="507"/>
      <c r="J10" s="507"/>
      <c r="K10" s="507"/>
      <c r="L10" s="507"/>
      <c r="M10" s="507"/>
      <c r="N10" s="507"/>
      <c r="O10" s="507"/>
    </row>
    <row r="11" spans="1:15" ht="89.25">
      <c r="A11" s="288" t="s">
        <v>106</v>
      </c>
      <c r="B11" s="330" t="s">
        <v>863</v>
      </c>
      <c r="C11" s="287" t="s">
        <v>73</v>
      </c>
      <c r="D11" s="276">
        <v>79.7</v>
      </c>
      <c r="E11" s="277"/>
      <c r="F11" s="277">
        <f>+E11*D11</f>
        <v>0</v>
      </c>
      <c r="G11" s="507"/>
      <c r="H11" s="281"/>
      <c r="I11" s="507"/>
      <c r="J11" s="507"/>
      <c r="K11" s="507"/>
      <c r="L11" s="507"/>
      <c r="M11" s="507"/>
      <c r="N11" s="507"/>
      <c r="O11" s="507"/>
    </row>
    <row r="12" spans="1:15" ht="12.75">
      <c r="A12" s="288"/>
      <c r="B12" s="279"/>
      <c r="C12" s="287"/>
      <c r="D12" s="276"/>
      <c r="E12" s="277"/>
      <c r="F12" s="277"/>
      <c r="G12" s="507"/>
      <c r="H12" s="507"/>
      <c r="I12" s="507"/>
      <c r="J12" s="507"/>
      <c r="K12" s="507"/>
      <c r="L12" s="507"/>
      <c r="M12" s="507"/>
      <c r="N12" s="507"/>
      <c r="O12" s="507"/>
    </row>
    <row r="13" spans="1:15" ht="89.25">
      <c r="A13" s="288" t="s">
        <v>108</v>
      </c>
      <c r="B13" s="330" t="s">
        <v>864</v>
      </c>
      <c r="C13" s="287" t="s">
        <v>73</v>
      </c>
      <c r="D13" s="276">
        <v>61.8</v>
      </c>
      <c r="E13" s="277"/>
      <c r="F13" s="277">
        <f>+E13*D13</f>
        <v>0</v>
      </c>
      <c r="G13" s="507"/>
      <c r="H13" s="281"/>
      <c r="I13" s="507"/>
      <c r="J13" s="507"/>
      <c r="K13" s="507"/>
      <c r="L13" s="507"/>
      <c r="M13" s="507"/>
      <c r="N13" s="507"/>
      <c r="O13" s="507"/>
    </row>
    <row r="14" spans="1:15" ht="12.75">
      <c r="A14" s="288"/>
      <c r="B14" s="279"/>
      <c r="C14" s="287"/>
      <c r="D14" s="276"/>
      <c r="E14" s="277"/>
      <c r="F14" s="277"/>
      <c r="G14" s="507"/>
      <c r="H14" s="507"/>
      <c r="I14" s="507"/>
      <c r="J14" s="507"/>
      <c r="K14" s="507"/>
      <c r="L14" s="507"/>
      <c r="M14" s="507"/>
      <c r="N14" s="507"/>
      <c r="O14" s="507"/>
    </row>
    <row r="15" spans="1:15" ht="102">
      <c r="A15" s="288" t="s">
        <v>109</v>
      </c>
      <c r="B15" s="279" t="s">
        <v>336</v>
      </c>
      <c r="C15" s="287" t="s">
        <v>73</v>
      </c>
      <c r="D15" s="276">
        <v>33.8</v>
      </c>
      <c r="E15" s="488"/>
      <c r="F15" s="277">
        <f>+E15*D15</f>
        <v>0</v>
      </c>
      <c r="G15" s="507"/>
      <c r="H15" s="287"/>
      <c r="I15" s="276"/>
      <c r="J15" s="277"/>
      <c r="K15" s="277"/>
      <c r="L15" s="507"/>
      <c r="M15" s="507"/>
      <c r="N15" s="507"/>
      <c r="O15" s="507"/>
    </row>
    <row r="16" spans="1:15" ht="12.75">
      <c r="A16" s="288"/>
      <c r="B16" s="126"/>
      <c r="C16" s="287"/>
      <c r="D16" s="276"/>
      <c r="E16" s="277"/>
      <c r="F16" s="277"/>
      <c r="G16" s="507"/>
      <c r="H16" s="507"/>
      <c r="I16" s="507"/>
      <c r="J16" s="507"/>
      <c r="K16" s="507"/>
      <c r="L16" s="507"/>
      <c r="M16" s="507"/>
      <c r="N16" s="507"/>
      <c r="O16" s="507"/>
    </row>
    <row r="17" spans="1:15" ht="51">
      <c r="A17" s="288" t="s">
        <v>110</v>
      </c>
      <c r="B17" s="279" t="s">
        <v>866</v>
      </c>
      <c r="C17" s="287" t="s">
        <v>73</v>
      </c>
      <c r="D17" s="276">
        <v>8.75</v>
      </c>
      <c r="E17" s="277"/>
      <c r="F17" s="277">
        <f>+E17*D17</f>
        <v>0</v>
      </c>
      <c r="G17" s="507"/>
      <c r="H17" s="507"/>
      <c r="I17" s="507"/>
      <c r="J17" s="507"/>
      <c r="K17" s="507"/>
      <c r="L17" s="507"/>
      <c r="M17" s="507"/>
      <c r="N17" s="507"/>
      <c r="O17" s="507"/>
    </row>
    <row r="18" spans="1:15" ht="15.75" customHeight="1">
      <c r="A18" s="288"/>
      <c r="B18" s="279"/>
      <c r="C18" s="287"/>
      <c r="D18" s="276"/>
      <c r="E18" s="277"/>
      <c r="F18" s="277"/>
      <c r="G18" s="507"/>
      <c r="H18" s="507"/>
      <c r="I18" s="507"/>
      <c r="J18" s="507"/>
      <c r="K18" s="507"/>
      <c r="L18" s="507"/>
      <c r="M18" s="507"/>
      <c r="N18" s="507"/>
      <c r="O18" s="507"/>
    </row>
    <row r="19" spans="1:15" ht="63.75">
      <c r="A19" s="288" t="s">
        <v>111</v>
      </c>
      <c r="B19" s="279" t="s">
        <v>865</v>
      </c>
      <c r="C19" s="287" t="s">
        <v>73</v>
      </c>
      <c r="D19" s="276">
        <v>11.5</v>
      </c>
      <c r="E19" s="277"/>
      <c r="F19" s="277">
        <f>+E19*D19</f>
        <v>0</v>
      </c>
      <c r="G19" s="507"/>
      <c r="H19" s="507"/>
      <c r="I19" s="507"/>
      <c r="J19" s="507"/>
      <c r="K19" s="507"/>
      <c r="L19" s="507"/>
      <c r="M19" s="507"/>
      <c r="N19" s="507"/>
      <c r="O19" s="507"/>
    </row>
    <row r="20" spans="1:15" ht="12.75">
      <c r="A20" s="28"/>
      <c r="B20" s="29" t="s">
        <v>118</v>
      </c>
      <c r="C20" s="30"/>
      <c r="D20" s="31"/>
      <c r="E20" s="32" t="s">
        <v>74</v>
      </c>
      <c r="F20" s="33">
        <f>SUM(F9:F19)</f>
        <v>0</v>
      </c>
      <c r="G20" s="507"/>
      <c r="H20" s="507"/>
      <c r="I20" s="507"/>
      <c r="J20" s="507"/>
      <c r="K20" s="507"/>
      <c r="L20" s="507"/>
      <c r="M20" s="507"/>
      <c r="N20" s="507"/>
      <c r="O20" s="507"/>
    </row>
    <row r="21" spans="7:15" ht="12.75">
      <c r="G21" s="507"/>
      <c r="H21" s="507"/>
      <c r="I21" s="507"/>
      <c r="J21" s="507"/>
      <c r="K21" s="507"/>
      <c r="L21" s="507"/>
      <c r="M21" s="507"/>
      <c r="N21" s="507"/>
      <c r="O21" s="507"/>
    </row>
    <row r="22" spans="7:15" ht="12.75">
      <c r="G22" s="507"/>
      <c r="H22" s="507"/>
      <c r="I22" s="507"/>
      <c r="J22" s="507"/>
      <c r="K22" s="507"/>
      <c r="L22" s="507"/>
      <c r="M22" s="507"/>
      <c r="N22" s="507"/>
      <c r="O22" s="507"/>
    </row>
    <row r="23" spans="7:15" ht="12.75">
      <c r="G23" s="507"/>
      <c r="H23" s="507"/>
      <c r="I23" s="507"/>
      <c r="J23" s="507"/>
      <c r="K23" s="507"/>
      <c r="L23" s="507"/>
      <c r="M23" s="507"/>
      <c r="N23" s="507"/>
      <c r="O23" s="507"/>
    </row>
    <row r="24" spans="7:15" ht="12.75">
      <c r="G24" s="507"/>
      <c r="H24" s="507"/>
      <c r="I24" s="507"/>
      <c r="J24" s="507"/>
      <c r="K24" s="507"/>
      <c r="L24" s="507"/>
      <c r="M24" s="507"/>
      <c r="N24" s="507"/>
      <c r="O24" s="507"/>
    </row>
    <row r="25" spans="7:15" ht="12.75">
      <c r="G25" s="507"/>
      <c r="H25" s="507"/>
      <c r="I25" s="507"/>
      <c r="J25" s="507"/>
      <c r="K25" s="507"/>
      <c r="L25" s="507"/>
      <c r="M25" s="507"/>
      <c r="N25" s="507"/>
      <c r="O25" s="507"/>
    </row>
    <row r="26" spans="7:15" ht="12.75">
      <c r="G26" s="507"/>
      <c r="H26" s="507"/>
      <c r="I26" s="507"/>
      <c r="J26" s="507"/>
      <c r="K26" s="507"/>
      <c r="L26" s="507"/>
      <c r="M26" s="507"/>
      <c r="N26" s="507"/>
      <c r="O26" s="507"/>
    </row>
    <row r="27" spans="7:15" ht="12.75">
      <c r="G27" s="507"/>
      <c r="H27" s="507"/>
      <c r="I27" s="507"/>
      <c r="J27" s="507"/>
      <c r="K27" s="507"/>
      <c r="L27" s="507"/>
      <c r="M27" s="507"/>
      <c r="N27" s="507"/>
      <c r="O27" s="507"/>
    </row>
    <row r="28" spans="7:15" ht="12.75">
      <c r="G28" s="507"/>
      <c r="H28" s="507"/>
      <c r="I28" s="507"/>
      <c r="J28" s="507"/>
      <c r="K28" s="507"/>
      <c r="L28" s="507"/>
      <c r="M28" s="507"/>
      <c r="N28" s="507"/>
      <c r="O28" s="507"/>
    </row>
    <row r="29" spans="7:15" ht="12.75">
      <c r="G29" s="507"/>
      <c r="H29" s="507"/>
      <c r="I29" s="507"/>
      <c r="J29" s="507"/>
      <c r="K29" s="507"/>
      <c r="L29" s="507"/>
      <c r="M29" s="507"/>
      <c r="N29" s="507"/>
      <c r="O29" s="507"/>
    </row>
    <row r="30" spans="7:15" ht="12.75">
      <c r="G30" s="507"/>
      <c r="H30" s="507"/>
      <c r="I30" s="507"/>
      <c r="J30" s="507"/>
      <c r="K30" s="507"/>
      <c r="L30" s="507"/>
      <c r="M30" s="507"/>
      <c r="N30" s="507"/>
      <c r="O30" s="507"/>
    </row>
    <row r="31" spans="7:15" ht="12.75">
      <c r="G31" s="507"/>
      <c r="H31" s="507"/>
      <c r="I31" s="507"/>
      <c r="J31" s="507"/>
      <c r="K31" s="507"/>
      <c r="L31" s="507"/>
      <c r="M31" s="507"/>
      <c r="N31" s="507"/>
      <c r="O31" s="507"/>
    </row>
    <row r="32" spans="7:15" ht="12.75">
      <c r="G32" s="507"/>
      <c r="H32" s="507"/>
      <c r="I32" s="507"/>
      <c r="J32" s="507"/>
      <c r="K32" s="507"/>
      <c r="L32" s="507"/>
      <c r="M32" s="507"/>
      <c r="N32" s="507"/>
      <c r="O32" s="507"/>
    </row>
    <row r="33" spans="7:15" ht="12.75">
      <c r="G33" s="507"/>
      <c r="H33" s="507"/>
      <c r="I33" s="507"/>
      <c r="J33" s="507"/>
      <c r="K33" s="507"/>
      <c r="L33" s="507"/>
      <c r="M33" s="507"/>
      <c r="N33" s="507"/>
      <c r="O33" s="507"/>
    </row>
    <row r="34" spans="7:15" ht="12.75">
      <c r="G34" s="507"/>
      <c r="H34" s="507"/>
      <c r="I34" s="507"/>
      <c r="J34" s="507"/>
      <c r="K34" s="507"/>
      <c r="L34" s="507"/>
      <c r="M34" s="507"/>
      <c r="N34" s="507"/>
      <c r="O34" s="507"/>
    </row>
    <row r="35" spans="7:15" ht="12.75">
      <c r="G35" s="507"/>
      <c r="H35" s="507"/>
      <c r="I35" s="507"/>
      <c r="J35" s="507"/>
      <c r="K35" s="507"/>
      <c r="L35" s="507"/>
      <c r="M35" s="507"/>
      <c r="N35" s="507"/>
      <c r="O35" s="507"/>
    </row>
    <row r="36" spans="7:15" ht="12.75">
      <c r="G36" s="507"/>
      <c r="H36" s="507"/>
      <c r="I36" s="507"/>
      <c r="J36" s="507"/>
      <c r="K36" s="507"/>
      <c r="L36" s="507"/>
      <c r="M36" s="507"/>
      <c r="N36" s="507"/>
      <c r="O36" s="507"/>
    </row>
    <row r="37" spans="7:15" ht="12.75">
      <c r="G37" s="507"/>
      <c r="H37" s="507"/>
      <c r="I37" s="507"/>
      <c r="J37" s="507"/>
      <c r="K37" s="507"/>
      <c r="L37" s="507"/>
      <c r="M37" s="507"/>
      <c r="N37" s="507"/>
      <c r="O37" s="507"/>
    </row>
    <row r="38" spans="7:15" ht="12.75">
      <c r="G38" s="507"/>
      <c r="H38" s="507"/>
      <c r="I38" s="507"/>
      <c r="J38" s="507"/>
      <c r="K38" s="507"/>
      <c r="L38" s="507"/>
      <c r="M38" s="507"/>
      <c r="N38" s="507"/>
      <c r="O38" s="507"/>
    </row>
    <row r="39" spans="7:15" ht="12.75">
      <c r="G39" s="507"/>
      <c r="H39" s="507"/>
      <c r="I39" s="507"/>
      <c r="J39" s="507"/>
      <c r="K39" s="507"/>
      <c r="L39" s="507"/>
      <c r="M39" s="507"/>
      <c r="N39" s="507"/>
      <c r="O39" s="507"/>
    </row>
    <row r="40" spans="7:15" ht="12.75">
      <c r="G40" s="507"/>
      <c r="H40" s="507"/>
      <c r="I40" s="507"/>
      <c r="J40" s="507"/>
      <c r="K40" s="507"/>
      <c r="L40" s="507"/>
      <c r="M40" s="507"/>
      <c r="N40" s="507"/>
      <c r="O40" s="507"/>
    </row>
    <row r="41" spans="7:15" ht="12.75">
      <c r="G41" s="507"/>
      <c r="H41" s="507"/>
      <c r="I41" s="507"/>
      <c r="J41" s="507"/>
      <c r="K41" s="507"/>
      <c r="L41" s="507"/>
      <c r="M41" s="507"/>
      <c r="N41" s="507"/>
      <c r="O41" s="507"/>
    </row>
    <row r="42" spans="7:15" ht="12.75">
      <c r="G42" s="507"/>
      <c r="H42" s="507"/>
      <c r="I42" s="507"/>
      <c r="J42" s="507"/>
      <c r="K42" s="507"/>
      <c r="L42" s="507"/>
      <c r="M42" s="507"/>
      <c r="N42" s="507"/>
      <c r="O42" s="507"/>
    </row>
    <row r="43" spans="7:15" ht="12.75">
      <c r="G43" s="507"/>
      <c r="H43" s="507"/>
      <c r="I43" s="507"/>
      <c r="J43" s="507"/>
      <c r="K43" s="507"/>
      <c r="L43" s="507"/>
      <c r="M43" s="507"/>
      <c r="N43" s="507"/>
      <c r="O43" s="507"/>
    </row>
    <row r="44" spans="7:15" ht="12.75">
      <c r="G44" s="507"/>
      <c r="H44" s="507"/>
      <c r="I44" s="507"/>
      <c r="J44" s="507"/>
      <c r="K44" s="507"/>
      <c r="L44" s="507"/>
      <c r="M44" s="507"/>
      <c r="N44" s="507"/>
      <c r="O44" s="507"/>
    </row>
    <row r="45" spans="7:15" ht="12.75">
      <c r="G45" s="507"/>
      <c r="H45" s="507"/>
      <c r="I45" s="507"/>
      <c r="J45" s="507"/>
      <c r="K45" s="507"/>
      <c r="L45" s="507"/>
      <c r="M45" s="507"/>
      <c r="N45" s="507"/>
      <c r="O45" s="507"/>
    </row>
    <row r="46" spans="7:15" ht="12.75">
      <c r="G46" s="507"/>
      <c r="H46" s="507"/>
      <c r="I46" s="507"/>
      <c r="J46" s="507"/>
      <c r="K46" s="507"/>
      <c r="L46" s="507"/>
      <c r="M46" s="507"/>
      <c r="N46" s="507"/>
      <c r="O46" s="507"/>
    </row>
    <row r="47" spans="7:15" ht="12.75">
      <c r="G47" s="507"/>
      <c r="H47" s="507"/>
      <c r="I47" s="507"/>
      <c r="J47" s="507"/>
      <c r="K47" s="507"/>
      <c r="L47" s="507"/>
      <c r="M47" s="507"/>
      <c r="N47" s="507"/>
      <c r="O47" s="507"/>
    </row>
    <row r="48" spans="7:15" ht="12.75">
      <c r="G48" s="507"/>
      <c r="H48" s="507"/>
      <c r="I48" s="507"/>
      <c r="J48" s="507"/>
      <c r="K48" s="507"/>
      <c r="L48" s="507"/>
      <c r="M48" s="507"/>
      <c r="N48" s="507"/>
      <c r="O48" s="507"/>
    </row>
    <row r="49" spans="7:15" ht="12.75">
      <c r="G49" s="507"/>
      <c r="H49" s="507"/>
      <c r="I49" s="507"/>
      <c r="J49" s="507"/>
      <c r="K49" s="507"/>
      <c r="L49" s="507"/>
      <c r="M49" s="507"/>
      <c r="N49" s="507"/>
      <c r="O49" s="507"/>
    </row>
    <row r="50" spans="7:15" ht="12.75">
      <c r="G50" s="507"/>
      <c r="H50" s="507"/>
      <c r="I50" s="507"/>
      <c r="J50" s="507"/>
      <c r="K50" s="507"/>
      <c r="L50" s="507"/>
      <c r="M50" s="507"/>
      <c r="N50" s="507"/>
      <c r="O50" s="507"/>
    </row>
    <row r="51" spans="7:15" ht="12.75">
      <c r="G51" s="507"/>
      <c r="H51" s="507"/>
      <c r="I51" s="507"/>
      <c r="J51" s="507"/>
      <c r="K51" s="507"/>
      <c r="L51" s="507"/>
      <c r="M51" s="507"/>
      <c r="N51" s="507"/>
      <c r="O51" s="507"/>
    </row>
    <row r="52" spans="7:15" ht="12.75">
      <c r="G52" s="507"/>
      <c r="H52" s="507"/>
      <c r="I52" s="507"/>
      <c r="J52" s="507"/>
      <c r="K52" s="507"/>
      <c r="L52" s="507"/>
      <c r="M52" s="507"/>
      <c r="N52" s="507"/>
      <c r="O52" s="507"/>
    </row>
    <row r="53" spans="7:15" ht="12.75">
      <c r="G53" s="507"/>
      <c r="H53" s="507"/>
      <c r="I53" s="507"/>
      <c r="J53" s="507"/>
      <c r="K53" s="507"/>
      <c r="L53" s="507"/>
      <c r="M53" s="507"/>
      <c r="N53" s="507"/>
      <c r="O53" s="507"/>
    </row>
    <row r="54" spans="7:15" ht="12.75">
      <c r="G54" s="507"/>
      <c r="H54" s="507"/>
      <c r="I54" s="507"/>
      <c r="J54" s="507"/>
      <c r="K54" s="507"/>
      <c r="L54" s="507"/>
      <c r="M54" s="507"/>
      <c r="N54" s="507"/>
      <c r="O54" s="507"/>
    </row>
    <row r="55" spans="7:15" ht="12.75">
      <c r="G55" s="507"/>
      <c r="H55" s="507"/>
      <c r="I55" s="507"/>
      <c r="J55" s="507"/>
      <c r="K55" s="507"/>
      <c r="L55" s="507"/>
      <c r="M55" s="507"/>
      <c r="N55" s="507"/>
      <c r="O55" s="507"/>
    </row>
    <row r="56" spans="7:15" ht="12.75">
      <c r="G56" s="507"/>
      <c r="H56" s="507"/>
      <c r="I56" s="507"/>
      <c r="J56" s="507"/>
      <c r="K56" s="507"/>
      <c r="L56" s="507"/>
      <c r="M56" s="507"/>
      <c r="N56" s="507"/>
      <c r="O56" s="507"/>
    </row>
    <row r="57" spans="7:15" ht="12.75">
      <c r="G57" s="507"/>
      <c r="H57" s="507"/>
      <c r="I57" s="507"/>
      <c r="J57" s="507"/>
      <c r="K57" s="507"/>
      <c r="L57" s="507"/>
      <c r="M57" s="507"/>
      <c r="N57" s="507"/>
      <c r="O57" s="507"/>
    </row>
    <row r="58" spans="7:15" ht="12.75">
      <c r="G58" s="507"/>
      <c r="H58" s="507"/>
      <c r="I58" s="507"/>
      <c r="J58" s="507"/>
      <c r="K58" s="507"/>
      <c r="L58" s="507"/>
      <c r="M58" s="507"/>
      <c r="N58" s="507"/>
      <c r="O58" s="507"/>
    </row>
    <row r="59" spans="7:15" ht="12.75">
      <c r="G59" s="507"/>
      <c r="H59" s="507"/>
      <c r="I59" s="507"/>
      <c r="J59" s="507"/>
      <c r="K59" s="507"/>
      <c r="L59" s="507"/>
      <c r="M59" s="507"/>
      <c r="N59" s="507"/>
      <c r="O59" s="507"/>
    </row>
    <row r="60" spans="7:15" ht="12.75">
      <c r="G60" s="507"/>
      <c r="H60" s="507"/>
      <c r="I60" s="507"/>
      <c r="J60" s="507"/>
      <c r="K60" s="507"/>
      <c r="L60" s="507"/>
      <c r="M60" s="507"/>
      <c r="N60" s="507"/>
      <c r="O60" s="507"/>
    </row>
    <row r="61" spans="7:15" ht="12.75">
      <c r="G61" s="507"/>
      <c r="H61" s="507"/>
      <c r="I61" s="507"/>
      <c r="J61" s="507"/>
      <c r="K61" s="507"/>
      <c r="L61" s="507"/>
      <c r="M61" s="507"/>
      <c r="N61" s="507"/>
      <c r="O61" s="507"/>
    </row>
    <row r="62" spans="7:15" ht="12.75">
      <c r="G62" s="507"/>
      <c r="H62" s="507"/>
      <c r="I62" s="507"/>
      <c r="J62" s="507"/>
      <c r="K62" s="507"/>
      <c r="L62" s="507"/>
      <c r="M62" s="507"/>
      <c r="N62" s="507"/>
      <c r="O62" s="507"/>
    </row>
    <row r="63" spans="7:15" ht="12.75">
      <c r="G63" s="507"/>
      <c r="H63" s="507"/>
      <c r="I63" s="507"/>
      <c r="J63" s="507"/>
      <c r="K63" s="507"/>
      <c r="L63" s="507"/>
      <c r="M63" s="507"/>
      <c r="N63" s="507"/>
      <c r="O63" s="507"/>
    </row>
    <row r="64" spans="7:15" ht="12.75">
      <c r="G64" s="507"/>
      <c r="H64" s="507"/>
      <c r="I64" s="507"/>
      <c r="J64" s="507"/>
      <c r="K64" s="507"/>
      <c r="L64" s="507"/>
      <c r="M64" s="507"/>
      <c r="N64" s="507"/>
      <c r="O64" s="507"/>
    </row>
    <row r="65" spans="7:15" ht="12.75">
      <c r="G65" s="507"/>
      <c r="H65" s="507"/>
      <c r="I65" s="507"/>
      <c r="J65" s="507"/>
      <c r="K65" s="507"/>
      <c r="L65" s="507"/>
      <c r="M65" s="507"/>
      <c r="N65" s="507"/>
      <c r="O65" s="507"/>
    </row>
    <row r="66" spans="7:15" ht="12.75">
      <c r="G66" s="507"/>
      <c r="H66" s="507"/>
      <c r="I66" s="507"/>
      <c r="J66" s="507"/>
      <c r="K66" s="507"/>
      <c r="L66" s="507"/>
      <c r="M66" s="507"/>
      <c r="N66" s="507"/>
      <c r="O66" s="507"/>
    </row>
    <row r="67" spans="7:15" ht="12.75">
      <c r="G67" s="507"/>
      <c r="H67" s="507"/>
      <c r="I67" s="507"/>
      <c r="J67" s="507"/>
      <c r="K67" s="507"/>
      <c r="L67" s="507"/>
      <c r="M67" s="507"/>
      <c r="N67" s="507"/>
      <c r="O67" s="507"/>
    </row>
    <row r="68" spans="7:15" ht="12.75">
      <c r="G68" s="507"/>
      <c r="H68" s="507"/>
      <c r="I68" s="507"/>
      <c r="J68" s="507"/>
      <c r="K68" s="507"/>
      <c r="L68" s="507"/>
      <c r="M68" s="507"/>
      <c r="N68" s="507"/>
      <c r="O68" s="507"/>
    </row>
    <row r="69" spans="7:15" ht="12.75">
      <c r="G69" s="507"/>
      <c r="H69" s="507"/>
      <c r="I69" s="507"/>
      <c r="J69" s="507"/>
      <c r="K69" s="507"/>
      <c r="L69" s="507"/>
      <c r="M69" s="507"/>
      <c r="N69" s="507"/>
      <c r="O69" s="507"/>
    </row>
    <row r="70" spans="7:15" ht="12.75">
      <c r="G70" s="507"/>
      <c r="H70" s="507"/>
      <c r="I70" s="507"/>
      <c r="J70" s="507"/>
      <c r="K70" s="507"/>
      <c r="L70" s="507"/>
      <c r="M70" s="507"/>
      <c r="N70" s="507"/>
      <c r="O70" s="507"/>
    </row>
    <row r="71" spans="7:15" ht="12.75">
      <c r="G71" s="507"/>
      <c r="H71" s="507"/>
      <c r="I71" s="507"/>
      <c r="J71" s="507"/>
      <c r="K71" s="507"/>
      <c r="L71" s="507"/>
      <c r="M71" s="507"/>
      <c r="N71" s="507"/>
      <c r="O71" s="507"/>
    </row>
    <row r="72" spans="7:15" ht="12.75">
      <c r="G72" s="507"/>
      <c r="H72" s="507"/>
      <c r="I72" s="507"/>
      <c r="J72" s="507"/>
      <c r="K72" s="507"/>
      <c r="L72" s="507"/>
      <c r="M72" s="507"/>
      <c r="N72" s="507"/>
      <c r="O72" s="507"/>
    </row>
    <row r="73" spans="7:15" ht="12.75">
      <c r="G73" s="507"/>
      <c r="H73" s="507"/>
      <c r="I73" s="507"/>
      <c r="J73" s="507"/>
      <c r="K73" s="507"/>
      <c r="L73" s="507"/>
      <c r="M73" s="507"/>
      <c r="N73" s="507"/>
      <c r="O73" s="507"/>
    </row>
    <row r="74" spans="7:15" ht="12.75">
      <c r="G74" s="507"/>
      <c r="H74" s="507"/>
      <c r="I74" s="507"/>
      <c r="J74" s="507"/>
      <c r="K74" s="507"/>
      <c r="L74" s="507"/>
      <c r="M74" s="507"/>
      <c r="N74" s="507"/>
      <c r="O74" s="507"/>
    </row>
    <row r="75" spans="7:15" ht="12.75">
      <c r="G75" s="507"/>
      <c r="H75" s="507"/>
      <c r="I75" s="507"/>
      <c r="J75" s="507"/>
      <c r="K75" s="507"/>
      <c r="L75" s="507"/>
      <c r="M75" s="507"/>
      <c r="N75" s="507"/>
      <c r="O75" s="507"/>
    </row>
    <row r="76" spans="7:15" ht="12.75">
      <c r="G76" s="507"/>
      <c r="H76" s="507"/>
      <c r="I76" s="507"/>
      <c r="J76" s="507"/>
      <c r="K76" s="507"/>
      <c r="L76" s="507"/>
      <c r="M76" s="507"/>
      <c r="N76" s="507"/>
      <c r="O76" s="507"/>
    </row>
    <row r="77" spans="7:15" ht="12.75">
      <c r="G77" s="507"/>
      <c r="H77" s="507"/>
      <c r="I77" s="507"/>
      <c r="J77" s="507"/>
      <c r="K77" s="507"/>
      <c r="L77" s="507"/>
      <c r="M77" s="507"/>
      <c r="N77" s="507"/>
      <c r="O77" s="507"/>
    </row>
    <row r="78" spans="7:15" ht="12.75">
      <c r="G78" s="507"/>
      <c r="H78" s="507"/>
      <c r="I78" s="507"/>
      <c r="J78" s="507"/>
      <c r="K78" s="507"/>
      <c r="L78" s="507"/>
      <c r="M78" s="507"/>
      <c r="N78" s="507"/>
      <c r="O78" s="507"/>
    </row>
    <row r="79" spans="7:15" ht="12.75">
      <c r="G79" s="507"/>
      <c r="H79" s="507"/>
      <c r="I79" s="507"/>
      <c r="J79" s="507"/>
      <c r="K79" s="507"/>
      <c r="L79" s="507"/>
      <c r="M79" s="507"/>
      <c r="N79" s="507"/>
      <c r="O79" s="507"/>
    </row>
    <row r="80" spans="7:15" ht="12.75">
      <c r="G80" s="507"/>
      <c r="H80" s="507"/>
      <c r="I80" s="507"/>
      <c r="J80" s="507"/>
      <c r="K80" s="507"/>
      <c r="L80" s="507"/>
      <c r="M80" s="507"/>
      <c r="N80" s="507"/>
      <c r="O80" s="507"/>
    </row>
    <row r="81" spans="7:15" ht="12.75">
      <c r="G81" s="507"/>
      <c r="H81" s="507"/>
      <c r="I81" s="507"/>
      <c r="J81" s="507"/>
      <c r="K81" s="507"/>
      <c r="L81" s="507"/>
      <c r="M81" s="507"/>
      <c r="N81" s="507"/>
      <c r="O81" s="507"/>
    </row>
    <row r="82" spans="7:15" ht="12.75">
      <c r="G82" s="507"/>
      <c r="H82" s="507"/>
      <c r="I82" s="507"/>
      <c r="J82" s="507"/>
      <c r="K82" s="507"/>
      <c r="L82" s="507"/>
      <c r="M82" s="507"/>
      <c r="N82" s="507"/>
      <c r="O82" s="507"/>
    </row>
    <row r="83" spans="7:15" ht="12.75">
      <c r="G83" s="507"/>
      <c r="H83" s="507"/>
      <c r="I83" s="507"/>
      <c r="J83" s="507"/>
      <c r="K83" s="507"/>
      <c r="L83" s="507"/>
      <c r="M83" s="507"/>
      <c r="N83" s="507"/>
      <c r="O83" s="507"/>
    </row>
    <row r="84" spans="7:15" ht="12.75">
      <c r="G84" s="507"/>
      <c r="H84" s="507"/>
      <c r="I84" s="507"/>
      <c r="J84" s="507"/>
      <c r="K84" s="507"/>
      <c r="L84" s="507"/>
      <c r="M84" s="507"/>
      <c r="N84" s="507"/>
      <c r="O84" s="507"/>
    </row>
    <row r="85" spans="7:15" ht="12.75">
      <c r="G85" s="507"/>
      <c r="H85" s="507"/>
      <c r="I85" s="507"/>
      <c r="J85" s="507"/>
      <c r="K85" s="507"/>
      <c r="L85" s="507"/>
      <c r="M85" s="507"/>
      <c r="N85" s="507"/>
      <c r="O85" s="507"/>
    </row>
    <row r="86" spans="7:15" ht="12.75">
      <c r="G86" s="507"/>
      <c r="H86" s="507"/>
      <c r="I86" s="507"/>
      <c r="J86" s="507"/>
      <c r="K86" s="507"/>
      <c r="L86" s="507"/>
      <c r="M86" s="507"/>
      <c r="N86" s="507"/>
      <c r="O86" s="507"/>
    </row>
    <row r="87" spans="7:15" ht="12.75">
      <c r="G87" s="507"/>
      <c r="H87" s="507"/>
      <c r="I87" s="507"/>
      <c r="J87" s="507"/>
      <c r="K87" s="507"/>
      <c r="L87" s="507"/>
      <c r="M87" s="507"/>
      <c r="N87" s="507"/>
      <c r="O87" s="507"/>
    </row>
    <row r="88" spans="7:15" ht="12.75">
      <c r="G88" s="507"/>
      <c r="H88" s="507"/>
      <c r="I88" s="507"/>
      <c r="J88" s="507"/>
      <c r="K88" s="507"/>
      <c r="L88" s="507"/>
      <c r="M88" s="507"/>
      <c r="N88" s="507"/>
      <c r="O88" s="507"/>
    </row>
    <row r="89" spans="7:15" ht="12.75">
      <c r="G89" s="507"/>
      <c r="H89" s="507"/>
      <c r="I89" s="507"/>
      <c r="J89" s="507"/>
      <c r="K89" s="507"/>
      <c r="L89" s="507"/>
      <c r="M89" s="507"/>
      <c r="N89" s="507"/>
      <c r="O89" s="507"/>
    </row>
    <row r="90" spans="7:15" ht="12.75">
      <c r="G90" s="507"/>
      <c r="H90" s="507"/>
      <c r="I90" s="507"/>
      <c r="J90" s="507"/>
      <c r="K90" s="507"/>
      <c r="L90" s="507"/>
      <c r="M90" s="507"/>
      <c r="N90" s="507"/>
      <c r="O90" s="507"/>
    </row>
    <row r="91" spans="7:15" ht="12.75">
      <c r="G91" s="507"/>
      <c r="H91" s="507"/>
      <c r="I91" s="507"/>
      <c r="J91" s="507"/>
      <c r="K91" s="507"/>
      <c r="L91" s="507"/>
      <c r="M91" s="507"/>
      <c r="N91" s="507"/>
      <c r="O91" s="507"/>
    </row>
    <row r="92" spans="7:15" ht="12.75">
      <c r="G92" s="507"/>
      <c r="H92" s="507"/>
      <c r="I92" s="507"/>
      <c r="J92" s="507"/>
      <c r="K92" s="507"/>
      <c r="L92" s="507"/>
      <c r="M92" s="507"/>
      <c r="N92" s="507"/>
      <c r="O92" s="507"/>
    </row>
    <row r="93" spans="7:15" ht="12.75">
      <c r="G93" s="507"/>
      <c r="H93" s="507"/>
      <c r="I93" s="507"/>
      <c r="J93" s="507"/>
      <c r="K93" s="507"/>
      <c r="L93" s="507"/>
      <c r="M93" s="507"/>
      <c r="N93" s="507"/>
      <c r="O93" s="507"/>
    </row>
    <row r="94" spans="7:15" ht="12.75">
      <c r="G94" s="507"/>
      <c r="H94" s="507"/>
      <c r="I94" s="507"/>
      <c r="J94" s="507"/>
      <c r="K94" s="507"/>
      <c r="L94" s="507"/>
      <c r="M94" s="507"/>
      <c r="N94" s="507"/>
      <c r="O94" s="507"/>
    </row>
    <row r="95" spans="7:15" ht="12.75">
      <c r="G95" s="507"/>
      <c r="H95" s="507"/>
      <c r="I95" s="507"/>
      <c r="J95" s="507"/>
      <c r="K95" s="507"/>
      <c r="L95" s="507"/>
      <c r="M95" s="507"/>
      <c r="N95" s="507"/>
      <c r="O95" s="507"/>
    </row>
    <row r="96" spans="7:15" ht="12.75">
      <c r="G96" s="507"/>
      <c r="H96" s="507"/>
      <c r="I96" s="507"/>
      <c r="J96" s="507"/>
      <c r="K96" s="507"/>
      <c r="L96" s="507"/>
      <c r="M96" s="507"/>
      <c r="N96" s="507"/>
      <c r="O96" s="507"/>
    </row>
    <row r="97" spans="7:15" ht="12.75">
      <c r="G97" s="507"/>
      <c r="H97" s="507"/>
      <c r="I97" s="507"/>
      <c r="J97" s="507"/>
      <c r="K97" s="507"/>
      <c r="L97" s="507"/>
      <c r="M97" s="507"/>
      <c r="N97" s="507"/>
      <c r="O97" s="507"/>
    </row>
    <row r="98" spans="7:15" ht="12.75">
      <c r="G98" s="507"/>
      <c r="H98" s="507"/>
      <c r="I98" s="507"/>
      <c r="J98" s="507"/>
      <c r="K98" s="507"/>
      <c r="L98" s="507"/>
      <c r="M98" s="507"/>
      <c r="N98" s="507"/>
      <c r="O98" s="507"/>
    </row>
    <row r="99" spans="7:15" ht="12.75">
      <c r="G99" s="507"/>
      <c r="H99" s="507"/>
      <c r="I99" s="507"/>
      <c r="J99" s="507"/>
      <c r="K99" s="507"/>
      <c r="L99" s="507"/>
      <c r="M99" s="507"/>
      <c r="N99" s="507"/>
      <c r="O99" s="507"/>
    </row>
    <row r="100" spans="7:15" ht="12.75">
      <c r="G100" s="507"/>
      <c r="H100" s="507"/>
      <c r="I100" s="507"/>
      <c r="J100" s="507"/>
      <c r="K100" s="507"/>
      <c r="L100" s="507"/>
      <c r="M100" s="507"/>
      <c r="N100" s="507"/>
      <c r="O100" s="507"/>
    </row>
    <row r="101" spans="7:15" ht="12.75">
      <c r="G101" s="507"/>
      <c r="H101" s="507"/>
      <c r="I101" s="507"/>
      <c r="J101" s="507"/>
      <c r="K101" s="507"/>
      <c r="L101" s="507"/>
      <c r="M101" s="507"/>
      <c r="N101" s="507"/>
      <c r="O101" s="507"/>
    </row>
    <row r="102" spans="7:15" ht="12.75">
      <c r="G102" s="507"/>
      <c r="H102" s="507"/>
      <c r="I102" s="507"/>
      <c r="J102" s="507"/>
      <c r="K102" s="507"/>
      <c r="L102" s="507"/>
      <c r="M102" s="507"/>
      <c r="N102" s="507"/>
      <c r="O102" s="507"/>
    </row>
    <row r="103" spans="7:15" ht="12.75">
      <c r="G103" s="507"/>
      <c r="H103" s="507"/>
      <c r="I103" s="507"/>
      <c r="J103" s="507"/>
      <c r="K103" s="507"/>
      <c r="L103" s="507"/>
      <c r="M103" s="507"/>
      <c r="N103" s="507"/>
      <c r="O103" s="507"/>
    </row>
    <row r="104" spans="7:15" ht="12.75">
      <c r="G104" s="507"/>
      <c r="H104" s="507"/>
      <c r="I104" s="507"/>
      <c r="J104" s="507"/>
      <c r="K104" s="507"/>
      <c r="L104" s="507"/>
      <c r="M104" s="507"/>
      <c r="N104" s="507"/>
      <c r="O104" s="507"/>
    </row>
    <row r="105" spans="7:15" ht="12.75">
      <c r="G105" s="507"/>
      <c r="H105" s="507"/>
      <c r="I105" s="507"/>
      <c r="J105" s="507"/>
      <c r="K105" s="507"/>
      <c r="L105" s="507"/>
      <c r="M105" s="507"/>
      <c r="N105" s="507"/>
      <c r="O105" s="507"/>
    </row>
    <row r="106" spans="7:15" ht="12.75">
      <c r="G106" s="507"/>
      <c r="H106" s="507"/>
      <c r="I106" s="507"/>
      <c r="J106" s="507"/>
      <c r="K106" s="507"/>
      <c r="L106" s="507"/>
      <c r="M106" s="507"/>
      <c r="N106" s="507"/>
      <c r="O106" s="507"/>
    </row>
    <row r="107" spans="7:15" ht="12.75">
      <c r="G107" s="507"/>
      <c r="H107" s="507"/>
      <c r="I107" s="507"/>
      <c r="J107" s="507"/>
      <c r="K107" s="507"/>
      <c r="L107" s="507"/>
      <c r="M107" s="507"/>
      <c r="N107" s="507"/>
      <c r="O107" s="507"/>
    </row>
    <row r="108" spans="7:15" ht="12.75">
      <c r="G108" s="507"/>
      <c r="H108" s="507"/>
      <c r="I108" s="507"/>
      <c r="J108" s="507"/>
      <c r="K108" s="507"/>
      <c r="L108" s="507"/>
      <c r="M108" s="507"/>
      <c r="N108" s="507"/>
      <c r="O108" s="507"/>
    </row>
    <row r="109" spans="7:15" ht="12.75">
      <c r="G109" s="507"/>
      <c r="H109" s="507"/>
      <c r="I109" s="507"/>
      <c r="J109" s="507"/>
      <c r="K109" s="507"/>
      <c r="L109" s="507"/>
      <c r="M109" s="507"/>
      <c r="N109" s="507"/>
      <c r="O109" s="507"/>
    </row>
    <row r="110" spans="7:15" ht="12.75">
      <c r="G110" s="507"/>
      <c r="H110" s="507"/>
      <c r="I110" s="507"/>
      <c r="J110" s="507"/>
      <c r="K110" s="507"/>
      <c r="L110" s="507"/>
      <c r="M110" s="507"/>
      <c r="N110" s="507"/>
      <c r="O110" s="507"/>
    </row>
    <row r="111" spans="7:15" ht="12.75">
      <c r="G111" s="507"/>
      <c r="H111" s="507"/>
      <c r="I111" s="507"/>
      <c r="J111" s="507"/>
      <c r="K111" s="507"/>
      <c r="L111" s="507"/>
      <c r="M111" s="507"/>
      <c r="N111" s="507"/>
      <c r="O111" s="507"/>
    </row>
    <row r="112" spans="7:15" ht="12.75">
      <c r="G112" s="507"/>
      <c r="H112" s="507"/>
      <c r="I112" s="507"/>
      <c r="J112" s="507"/>
      <c r="K112" s="507"/>
      <c r="L112" s="507"/>
      <c r="M112" s="507"/>
      <c r="N112" s="507"/>
      <c r="O112" s="507"/>
    </row>
    <row r="113" spans="7:15" ht="12.75">
      <c r="G113" s="507"/>
      <c r="H113" s="507"/>
      <c r="I113" s="507"/>
      <c r="J113" s="507"/>
      <c r="K113" s="507"/>
      <c r="L113" s="507"/>
      <c r="M113" s="507"/>
      <c r="N113" s="507"/>
      <c r="O113" s="507"/>
    </row>
    <row r="114" spans="7:15" ht="12.75">
      <c r="G114" s="507"/>
      <c r="H114" s="507"/>
      <c r="I114" s="507"/>
      <c r="J114" s="507"/>
      <c r="K114" s="507"/>
      <c r="L114" s="507"/>
      <c r="M114" s="507"/>
      <c r="N114" s="507"/>
      <c r="O114" s="507"/>
    </row>
    <row r="115" spans="7:15" ht="12.75">
      <c r="G115" s="507"/>
      <c r="H115" s="507"/>
      <c r="I115" s="507"/>
      <c r="J115" s="507"/>
      <c r="K115" s="507"/>
      <c r="L115" s="507"/>
      <c r="M115" s="507"/>
      <c r="N115" s="507"/>
      <c r="O115" s="507"/>
    </row>
    <row r="116" spans="7:15" ht="12.75">
      <c r="G116" s="507"/>
      <c r="H116" s="507"/>
      <c r="I116" s="507"/>
      <c r="J116" s="507"/>
      <c r="K116" s="507"/>
      <c r="L116" s="507"/>
      <c r="M116" s="507"/>
      <c r="N116" s="507"/>
      <c r="O116" s="507"/>
    </row>
  </sheetData>
  <sheetProtection/>
  <mergeCells count="3">
    <mergeCell ref="A2:B2"/>
    <mergeCell ref="C2:F2"/>
    <mergeCell ref="B5:F5"/>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indexed="45"/>
  </sheetPr>
  <dimension ref="A1:F19"/>
  <sheetViews>
    <sheetView view="pageBreakPreview" zoomScaleSheetLayoutView="100" zoomScalePageLayoutView="0" workbookViewId="0" topLeftCell="A1">
      <selection activeCell="F18" sqref="F18"/>
    </sheetView>
  </sheetViews>
  <sheetFormatPr defaultColWidth="8.75390625" defaultRowHeight="12.75"/>
  <cols>
    <col min="1" max="1" width="5.75390625" style="34" customWidth="1"/>
    <col min="2" max="2" width="45.75390625" style="35" customWidth="1"/>
    <col min="3" max="3" width="5.75390625" style="36" customWidth="1"/>
    <col min="4" max="4" width="8.75390625" style="36" customWidth="1"/>
    <col min="5" max="5" width="10.75390625" style="34" customWidth="1"/>
    <col min="6" max="6" width="11.75390625" style="55" customWidth="1"/>
    <col min="7" max="16384" width="8.75390625" style="5" customWidth="1"/>
  </cols>
  <sheetData>
    <row r="1" spans="1:6" ht="12.75">
      <c r="A1" s="85"/>
      <c r="B1" s="26"/>
      <c r="C1" s="25"/>
      <c r="D1" s="25"/>
      <c r="E1" s="85"/>
      <c r="F1" s="135"/>
    </row>
    <row r="2" spans="1:6" ht="12.75" customHeight="1">
      <c r="A2" s="567" t="s">
        <v>0</v>
      </c>
      <c r="B2" s="567"/>
      <c r="C2" s="568" t="s">
        <v>216</v>
      </c>
      <c r="D2" s="568"/>
      <c r="E2" s="568"/>
      <c r="F2" s="568"/>
    </row>
    <row r="3" spans="1:6" ht="12.75">
      <c r="A3" s="6" t="s">
        <v>61</v>
      </c>
      <c r="B3" s="7" t="s">
        <v>62</v>
      </c>
      <c r="C3" s="8" t="s">
        <v>143</v>
      </c>
      <c r="D3" s="9" t="s">
        <v>63</v>
      </c>
      <c r="E3" s="10" t="s">
        <v>226</v>
      </c>
      <c r="F3" s="11" t="s">
        <v>227</v>
      </c>
    </row>
    <row r="4" spans="1:6" ht="12.75">
      <c r="A4" s="119"/>
      <c r="B4" s="120"/>
      <c r="C4" s="121"/>
      <c r="D4" s="122"/>
      <c r="E4" s="123"/>
      <c r="F4" s="136"/>
    </row>
    <row r="5" spans="1:6" ht="12.75">
      <c r="A5" s="18" t="s">
        <v>117</v>
      </c>
      <c r="B5" s="19" t="s">
        <v>123</v>
      </c>
      <c r="C5" s="25"/>
      <c r="D5" s="21"/>
      <c r="E5" s="92"/>
      <c r="F5" s="137"/>
    </row>
    <row r="6" spans="1:6" ht="12.75">
      <c r="A6" s="18"/>
      <c r="B6" s="24"/>
      <c r="C6" s="25"/>
      <c r="D6" s="21"/>
      <c r="E6" s="92"/>
      <c r="F6" s="137"/>
    </row>
    <row r="7" spans="1:6" ht="25.5" customHeight="1">
      <c r="A7" s="288" t="s">
        <v>119</v>
      </c>
      <c r="B7" s="279" t="s">
        <v>332</v>
      </c>
      <c r="C7" s="287" t="s">
        <v>73</v>
      </c>
      <c r="D7" s="276">
        <v>173</v>
      </c>
      <c r="E7" s="277"/>
      <c r="F7" s="331">
        <f>+D7*E7</f>
        <v>0</v>
      </c>
    </row>
    <row r="8" spans="1:6" ht="12.75">
      <c r="A8" s="288"/>
      <c r="B8" s="279"/>
      <c r="C8" s="287"/>
      <c r="D8" s="276"/>
      <c r="E8" s="277"/>
      <c r="F8" s="331"/>
    </row>
    <row r="9" spans="1:6" ht="38.25">
      <c r="A9" s="288" t="s">
        <v>120</v>
      </c>
      <c r="B9" s="279" t="s">
        <v>333</v>
      </c>
      <c r="C9" s="287" t="s">
        <v>73</v>
      </c>
      <c r="D9" s="276">
        <v>6.9</v>
      </c>
      <c r="E9" s="277"/>
      <c r="F9" s="331">
        <f>+D9*E9</f>
        <v>0</v>
      </c>
    </row>
    <row r="10" spans="1:6" ht="12.75">
      <c r="A10" s="288"/>
      <c r="B10" s="279"/>
      <c r="C10" s="287"/>
      <c r="D10" s="276"/>
      <c r="E10" s="277"/>
      <c r="F10" s="331"/>
    </row>
    <row r="11" spans="1:6" ht="38.25">
      <c r="A11" s="288" t="s">
        <v>800</v>
      </c>
      <c r="B11" s="279" t="s">
        <v>334</v>
      </c>
      <c r="C11" s="287" t="s">
        <v>73</v>
      </c>
      <c r="D11" s="276">
        <v>61.9</v>
      </c>
      <c r="E11" s="277"/>
      <c r="F11" s="331">
        <f>+D11*E11</f>
        <v>0</v>
      </c>
    </row>
    <row r="12" spans="1:6" ht="12.75">
      <c r="A12" s="288"/>
      <c r="B12" s="279"/>
      <c r="C12" s="287"/>
      <c r="D12" s="276"/>
      <c r="E12" s="277"/>
      <c r="F12" s="331"/>
    </row>
    <row r="13" spans="1:6" ht="38.25">
      <c r="A13" s="288" t="s">
        <v>801</v>
      </c>
      <c r="B13" s="279" t="s">
        <v>335</v>
      </c>
      <c r="C13" s="287" t="s">
        <v>73</v>
      </c>
      <c r="D13" s="276">
        <v>97</v>
      </c>
      <c r="E13" s="277"/>
      <c r="F13" s="331">
        <f>+D13*E13</f>
        <v>0</v>
      </c>
    </row>
    <row r="14" spans="1:6" ht="12.75">
      <c r="A14" s="288"/>
      <c r="B14" s="279"/>
      <c r="C14" s="287"/>
      <c r="D14" s="276"/>
      <c r="E14" s="277"/>
      <c r="F14" s="331"/>
    </row>
    <row r="15" spans="1:6" ht="38.25">
      <c r="A15" s="288" t="s">
        <v>802</v>
      </c>
      <c r="B15" s="279" t="s">
        <v>331</v>
      </c>
      <c r="C15" s="287" t="s">
        <v>73</v>
      </c>
      <c r="D15" s="276">
        <v>326</v>
      </c>
      <c r="E15" s="277"/>
      <c r="F15" s="331">
        <f>+D15*E15</f>
        <v>0</v>
      </c>
    </row>
    <row r="16" spans="1:6" ht="12.75">
      <c r="A16" s="288"/>
      <c r="B16" s="279"/>
      <c r="C16" s="287"/>
      <c r="D16" s="276"/>
      <c r="E16" s="277"/>
      <c r="F16" s="331"/>
    </row>
    <row r="17" spans="1:6" ht="38.25">
      <c r="A17" s="288" t="s">
        <v>803</v>
      </c>
      <c r="B17" s="279" t="s">
        <v>330</v>
      </c>
      <c r="C17" s="287" t="s">
        <v>73</v>
      </c>
      <c r="D17" s="276">
        <v>65</v>
      </c>
      <c r="E17" s="277"/>
      <c r="F17" s="331">
        <f>+D17*E17</f>
        <v>0</v>
      </c>
    </row>
    <row r="18" spans="1:6" ht="12.75" customHeight="1">
      <c r="A18" s="86"/>
      <c r="B18" s="87" t="s">
        <v>24</v>
      </c>
      <c r="C18" s="125"/>
      <c r="D18" s="117"/>
      <c r="E18" s="94" t="s">
        <v>74</v>
      </c>
      <c r="F18" s="138">
        <f>SUM(F7:F17)</f>
        <v>0</v>
      </c>
    </row>
    <row r="19" spans="1:6" ht="12.75">
      <c r="A19" s="85"/>
      <c r="B19" s="26"/>
      <c r="C19" s="25"/>
      <c r="D19" s="25"/>
      <c r="E19" s="85"/>
      <c r="F19" s="135"/>
    </row>
  </sheetData>
  <sheetProtection selectLockedCells="1" selectUnlockedCells="1"/>
  <mergeCells count="2">
    <mergeCell ref="A2:B2"/>
    <mergeCell ref="C2:F2"/>
  </mergeCells>
  <printOptions/>
  <pageMargins left="0.7" right="0.7" top="0.75" bottom="0.75" header="0.3" footer="0.3"/>
  <pageSetup horizontalDpi="600" verticalDpi="600" orientation="portrait" paperSize="9" scale="95" r:id="rId1"/>
</worksheet>
</file>

<file path=xl/worksheets/sheet13.xml><?xml version="1.0" encoding="utf-8"?>
<worksheet xmlns="http://schemas.openxmlformats.org/spreadsheetml/2006/main" xmlns:r="http://schemas.openxmlformats.org/officeDocument/2006/relationships">
  <sheetPr>
    <tabColor indexed="45"/>
  </sheetPr>
  <dimension ref="A1:P143"/>
  <sheetViews>
    <sheetView view="pageBreakPreview" zoomScaleSheetLayoutView="100" zoomScalePageLayoutView="0" workbookViewId="0" topLeftCell="A1">
      <selection activeCell="F26" sqref="F26"/>
    </sheetView>
  </sheetViews>
  <sheetFormatPr defaultColWidth="8.75390625" defaultRowHeight="12.75"/>
  <cols>
    <col min="1" max="1" width="5.75390625" style="34" customWidth="1"/>
    <col min="2" max="2" width="45.75390625" style="35" customWidth="1"/>
    <col min="3" max="3" width="5.75390625" style="36" customWidth="1"/>
    <col min="4" max="4" width="8.75390625" style="36" customWidth="1"/>
    <col min="5" max="5" width="10.75390625" style="34" customWidth="1"/>
    <col min="6" max="7" width="11.75390625" style="34" customWidth="1"/>
    <col min="8" max="8" width="8.75390625" style="484" customWidth="1"/>
    <col min="9" max="9" width="5.75390625" style="36" customWidth="1"/>
    <col min="10" max="10" width="8.75390625" style="36" customWidth="1"/>
    <col min="11" max="11" width="10.75390625" style="34" customWidth="1"/>
    <col min="12" max="12" width="11.75390625" style="34" customWidth="1"/>
    <col min="13" max="16384" width="8.75390625" style="5" customWidth="1"/>
  </cols>
  <sheetData>
    <row r="1" spans="1:16" ht="12.75">
      <c r="A1" s="1"/>
      <c r="B1" s="2"/>
      <c r="C1" s="3"/>
      <c r="D1" s="3"/>
      <c r="E1" s="1"/>
      <c r="F1" s="1"/>
      <c r="G1" s="271"/>
      <c r="H1" s="509"/>
      <c r="I1" s="287"/>
      <c r="J1" s="287"/>
      <c r="K1" s="271"/>
      <c r="L1" s="271"/>
      <c r="M1" s="507"/>
      <c r="N1" s="507"/>
      <c r="O1" s="507"/>
      <c r="P1" s="507"/>
    </row>
    <row r="2" spans="1:16" ht="12.75" customHeight="1">
      <c r="A2" s="567" t="s">
        <v>0</v>
      </c>
      <c r="B2" s="567"/>
      <c r="C2" s="568" t="s">
        <v>216</v>
      </c>
      <c r="D2" s="568"/>
      <c r="E2" s="568"/>
      <c r="F2" s="572"/>
      <c r="G2" s="493"/>
      <c r="H2" s="509"/>
      <c r="I2" s="573"/>
      <c r="J2" s="573"/>
      <c r="K2" s="573"/>
      <c r="L2" s="573"/>
      <c r="M2" s="507"/>
      <c r="N2" s="507"/>
      <c r="O2" s="507"/>
      <c r="P2" s="507"/>
    </row>
    <row r="3" spans="1:16" ht="12.75">
      <c r="A3" s="6" t="s">
        <v>61</v>
      </c>
      <c r="B3" s="7" t="s">
        <v>62</v>
      </c>
      <c r="C3" s="8" t="s">
        <v>143</v>
      </c>
      <c r="D3" s="9" t="s">
        <v>63</v>
      </c>
      <c r="E3" s="10" t="s">
        <v>226</v>
      </c>
      <c r="F3" s="527" t="s">
        <v>227</v>
      </c>
      <c r="G3" s="528"/>
      <c r="H3" s="509"/>
      <c r="I3" s="529"/>
      <c r="J3" s="530"/>
      <c r="K3" s="531"/>
      <c r="L3" s="528"/>
      <c r="M3" s="507"/>
      <c r="N3" s="507"/>
      <c r="O3" s="507"/>
      <c r="P3" s="507"/>
    </row>
    <row r="4" spans="1:16" ht="12.75">
      <c r="A4" s="139"/>
      <c r="B4" s="140"/>
      <c r="C4" s="141"/>
      <c r="D4" s="142"/>
      <c r="E4" s="143"/>
      <c r="F4" s="144"/>
      <c r="G4" s="528"/>
      <c r="H4" s="509"/>
      <c r="I4" s="529"/>
      <c r="J4" s="530"/>
      <c r="K4" s="531"/>
      <c r="L4" s="528"/>
      <c r="M4" s="507"/>
      <c r="N4" s="507"/>
      <c r="O4" s="507"/>
      <c r="P4" s="507"/>
    </row>
    <row r="5" spans="1:16" ht="12.75">
      <c r="A5" s="18" t="s">
        <v>122</v>
      </c>
      <c r="B5" s="19" t="s">
        <v>126</v>
      </c>
      <c r="C5" s="25"/>
      <c r="D5" s="21"/>
      <c r="E5" s="85"/>
      <c r="F5" s="85"/>
      <c r="G5" s="271"/>
      <c r="H5" s="509"/>
      <c r="I5" s="287"/>
      <c r="J5" s="276"/>
      <c r="K5" s="271"/>
      <c r="L5" s="271"/>
      <c r="M5" s="507"/>
      <c r="N5" s="507"/>
      <c r="O5" s="507"/>
      <c r="P5" s="507"/>
    </row>
    <row r="6" spans="1:16" ht="12.75">
      <c r="A6" s="18"/>
      <c r="B6" s="24"/>
      <c r="C6" s="25"/>
      <c r="D6" s="21"/>
      <c r="E6" s="85"/>
      <c r="F6" s="85"/>
      <c r="G6" s="271"/>
      <c r="H6" s="509"/>
      <c r="I6" s="287"/>
      <c r="J6" s="276"/>
      <c r="K6" s="271"/>
      <c r="L6" s="271"/>
      <c r="M6" s="507"/>
      <c r="N6" s="507"/>
      <c r="O6" s="507"/>
      <c r="P6" s="507"/>
    </row>
    <row r="7" spans="1:16" ht="51">
      <c r="A7" s="288" t="s">
        <v>124</v>
      </c>
      <c r="B7" s="279" t="s">
        <v>1005</v>
      </c>
      <c r="C7" s="287" t="s">
        <v>73</v>
      </c>
      <c r="D7" s="276">
        <v>29</v>
      </c>
      <c r="E7" s="277"/>
      <c r="F7" s="291">
        <f>+D7*E7</f>
        <v>0</v>
      </c>
      <c r="G7" s="291"/>
      <c r="H7" s="509"/>
      <c r="I7" s="287"/>
      <c r="J7" s="276"/>
      <c r="K7" s="277"/>
      <c r="L7" s="291"/>
      <c r="M7" s="507"/>
      <c r="N7" s="507"/>
      <c r="O7" s="507"/>
      <c r="P7" s="507"/>
    </row>
    <row r="8" spans="1:16" ht="12.75">
      <c r="A8" s="285"/>
      <c r="B8" s="329"/>
      <c r="C8" s="287"/>
      <c r="D8" s="276"/>
      <c r="E8" s="277"/>
      <c r="F8" s="277"/>
      <c r="G8" s="277"/>
      <c r="H8" s="509"/>
      <c r="I8" s="287"/>
      <c r="J8" s="276"/>
      <c r="K8" s="277"/>
      <c r="L8" s="277"/>
      <c r="M8" s="507"/>
      <c r="N8" s="507"/>
      <c r="O8" s="507"/>
      <c r="P8" s="507"/>
    </row>
    <row r="9" spans="1:16" ht="51">
      <c r="A9" s="288" t="s">
        <v>125</v>
      </c>
      <c r="B9" s="279" t="s">
        <v>1006</v>
      </c>
      <c r="C9" s="287" t="s">
        <v>77</v>
      </c>
      <c r="D9" s="276">
        <v>19</v>
      </c>
      <c r="E9" s="277"/>
      <c r="F9" s="291">
        <f>+D9*E9</f>
        <v>0</v>
      </c>
      <c r="G9" s="291"/>
      <c r="H9" s="509"/>
      <c r="I9" s="287"/>
      <c r="J9" s="276"/>
      <c r="K9" s="277"/>
      <c r="L9" s="291"/>
      <c r="M9" s="507"/>
      <c r="N9" s="507"/>
      <c r="O9" s="507"/>
      <c r="P9" s="507"/>
    </row>
    <row r="10" spans="1:16" ht="12.75">
      <c r="A10" s="285"/>
      <c r="B10" s="329"/>
      <c r="C10" s="287"/>
      <c r="D10" s="276"/>
      <c r="E10" s="277"/>
      <c r="F10" s="277"/>
      <c r="G10" s="277"/>
      <c r="H10" s="509"/>
      <c r="I10" s="287"/>
      <c r="J10" s="276"/>
      <c r="K10" s="277"/>
      <c r="L10" s="277"/>
      <c r="M10" s="507"/>
      <c r="N10" s="507"/>
      <c r="O10" s="507"/>
      <c r="P10" s="507"/>
    </row>
    <row r="11" spans="1:16" ht="25.5">
      <c r="A11" s="288" t="s">
        <v>804</v>
      </c>
      <c r="B11" s="279" t="s">
        <v>1007</v>
      </c>
      <c r="C11" s="287"/>
      <c r="D11" s="276"/>
      <c r="E11" s="277"/>
      <c r="F11" s="291"/>
      <c r="G11" s="291"/>
      <c r="H11" s="509"/>
      <c r="I11" s="287"/>
      <c r="J11" s="276"/>
      <c r="K11" s="277"/>
      <c r="L11" s="291"/>
      <c r="M11" s="507"/>
      <c r="N11" s="507"/>
      <c r="O11" s="507"/>
      <c r="P11" s="507"/>
    </row>
    <row r="12" spans="1:16" ht="12.75">
      <c r="A12" s="288"/>
      <c r="B12" s="279" t="s">
        <v>244</v>
      </c>
      <c r="C12" s="287" t="s">
        <v>127</v>
      </c>
      <c r="D12" s="276">
        <v>1</v>
      </c>
      <c r="E12" s="277"/>
      <c r="F12" s="291">
        <f>+D12*E12</f>
        <v>0</v>
      </c>
      <c r="G12" s="291"/>
      <c r="H12" s="509"/>
      <c r="I12" s="287"/>
      <c r="J12" s="276"/>
      <c r="K12" s="277"/>
      <c r="L12" s="291"/>
      <c r="M12" s="507"/>
      <c r="N12" s="507"/>
      <c r="O12" s="507"/>
      <c r="P12" s="507"/>
    </row>
    <row r="13" spans="1:16" ht="12.75">
      <c r="A13" s="288"/>
      <c r="B13" s="279" t="s">
        <v>245</v>
      </c>
      <c r="C13" s="287" t="s">
        <v>127</v>
      </c>
      <c r="D13" s="276">
        <v>1</v>
      </c>
      <c r="E13" s="277"/>
      <c r="F13" s="291">
        <f>+D13*E13</f>
        <v>0</v>
      </c>
      <c r="G13" s="291"/>
      <c r="H13" s="509"/>
      <c r="I13" s="287"/>
      <c r="J13" s="276"/>
      <c r="K13" s="277"/>
      <c r="L13" s="291"/>
      <c r="M13" s="507"/>
      <c r="N13" s="507"/>
      <c r="O13" s="507"/>
      <c r="P13" s="507"/>
    </row>
    <row r="14" spans="1:16" ht="12.75">
      <c r="A14" s="288"/>
      <c r="B14" s="279" t="s">
        <v>246</v>
      </c>
      <c r="C14" s="287" t="s">
        <v>127</v>
      </c>
      <c r="D14" s="276">
        <v>1</v>
      </c>
      <c r="E14" s="277"/>
      <c r="F14" s="291">
        <f>+D14*E14</f>
        <v>0</v>
      </c>
      <c r="G14" s="291"/>
      <c r="H14" s="509"/>
      <c r="I14" s="287"/>
      <c r="J14" s="276"/>
      <c r="K14" s="277"/>
      <c r="L14" s="291"/>
      <c r="M14" s="507"/>
      <c r="N14" s="507"/>
      <c r="O14" s="507"/>
      <c r="P14" s="507"/>
    </row>
    <row r="15" spans="1:16" ht="12.75">
      <c r="A15" s="288"/>
      <c r="B15" s="279" t="s">
        <v>247</v>
      </c>
      <c r="C15" s="287" t="s">
        <v>127</v>
      </c>
      <c r="D15" s="276">
        <v>1</v>
      </c>
      <c r="E15" s="277"/>
      <c r="F15" s="291">
        <f>+D15*E15</f>
        <v>0</v>
      </c>
      <c r="G15" s="291"/>
      <c r="H15" s="509"/>
      <c r="I15" s="287"/>
      <c r="J15" s="276"/>
      <c r="K15" s="277"/>
      <c r="L15" s="291"/>
      <c r="M15" s="507"/>
      <c r="N15" s="507"/>
      <c r="O15" s="507"/>
      <c r="P15" s="507"/>
    </row>
    <row r="16" spans="1:16" ht="12.75">
      <c r="A16" s="288"/>
      <c r="B16" s="279" t="s">
        <v>248</v>
      </c>
      <c r="C16" s="287" t="s">
        <v>127</v>
      </c>
      <c r="D16" s="276">
        <v>1</v>
      </c>
      <c r="E16" s="277"/>
      <c r="F16" s="291">
        <f>+D16*E16</f>
        <v>0</v>
      </c>
      <c r="G16" s="291"/>
      <c r="H16" s="509"/>
      <c r="I16" s="287"/>
      <c r="J16" s="276"/>
      <c r="K16" s="277"/>
      <c r="L16" s="291"/>
      <c r="M16" s="507"/>
      <c r="N16" s="507"/>
      <c r="O16" s="507"/>
      <c r="P16" s="507"/>
    </row>
    <row r="17" spans="1:16" ht="12.75">
      <c r="A17" s="288"/>
      <c r="B17" s="279"/>
      <c r="C17" s="287"/>
      <c r="D17" s="276"/>
      <c r="E17" s="277"/>
      <c r="F17" s="291"/>
      <c r="G17" s="291"/>
      <c r="H17" s="509"/>
      <c r="I17" s="287"/>
      <c r="J17" s="276"/>
      <c r="K17" s="277"/>
      <c r="L17" s="291"/>
      <c r="M17" s="507"/>
      <c r="N17" s="507"/>
      <c r="O17" s="507"/>
      <c r="P17" s="507"/>
    </row>
    <row r="18" spans="1:16" ht="38.25" customHeight="1">
      <c r="A18" s="288" t="s">
        <v>805</v>
      </c>
      <c r="B18" s="279" t="s">
        <v>1008</v>
      </c>
      <c r="C18" s="287"/>
      <c r="D18" s="276"/>
      <c r="E18" s="277"/>
      <c r="F18" s="291"/>
      <c r="G18" s="291"/>
      <c r="H18" s="509"/>
      <c r="I18" s="287"/>
      <c r="J18" s="276"/>
      <c r="K18" s="277"/>
      <c r="L18" s="291"/>
      <c r="M18" s="507"/>
      <c r="N18" s="507"/>
      <c r="O18" s="507"/>
      <c r="P18" s="507"/>
    </row>
    <row r="19" spans="1:16" ht="12.75">
      <c r="A19" s="288"/>
      <c r="B19" s="279" t="s">
        <v>249</v>
      </c>
      <c r="C19" s="287" t="s">
        <v>127</v>
      </c>
      <c r="D19" s="276">
        <v>2</v>
      </c>
      <c r="E19" s="277"/>
      <c r="F19" s="291">
        <f>+D19*E19</f>
        <v>0</v>
      </c>
      <c r="G19" s="291"/>
      <c r="H19" s="509"/>
      <c r="I19" s="287"/>
      <c r="J19" s="276"/>
      <c r="K19" s="277"/>
      <c r="L19" s="291"/>
      <c r="M19" s="507"/>
      <c r="N19" s="507"/>
      <c r="O19" s="507"/>
      <c r="P19" s="507"/>
    </row>
    <row r="20" spans="1:16" ht="12.75">
      <c r="A20" s="288"/>
      <c r="B20" s="279" t="s">
        <v>250</v>
      </c>
      <c r="C20" s="287" t="s">
        <v>127</v>
      </c>
      <c r="D20" s="276">
        <v>1</v>
      </c>
      <c r="E20" s="277"/>
      <c r="F20" s="291">
        <f>+D20*E20</f>
        <v>0</v>
      </c>
      <c r="G20" s="291"/>
      <c r="H20" s="509"/>
      <c r="I20" s="287"/>
      <c r="J20" s="276"/>
      <c r="K20" s="277"/>
      <c r="L20" s="291"/>
      <c r="M20" s="507"/>
      <c r="N20" s="507"/>
      <c r="O20" s="507"/>
      <c r="P20" s="507"/>
    </row>
    <row r="21" spans="1:16" ht="12.75">
      <c r="A21" s="288"/>
      <c r="B21" s="279" t="s">
        <v>251</v>
      </c>
      <c r="C21" s="287" t="s">
        <v>127</v>
      </c>
      <c r="D21" s="276">
        <v>4</v>
      </c>
      <c r="E21" s="277"/>
      <c r="F21" s="291">
        <f>+D21*E21</f>
        <v>0</v>
      </c>
      <c r="G21" s="291"/>
      <c r="H21" s="509"/>
      <c r="I21" s="287"/>
      <c r="J21" s="276"/>
      <c r="K21" s="277"/>
      <c r="L21" s="291"/>
      <c r="M21" s="507"/>
      <c r="N21" s="507"/>
      <c r="O21" s="507"/>
      <c r="P21" s="507"/>
    </row>
    <row r="22" spans="1:16" ht="12.75">
      <c r="A22" s="288"/>
      <c r="B22" s="279"/>
      <c r="C22" s="287"/>
      <c r="D22" s="276"/>
      <c r="E22" s="277"/>
      <c r="F22" s="291"/>
      <c r="G22" s="291"/>
      <c r="H22" s="509"/>
      <c r="I22" s="287"/>
      <c r="J22" s="276"/>
      <c r="K22" s="277"/>
      <c r="L22" s="291"/>
      <c r="M22" s="507"/>
      <c r="N22" s="507"/>
      <c r="O22" s="507"/>
      <c r="P22" s="507"/>
    </row>
    <row r="23" spans="1:16" ht="25.5">
      <c r="A23" s="288" t="s">
        <v>806</v>
      </c>
      <c r="B23" s="279" t="s">
        <v>1009</v>
      </c>
      <c r="C23" s="287"/>
      <c r="D23" s="276"/>
      <c r="E23" s="277"/>
      <c r="F23" s="291"/>
      <c r="G23" s="291"/>
      <c r="H23" s="509"/>
      <c r="I23" s="287"/>
      <c r="J23" s="276"/>
      <c r="K23" s="277"/>
      <c r="L23" s="291"/>
      <c r="M23" s="507"/>
      <c r="N23" s="507"/>
      <c r="O23" s="507"/>
      <c r="P23" s="507"/>
    </row>
    <row r="24" spans="1:16" ht="12.75">
      <c r="A24" s="288"/>
      <c r="B24" s="279" t="s">
        <v>252</v>
      </c>
      <c r="C24" s="287" t="s">
        <v>127</v>
      </c>
      <c r="D24" s="276">
        <v>4</v>
      </c>
      <c r="E24" s="277"/>
      <c r="F24" s="291">
        <f>+D24*E24</f>
        <v>0</v>
      </c>
      <c r="G24" s="291"/>
      <c r="H24" s="509"/>
      <c r="I24" s="287"/>
      <c r="J24" s="276"/>
      <c r="K24" s="277"/>
      <c r="L24" s="291"/>
      <c r="M24" s="507"/>
      <c r="N24" s="507"/>
      <c r="O24" s="507"/>
      <c r="P24" s="507"/>
    </row>
    <row r="25" spans="1:16" ht="12.75">
      <c r="A25" s="288"/>
      <c r="B25" s="279" t="s">
        <v>253</v>
      </c>
      <c r="C25" s="287" t="s">
        <v>127</v>
      </c>
      <c r="D25" s="276">
        <v>1</v>
      </c>
      <c r="E25" s="277"/>
      <c r="F25" s="291">
        <f>+D25*E25</f>
        <v>0</v>
      </c>
      <c r="G25" s="291"/>
      <c r="H25" s="509"/>
      <c r="I25" s="287"/>
      <c r="J25" s="276"/>
      <c r="K25" s="277"/>
      <c r="L25" s="291"/>
      <c r="M25" s="507"/>
      <c r="N25" s="507"/>
      <c r="O25" s="507"/>
      <c r="P25" s="507"/>
    </row>
    <row r="26" spans="1:16" ht="12.75">
      <c r="A26" s="145"/>
      <c r="B26" s="87" t="s">
        <v>25</v>
      </c>
      <c r="C26" s="109"/>
      <c r="D26" s="117"/>
      <c r="E26" s="106" t="s">
        <v>74</v>
      </c>
      <c r="F26" s="146">
        <f>SUM(F7:F25)</f>
        <v>0</v>
      </c>
      <c r="G26" s="284"/>
      <c r="H26" s="509"/>
      <c r="I26" s="327"/>
      <c r="J26" s="276"/>
      <c r="K26" s="320"/>
      <c r="L26" s="284"/>
      <c r="M26" s="507"/>
      <c r="N26" s="507"/>
      <c r="O26" s="507"/>
      <c r="P26" s="507"/>
    </row>
    <row r="27" spans="1:16" ht="12.75">
      <c r="A27" s="134"/>
      <c r="B27" s="147"/>
      <c r="C27" s="45"/>
      <c r="D27" s="45"/>
      <c r="E27" s="134"/>
      <c r="F27" s="134"/>
      <c r="G27" s="457"/>
      <c r="H27" s="509"/>
      <c r="I27" s="456"/>
      <c r="J27" s="456"/>
      <c r="K27" s="457"/>
      <c r="L27" s="457"/>
      <c r="M27" s="507"/>
      <c r="N27" s="507"/>
      <c r="O27" s="507"/>
      <c r="P27" s="507"/>
    </row>
    <row r="28" spans="7:16" ht="12.75">
      <c r="G28" s="457"/>
      <c r="H28" s="509"/>
      <c r="I28" s="456"/>
      <c r="J28" s="456"/>
      <c r="K28" s="457"/>
      <c r="L28" s="457"/>
      <c r="M28" s="507"/>
      <c r="N28" s="507"/>
      <c r="O28" s="507"/>
      <c r="P28" s="507"/>
    </row>
    <row r="29" spans="7:16" ht="12.75">
      <c r="G29" s="457"/>
      <c r="H29" s="509"/>
      <c r="I29" s="456"/>
      <c r="J29" s="456"/>
      <c r="K29" s="457"/>
      <c r="L29" s="457"/>
      <c r="M29" s="507"/>
      <c r="N29" s="507"/>
      <c r="O29" s="507"/>
      <c r="P29" s="507"/>
    </row>
    <row r="30" spans="7:16" ht="12.75">
      <c r="G30" s="457"/>
      <c r="H30" s="509"/>
      <c r="I30" s="456"/>
      <c r="J30" s="456"/>
      <c r="K30" s="457"/>
      <c r="L30" s="457"/>
      <c r="M30" s="507"/>
      <c r="N30" s="507"/>
      <c r="O30" s="507"/>
      <c r="P30" s="507"/>
    </row>
    <row r="31" spans="7:16" ht="12.75">
      <c r="G31" s="457"/>
      <c r="H31" s="509"/>
      <c r="I31" s="456"/>
      <c r="J31" s="456"/>
      <c r="K31" s="457"/>
      <c r="L31" s="457"/>
      <c r="M31" s="507"/>
      <c r="N31" s="507"/>
      <c r="O31" s="507"/>
      <c r="P31" s="507"/>
    </row>
    <row r="32" spans="7:16" ht="12.75">
      <c r="G32" s="457"/>
      <c r="H32" s="509"/>
      <c r="I32" s="456"/>
      <c r="J32" s="456"/>
      <c r="K32" s="457"/>
      <c r="L32" s="457"/>
      <c r="M32" s="507"/>
      <c r="N32" s="507"/>
      <c r="O32" s="507"/>
      <c r="P32" s="507"/>
    </row>
    <row r="33" spans="7:16" ht="12.75">
      <c r="G33" s="457"/>
      <c r="H33" s="509"/>
      <c r="I33" s="456"/>
      <c r="J33" s="456"/>
      <c r="K33" s="457"/>
      <c r="L33" s="457"/>
      <c r="M33" s="507"/>
      <c r="N33" s="507"/>
      <c r="O33" s="507"/>
      <c r="P33" s="507"/>
    </row>
    <row r="34" spans="7:16" ht="12.75">
      <c r="G34" s="457"/>
      <c r="H34" s="509"/>
      <c r="I34" s="456"/>
      <c r="J34" s="456"/>
      <c r="K34" s="457"/>
      <c r="L34" s="457"/>
      <c r="M34" s="507"/>
      <c r="N34" s="507"/>
      <c r="O34" s="507"/>
      <c r="P34" s="507"/>
    </row>
    <row r="35" spans="7:16" ht="12.75">
      <c r="G35" s="457"/>
      <c r="H35" s="509"/>
      <c r="I35" s="456"/>
      <c r="J35" s="456"/>
      <c r="K35" s="457"/>
      <c r="L35" s="457"/>
      <c r="M35" s="507"/>
      <c r="N35" s="507"/>
      <c r="O35" s="507"/>
      <c r="P35" s="507"/>
    </row>
    <row r="36" spans="7:16" ht="12.75">
      <c r="G36" s="457"/>
      <c r="H36" s="509"/>
      <c r="I36" s="456"/>
      <c r="J36" s="456"/>
      <c r="K36" s="457"/>
      <c r="L36" s="457"/>
      <c r="M36" s="507"/>
      <c r="N36" s="507"/>
      <c r="O36" s="507"/>
      <c r="P36" s="507"/>
    </row>
    <row r="37" spans="7:16" ht="12.75">
      <c r="G37" s="457"/>
      <c r="H37" s="509"/>
      <c r="I37" s="456"/>
      <c r="J37" s="456"/>
      <c r="K37" s="457"/>
      <c r="L37" s="457"/>
      <c r="M37" s="507"/>
      <c r="N37" s="507"/>
      <c r="O37" s="507"/>
      <c r="P37" s="507"/>
    </row>
    <row r="38" spans="7:16" ht="12.75">
      <c r="G38" s="457"/>
      <c r="H38" s="509"/>
      <c r="I38" s="456"/>
      <c r="J38" s="456"/>
      <c r="K38" s="457"/>
      <c r="L38" s="457"/>
      <c r="M38" s="507"/>
      <c r="N38" s="507"/>
      <c r="O38" s="507"/>
      <c r="P38" s="507"/>
    </row>
    <row r="39" spans="7:16" ht="12.75">
      <c r="G39" s="457"/>
      <c r="H39" s="509"/>
      <c r="I39" s="456"/>
      <c r="J39" s="456"/>
      <c r="K39" s="457"/>
      <c r="L39" s="457"/>
      <c r="M39" s="507"/>
      <c r="N39" s="507"/>
      <c r="O39" s="507"/>
      <c r="P39" s="507"/>
    </row>
    <row r="40" spans="7:16" ht="12.75">
      <c r="G40" s="457"/>
      <c r="H40" s="509"/>
      <c r="I40" s="456"/>
      <c r="J40" s="456"/>
      <c r="K40" s="457"/>
      <c r="L40" s="457"/>
      <c r="M40" s="507"/>
      <c r="N40" s="507"/>
      <c r="O40" s="507"/>
      <c r="P40" s="507"/>
    </row>
    <row r="41" spans="7:16" ht="12.75">
      <c r="G41" s="457"/>
      <c r="H41" s="509"/>
      <c r="I41" s="456"/>
      <c r="J41" s="456"/>
      <c r="K41" s="457"/>
      <c r="L41" s="457"/>
      <c r="M41" s="507"/>
      <c r="N41" s="507"/>
      <c r="O41" s="507"/>
      <c r="P41" s="507"/>
    </row>
    <row r="42" spans="7:16" ht="12.75">
      <c r="G42" s="457"/>
      <c r="H42" s="509"/>
      <c r="I42" s="456"/>
      <c r="J42" s="456"/>
      <c r="K42" s="457"/>
      <c r="L42" s="457"/>
      <c r="M42" s="507"/>
      <c r="N42" s="507"/>
      <c r="O42" s="507"/>
      <c r="P42" s="507"/>
    </row>
    <row r="43" spans="7:16" ht="12.75">
      <c r="G43" s="457"/>
      <c r="H43" s="509"/>
      <c r="I43" s="456"/>
      <c r="J43" s="456"/>
      <c r="K43" s="457"/>
      <c r="L43" s="457"/>
      <c r="M43" s="507"/>
      <c r="N43" s="507"/>
      <c r="O43" s="507"/>
      <c r="P43" s="507"/>
    </row>
    <row r="44" spans="7:16" ht="12.75">
      <c r="G44" s="457"/>
      <c r="H44" s="509"/>
      <c r="I44" s="456"/>
      <c r="J44" s="456"/>
      <c r="K44" s="457"/>
      <c r="L44" s="457"/>
      <c r="M44" s="507"/>
      <c r="N44" s="507"/>
      <c r="O44" s="507"/>
      <c r="P44" s="507"/>
    </row>
    <row r="45" spans="7:16" ht="12.75">
      <c r="G45" s="457"/>
      <c r="H45" s="509"/>
      <c r="I45" s="456"/>
      <c r="J45" s="456"/>
      <c r="K45" s="457"/>
      <c r="L45" s="457"/>
      <c r="M45" s="507"/>
      <c r="N45" s="507"/>
      <c r="O45" s="507"/>
      <c r="P45" s="507"/>
    </row>
    <row r="46" spans="7:16" ht="12.75">
      <c r="G46" s="457"/>
      <c r="H46" s="509"/>
      <c r="I46" s="456"/>
      <c r="J46" s="456"/>
      <c r="K46" s="457"/>
      <c r="L46" s="457"/>
      <c r="M46" s="507"/>
      <c r="N46" s="507"/>
      <c r="O46" s="507"/>
      <c r="P46" s="507"/>
    </row>
    <row r="47" spans="7:16" ht="12.75">
      <c r="G47" s="457"/>
      <c r="H47" s="509"/>
      <c r="I47" s="456"/>
      <c r="J47" s="456"/>
      <c r="K47" s="457"/>
      <c r="L47" s="457"/>
      <c r="M47" s="507"/>
      <c r="N47" s="507"/>
      <c r="O47" s="507"/>
      <c r="P47" s="507"/>
    </row>
    <row r="48" spans="7:16" ht="12.75">
      <c r="G48" s="457"/>
      <c r="H48" s="509"/>
      <c r="I48" s="456"/>
      <c r="J48" s="456"/>
      <c r="K48" s="457"/>
      <c r="L48" s="457"/>
      <c r="M48" s="507"/>
      <c r="N48" s="507"/>
      <c r="O48" s="507"/>
      <c r="P48" s="507"/>
    </row>
    <row r="49" spans="7:16" ht="12.75">
      <c r="G49" s="457"/>
      <c r="H49" s="509"/>
      <c r="I49" s="456"/>
      <c r="J49" s="456"/>
      <c r="K49" s="457"/>
      <c r="L49" s="457"/>
      <c r="M49" s="507"/>
      <c r="N49" s="507"/>
      <c r="O49" s="507"/>
      <c r="P49" s="507"/>
    </row>
    <row r="50" spans="7:16" ht="12.75">
      <c r="G50" s="457"/>
      <c r="H50" s="509"/>
      <c r="I50" s="456"/>
      <c r="J50" s="456"/>
      <c r="K50" s="457"/>
      <c r="L50" s="457"/>
      <c r="M50" s="507"/>
      <c r="N50" s="507"/>
      <c r="O50" s="507"/>
      <c r="P50" s="507"/>
    </row>
    <row r="51" spans="7:16" ht="12.75">
      <c r="G51" s="457"/>
      <c r="H51" s="509"/>
      <c r="I51" s="456"/>
      <c r="J51" s="456"/>
      <c r="K51" s="457"/>
      <c r="L51" s="457"/>
      <c r="M51" s="507"/>
      <c r="N51" s="507"/>
      <c r="O51" s="507"/>
      <c r="P51" s="507"/>
    </row>
    <row r="52" spans="7:16" ht="12.75">
      <c r="G52" s="457"/>
      <c r="H52" s="509"/>
      <c r="I52" s="456"/>
      <c r="J52" s="456"/>
      <c r="K52" s="457"/>
      <c r="L52" s="457"/>
      <c r="M52" s="507"/>
      <c r="N52" s="507"/>
      <c r="O52" s="507"/>
      <c r="P52" s="507"/>
    </row>
    <row r="53" spans="7:16" ht="12.75">
      <c r="G53" s="457"/>
      <c r="H53" s="509"/>
      <c r="I53" s="456"/>
      <c r="J53" s="456"/>
      <c r="K53" s="457"/>
      <c r="L53" s="457"/>
      <c r="M53" s="507"/>
      <c r="N53" s="507"/>
      <c r="O53" s="507"/>
      <c r="P53" s="507"/>
    </row>
    <row r="54" spans="7:16" ht="12.75">
      <c r="G54" s="457"/>
      <c r="H54" s="509"/>
      <c r="I54" s="456"/>
      <c r="J54" s="456"/>
      <c r="K54" s="457"/>
      <c r="L54" s="457"/>
      <c r="M54" s="507"/>
      <c r="N54" s="507"/>
      <c r="O54" s="507"/>
      <c r="P54" s="507"/>
    </row>
    <row r="55" spans="7:16" ht="12.75">
      <c r="G55" s="457"/>
      <c r="H55" s="509"/>
      <c r="I55" s="456"/>
      <c r="J55" s="456"/>
      <c r="K55" s="457"/>
      <c r="L55" s="457"/>
      <c r="M55" s="507"/>
      <c r="N55" s="507"/>
      <c r="O55" s="507"/>
      <c r="P55" s="507"/>
    </row>
    <row r="56" spans="7:16" ht="12.75">
      <c r="G56" s="457"/>
      <c r="H56" s="509"/>
      <c r="I56" s="456"/>
      <c r="J56" s="456"/>
      <c r="K56" s="457"/>
      <c r="L56" s="457"/>
      <c r="M56" s="507"/>
      <c r="N56" s="507"/>
      <c r="O56" s="507"/>
      <c r="P56" s="507"/>
    </row>
    <row r="57" spans="7:16" ht="12.75">
      <c r="G57" s="457"/>
      <c r="H57" s="509"/>
      <c r="I57" s="456"/>
      <c r="J57" s="456"/>
      <c r="K57" s="457"/>
      <c r="L57" s="457"/>
      <c r="M57" s="507"/>
      <c r="N57" s="507"/>
      <c r="O57" s="507"/>
      <c r="P57" s="507"/>
    </row>
    <row r="58" spans="7:16" ht="12.75">
      <c r="G58" s="457"/>
      <c r="H58" s="509"/>
      <c r="I58" s="456"/>
      <c r="J58" s="456"/>
      <c r="K58" s="457"/>
      <c r="L58" s="457"/>
      <c r="M58" s="507"/>
      <c r="N58" s="507"/>
      <c r="O58" s="507"/>
      <c r="P58" s="507"/>
    </row>
    <row r="59" spans="7:16" ht="12.75">
      <c r="G59" s="457"/>
      <c r="H59" s="509"/>
      <c r="I59" s="456"/>
      <c r="J59" s="456"/>
      <c r="K59" s="457"/>
      <c r="L59" s="457"/>
      <c r="M59" s="507"/>
      <c r="N59" s="507"/>
      <c r="O59" s="507"/>
      <c r="P59" s="507"/>
    </row>
    <row r="60" spans="7:16" ht="12.75">
      <c r="G60" s="457"/>
      <c r="H60" s="509"/>
      <c r="I60" s="456"/>
      <c r="J60" s="456"/>
      <c r="K60" s="457"/>
      <c r="L60" s="457"/>
      <c r="M60" s="507"/>
      <c r="N60" s="507"/>
      <c r="O60" s="507"/>
      <c r="P60" s="507"/>
    </row>
    <row r="61" spans="7:16" ht="12.75">
      <c r="G61" s="457"/>
      <c r="H61" s="509"/>
      <c r="I61" s="456"/>
      <c r="J61" s="456"/>
      <c r="K61" s="457"/>
      <c r="L61" s="457"/>
      <c r="M61" s="507"/>
      <c r="N61" s="507"/>
      <c r="O61" s="507"/>
      <c r="P61" s="507"/>
    </row>
    <row r="62" spans="7:16" ht="12.75">
      <c r="G62" s="457"/>
      <c r="H62" s="509"/>
      <c r="I62" s="456"/>
      <c r="J62" s="456"/>
      <c r="K62" s="457"/>
      <c r="L62" s="457"/>
      <c r="M62" s="507"/>
      <c r="N62" s="507"/>
      <c r="O62" s="507"/>
      <c r="P62" s="507"/>
    </row>
    <row r="63" spans="7:16" ht="12.75">
      <c r="G63" s="457"/>
      <c r="H63" s="509"/>
      <c r="I63" s="456"/>
      <c r="J63" s="456"/>
      <c r="K63" s="457"/>
      <c r="L63" s="457"/>
      <c r="M63" s="507"/>
      <c r="N63" s="507"/>
      <c r="O63" s="507"/>
      <c r="P63" s="507"/>
    </row>
    <row r="64" spans="7:16" ht="12.75">
      <c r="G64" s="457"/>
      <c r="H64" s="509"/>
      <c r="I64" s="456"/>
      <c r="J64" s="456"/>
      <c r="K64" s="457"/>
      <c r="L64" s="457"/>
      <c r="M64" s="507"/>
      <c r="N64" s="507"/>
      <c r="O64" s="507"/>
      <c r="P64" s="507"/>
    </row>
    <row r="65" spans="7:16" ht="12.75">
      <c r="G65" s="457"/>
      <c r="H65" s="509"/>
      <c r="I65" s="456"/>
      <c r="J65" s="456"/>
      <c r="K65" s="457"/>
      <c r="L65" s="457"/>
      <c r="M65" s="507"/>
      <c r="N65" s="507"/>
      <c r="O65" s="507"/>
      <c r="P65" s="507"/>
    </row>
    <row r="66" spans="7:16" ht="12.75">
      <c r="G66" s="457"/>
      <c r="H66" s="509"/>
      <c r="I66" s="456"/>
      <c r="J66" s="456"/>
      <c r="K66" s="457"/>
      <c r="L66" s="457"/>
      <c r="M66" s="507"/>
      <c r="N66" s="507"/>
      <c r="O66" s="507"/>
      <c r="P66" s="507"/>
    </row>
    <row r="67" spans="7:16" ht="12.75">
      <c r="G67" s="457"/>
      <c r="H67" s="509"/>
      <c r="I67" s="456"/>
      <c r="J67" s="456"/>
      <c r="K67" s="457"/>
      <c r="L67" s="457"/>
      <c r="M67" s="507"/>
      <c r="N67" s="507"/>
      <c r="O67" s="507"/>
      <c r="P67" s="507"/>
    </row>
    <row r="68" spans="7:16" ht="12.75">
      <c r="G68" s="457"/>
      <c r="H68" s="509"/>
      <c r="I68" s="456"/>
      <c r="J68" s="456"/>
      <c r="K68" s="457"/>
      <c r="L68" s="457"/>
      <c r="M68" s="507"/>
      <c r="N68" s="507"/>
      <c r="O68" s="507"/>
      <c r="P68" s="507"/>
    </row>
    <row r="69" spans="7:16" ht="12.75">
      <c r="G69" s="457"/>
      <c r="H69" s="509"/>
      <c r="I69" s="456"/>
      <c r="J69" s="456"/>
      <c r="K69" s="457"/>
      <c r="L69" s="457"/>
      <c r="M69" s="507"/>
      <c r="N69" s="507"/>
      <c r="O69" s="507"/>
      <c r="P69" s="507"/>
    </row>
    <row r="70" spans="7:16" ht="12.75">
      <c r="G70" s="457"/>
      <c r="H70" s="509"/>
      <c r="I70" s="456"/>
      <c r="J70" s="456"/>
      <c r="K70" s="457"/>
      <c r="L70" s="457"/>
      <c r="M70" s="507"/>
      <c r="N70" s="507"/>
      <c r="O70" s="507"/>
      <c r="P70" s="507"/>
    </row>
    <row r="71" spans="7:16" ht="12.75">
      <c r="G71" s="457"/>
      <c r="H71" s="509"/>
      <c r="I71" s="456"/>
      <c r="J71" s="456"/>
      <c r="K71" s="457"/>
      <c r="L71" s="457"/>
      <c r="M71" s="507"/>
      <c r="N71" s="507"/>
      <c r="O71" s="507"/>
      <c r="P71" s="507"/>
    </row>
    <row r="72" spans="7:16" ht="12.75">
      <c r="G72" s="457"/>
      <c r="H72" s="509"/>
      <c r="I72" s="456"/>
      <c r="J72" s="456"/>
      <c r="K72" s="457"/>
      <c r="L72" s="457"/>
      <c r="M72" s="507"/>
      <c r="N72" s="507"/>
      <c r="O72" s="507"/>
      <c r="P72" s="507"/>
    </row>
    <row r="73" spans="7:16" ht="12.75">
      <c r="G73" s="457"/>
      <c r="H73" s="509"/>
      <c r="I73" s="456"/>
      <c r="J73" s="456"/>
      <c r="K73" s="457"/>
      <c r="L73" s="457"/>
      <c r="M73" s="507"/>
      <c r="N73" s="507"/>
      <c r="O73" s="507"/>
      <c r="P73" s="507"/>
    </row>
    <row r="74" spans="7:16" ht="12.75">
      <c r="G74" s="457"/>
      <c r="H74" s="509"/>
      <c r="I74" s="456"/>
      <c r="J74" s="456"/>
      <c r="K74" s="457"/>
      <c r="L74" s="457"/>
      <c r="M74" s="507"/>
      <c r="N74" s="507"/>
      <c r="O74" s="507"/>
      <c r="P74" s="507"/>
    </row>
    <row r="75" spans="7:16" ht="12.75">
      <c r="G75" s="457"/>
      <c r="H75" s="509"/>
      <c r="I75" s="456"/>
      <c r="J75" s="456"/>
      <c r="K75" s="457"/>
      <c r="L75" s="457"/>
      <c r="M75" s="507"/>
      <c r="N75" s="507"/>
      <c r="O75" s="507"/>
      <c r="P75" s="507"/>
    </row>
    <row r="76" spans="7:16" ht="12.75">
      <c r="G76" s="457"/>
      <c r="H76" s="509"/>
      <c r="I76" s="456"/>
      <c r="J76" s="456"/>
      <c r="K76" s="457"/>
      <c r="L76" s="457"/>
      <c r="M76" s="507"/>
      <c r="N76" s="507"/>
      <c r="O76" s="507"/>
      <c r="P76" s="507"/>
    </row>
    <row r="77" spans="7:16" ht="12.75">
      <c r="G77" s="457"/>
      <c r="H77" s="509"/>
      <c r="I77" s="456"/>
      <c r="J77" s="456"/>
      <c r="K77" s="457"/>
      <c r="L77" s="457"/>
      <c r="M77" s="507"/>
      <c r="N77" s="507"/>
      <c r="O77" s="507"/>
      <c r="P77" s="507"/>
    </row>
    <row r="78" spans="7:16" ht="12.75">
      <c r="G78" s="457"/>
      <c r="H78" s="509"/>
      <c r="I78" s="456"/>
      <c r="J78" s="456"/>
      <c r="K78" s="457"/>
      <c r="L78" s="457"/>
      <c r="M78" s="507"/>
      <c r="N78" s="507"/>
      <c r="O78" s="507"/>
      <c r="P78" s="507"/>
    </row>
    <row r="79" spans="7:16" ht="12.75">
      <c r="G79" s="457"/>
      <c r="H79" s="509"/>
      <c r="I79" s="456"/>
      <c r="J79" s="456"/>
      <c r="K79" s="457"/>
      <c r="L79" s="457"/>
      <c r="M79" s="507"/>
      <c r="N79" s="507"/>
      <c r="O79" s="507"/>
      <c r="P79" s="507"/>
    </row>
    <row r="80" spans="7:16" ht="12.75">
      <c r="G80" s="457"/>
      <c r="H80" s="509"/>
      <c r="I80" s="456"/>
      <c r="J80" s="456"/>
      <c r="K80" s="457"/>
      <c r="L80" s="457"/>
      <c r="M80" s="507"/>
      <c r="N80" s="507"/>
      <c r="O80" s="507"/>
      <c r="P80" s="507"/>
    </row>
    <row r="81" spans="7:16" ht="12.75">
      <c r="G81" s="457"/>
      <c r="H81" s="509"/>
      <c r="I81" s="456"/>
      <c r="J81" s="456"/>
      <c r="K81" s="457"/>
      <c r="L81" s="457"/>
      <c r="M81" s="507"/>
      <c r="N81" s="507"/>
      <c r="O81" s="507"/>
      <c r="P81" s="507"/>
    </row>
    <row r="82" spans="7:16" ht="12.75">
      <c r="G82" s="457"/>
      <c r="H82" s="509"/>
      <c r="I82" s="456"/>
      <c r="J82" s="456"/>
      <c r="K82" s="457"/>
      <c r="L82" s="457"/>
      <c r="M82" s="507"/>
      <c r="N82" s="507"/>
      <c r="O82" s="507"/>
      <c r="P82" s="507"/>
    </row>
    <row r="83" spans="7:16" ht="12.75">
      <c r="G83" s="457"/>
      <c r="H83" s="509"/>
      <c r="I83" s="456"/>
      <c r="J83" s="456"/>
      <c r="K83" s="457"/>
      <c r="L83" s="457"/>
      <c r="M83" s="507"/>
      <c r="N83" s="507"/>
      <c r="O83" s="507"/>
      <c r="P83" s="507"/>
    </row>
    <row r="84" spans="7:16" ht="12.75">
      <c r="G84" s="457"/>
      <c r="H84" s="509"/>
      <c r="I84" s="456"/>
      <c r="J84" s="456"/>
      <c r="K84" s="457"/>
      <c r="L84" s="457"/>
      <c r="M84" s="507"/>
      <c r="N84" s="507"/>
      <c r="O84" s="507"/>
      <c r="P84" s="507"/>
    </row>
    <row r="85" spans="7:16" ht="12.75">
      <c r="G85" s="457"/>
      <c r="H85" s="509"/>
      <c r="I85" s="456"/>
      <c r="J85" s="456"/>
      <c r="K85" s="457"/>
      <c r="L85" s="457"/>
      <c r="M85" s="507"/>
      <c r="N85" s="507"/>
      <c r="O85" s="507"/>
      <c r="P85" s="507"/>
    </row>
    <row r="86" spans="7:16" ht="12.75">
      <c r="G86" s="457"/>
      <c r="H86" s="509"/>
      <c r="I86" s="456"/>
      <c r="J86" s="456"/>
      <c r="K86" s="457"/>
      <c r="L86" s="457"/>
      <c r="M86" s="507"/>
      <c r="N86" s="507"/>
      <c r="O86" s="507"/>
      <c r="P86" s="507"/>
    </row>
    <row r="87" spans="7:16" ht="12.75">
      <c r="G87" s="457"/>
      <c r="H87" s="509"/>
      <c r="I87" s="456"/>
      <c r="J87" s="456"/>
      <c r="K87" s="457"/>
      <c r="L87" s="457"/>
      <c r="M87" s="507"/>
      <c r="N87" s="507"/>
      <c r="O87" s="507"/>
      <c r="P87" s="507"/>
    </row>
    <row r="88" spans="7:16" ht="12.75">
      <c r="G88" s="457"/>
      <c r="H88" s="509"/>
      <c r="I88" s="456"/>
      <c r="J88" s="456"/>
      <c r="K88" s="457"/>
      <c r="L88" s="457"/>
      <c r="M88" s="507"/>
      <c r="N88" s="507"/>
      <c r="O88" s="507"/>
      <c r="P88" s="507"/>
    </row>
    <row r="89" spans="7:16" ht="12.75">
      <c r="G89" s="457"/>
      <c r="H89" s="509"/>
      <c r="I89" s="456"/>
      <c r="J89" s="456"/>
      <c r="K89" s="457"/>
      <c r="L89" s="457"/>
      <c r="M89" s="507"/>
      <c r="N89" s="507"/>
      <c r="O89" s="507"/>
      <c r="P89" s="507"/>
    </row>
    <row r="90" spans="7:16" ht="12.75">
      <c r="G90" s="457"/>
      <c r="H90" s="509"/>
      <c r="I90" s="456"/>
      <c r="J90" s="456"/>
      <c r="K90" s="457"/>
      <c r="L90" s="457"/>
      <c r="M90" s="507"/>
      <c r="N90" s="507"/>
      <c r="O90" s="507"/>
      <c r="P90" s="507"/>
    </row>
    <row r="91" spans="7:16" ht="12.75">
      <c r="G91" s="457"/>
      <c r="H91" s="509"/>
      <c r="I91" s="456"/>
      <c r="J91" s="456"/>
      <c r="K91" s="457"/>
      <c r="L91" s="457"/>
      <c r="M91" s="507"/>
      <c r="N91" s="507"/>
      <c r="O91" s="507"/>
      <c r="P91" s="507"/>
    </row>
    <row r="92" spans="7:16" ht="12.75">
      <c r="G92" s="457"/>
      <c r="H92" s="509"/>
      <c r="I92" s="456"/>
      <c r="J92" s="456"/>
      <c r="K92" s="457"/>
      <c r="L92" s="457"/>
      <c r="M92" s="507"/>
      <c r="N92" s="507"/>
      <c r="O92" s="507"/>
      <c r="P92" s="507"/>
    </row>
    <row r="93" spans="7:16" ht="12.75">
      <c r="G93" s="457"/>
      <c r="H93" s="509"/>
      <c r="I93" s="456"/>
      <c r="J93" s="456"/>
      <c r="K93" s="457"/>
      <c r="L93" s="457"/>
      <c r="M93" s="507"/>
      <c r="N93" s="507"/>
      <c r="O93" s="507"/>
      <c r="P93" s="507"/>
    </row>
    <row r="94" spans="7:16" ht="12.75">
      <c r="G94" s="457"/>
      <c r="H94" s="509"/>
      <c r="I94" s="456"/>
      <c r="J94" s="456"/>
      <c r="K94" s="457"/>
      <c r="L94" s="457"/>
      <c r="M94" s="507"/>
      <c r="N94" s="507"/>
      <c r="O94" s="507"/>
      <c r="P94" s="507"/>
    </row>
    <row r="95" spans="7:16" ht="12.75">
      <c r="G95" s="457"/>
      <c r="H95" s="509"/>
      <c r="I95" s="456"/>
      <c r="J95" s="456"/>
      <c r="K95" s="457"/>
      <c r="L95" s="457"/>
      <c r="M95" s="507"/>
      <c r="N95" s="507"/>
      <c r="O95" s="507"/>
      <c r="P95" s="507"/>
    </row>
    <row r="96" spans="7:16" ht="12.75">
      <c r="G96" s="457"/>
      <c r="H96" s="509"/>
      <c r="I96" s="456"/>
      <c r="J96" s="456"/>
      <c r="K96" s="457"/>
      <c r="L96" s="457"/>
      <c r="M96" s="507"/>
      <c r="N96" s="507"/>
      <c r="O96" s="507"/>
      <c r="P96" s="507"/>
    </row>
    <row r="97" spans="7:16" ht="12.75">
      <c r="G97" s="457"/>
      <c r="H97" s="509"/>
      <c r="I97" s="456"/>
      <c r="J97" s="456"/>
      <c r="K97" s="457"/>
      <c r="L97" s="457"/>
      <c r="M97" s="507"/>
      <c r="N97" s="507"/>
      <c r="O97" s="507"/>
      <c r="P97" s="507"/>
    </row>
    <row r="98" spans="7:16" ht="12.75">
      <c r="G98" s="457"/>
      <c r="H98" s="509"/>
      <c r="I98" s="456"/>
      <c r="J98" s="456"/>
      <c r="K98" s="457"/>
      <c r="L98" s="457"/>
      <c r="M98" s="507"/>
      <c r="N98" s="507"/>
      <c r="O98" s="507"/>
      <c r="P98" s="507"/>
    </row>
    <row r="99" spans="7:16" ht="12.75">
      <c r="G99" s="457"/>
      <c r="H99" s="509"/>
      <c r="I99" s="456"/>
      <c r="J99" s="456"/>
      <c r="K99" s="457"/>
      <c r="L99" s="457"/>
      <c r="M99" s="507"/>
      <c r="N99" s="507"/>
      <c r="O99" s="507"/>
      <c r="P99" s="507"/>
    </row>
    <row r="100" spans="7:16" ht="12.75">
      <c r="G100" s="457"/>
      <c r="H100" s="509"/>
      <c r="I100" s="456"/>
      <c r="J100" s="456"/>
      <c r="K100" s="457"/>
      <c r="L100" s="457"/>
      <c r="M100" s="507"/>
      <c r="N100" s="507"/>
      <c r="O100" s="507"/>
      <c r="P100" s="507"/>
    </row>
    <row r="101" spans="7:16" ht="12.75">
      <c r="G101" s="457"/>
      <c r="H101" s="509"/>
      <c r="I101" s="456"/>
      <c r="J101" s="456"/>
      <c r="K101" s="457"/>
      <c r="L101" s="457"/>
      <c r="M101" s="507"/>
      <c r="N101" s="507"/>
      <c r="O101" s="507"/>
      <c r="P101" s="507"/>
    </row>
    <row r="102" spans="7:16" ht="12.75">
      <c r="G102" s="457"/>
      <c r="H102" s="509"/>
      <c r="I102" s="456"/>
      <c r="J102" s="456"/>
      <c r="K102" s="457"/>
      <c r="L102" s="457"/>
      <c r="M102" s="507"/>
      <c r="N102" s="507"/>
      <c r="O102" s="507"/>
      <c r="P102" s="507"/>
    </row>
    <row r="103" spans="7:16" ht="12.75">
      <c r="G103" s="457"/>
      <c r="H103" s="509"/>
      <c r="I103" s="456"/>
      <c r="J103" s="456"/>
      <c r="K103" s="457"/>
      <c r="L103" s="457"/>
      <c r="M103" s="507"/>
      <c r="N103" s="507"/>
      <c r="O103" s="507"/>
      <c r="P103" s="507"/>
    </row>
    <row r="104" spans="7:16" ht="12.75">
      <c r="G104" s="457"/>
      <c r="H104" s="509"/>
      <c r="I104" s="456"/>
      <c r="J104" s="456"/>
      <c r="K104" s="457"/>
      <c r="L104" s="457"/>
      <c r="M104" s="507"/>
      <c r="N104" s="507"/>
      <c r="O104" s="507"/>
      <c r="P104" s="507"/>
    </row>
    <row r="105" spans="7:16" ht="12.75">
      <c r="G105" s="457"/>
      <c r="H105" s="509"/>
      <c r="I105" s="456"/>
      <c r="J105" s="456"/>
      <c r="K105" s="457"/>
      <c r="L105" s="457"/>
      <c r="M105" s="507"/>
      <c r="N105" s="507"/>
      <c r="O105" s="507"/>
      <c r="P105" s="507"/>
    </row>
    <row r="106" spans="7:16" ht="12.75">
      <c r="G106" s="457"/>
      <c r="H106" s="509"/>
      <c r="I106" s="456"/>
      <c r="J106" s="456"/>
      <c r="K106" s="457"/>
      <c r="L106" s="457"/>
      <c r="M106" s="507"/>
      <c r="N106" s="507"/>
      <c r="O106" s="507"/>
      <c r="P106" s="507"/>
    </row>
    <row r="107" spans="7:16" ht="12.75">
      <c r="G107" s="457"/>
      <c r="H107" s="509"/>
      <c r="I107" s="456"/>
      <c r="J107" s="456"/>
      <c r="K107" s="457"/>
      <c r="L107" s="457"/>
      <c r="M107" s="507"/>
      <c r="N107" s="507"/>
      <c r="O107" s="507"/>
      <c r="P107" s="507"/>
    </row>
    <row r="108" spans="7:16" ht="12.75">
      <c r="G108" s="457"/>
      <c r="H108" s="509"/>
      <c r="I108" s="456"/>
      <c r="J108" s="456"/>
      <c r="K108" s="457"/>
      <c r="L108" s="457"/>
      <c r="M108" s="507"/>
      <c r="N108" s="507"/>
      <c r="O108" s="507"/>
      <c r="P108" s="507"/>
    </row>
    <row r="109" spans="7:16" ht="12.75">
      <c r="G109" s="457"/>
      <c r="H109" s="509"/>
      <c r="I109" s="456"/>
      <c r="J109" s="456"/>
      <c r="K109" s="457"/>
      <c r="L109" s="457"/>
      <c r="M109" s="507"/>
      <c r="N109" s="507"/>
      <c r="O109" s="507"/>
      <c r="P109" s="507"/>
    </row>
    <row r="110" spans="7:16" ht="12.75">
      <c r="G110" s="457"/>
      <c r="H110" s="509"/>
      <c r="I110" s="456"/>
      <c r="J110" s="456"/>
      <c r="K110" s="457"/>
      <c r="L110" s="457"/>
      <c r="M110" s="507"/>
      <c r="N110" s="507"/>
      <c r="O110" s="507"/>
      <c r="P110" s="507"/>
    </row>
    <row r="111" spans="7:16" ht="12.75">
      <c r="G111" s="457"/>
      <c r="H111" s="509"/>
      <c r="I111" s="456"/>
      <c r="J111" s="456"/>
      <c r="K111" s="457"/>
      <c r="L111" s="457"/>
      <c r="M111" s="507"/>
      <c r="N111" s="507"/>
      <c r="O111" s="507"/>
      <c r="P111" s="507"/>
    </row>
    <row r="112" spans="7:16" ht="12.75">
      <c r="G112" s="457"/>
      <c r="H112" s="509"/>
      <c r="I112" s="456"/>
      <c r="J112" s="456"/>
      <c r="K112" s="457"/>
      <c r="L112" s="457"/>
      <c r="M112" s="507"/>
      <c r="N112" s="507"/>
      <c r="O112" s="507"/>
      <c r="P112" s="507"/>
    </row>
    <row r="113" spans="7:16" ht="12.75">
      <c r="G113" s="457"/>
      <c r="H113" s="509"/>
      <c r="I113" s="456"/>
      <c r="J113" s="456"/>
      <c r="K113" s="457"/>
      <c r="L113" s="457"/>
      <c r="M113" s="507"/>
      <c r="N113" s="507"/>
      <c r="O113" s="507"/>
      <c r="P113" s="507"/>
    </row>
    <row r="114" spans="7:16" ht="12.75">
      <c r="G114" s="457"/>
      <c r="H114" s="509"/>
      <c r="I114" s="456"/>
      <c r="J114" s="456"/>
      <c r="K114" s="457"/>
      <c r="L114" s="457"/>
      <c r="M114" s="507"/>
      <c r="N114" s="507"/>
      <c r="O114" s="507"/>
      <c r="P114" s="507"/>
    </row>
    <row r="115" spans="7:16" ht="12.75">
      <c r="G115" s="457"/>
      <c r="H115" s="509"/>
      <c r="I115" s="456"/>
      <c r="J115" s="456"/>
      <c r="K115" s="457"/>
      <c r="L115" s="457"/>
      <c r="M115" s="507"/>
      <c r="N115" s="507"/>
      <c r="O115" s="507"/>
      <c r="P115" s="507"/>
    </row>
    <row r="116" spans="7:16" ht="12.75">
      <c r="G116" s="457"/>
      <c r="H116" s="509"/>
      <c r="I116" s="456"/>
      <c r="J116" s="456"/>
      <c r="K116" s="457"/>
      <c r="L116" s="457"/>
      <c r="M116" s="507"/>
      <c r="N116" s="507"/>
      <c r="O116" s="507"/>
      <c r="P116" s="507"/>
    </row>
    <row r="117" spans="7:16" ht="12.75">
      <c r="G117" s="457"/>
      <c r="H117" s="509"/>
      <c r="I117" s="456"/>
      <c r="J117" s="456"/>
      <c r="K117" s="457"/>
      <c r="L117" s="457"/>
      <c r="M117" s="507"/>
      <c r="N117" s="507"/>
      <c r="O117" s="507"/>
      <c r="P117" s="507"/>
    </row>
    <row r="118" spans="7:16" ht="12.75">
      <c r="G118" s="457"/>
      <c r="H118" s="509"/>
      <c r="I118" s="456"/>
      <c r="J118" s="456"/>
      <c r="K118" s="457"/>
      <c r="L118" s="457"/>
      <c r="M118" s="507"/>
      <c r="N118" s="507"/>
      <c r="O118" s="507"/>
      <c r="P118" s="507"/>
    </row>
    <row r="119" spans="7:16" ht="12.75">
      <c r="G119" s="457"/>
      <c r="H119" s="509"/>
      <c r="I119" s="456"/>
      <c r="J119" s="456"/>
      <c r="K119" s="457"/>
      <c r="L119" s="457"/>
      <c r="M119" s="507"/>
      <c r="N119" s="507"/>
      <c r="O119" s="507"/>
      <c r="P119" s="507"/>
    </row>
    <row r="120" spans="7:16" ht="12.75">
      <c r="G120" s="457"/>
      <c r="H120" s="509"/>
      <c r="I120" s="456"/>
      <c r="J120" s="456"/>
      <c r="K120" s="457"/>
      <c r="L120" s="457"/>
      <c r="M120" s="507"/>
      <c r="N120" s="507"/>
      <c r="O120" s="507"/>
      <c r="P120" s="507"/>
    </row>
    <row r="121" spans="7:16" ht="12.75">
      <c r="G121" s="457"/>
      <c r="H121" s="509"/>
      <c r="I121" s="456"/>
      <c r="J121" s="456"/>
      <c r="K121" s="457"/>
      <c r="L121" s="457"/>
      <c r="M121" s="507"/>
      <c r="N121" s="507"/>
      <c r="O121" s="507"/>
      <c r="P121" s="507"/>
    </row>
    <row r="122" spans="7:16" ht="12.75">
      <c r="G122" s="457"/>
      <c r="H122" s="509"/>
      <c r="I122" s="456"/>
      <c r="J122" s="456"/>
      <c r="K122" s="457"/>
      <c r="L122" s="457"/>
      <c r="M122" s="507"/>
      <c r="N122" s="507"/>
      <c r="O122" s="507"/>
      <c r="P122" s="507"/>
    </row>
    <row r="123" spans="7:16" ht="12.75">
      <c r="G123" s="457"/>
      <c r="H123" s="509"/>
      <c r="I123" s="456"/>
      <c r="J123" s="456"/>
      <c r="K123" s="457"/>
      <c r="L123" s="457"/>
      <c r="M123" s="507"/>
      <c r="N123" s="507"/>
      <c r="O123" s="507"/>
      <c r="P123" s="507"/>
    </row>
    <row r="124" spans="7:16" ht="12.75">
      <c r="G124" s="457"/>
      <c r="H124" s="509"/>
      <c r="I124" s="456"/>
      <c r="J124" s="456"/>
      <c r="K124" s="457"/>
      <c r="L124" s="457"/>
      <c r="M124" s="507"/>
      <c r="N124" s="507"/>
      <c r="O124" s="507"/>
      <c r="P124" s="507"/>
    </row>
    <row r="125" spans="7:16" ht="12.75">
      <c r="G125" s="457"/>
      <c r="H125" s="509"/>
      <c r="I125" s="456"/>
      <c r="J125" s="456"/>
      <c r="K125" s="457"/>
      <c r="L125" s="457"/>
      <c r="M125" s="507"/>
      <c r="N125" s="507"/>
      <c r="O125" s="507"/>
      <c r="P125" s="507"/>
    </row>
    <row r="126" spans="7:16" ht="12.75">
      <c r="G126" s="457"/>
      <c r="H126" s="509"/>
      <c r="I126" s="456"/>
      <c r="J126" s="456"/>
      <c r="K126" s="457"/>
      <c r="L126" s="457"/>
      <c r="M126" s="507"/>
      <c r="N126" s="507"/>
      <c r="O126" s="507"/>
      <c r="P126" s="507"/>
    </row>
    <row r="127" spans="7:16" ht="12.75">
      <c r="G127" s="457"/>
      <c r="H127" s="509"/>
      <c r="I127" s="456"/>
      <c r="J127" s="456"/>
      <c r="K127" s="457"/>
      <c r="L127" s="457"/>
      <c r="M127" s="507"/>
      <c r="N127" s="507"/>
      <c r="O127" s="507"/>
      <c r="P127" s="507"/>
    </row>
    <row r="128" spans="7:16" ht="12.75">
      <c r="G128" s="457"/>
      <c r="H128" s="509"/>
      <c r="I128" s="456"/>
      <c r="J128" s="456"/>
      <c r="K128" s="457"/>
      <c r="L128" s="457"/>
      <c r="M128" s="507"/>
      <c r="N128" s="507"/>
      <c r="O128" s="507"/>
      <c r="P128" s="507"/>
    </row>
    <row r="129" spans="7:16" ht="12.75">
      <c r="G129" s="457"/>
      <c r="H129" s="509"/>
      <c r="I129" s="456"/>
      <c r="J129" s="456"/>
      <c r="K129" s="457"/>
      <c r="L129" s="457"/>
      <c r="M129" s="507"/>
      <c r="N129" s="507"/>
      <c r="O129" s="507"/>
      <c r="P129" s="507"/>
    </row>
    <row r="130" spans="7:16" ht="12.75">
      <c r="G130" s="457"/>
      <c r="H130" s="509"/>
      <c r="I130" s="456"/>
      <c r="J130" s="456"/>
      <c r="K130" s="457"/>
      <c r="L130" s="457"/>
      <c r="M130" s="507"/>
      <c r="N130" s="507"/>
      <c r="O130" s="507"/>
      <c r="P130" s="507"/>
    </row>
    <row r="131" spans="7:16" ht="12.75">
      <c r="G131" s="457"/>
      <c r="H131" s="509"/>
      <c r="I131" s="456"/>
      <c r="J131" s="456"/>
      <c r="K131" s="457"/>
      <c r="L131" s="457"/>
      <c r="M131" s="507"/>
      <c r="N131" s="507"/>
      <c r="O131" s="507"/>
      <c r="P131" s="507"/>
    </row>
    <row r="132" spans="7:16" ht="12.75">
      <c r="G132" s="457"/>
      <c r="H132" s="509"/>
      <c r="I132" s="456"/>
      <c r="J132" s="456"/>
      <c r="K132" s="457"/>
      <c r="L132" s="457"/>
      <c r="M132" s="507"/>
      <c r="N132" s="507"/>
      <c r="O132" s="507"/>
      <c r="P132" s="507"/>
    </row>
    <row r="133" spans="7:16" ht="12.75">
      <c r="G133" s="457"/>
      <c r="H133" s="509"/>
      <c r="I133" s="456"/>
      <c r="J133" s="456"/>
      <c r="K133" s="457"/>
      <c r="L133" s="457"/>
      <c r="M133" s="507"/>
      <c r="N133" s="507"/>
      <c r="O133" s="507"/>
      <c r="P133" s="507"/>
    </row>
    <row r="134" spans="7:16" ht="12.75">
      <c r="G134" s="457"/>
      <c r="H134" s="509"/>
      <c r="I134" s="456"/>
      <c r="J134" s="456"/>
      <c r="K134" s="457"/>
      <c r="L134" s="457"/>
      <c r="M134" s="507"/>
      <c r="N134" s="507"/>
      <c r="O134" s="507"/>
      <c r="P134" s="507"/>
    </row>
    <row r="135" spans="7:16" ht="12.75">
      <c r="G135" s="457"/>
      <c r="H135" s="509"/>
      <c r="I135" s="456"/>
      <c r="J135" s="456"/>
      <c r="K135" s="457"/>
      <c r="L135" s="457"/>
      <c r="M135" s="507"/>
      <c r="N135" s="507"/>
      <c r="O135" s="507"/>
      <c r="P135" s="507"/>
    </row>
    <row r="136" spans="7:16" ht="12.75">
      <c r="G136" s="457"/>
      <c r="H136" s="509"/>
      <c r="I136" s="456"/>
      <c r="J136" s="456"/>
      <c r="K136" s="457"/>
      <c r="L136" s="457"/>
      <c r="M136" s="507"/>
      <c r="N136" s="507"/>
      <c r="O136" s="507"/>
      <c r="P136" s="507"/>
    </row>
    <row r="137" spans="7:16" ht="12.75">
      <c r="G137" s="457"/>
      <c r="H137" s="509"/>
      <c r="I137" s="456"/>
      <c r="J137" s="456"/>
      <c r="K137" s="457"/>
      <c r="L137" s="457"/>
      <c r="M137" s="507"/>
      <c r="N137" s="507"/>
      <c r="O137" s="507"/>
      <c r="P137" s="507"/>
    </row>
    <row r="138" spans="7:16" ht="12.75">
      <c r="G138" s="457"/>
      <c r="H138" s="509"/>
      <c r="I138" s="456"/>
      <c r="J138" s="456"/>
      <c r="K138" s="457"/>
      <c r="L138" s="457"/>
      <c r="M138" s="507"/>
      <c r="N138" s="507"/>
      <c r="O138" s="507"/>
      <c r="P138" s="507"/>
    </row>
    <row r="139" spans="7:16" ht="12.75">
      <c r="G139" s="457"/>
      <c r="H139" s="509"/>
      <c r="I139" s="456"/>
      <c r="J139" s="456"/>
      <c r="K139" s="457"/>
      <c r="L139" s="457"/>
      <c r="M139" s="507"/>
      <c r="N139" s="507"/>
      <c r="O139" s="507"/>
      <c r="P139" s="507"/>
    </row>
    <row r="140" spans="7:16" ht="12.75">
      <c r="G140" s="457"/>
      <c r="H140" s="509"/>
      <c r="I140" s="456"/>
      <c r="J140" s="456"/>
      <c r="K140" s="457"/>
      <c r="L140" s="457"/>
      <c r="M140" s="507"/>
      <c r="N140" s="507"/>
      <c r="O140" s="507"/>
      <c r="P140" s="507"/>
    </row>
    <row r="141" spans="7:16" ht="12.75">
      <c r="G141" s="457"/>
      <c r="H141" s="509"/>
      <c r="I141" s="456"/>
      <c r="J141" s="456"/>
      <c r="K141" s="457"/>
      <c r="L141" s="457"/>
      <c r="M141" s="507"/>
      <c r="N141" s="507"/>
      <c r="O141" s="507"/>
      <c r="P141" s="507"/>
    </row>
    <row r="142" spans="7:16" ht="12.75">
      <c r="G142" s="457"/>
      <c r="H142" s="509"/>
      <c r="I142" s="456"/>
      <c r="J142" s="456"/>
      <c r="K142" s="457"/>
      <c r="L142" s="457"/>
      <c r="M142" s="507"/>
      <c r="N142" s="507"/>
      <c r="O142" s="507"/>
      <c r="P142" s="507"/>
    </row>
    <row r="143" spans="7:16" ht="12.75">
      <c r="G143" s="457"/>
      <c r="H143" s="509"/>
      <c r="I143" s="456"/>
      <c r="J143" s="456"/>
      <c r="K143" s="457"/>
      <c r="L143" s="457"/>
      <c r="M143" s="507"/>
      <c r="N143" s="507"/>
      <c r="O143" s="507"/>
      <c r="P143" s="507"/>
    </row>
  </sheetData>
  <sheetProtection selectLockedCells="1" selectUnlockedCells="1"/>
  <mergeCells count="3">
    <mergeCell ref="A2:B2"/>
    <mergeCell ref="C2:F2"/>
    <mergeCell ref="I2:L2"/>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indexed="42"/>
  </sheetPr>
  <dimension ref="A1:M511"/>
  <sheetViews>
    <sheetView view="pageBreakPreview" zoomScaleSheetLayoutView="100" workbookViewId="0" topLeftCell="A240">
      <selection activeCell="F253" sqref="F253"/>
    </sheetView>
  </sheetViews>
  <sheetFormatPr defaultColWidth="9.875" defaultRowHeight="12.75"/>
  <cols>
    <col min="1" max="1" width="5.75390625" style="148" customWidth="1"/>
    <col min="2" max="2" width="45.75390625" style="150" customWidth="1"/>
    <col min="3" max="3" width="5.75390625" style="151" customWidth="1"/>
    <col min="4" max="4" width="8.75390625" style="152" customWidth="1"/>
    <col min="5" max="5" width="10.75390625" style="66" customWidth="1"/>
    <col min="6" max="7" width="11.75390625" style="153" customWidth="1"/>
    <col min="8" max="8" width="9.875" style="494" customWidth="1"/>
    <col min="9" max="9" width="5.75390625" style="151" customWidth="1"/>
    <col min="10" max="10" width="8.75390625" style="152" customWidth="1"/>
    <col min="11" max="11" width="10.75390625" style="66" customWidth="1"/>
    <col min="12" max="12" width="11.75390625" style="153" customWidth="1"/>
    <col min="13" max="13" width="52.875" style="149" customWidth="1"/>
    <col min="14" max="16384" width="9.875" style="149" customWidth="1"/>
  </cols>
  <sheetData>
    <row r="1" spans="2:13" ht="12.75">
      <c r="B1" s="580" t="s">
        <v>0</v>
      </c>
      <c r="C1" s="580"/>
      <c r="D1" s="580"/>
      <c r="E1" s="580"/>
      <c r="F1" s="580"/>
      <c r="G1" s="416"/>
      <c r="H1" s="502"/>
      <c r="I1" s="505"/>
      <c r="J1" s="505"/>
      <c r="K1" s="505"/>
      <c r="L1" s="505"/>
      <c r="M1" s="505"/>
    </row>
    <row r="2" spans="2:13" ht="12.75">
      <c r="B2" s="554"/>
      <c r="C2" s="554"/>
      <c r="D2" s="554"/>
      <c r="E2" s="554"/>
      <c r="F2" s="554"/>
      <c r="G2" s="416"/>
      <c r="H2" s="502"/>
      <c r="I2" s="505"/>
      <c r="J2" s="505"/>
      <c r="K2" s="505"/>
      <c r="L2" s="505"/>
      <c r="M2" s="505"/>
    </row>
    <row r="3" spans="2:13" ht="12.75">
      <c r="B3" s="150" t="s">
        <v>26</v>
      </c>
      <c r="G3" s="40"/>
      <c r="H3" s="502"/>
      <c r="I3" s="327"/>
      <c r="J3" s="73"/>
      <c r="K3" s="371"/>
      <c r="L3" s="40"/>
      <c r="M3" s="505"/>
    </row>
    <row r="4" spans="7:13" ht="12.75">
      <c r="G4" s="40"/>
      <c r="H4" s="502"/>
      <c r="I4" s="327"/>
      <c r="J4" s="73"/>
      <c r="K4" s="371"/>
      <c r="L4" s="40"/>
      <c r="M4" s="505"/>
    </row>
    <row r="5" spans="1:13" ht="12.75">
      <c r="A5" s="154"/>
      <c r="B5" s="155" t="s">
        <v>214</v>
      </c>
      <c r="C5" s="156"/>
      <c r="D5" s="157"/>
      <c r="E5" s="158"/>
      <c r="F5" s="159" t="s">
        <v>216</v>
      </c>
      <c r="G5" s="40"/>
      <c r="H5" s="502"/>
      <c r="I5" s="287"/>
      <c r="J5" s="374"/>
      <c r="K5" s="371"/>
      <c r="L5" s="40"/>
      <c r="M5" s="505"/>
    </row>
    <row r="6" spans="1:13" ht="12.75">
      <c r="A6" s="332" t="s">
        <v>360</v>
      </c>
      <c r="B6" s="333" t="s">
        <v>128</v>
      </c>
      <c r="C6" s="305"/>
      <c r="D6" s="334"/>
      <c r="E6" s="335"/>
      <c r="F6" s="336">
        <f>F42</f>
        <v>0</v>
      </c>
      <c r="G6" s="40"/>
      <c r="H6" s="502"/>
      <c r="I6" s="287"/>
      <c r="J6" s="374"/>
      <c r="K6" s="371"/>
      <c r="L6" s="40"/>
      <c r="M6" s="505"/>
    </row>
    <row r="7" spans="1:13" ht="12.75">
      <c r="A7" s="332" t="s">
        <v>361</v>
      </c>
      <c r="B7" s="333" t="s">
        <v>5</v>
      </c>
      <c r="C7" s="305"/>
      <c r="D7" s="337"/>
      <c r="E7" s="335"/>
      <c r="F7" s="336">
        <f>F84</f>
        <v>0</v>
      </c>
      <c r="G7" s="40"/>
      <c r="H7" s="502"/>
      <c r="I7" s="287"/>
      <c r="J7" s="73"/>
      <c r="K7" s="371"/>
      <c r="L7" s="40"/>
      <c r="M7" s="505"/>
    </row>
    <row r="8" spans="1:13" ht="12.75">
      <c r="A8" s="332" t="s">
        <v>362</v>
      </c>
      <c r="B8" s="333" t="s">
        <v>129</v>
      </c>
      <c r="C8" s="305"/>
      <c r="D8" s="334"/>
      <c r="E8" s="335"/>
      <c r="F8" s="336">
        <f>F110</f>
        <v>0</v>
      </c>
      <c r="G8" s="40"/>
      <c r="H8" s="502"/>
      <c r="I8" s="287"/>
      <c r="J8" s="374"/>
      <c r="K8" s="371"/>
      <c r="L8" s="40"/>
      <c r="M8" s="505"/>
    </row>
    <row r="9" spans="1:13" ht="12.75">
      <c r="A9" s="332" t="s">
        <v>363</v>
      </c>
      <c r="B9" s="333" t="s">
        <v>12</v>
      </c>
      <c r="C9" s="305"/>
      <c r="D9" s="337"/>
      <c r="E9" s="335"/>
      <c r="F9" s="336">
        <f>F146</f>
        <v>0</v>
      </c>
      <c r="G9" s="40"/>
      <c r="H9" s="502"/>
      <c r="I9" s="287"/>
      <c r="J9" s="73"/>
      <c r="K9" s="371"/>
      <c r="L9" s="40"/>
      <c r="M9" s="505"/>
    </row>
    <row r="10" spans="1:13" ht="12.75">
      <c r="A10" s="332" t="s">
        <v>364</v>
      </c>
      <c r="B10" s="333" t="s">
        <v>130</v>
      </c>
      <c r="C10" s="305"/>
      <c r="D10" s="337"/>
      <c r="E10" s="335"/>
      <c r="F10" s="336">
        <f>F205</f>
        <v>0</v>
      </c>
      <c r="G10" s="40"/>
      <c r="H10" s="502"/>
      <c r="I10" s="287"/>
      <c r="J10" s="73"/>
      <c r="K10" s="371"/>
      <c r="L10" s="40"/>
      <c r="M10" s="505"/>
    </row>
    <row r="11" spans="1:13" ht="12.75">
      <c r="A11" s="332" t="s">
        <v>365</v>
      </c>
      <c r="B11" s="581" t="s">
        <v>131</v>
      </c>
      <c r="C11" s="581"/>
      <c r="D11" s="581"/>
      <c r="E11" s="581"/>
      <c r="F11" s="336">
        <f>F237</f>
        <v>0</v>
      </c>
      <c r="G11" s="40"/>
      <c r="H11" s="502"/>
      <c r="I11" s="505"/>
      <c r="J11" s="505"/>
      <c r="K11" s="505"/>
      <c r="L11" s="40"/>
      <c r="M11" s="505"/>
    </row>
    <row r="12" spans="1:13" ht="12.75">
      <c r="A12" s="332" t="s">
        <v>366</v>
      </c>
      <c r="B12" s="333" t="s">
        <v>36</v>
      </c>
      <c r="C12" s="305"/>
      <c r="D12" s="334"/>
      <c r="E12" s="335"/>
      <c r="F12" s="336">
        <f>F253</f>
        <v>0</v>
      </c>
      <c r="G12" s="40"/>
      <c r="H12" s="502"/>
      <c r="I12" s="287"/>
      <c r="J12" s="374"/>
      <c r="K12" s="371"/>
      <c r="L12" s="40"/>
      <c r="M12" s="505"/>
    </row>
    <row r="13" spans="1:13" ht="12.75">
      <c r="A13" s="339"/>
      <c r="B13" s="340" t="s">
        <v>337</v>
      </c>
      <c r="C13" s="323"/>
      <c r="D13" s="341"/>
      <c r="E13" s="342"/>
      <c r="F13" s="343">
        <f>SUM(F6:F12)</f>
        <v>0</v>
      </c>
      <c r="G13" s="40"/>
      <c r="H13" s="502"/>
      <c r="I13" s="287"/>
      <c r="J13" s="374"/>
      <c r="K13" s="371"/>
      <c r="L13" s="40"/>
      <c r="M13" s="505"/>
    </row>
    <row r="14" spans="1:13" ht="12.75">
      <c r="A14" s="344"/>
      <c r="B14" s="333" t="s">
        <v>132</v>
      </c>
      <c r="C14" s="305"/>
      <c r="D14" s="334"/>
      <c r="E14" s="335"/>
      <c r="F14" s="336">
        <f>0.22*F13</f>
        <v>0</v>
      </c>
      <c r="G14" s="40"/>
      <c r="H14" s="502"/>
      <c r="I14" s="287"/>
      <c r="J14" s="374"/>
      <c r="K14" s="371"/>
      <c r="L14" s="40"/>
      <c r="M14" s="505"/>
    </row>
    <row r="15" spans="1:13" s="160" customFormat="1" ht="12.75">
      <c r="A15" s="345"/>
      <c r="B15" s="346" t="s">
        <v>338</v>
      </c>
      <c r="C15" s="347"/>
      <c r="D15" s="341"/>
      <c r="E15" s="342"/>
      <c r="F15" s="348">
        <f>SUM(F13:F14)</f>
        <v>0</v>
      </c>
      <c r="G15" s="406"/>
      <c r="H15" s="525"/>
      <c r="I15" s="327"/>
      <c r="J15" s="374"/>
      <c r="K15" s="371"/>
      <c r="L15" s="406"/>
      <c r="M15" s="526"/>
    </row>
    <row r="16" spans="1:13" s="160" customFormat="1" ht="12.75">
      <c r="A16" s="349"/>
      <c r="B16" s="350"/>
      <c r="C16" s="351"/>
      <c r="D16" s="334"/>
      <c r="E16" s="335"/>
      <c r="F16" s="352"/>
      <c r="G16" s="406"/>
      <c r="H16" s="525"/>
      <c r="I16" s="327"/>
      <c r="J16" s="374"/>
      <c r="K16" s="371"/>
      <c r="L16" s="406"/>
      <c r="M16" s="526"/>
    </row>
    <row r="17" spans="1:13" s="160" customFormat="1" ht="12.75">
      <c r="A17" s="349"/>
      <c r="B17" s="350"/>
      <c r="C17" s="351"/>
      <c r="D17" s="334"/>
      <c r="E17" s="335"/>
      <c r="F17" s="352"/>
      <c r="G17" s="406"/>
      <c r="H17" s="525"/>
      <c r="I17" s="327"/>
      <c r="J17" s="374"/>
      <c r="K17" s="371"/>
      <c r="L17" s="406"/>
      <c r="M17" s="526"/>
    </row>
    <row r="18" spans="1:13" s="5" customFormat="1" ht="12.75" customHeight="1">
      <c r="A18" s="582" t="s">
        <v>0</v>
      </c>
      <c r="B18" s="582"/>
      <c r="C18" s="583" t="s">
        <v>216</v>
      </c>
      <c r="D18" s="583"/>
      <c r="E18" s="583"/>
      <c r="F18" s="584"/>
      <c r="G18" s="493"/>
      <c r="H18" s="502"/>
      <c r="I18" s="573"/>
      <c r="J18" s="573"/>
      <c r="K18" s="573"/>
      <c r="L18" s="573"/>
      <c r="M18" s="507"/>
    </row>
    <row r="19" spans="1:13" s="5" customFormat="1" ht="12.75">
      <c r="A19" s="353" t="s">
        <v>61</v>
      </c>
      <c r="B19" s="354" t="s">
        <v>62</v>
      </c>
      <c r="C19" s="353" t="s">
        <v>143</v>
      </c>
      <c r="D19" s="355" t="s">
        <v>63</v>
      </c>
      <c r="E19" s="356" t="s">
        <v>226</v>
      </c>
      <c r="F19" s="495" t="s">
        <v>227</v>
      </c>
      <c r="G19" s="253"/>
      <c r="H19" s="502"/>
      <c r="I19" s="250"/>
      <c r="J19" s="251"/>
      <c r="K19" s="252"/>
      <c r="L19" s="253"/>
      <c r="M19" s="507"/>
    </row>
    <row r="20" spans="1:13" ht="13.5" customHeight="1">
      <c r="A20" s="349"/>
      <c r="B20" s="357"/>
      <c r="C20" s="289"/>
      <c r="D20" s="358"/>
      <c r="E20" s="359"/>
      <c r="F20" s="360"/>
      <c r="G20" s="518"/>
      <c r="H20" s="502"/>
      <c r="I20" s="289"/>
      <c r="J20" s="358"/>
      <c r="K20" s="359"/>
      <c r="L20" s="518"/>
      <c r="M20" s="505"/>
    </row>
    <row r="21" spans="1:13" ht="12.75">
      <c r="A21" s="344" t="s">
        <v>360</v>
      </c>
      <c r="B21" s="350" t="s">
        <v>128</v>
      </c>
      <c r="C21" s="351"/>
      <c r="D21" s="334"/>
      <c r="E21" s="335"/>
      <c r="F21" s="336"/>
      <c r="G21" s="40"/>
      <c r="H21" s="502"/>
      <c r="I21" s="327"/>
      <c r="J21" s="374"/>
      <c r="K21" s="371"/>
      <c r="L21" s="40"/>
      <c r="M21" s="505"/>
    </row>
    <row r="22" spans="1:13" ht="12.75">
      <c r="A22" s="361"/>
      <c r="B22" s="362"/>
      <c r="C22" s="363"/>
      <c r="D22" s="364"/>
      <c r="E22" s="365"/>
      <c r="F22" s="366"/>
      <c r="G22" s="366"/>
      <c r="H22" s="502"/>
      <c r="I22" s="363"/>
      <c r="J22" s="364"/>
      <c r="K22" s="365"/>
      <c r="L22" s="366"/>
      <c r="M22" s="505"/>
    </row>
    <row r="23" spans="1:13" ht="12.75">
      <c r="A23" s="367" t="s">
        <v>867</v>
      </c>
      <c r="B23" s="368" t="s">
        <v>339</v>
      </c>
      <c r="C23" s="369" t="s">
        <v>155</v>
      </c>
      <c r="D23" s="370">
        <v>105</v>
      </c>
      <c r="E23" s="371"/>
      <c r="F23" s="40">
        <f>D23*E23</f>
        <v>0</v>
      </c>
      <c r="G23" s="40"/>
      <c r="H23" s="502"/>
      <c r="I23" s="289"/>
      <c r="J23" s="370"/>
      <c r="K23" s="371"/>
      <c r="L23" s="40"/>
      <c r="M23" s="505"/>
    </row>
    <row r="24" spans="1:13" ht="12.75">
      <c r="A24" s="367"/>
      <c r="B24" s="372"/>
      <c r="C24" s="287"/>
      <c r="D24" s="373"/>
      <c r="E24" s="371"/>
      <c r="F24" s="40"/>
      <c r="G24" s="40"/>
      <c r="H24" s="502"/>
      <c r="I24" s="287"/>
      <c r="J24" s="373"/>
      <c r="K24" s="371"/>
      <c r="L24" s="40"/>
      <c r="M24" s="505"/>
    </row>
    <row r="25" spans="1:13" ht="12.75">
      <c r="A25" s="367" t="s">
        <v>868</v>
      </c>
      <c r="B25" s="368" t="s">
        <v>340</v>
      </c>
      <c r="C25" s="369" t="s">
        <v>85</v>
      </c>
      <c r="D25" s="374">
        <v>15</v>
      </c>
      <c r="E25" s="371"/>
      <c r="F25" s="40">
        <f>D25*E25</f>
        <v>0</v>
      </c>
      <c r="G25" s="40"/>
      <c r="H25" s="502"/>
      <c r="I25" s="289"/>
      <c r="J25" s="374"/>
      <c r="K25" s="371"/>
      <c r="L25" s="40"/>
      <c r="M25" s="505"/>
    </row>
    <row r="26" spans="1:13" ht="12.75">
      <c r="A26" s="361"/>
      <c r="B26" s="372"/>
      <c r="C26" s="287"/>
      <c r="D26" s="375"/>
      <c r="E26" s="371"/>
      <c r="F26" s="40"/>
      <c r="G26" s="40"/>
      <c r="H26" s="502"/>
      <c r="I26" s="287"/>
      <c r="J26" s="375"/>
      <c r="K26" s="371"/>
      <c r="L26" s="40"/>
      <c r="M26" s="505"/>
    </row>
    <row r="27" spans="1:13" ht="12.75">
      <c r="A27" s="367" t="s">
        <v>869</v>
      </c>
      <c r="B27" s="368" t="s">
        <v>341</v>
      </c>
      <c r="C27" s="369" t="s">
        <v>67</v>
      </c>
      <c r="D27" s="374">
        <v>1</v>
      </c>
      <c r="E27" s="371"/>
      <c r="F27" s="40">
        <f aca="true" t="shared" si="0" ref="F27:F41">D27*E27</f>
        <v>0</v>
      </c>
      <c r="G27" s="40"/>
      <c r="H27" s="502"/>
      <c r="I27" s="289"/>
      <c r="J27" s="374"/>
      <c r="K27" s="371"/>
      <c r="L27" s="40"/>
      <c r="M27" s="505"/>
    </row>
    <row r="28" spans="1:13" ht="12.75">
      <c r="A28" s="361"/>
      <c r="B28" s="372"/>
      <c r="C28" s="287"/>
      <c r="D28" s="375"/>
      <c r="E28" s="371"/>
      <c r="F28" s="40"/>
      <c r="G28" s="40"/>
      <c r="H28" s="502"/>
      <c r="I28" s="287"/>
      <c r="J28" s="375"/>
      <c r="K28" s="371"/>
      <c r="L28" s="40"/>
      <c r="M28" s="505"/>
    </row>
    <row r="29" spans="1:13" ht="12.75">
      <c r="A29" s="367" t="s">
        <v>870</v>
      </c>
      <c r="B29" s="368" t="s">
        <v>342</v>
      </c>
      <c r="C29" s="369" t="s">
        <v>155</v>
      </c>
      <c r="D29" s="376">
        <v>40</v>
      </c>
      <c r="E29" s="335"/>
      <c r="F29" s="40">
        <f t="shared" si="0"/>
        <v>0</v>
      </c>
      <c r="G29" s="40"/>
      <c r="H29" s="502"/>
      <c r="I29" s="289"/>
      <c r="J29" s="370"/>
      <c r="K29" s="371"/>
      <c r="L29" s="40"/>
      <c r="M29" s="505"/>
    </row>
    <row r="30" spans="1:13" ht="12.75">
      <c r="A30" s="344"/>
      <c r="B30" s="333"/>
      <c r="C30" s="305"/>
      <c r="D30" s="373"/>
      <c r="E30" s="335"/>
      <c r="F30" s="40"/>
      <c r="G30" s="40"/>
      <c r="H30" s="502"/>
      <c r="I30" s="287"/>
      <c r="J30" s="373"/>
      <c r="K30" s="371"/>
      <c r="L30" s="40"/>
      <c r="M30" s="505"/>
    </row>
    <row r="31" spans="1:13" ht="38.25">
      <c r="A31" s="367" t="s">
        <v>871</v>
      </c>
      <c r="B31" s="368" t="s">
        <v>872</v>
      </c>
      <c r="C31" s="369" t="s">
        <v>73</v>
      </c>
      <c r="D31" s="377">
        <v>7</v>
      </c>
      <c r="E31" s="378"/>
      <c r="F31" s="277">
        <f t="shared" si="0"/>
        <v>0</v>
      </c>
      <c r="G31" s="277"/>
      <c r="H31" s="502"/>
      <c r="I31" s="289"/>
      <c r="J31" s="377"/>
      <c r="K31" s="378"/>
      <c r="L31" s="277"/>
      <c r="M31" s="505"/>
    </row>
    <row r="32" spans="1:13" ht="12.75">
      <c r="A32" s="367"/>
      <c r="B32" s="333"/>
      <c r="C32" s="305"/>
      <c r="D32" s="373"/>
      <c r="E32" s="335"/>
      <c r="F32" s="277"/>
      <c r="G32" s="277"/>
      <c r="H32" s="502"/>
      <c r="I32" s="287"/>
      <c r="J32" s="373"/>
      <c r="K32" s="371"/>
      <c r="L32" s="277"/>
      <c r="M32" s="505"/>
    </row>
    <row r="33" spans="1:13" ht="63.75">
      <c r="A33" s="367" t="s">
        <v>873</v>
      </c>
      <c r="B33" s="368" t="s">
        <v>343</v>
      </c>
      <c r="C33" s="369" t="s">
        <v>73</v>
      </c>
      <c r="D33" s="377">
        <v>1750</v>
      </c>
      <c r="E33" s="378"/>
      <c r="F33" s="277">
        <f t="shared" si="0"/>
        <v>0</v>
      </c>
      <c r="G33" s="277"/>
      <c r="H33" s="502"/>
      <c r="I33" s="289"/>
      <c r="J33" s="377"/>
      <c r="K33" s="378"/>
      <c r="L33" s="277"/>
      <c r="M33" s="505"/>
    </row>
    <row r="34" spans="1:13" ht="12.75">
      <c r="A34" s="367"/>
      <c r="B34" s="333"/>
      <c r="C34" s="305"/>
      <c r="D34" s="373"/>
      <c r="E34" s="335"/>
      <c r="F34" s="277"/>
      <c r="G34" s="277"/>
      <c r="H34" s="502"/>
      <c r="I34" s="287"/>
      <c r="J34" s="373"/>
      <c r="K34" s="371"/>
      <c r="L34" s="277"/>
      <c r="M34" s="505"/>
    </row>
    <row r="35" spans="1:13" ht="51">
      <c r="A35" s="367" t="s">
        <v>875</v>
      </c>
      <c r="B35" s="368" t="s">
        <v>874</v>
      </c>
      <c r="C35" s="369" t="s">
        <v>85</v>
      </c>
      <c r="D35" s="231">
        <v>30</v>
      </c>
      <c r="E35" s="379"/>
      <c r="F35" s="277">
        <f t="shared" si="0"/>
        <v>0</v>
      </c>
      <c r="G35" s="277"/>
      <c r="H35" s="502"/>
      <c r="I35" s="289"/>
      <c r="J35" s="276"/>
      <c r="K35" s="378"/>
      <c r="L35" s="277"/>
      <c r="M35" s="505"/>
    </row>
    <row r="36" spans="1:13" ht="12.75">
      <c r="A36" s="344"/>
      <c r="B36" s="333"/>
      <c r="C36" s="305"/>
      <c r="D36" s="375"/>
      <c r="E36" s="335"/>
      <c r="F36" s="277"/>
      <c r="G36" s="277"/>
      <c r="H36" s="502"/>
      <c r="I36" s="287"/>
      <c r="J36" s="375"/>
      <c r="K36" s="371"/>
      <c r="L36" s="277"/>
      <c r="M36" s="505"/>
    </row>
    <row r="37" spans="1:13" ht="25.5">
      <c r="A37" s="367" t="s">
        <v>876</v>
      </c>
      <c r="B37" s="368" t="s">
        <v>344</v>
      </c>
      <c r="C37" s="369" t="s">
        <v>67</v>
      </c>
      <c r="D37" s="380">
        <v>1</v>
      </c>
      <c r="E37" s="379"/>
      <c r="F37" s="277">
        <f t="shared" si="0"/>
        <v>0</v>
      </c>
      <c r="G37" s="277"/>
      <c r="H37" s="502"/>
      <c r="I37" s="289"/>
      <c r="J37" s="519"/>
      <c r="K37" s="378"/>
      <c r="L37" s="277"/>
      <c r="M37" s="505"/>
    </row>
    <row r="38" spans="1:13" ht="12.75">
      <c r="A38" s="367"/>
      <c r="B38" s="368"/>
      <c r="C38" s="369"/>
      <c r="D38" s="380"/>
      <c r="E38" s="379"/>
      <c r="F38" s="277"/>
      <c r="G38" s="277"/>
      <c r="H38" s="502"/>
      <c r="I38" s="289"/>
      <c r="J38" s="519"/>
      <c r="K38" s="378"/>
      <c r="L38" s="277"/>
      <c r="M38" s="505"/>
    </row>
    <row r="39" spans="1:13" ht="51">
      <c r="A39" s="367" t="s">
        <v>1021</v>
      </c>
      <c r="B39" s="368" t="s">
        <v>1016</v>
      </c>
      <c r="C39" s="369"/>
      <c r="D39" s="380"/>
      <c r="E39" s="379"/>
      <c r="F39" s="277"/>
      <c r="G39" s="277"/>
      <c r="H39" s="502"/>
      <c r="I39" s="289"/>
      <c r="J39" s="519"/>
      <c r="K39" s="378"/>
      <c r="L39" s="277"/>
      <c r="M39" s="505"/>
    </row>
    <row r="40" spans="1:13" ht="12.75">
      <c r="A40" s="367"/>
      <c r="B40" s="368" t="s">
        <v>1017</v>
      </c>
      <c r="C40" s="369" t="s">
        <v>1019</v>
      </c>
      <c r="D40" s="380">
        <v>50</v>
      </c>
      <c r="E40" s="379"/>
      <c r="F40" s="277">
        <f t="shared" si="0"/>
        <v>0</v>
      </c>
      <c r="G40" s="277"/>
      <c r="H40" s="502"/>
      <c r="I40" s="289"/>
      <c r="J40" s="519"/>
      <c r="K40" s="378"/>
      <c r="L40" s="277"/>
      <c r="M40" s="505"/>
    </row>
    <row r="41" spans="1:13" ht="12.75">
      <c r="A41" s="367"/>
      <c r="B41" s="368" t="s">
        <v>1018</v>
      </c>
      <c r="C41" s="369" t="s">
        <v>1019</v>
      </c>
      <c r="D41" s="380">
        <v>25</v>
      </c>
      <c r="E41" s="379"/>
      <c r="F41" s="277">
        <f t="shared" si="0"/>
        <v>0</v>
      </c>
      <c r="G41" s="277"/>
      <c r="H41" s="502"/>
      <c r="I41" s="289"/>
      <c r="J41" s="519"/>
      <c r="K41" s="378"/>
      <c r="L41" s="277"/>
      <c r="M41" s="505"/>
    </row>
    <row r="42" spans="1:13" ht="12.75">
      <c r="A42" s="339"/>
      <c r="B42" s="346" t="s">
        <v>345</v>
      </c>
      <c r="C42" s="347"/>
      <c r="D42" s="381"/>
      <c r="E42" s="342"/>
      <c r="F42" s="348">
        <f>SUM(F23:F41)</f>
        <v>0</v>
      </c>
      <c r="G42" s="406"/>
      <c r="H42" s="502"/>
      <c r="I42" s="327"/>
      <c r="J42" s="383"/>
      <c r="K42" s="371"/>
      <c r="L42" s="406"/>
      <c r="M42" s="505"/>
    </row>
    <row r="43" spans="1:13" ht="12.75">
      <c r="A43" s="344"/>
      <c r="B43" s="382"/>
      <c r="C43" s="327"/>
      <c r="D43" s="383"/>
      <c r="E43" s="335"/>
      <c r="F43" s="40"/>
      <c r="G43" s="40"/>
      <c r="H43" s="502"/>
      <c r="I43" s="327"/>
      <c r="J43" s="383"/>
      <c r="K43" s="371"/>
      <c r="L43" s="40"/>
      <c r="M43" s="505"/>
    </row>
    <row r="44" spans="1:13" ht="12.75">
      <c r="A44" s="344"/>
      <c r="B44" s="382"/>
      <c r="C44" s="327"/>
      <c r="D44" s="383"/>
      <c r="E44" s="335"/>
      <c r="F44" s="352"/>
      <c r="G44" s="406"/>
      <c r="H44" s="502"/>
      <c r="I44" s="327"/>
      <c r="J44" s="383"/>
      <c r="K44" s="371"/>
      <c r="L44" s="406"/>
      <c r="M44" s="505"/>
    </row>
    <row r="45" spans="1:13" ht="12.75">
      <c r="A45" s="344" t="s">
        <v>361</v>
      </c>
      <c r="B45" s="350" t="s">
        <v>133</v>
      </c>
      <c r="C45" s="351"/>
      <c r="D45" s="334"/>
      <c r="E45" s="335"/>
      <c r="F45" s="336"/>
      <c r="G45" s="40"/>
      <c r="H45" s="502"/>
      <c r="I45" s="327"/>
      <c r="J45" s="374"/>
      <c r="K45" s="371"/>
      <c r="L45" s="40"/>
      <c r="M45" s="505"/>
    </row>
    <row r="46" spans="1:13" ht="12.75">
      <c r="A46" s="344"/>
      <c r="B46" s="382"/>
      <c r="C46" s="327"/>
      <c r="D46" s="374"/>
      <c r="E46" s="371"/>
      <c r="F46" s="40"/>
      <c r="G46" s="40"/>
      <c r="H46" s="502"/>
      <c r="I46" s="327"/>
      <c r="J46" s="374"/>
      <c r="K46" s="371"/>
      <c r="L46" s="40"/>
      <c r="M46" s="505"/>
    </row>
    <row r="47" spans="1:13" ht="38.25">
      <c r="A47" s="367" t="s">
        <v>877</v>
      </c>
      <c r="B47" s="372" t="s">
        <v>881</v>
      </c>
      <c r="C47" s="287" t="s">
        <v>76</v>
      </c>
      <c r="D47" s="377">
        <v>890</v>
      </c>
      <c r="E47" s="378"/>
      <c r="F47" s="309">
        <f>D47*E47</f>
        <v>0</v>
      </c>
      <c r="G47" s="277"/>
      <c r="H47" s="502"/>
      <c r="I47" s="287"/>
      <c r="J47" s="377"/>
      <c r="K47" s="378"/>
      <c r="L47" s="277"/>
      <c r="M47" s="505"/>
    </row>
    <row r="48" spans="1:13" ht="12.75">
      <c r="A48" s="344"/>
      <c r="B48" s="372"/>
      <c r="C48" s="287"/>
      <c r="D48" s="290"/>
      <c r="E48" s="379"/>
      <c r="F48" s="309"/>
      <c r="G48" s="277"/>
      <c r="H48" s="502"/>
      <c r="I48" s="287"/>
      <c r="J48" s="290"/>
      <c r="K48" s="378"/>
      <c r="L48" s="277"/>
      <c r="M48" s="505"/>
    </row>
    <row r="49" spans="1:13" ht="51">
      <c r="A49" s="367" t="s">
        <v>878</v>
      </c>
      <c r="B49" s="368" t="s">
        <v>882</v>
      </c>
      <c r="C49" s="369" t="s">
        <v>76</v>
      </c>
      <c r="D49" s="231">
        <v>50</v>
      </c>
      <c r="E49" s="379"/>
      <c r="F49" s="309">
        <f>D49*E49</f>
        <v>0</v>
      </c>
      <c r="G49" s="277"/>
      <c r="H49" s="502"/>
      <c r="I49" s="289"/>
      <c r="J49" s="276"/>
      <c r="K49" s="378"/>
      <c r="L49" s="277"/>
      <c r="M49" s="505"/>
    </row>
    <row r="50" spans="1:13" ht="12.75">
      <c r="A50" s="367"/>
      <c r="B50" s="372"/>
      <c r="C50" s="287"/>
      <c r="D50" s="290"/>
      <c r="E50" s="379"/>
      <c r="F50" s="309"/>
      <c r="G50" s="277"/>
      <c r="H50" s="502"/>
      <c r="I50" s="287"/>
      <c r="J50" s="290"/>
      <c r="K50" s="378"/>
      <c r="L50" s="277"/>
      <c r="M50" s="505"/>
    </row>
    <row r="51" spans="1:13" ht="51">
      <c r="A51" s="367" t="s">
        <v>879</v>
      </c>
      <c r="B51" s="368" t="s">
        <v>883</v>
      </c>
      <c r="C51" s="369" t="s">
        <v>76</v>
      </c>
      <c r="D51" s="380">
        <v>75</v>
      </c>
      <c r="E51" s="379"/>
      <c r="F51" s="309">
        <f>D51*E51</f>
        <v>0</v>
      </c>
      <c r="G51" s="277"/>
      <c r="H51" s="502"/>
      <c r="I51" s="289"/>
      <c r="J51" s="519"/>
      <c r="K51" s="378"/>
      <c r="L51" s="277"/>
      <c r="M51" s="505"/>
    </row>
    <row r="52" spans="1:13" ht="12.75">
      <c r="A52" s="344"/>
      <c r="B52" s="372"/>
      <c r="C52" s="287"/>
      <c r="D52" s="377"/>
      <c r="E52" s="379"/>
      <c r="F52" s="309"/>
      <c r="G52" s="277"/>
      <c r="H52" s="502"/>
      <c r="I52" s="287"/>
      <c r="J52" s="377"/>
      <c r="K52" s="378"/>
      <c r="L52" s="277"/>
      <c r="M52" s="505"/>
    </row>
    <row r="53" spans="1:13" ht="38.25">
      <c r="A53" s="367" t="s">
        <v>880</v>
      </c>
      <c r="B53" s="368" t="s">
        <v>884</v>
      </c>
      <c r="C53" s="369" t="s">
        <v>76</v>
      </c>
      <c r="D53" s="231">
        <v>75.5</v>
      </c>
      <c r="E53" s="379"/>
      <c r="F53" s="309">
        <f>D53*E53</f>
        <v>0</v>
      </c>
      <c r="G53" s="277"/>
      <c r="H53" s="502"/>
      <c r="I53" s="289"/>
      <c r="J53" s="276"/>
      <c r="K53" s="378"/>
      <c r="L53" s="277"/>
      <c r="M53" s="505"/>
    </row>
    <row r="54" spans="1:13" ht="12.75">
      <c r="A54" s="367"/>
      <c r="B54" s="372"/>
      <c r="C54" s="287"/>
      <c r="D54" s="290"/>
      <c r="E54" s="379"/>
      <c r="F54" s="309"/>
      <c r="G54" s="277"/>
      <c r="H54" s="502"/>
      <c r="I54" s="287"/>
      <c r="J54" s="290"/>
      <c r="K54" s="378"/>
      <c r="L54" s="277"/>
      <c r="M54" s="505"/>
    </row>
    <row r="55" spans="1:13" ht="51">
      <c r="A55" s="367" t="s">
        <v>886</v>
      </c>
      <c r="B55" s="368" t="s">
        <v>885</v>
      </c>
      <c r="C55" s="369" t="s">
        <v>76</v>
      </c>
      <c r="D55" s="231">
        <v>53.5</v>
      </c>
      <c r="E55" s="379"/>
      <c r="F55" s="309">
        <f>D55*E55</f>
        <v>0</v>
      </c>
      <c r="G55" s="277"/>
      <c r="H55" s="502"/>
      <c r="I55" s="289"/>
      <c r="J55" s="276"/>
      <c r="K55" s="378"/>
      <c r="L55" s="277"/>
      <c r="M55" s="505"/>
    </row>
    <row r="56" spans="1:13" ht="12.75">
      <c r="A56" s="344"/>
      <c r="B56" s="372"/>
      <c r="C56" s="287"/>
      <c r="D56" s="290"/>
      <c r="E56" s="379"/>
      <c r="F56" s="309"/>
      <c r="G56" s="277"/>
      <c r="H56" s="502"/>
      <c r="I56" s="287"/>
      <c r="J56" s="290"/>
      <c r="K56" s="378"/>
      <c r="L56" s="277"/>
      <c r="M56" s="505"/>
    </row>
    <row r="57" spans="1:13" ht="12.75">
      <c r="A57" s="367" t="s">
        <v>887</v>
      </c>
      <c r="B57" s="368" t="s">
        <v>371</v>
      </c>
      <c r="C57" s="369" t="s">
        <v>73</v>
      </c>
      <c r="D57" s="231">
        <v>95</v>
      </c>
      <c r="E57" s="379"/>
      <c r="F57" s="309">
        <f>D57*E57</f>
        <v>0</v>
      </c>
      <c r="G57" s="277"/>
      <c r="H57" s="502"/>
      <c r="I57" s="289"/>
      <c r="J57" s="276"/>
      <c r="K57" s="378"/>
      <c r="L57" s="277"/>
      <c r="M57" s="505"/>
    </row>
    <row r="58" spans="1:13" ht="12.75">
      <c r="A58" s="344"/>
      <c r="B58" s="372"/>
      <c r="C58" s="287"/>
      <c r="D58" s="290"/>
      <c r="E58" s="379"/>
      <c r="F58" s="309"/>
      <c r="G58" s="277"/>
      <c r="H58" s="502"/>
      <c r="I58" s="287"/>
      <c r="J58" s="290"/>
      <c r="K58" s="378"/>
      <c r="L58" s="277"/>
      <c r="M58" s="505"/>
    </row>
    <row r="59" spans="1:13" ht="12.75" customHeight="1">
      <c r="A59" s="367" t="s">
        <v>888</v>
      </c>
      <c r="B59" s="368" t="s">
        <v>370</v>
      </c>
      <c r="C59" s="369" t="s">
        <v>73</v>
      </c>
      <c r="D59" s="231">
        <v>85</v>
      </c>
      <c r="E59" s="379"/>
      <c r="F59" s="309">
        <f>D59*E59</f>
        <v>0</v>
      </c>
      <c r="G59" s="277"/>
      <c r="H59" s="502"/>
      <c r="I59" s="289"/>
      <c r="J59" s="276"/>
      <c r="K59" s="378"/>
      <c r="L59" s="277"/>
      <c r="M59" s="505"/>
    </row>
    <row r="60" spans="1:13" ht="12.75">
      <c r="A60" s="344"/>
      <c r="B60" s="372"/>
      <c r="C60" s="287"/>
      <c r="D60" s="290"/>
      <c r="E60" s="379"/>
      <c r="F60" s="309"/>
      <c r="G60" s="277"/>
      <c r="H60" s="502"/>
      <c r="I60" s="287"/>
      <c r="J60" s="290"/>
      <c r="K60" s="378"/>
      <c r="L60" s="277"/>
      <c r="M60" s="505"/>
    </row>
    <row r="61" spans="1:13" ht="25.5">
      <c r="A61" s="367" t="s">
        <v>889</v>
      </c>
      <c r="B61" s="368" t="s">
        <v>980</v>
      </c>
      <c r="C61" s="369" t="s">
        <v>73</v>
      </c>
      <c r="D61" s="231">
        <v>67</v>
      </c>
      <c r="E61" s="379"/>
      <c r="F61" s="309">
        <f>D61*E61</f>
        <v>0</v>
      </c>
      <c r="G61" s="277"/>
      <c r="H61" s="502"/>
      <c r="I61" s="289"/>
      <c r="J61" s="276"/>
      <c r="K61" s="378"/>
      <c r="L61" s="277"/>
      <c r="M61" s="505"/>
    </row>
    <row r="62" spans="1:13" ht="12.75">
      <c r="A62" s="344"/>
      <c r="B62" s="372"/>
      <c r="C62" s="287"/>
      <c r="D62" s="290"/>
      <c r="E62" s="379"/>
      <c r="F62" s="309"/>
      <c r="G62" s="277"/>
      <c r="H62" s="502"/>
      <c r="I62" s="287"/>
      <c r="J62" s="290"/>
      <c r="K62" s="378"/>
      <c r="L62" s="277"/>
      <c r="M62" s="505"/>
    </row>
    <row r="63" spans="1:13" ht="12.75">
      <c r="A63" s="367" t="s">
        <v>890</v>
      </c>
      <c r="B63" s="368" t="s">
        <v>369</v>
      </c>
      <c r="C63" s="369" t="s">
        <v>73</v>
      </c>
      <c r="D63" s="231">
        <v>1340</v>
      </c>
      <c r="E63" s="379"/>
      <c r="F63" s="309">
        <f>D63*E63</f>
        <v>0</v>
      </c>
      <c r="G63" s="277"/>
      <c r="H63" s="502"/>
      <c r="I63" s="289"/>
      <c r="J63" s="276"/>
      <c r="K63" s="378"/>
      <c r="L63" s="277"/>
      <c r="M63" s="505"/>
    </row>
    <row r="64" spans="1:13" ht="15" customHeight="1">
      <c r="A64" s="344"/>
      <c r="B64" s="372"/>
      <c r="C64" s="287"/>
      <c r="D64" s="290"/>
      <c r="E64" s="379"/>
      <c r="F64" s="309"/>
      <c r="G64" s="277"/>
      <c r="H64" s="502"/>
      <c r="I64" s="287"/>
      <c r="J64" s="290"/>
      <c r="K64" s="378"/>
      <c r="L64" s="277"/>
      <c r="M64" s="505"/>
    </row>
    <row r="65" spans="1:13" ht="51">
      <c r="A65" s="367" t="s">
        <v>891</v>
      </c>
      <c r="B65" s="333" t="s">
        <v>894</v>
      </c>
      <c r="C65" s="305" t="s">
        <v>76</v>
      </c>
      <c r="D65" s="380">
        <v>242</v>
      </c>
      <c r="E65" s="379"/>
      <c r="F65" s="309">
        <f>D65*E65</f>
        <v>0</v>
      </c>
      <c r="G65" s="277"/>
      <c r="H65" s="502"/>
      <c r="I65" s="287"/>
      <c r="J65" s="519"/>
      <c r="K65" s="378"/>
      <c r="L65" s="277"/>
      <c r="M65" s="505"/>
    </row>
    <row r="66" spans="1:13" ht="12.75">
      <c r="A66" s="384"/>
      <c r="B66" s="385"/>
      <c r="C66" s="386"/>
      <c r="D66" s="387"/>
      <c r="E66" s="388"/>
      <c r="F66" s="389"/>
      <c r="G66" s="520"/>
      <c r="H66" s="502"/>
      <c r="I66" s="386"/>
      <c r="J66" s="387"/>
      <c r="K66" s="390"/>
      <c r="L66" s="520"/>
      <c r="M66" s="505"/>
    </row>
    <row r="67" spans="1:13" ht="51">
      <c r="A67" s="367" t="s">
        <v>892</v>
      </c>
      <c r="B67" s="333" t="s">
        <v>893</v>
      </c>
      <c r="C67" s="305" t="s">
        <v>76</v>
      </c>
      <c r="D67" s="231">
        <v>37</v>
      </c>
      <c r="E67" s="379"/>
      <c r="F67" s="309">
        <f>D67*E67</f>
        <v>0</v>
      </c>
      <c r="G67" s="277"/>
      <c r="H67" s="502"/>
      <c r="I67" s="287"/>
      <c r="J67" s="276"/>
      <c r="K67" s="378"/>
      <c r="L67" s="277"/>
      <c r="M67" s="505"/>
    </row>
    <row r="68" spans="1:13" ht="12.75">
      <c r="A68" s="344"/>
      <c r="B68" s="372"/>
      <c r="C68" s="287"/>
      <c r="D68" s="290"/>
      <c r="E68" s="379"/>
      <c r="F68" s="309"/>
      <c r="G68" s="277"/>
      <c r="H68" s="502"/>
      <c r="I68" s="287"/>
      <c r="J68" s="290"/>
      <c r="K68" s="378"/>
      <c r="L68" s="277"/>
      <c r="M68" s="505"/>
    </row>
    <row r="69" spans="1:13" ht="51">
      <c r="A69" s="367" t="s">
        <v>896</v>
      </c>
      <c r="B69" s="333" t="s">
        <v>895</v>
      </c>
      <c r="C69" s="305" t="s">
        <v>76</v>
      </c>
      <c r="D69" s="231">
        <v>55</v>
      </c>
      <c r="E69" s="379"/>
      <c r="F69" s="309">
        <f>D69*E69</f>
        <v>0</v>
      </c>
      <c r="G69" s="277"/>
      <c r="H69" s="502"/>
      <c r="I69" s="287"/>
      <c r="J69" s="276"/>
      <c r="K69" s="378"/>
      <c r="L69" s="277"/>
      <c r="M69" s="505"/>
    </row>
    <row r="70" spans="1:13" ht="12.75">
      <c r="A70" s="344"/>
      <c r="B70" s="372"/>
      <c r="C70" s="287"/>
      <c r="D70" s="290"/>
      <c r="E70" s="379"/>
      <c r="F70" s="309"/>
      <c r="G70" s="277"/>
      <c r="H70" s="502"/>
      <c r="I70" s="287"/>
      <c r="J70" s="290"/>
      <c r="K70" s="378"/>
      <c r="L70" s="277"/>
      <c r="M70" s="505"/>
    </row>
    <row r="71" spans="1:13" ht="51">
      <c r="A71" s="367" t="s">
        <v>897</v>
      </c>
      <c r="B71" s="333" t="s">
        <v>981</v>
      </c>
      <c r="C71" s="305" t="s">
        <v>76</v>
      </c>
      <c r="D71" s="231">
        <v>105</v>
      </c>
      <c r="E71" s="379"/>
      <c r="F71" s="309">
        <f>D71*E71</f>
        <v>0</v>
      </c>
      <c r="G71" s="277"/>
      <c r="H71" s="502"/>
      <c r="I71" s="287"/>
      <c r="J71" s="276"/>
      <c r="K71" s="378"/>
      <c r="L71" s="277"/>
      <c r="M71" s="505"/>
    </row>
    <row r="72" spans="1:13" ht="12.75">
      <c r="A72" s="384"/>
      <c r="B72" s="385"/>
      <c r="C72" s="386"/>
      <c r="D72" s="387"/>
      <c r="E72" s="388"/>
      <c r="F72" s="389"/>
      <c r="G72" s="520"/>
      <c r="H72" s="502"/>
      <c r="I72" s="386"/>
      <c r="J72" s="387"/>
      <c r="K72" s="390"/>
      <c r="L72" s="520"/>
      <c r="M72" s="505"/>
    </row>
    <row r="73" spans="1:13" ht="25.5">
      <c r="A73" s="367" t="s">
        <v>899</v>
      </c>
      <c r="B73" s="368" t="s">
        <v>898</v>
      </c>
      <c r="C73" s="369" t="s">
        <v>76</v>
      </c>
      <c r="D73" s="231">
        <v>26</v>
      </c>
      <c r="E73" s="379"/>
      <c r="F73" s="309">
        <f>D73*E73</f>
        <v>0</v>
      </c>
      <c r="G73" s="277"/>
      <c r="H73" s="502"/>
      <c r="I73" s="289"/>
      <c r="J73" s="276"/>
      <c r="K73" s="378"/>
      <c r="L73" s="277"/>
      <c r="M73" s="505"/>
    </row>
    <row r="74" spans="1:13" ht="12.75">
      <c r="A74" s="384"/>
      <c r="B74" s="385"/>
      <c r="C74" s="386"/>
      <c r="D74" s="387"/>
      <c r="E74" s="390"/>
      <c r="F74" s="389"/>
      <c r="G74" s="520"/>
      <c r="H74" s="502"/>
      <c r="I74" s="386"/>
      <c r="J74" s="387"/>
      <c r="K74" s="390"/>
      <c r="L74" s="520"/>
      <c r="M74" s="505"/>
    </row>
    <row r="75" spans="1:13" ht="25.5">
      <c r="A75" s="367" t="s">
        <v>901</v>
      </c>
      <c r="B75" s="368" t="s">
        <v>900</v>
      </c>
      <c r="C75" s="369" t="s">
        <v>76</v>
      </c>
      <c r="D75" s="231">
        <v>28</v>
      </c>
      <c r="E75" s="379"/>
      <c r="F75" s="309">
        <f>D75*E75</f>
        <v>0</v>
      </c>
      <c r="G75" s="277"/>
      <c r="H75" s="502"/>
      <c r="I75" s="289"/>
      <c r="J75" s="276"/>
      <c r="K75" s="378"/>
      <c r="L75" s="277"/>
      <c r="M75" s="505"/>
    </row>
    <row r="76" spans="1:13" ht="12.75">
      <c r="A76" s="384"/>
      <c r="B76" s="385"/>
      <c r="C76" s="386"/>
      <c r="D76" s="387"/>
      <c r="E76" s="388"/>
      <c r="F76" s="389"/>
      <c r="G76" s="520"/>
      <c r="H76" s="502"/>
      <c r="I76" s="386"/>
      <c r="J76" s="387"/>
      <c r="K76" s="390"/>
      <c r="L76" s="520"/>
      <c r="M76" s="505"/>
    </row>
    <row r="77" spans="1:13" ht="38.25">
      <c r="A77" s="367" t="s">
        <v>903</v>
      </c>
      <c r="B77" s="333" t="s">
        <v>902</v>
      </c>
      <c r="C77" s="305" t="s">
        <v>73</v>
      </c>
      <c r="D77" s="231">
        <v>745</v>
      </c>
      <c r="E77" s="379"/>
      <c r="F77" s="309">
        <f>D77*E77</f>
        <v>0</v>
      </c>
      <c r="G77" s="277"/>
      <c r="H77" s="502"/>
      <c r="I77" s="287"/>
      <c r="J77" s="276"/>
      <c r="K77" s="378"/>
      <c r="L77" s="277"/>
      <c r="M77" s="505"/>
    </row>
    <row r="78" spans="1:13" ht="12.75">
      <c r="A78" s="332"/>
      <c r="B78" s="372"/>
      <c r="C78" s="287"/>
      <c r="D78" s="290"/>
      <c r="E78" s="379"/>
      <c r="F78" s="309"/>
      <c r="G78" s="277"/>
      <c r="H78" s="502"/>
      <c r="I78" s="287"/>
      <c r="J78" s="290"/>
      <c r="K78" s="378"/>
      <c r="L78" s="277"/>
      <c r="M78" s="505"/>
    </row>
    <row r="79" spans="1:13" ht="25.5">
      <c r="A79" s="367" t="s">
        <v>905</v>
      </c>
      <c r="B79" s="333" t="s">
        <v>904</v>
      </c>
      <c r="C79" s="305" t="s">
        <v>73</v>
      </c>
      <c r="D79" s="231">
        <v>335</v>
      </c>
      <c r="E79" s="379"/>
      <c r="F79" s="309">
        <f>D79*E79</f>
        <v>0</v>
      </c>
      <c r="G79" s="277"/>
      <c r="H79" s="502"/>
      <c r="I79" s="287"/>
      <c r="J79" s="276"/>
      <c r="K79" s="378"/>
      <c r="L79" s="277"/>
      <c r="M79" s="505"/>
    </row>
    <row r="80" spans="1:13" ht="12.75">
      <c r="A80" s="332"/>
      <c r="B80" s="372"/>
      <c r="C80" s="287"/>
      <c r="D80" s="290"/>
      <c r="E80" s="379"/>
      <c r="F80" s="309"/>
      <c r="G80" s="277"/>
      <c r="H80" s="502"/>
      <c r="I80" s="287"/>
      <c r="J80" s="290"/>
      <c r="K80" s="378"/>
      <c r="L80" s="277"/>
      <c r="M80" s="505"/>
    </row>
    <row r="81" spans="1:13" ht="25.5">
      <c r="A81" s="367" t="s">
        <v>906</v>
      </c>
      <c r="B81" s="333" t="s">
        <v>368</v>
      </c>
      <c r="C81" s="305" t="s">
        <v>73</v>
      </c>
      <c r="D81" s="231">
        <v>1090</v>
      </c>
      <c r="E81" s="379"/>
      <c r="F81" s="309">
        <f>D81*E81</f>
        <v>0</v>
      </c>
      <c r="G81" s="277"/>
      <c r="H81" s="502"/>
      <c r="I81" s="287"/>
      <c r="J81" s="276"/>
      <c r="K81" s="378"/>
      <c r="L81" s="277"/>
      <c r="M81" s="505"/>
    </row>
    <row r="82" spans="1:13" ht="12.75">
      <c r="A82" s="344"/>
      <c r="B82" s="372"/>
      <c r="C82" s="287"/>
      <c r="D82" s="290"/>
      <c r="E82" s="379"/>
      <c r="F82" s="309"/>
      <c r="G82" s="277"/>
      <c r="H82" s="502"/>
      <c r="I82" s="287"/>
      <c r="J82" s="290"/>
      <c r="K82" s="378"/>
      <c r="L82" s="277"/>
      <c r="M82" s="505"/>
    </row>
    <row r="83" spans="1:13" ht="51">
      <c r="A83" s="367" t="s">
        <v>907</v>
      </c>
      <c r="B83" s="333" t="s">
        <v>367</v>
      </c>
      <c r="C83" s="305" t="s">
        <v>76</v>
      </c>
      <c r="D83" s="231">
        <v>305</v>
      </c>
      <c r="E83" s="379"/>
      <c r="F83" s="277">
        <f>D83*E83</f>
        <v>0</v>
      </c>
      <c r="G83" s="277"/>
      <c r="H83" s="502"/>
      <c r="I83" s="287"/>
      <c r="J83" s="276"/>
      <c r="K83" s="378"/>
      <c r="L83" s="277"/>
      <c r="M83" s="505"/>
    </row>
    <row r="84" spans="1:13" ht="12.75">
      <c r="A84" s="339"/>
      <c r="B84" s="346" t="s">
        <v>349</v>
      </c>
      <c r="C84" s="347"/>
      <c r="D84" s="381"/>
      <c r="E84" s="342"/>
      <c r="F84" s="348">
        <f>SUM(F47:F83)</f>
        <v>0</v>
      </c>
      <c r="G84" s="406"/>
      <c r="H84" s="502"/>
      <c r="I84" s="327"/>
      <c r="J84" s="383"/>
      <c r="K84" s="371"/>
      <c r="L84" s="406"/>
      <c r="M84" s="505"/>
    </row>
    <row r="85" spans="1:13" ht="12.75">
      <c r="A85" s="344"/>
      <c r="B85" s="382"/>
      <c r="C85" s="327"/>
      <c r="D85" s="383"/>
      <c r="E85" s="335"/>
      <c r="F85" s="40"/>
      <c r="G85" s="40"/>
      <c r="H85" s="502"/>
      <c r="I85" s="327"/>
      <c r="J85" s="383"/>
      <c r="K85" s="371"/>
      <c r="L85" s="40"/>
      <c r="M85" s="505"/>
    </row>
    <row r="86" spans="1:13" ht="12.75">
      <c r="A86" s="344"/>
      <c r="B86" s="382"/>
      <c r="C86" s="327"/>
      <c r="D86" s="383"/>
      <c r="E86" s="335"/>
      <c r="F86" s="336"/>
      <c r="G86" s="40"/>
      <c r="H86" s="502"/>
      <c r="I86" s="327"/>
      <c r="J86" s="383"/>
      <c r="K86" s="371"/>
      <c r="L86" s="40"/>
      <c r="M86" s="505"/>
    </row>
    <row r="87" spans="1:13" ht="12.75">
      <c r="A87" s="344" t="s">
        <v>30</v>
      </c>
      <c r="B87" s="350" t="s">
        <v>129</v>
      </c>
      <c r="C87" s="351"/>
      <c r="D87" s="334"/>
      <c r="E87" s="335"/>
      <c r="F87" s="336"/>
      <c r="G87" s="40"/>
      <c r="H87" s="502"/>
      <c r="I87" s="327"/>
      <c r="J87" s="374"/>
      <c r="K87" s="371"/>
      <c r="L87" s="40"/>
      <c r="M87" s="505"/>
    </row>
    <row r="88" spans="1:13" ht="12.75">
      <c r="A88" s="344"/>
      <c r="B88" s="350"/>
      <c r="C88" s="351"/>
      <c r="D88" s="334"/>
      <c r="E88" s="335"/>
      <c r="F88" s="336"/>
      <c r="G88" s="40"/>
      <c r="H88" s="502"/>
      <c r="I88" s="327"/>
      <c r="J88" s="374"/>
      <c r="K88" s="371"/>
      <c r="L88" s="40"/>
      <c r="M88" s="505"/>
    </row>
    <row r="89" spans="1:13" ht="31.5" customHeight="1">
      <c r="A89" s="367" t="s">
        <v>908</v>
      </c>
      <c r="B89" s="333" t="s">
        <v>346</v>
      </c>
      <c r="C89" s="305" t="s">
        <v>76</v>
      </c>
      <c r="D89" s="231">
        <v>419</v>
      </c>
      <c r="E89" s="379"/>
      <c r="F89" s="309">
        <f>D89*E89</f>
        <v>0</v>
      </c>
      <c r="G89" s="277"/>
      <c r="H89" s="502"/>
      <c r="I89" s="287"/>
      <c r="J89" s="276"/>
      <c r="K89" s="378"/>
      <c r="L89" s="277"/>
      <c r="M89" s="505"/>
    </row>
    <row r="90" spans="1:13" ht="12.75">
      <c r="A90" s="344"/>
      <c r="B90" s="333"/>
      <c r="C90" s="305"/>
      <c r="D90" s="231"/>
      <c r="E90" s="379"/>
      <c r="F90" s="309"/>
      <c r="G90" s="277"/>
      <c r="H90" s="502"/>
      <c r="I90" s="287"/>
      <c r="J90" s="276"/>
      <c r="K90" s="378"/>
      <c r="L90" s="277"/>
      <c r="M90" s="505"/>
    </row>
    <row r="91" spans="1:13" ht="12.75">
      <c r="A91" s="367" t="s">
        <v>909</v>
      </c>
      <c r="B91" s="333" t="s">
        <v>347</v>
      </c>
      <c r="C91" s="305" t="s">
        <v>73</v>
      </c>
      <c r="D91" s="231">
        <v>1335</v>
      </c>
      <c r="E91" s="379"/>
      <c r="F91" s="309">
        <f>D91*E91</f>
        <v>0</v>
      </c>
      <c r="G91" s="277"/>
      <c r="H91" s="502"/>
      <c r="I91" s="287"/>
      <c r="J91" s="276"/>
      <c r="K91" s="378"/>
      <c r="L91" s="277"/>
      <c r="M91" s="505"/>
    </row>
    <row r="92" spans="1:13" ht="12.75">
      <c r="A92" s="367"/>
      <c r="B92" s="372"/>
      <c r="C92" s="287"/>
      <c r="D92" s="290"/>
      <c r="E92" s="379"/>
      <c r="F92" s="309"/>
      <c r="G92" s="277"/>
      <c r="H92" s="502"/>
      <c r="I92" s="287"/>
      <c r="J92" s="290"/>
      <c r="K92" s="378"/>
      <c r="L92" s="277"/>
      <c r="M92" s="505"/>
    </row>
    <row r="93" spans="1:13" ht="38.25">
      <c r="A93" s="367" t="s">
        <v>910</v>
      </c>
      <c r="B93" s="368" t="s">
        <v>423</v>
      </c>
      <c r="C93" s="369" t="s">
        <v>73</v>
      </c>
      <c r="D93" s="380">
        <v>510</v>
      </c>
      <c r="E93" s="486"/>
      <c r="F93" s="309">
        <f>D93*E93</f>
        <v>0</v>
      </c>
      <c r="G93" s="277"/>
      <c r="H93" s="502"/>
      <c r="I93" s="289"/>
      <c r="J93" s="519"/>
      <c r="K93" s="378"/>
      <c r="L93" s="277"/>
      <c r="M93" s="431"/>
    </row>
    <row r="94" spans="1:13" ht="12.75">
      <c r="A94" s="344"/>
      <c r="B94" s="357" t="s">
        <v>121</v>
      </c>
      <c r="C94" s="289"/>
      <c r="D94" s="290" t="s">
        <v>121</v>
      </c>
      <c r="E94" s="379"/>
      <c r="F94" s="309"/>
      <c r="G94" s="277"/>
      <c r="H94" s="502"/>
      <c r="I94" s="289"/>
      <c r="J94" s="290"/>
      <c r="K94" s="378"/>
      <c r="L94" s="277"/>
      <c r="M94" s="431"/>
    </row>
    <row r="95" spans="1:13" ht="25.5">
      <c r="A95" s="367" t="s">
        <v>911</v>
      </c>
      <c r="B95" s="368" t="s">
        <v>424</v>
      </c>
      <c r="C95" s="369" t="s">
        <v>73</v>
      </c>
      <c r="D95" s="380">
        <v>152</v>
      </c>
      <c r="E95" s="486"/>
      <c r="F95" s="309">
        <f>D95*E95</f>
        <v>0</v>
      </c>
      <c r="G95" s="277"/>
      <c r="H95" s="502"/>
      <c r="I95" s="289"/>
      <c r="J95" s="519"/>
      <c r="K95" s="378"/>
      <c r="L95" s="277"/>
      <c r="M95" s="431"/>
    </row>
    <row r="96" spans="1:13" ht="12.75">
      <c r="A96" s="367"/>
      <c r="B96" s="372"/>
      <c r="C96" s="287"/>
      <c r="D96" s="377"/>
      <c r="E96" s="379"/>
      <c r="F96" s="309"/>
      <c r="G96" s="277"/>
      <c r="H96" s="502"/>
      <c r="I96" s="287"/>
      <c r="J96" s="377"/>
      <c r="K96" s="378"/>
      <c r="L96" s="277"/>
      <c r="M96" s="505"/>
    </row>
    <row r="97" spans="1:13" ht="51">
      <c r="A97" s="367" t="s">
        <v>912</v>
      </c>
      <c r="B97" s="333" t="s">
        <v>422</v>
      </c>
      <c r="C97" s="305" t="s">
        <v>76</v>
      </c>
      <c r="D97" s="231">
        <v>25</v>
      </c>
      <c r="E97" s="379"/>
      <c r="F97" s="309">
        <f>D97*E97</f>
        <v>0</v>
      </c>
      <c r="G97" s="277"/>
      <c r="H97" s="502"/>
      <c r="I97" s="287"/>
      <c r="J97" s="276"/>
      <c r="K97" s="378"/>
      <c r="L97" s="277"/>
      <c r="M97" s="505"/>
    </row>
    <row r="98" spans="1:13" ht="12.75">
      <c r="A98" s="344"/>
      <c r="B98" s="372"/>
      <c r="C98" s="287"/>
      <c r="D98" s="290"/>
      <c r="E98" s="379"/>
      <c r="F98" s="309"/>
      <c r="G98" s="277"/>
      <c r="H98" s="502"/>
      <c r="I98" s="287"/>
      <c r="J98" s="290"/>
      <c r="K98" s="378"/>
      <c r="L98" s="277"/>
      <c r="M98" s="505"/>
    </row>
    <row r="99" spans="1:13" ht="63.75">
      <c r="A99" s="271" t="s">
        <v>913</v>
      </c>
      <c r="B99" s="330" t="s">
        <v>348</v>
      </c>
      <c r="C99" s="391" t="s">
        <v>76</v>
      </c>
      <c r="D99" s="290">
        <v>0.6</v>
      </c>
      <c r="E99" s="378"/>
      <c r="F99" s="309">
        <f>D99*E99</f>
        <v>0</v>
      </c>
      <c r="G99" s="277"/>
      <c r="H99" s="502"/>
      <c r="I99" s="189"/>
      <c r="J99" s="290"/>
      <c r="K99" s="378"/>
      <c r="L99" s="277"/>
      <c r="M99" s="505"/>
    </row>
    <row r="100" spans="1:13" ht="12.75">
      <c r="A100" s="271"/>
      <c r="B100" s="372"/>
      <c r="C100" s="287"/>
      <c r="D100" s="290"/>
      <c r="E100" s="378"/>
      <c r="F100" s="277"/>
      <c r="G100" s="277"/>
      <c r="H100" s="502"/>
      <c r="I100" s="287"/>
      <c r="J100" s="290"/>
      <c r="K100" s="378"/>
      <c r="L100" s="277"/>
      <c r="M100" s="505"/>
    </row>
    <row r="101" spans="1:13" ht="12.75">
      <c r="A101" s="367" t="s">
        <v>914</v>
      </c>
      <c r="B101" s="333" t="s">
        <v>421</v>
      </c>
      <c r="C101" s="305" t="s">
        <v>155</v>
      </c>
      <c r="D101" s="377">
        <v>158</v>
      </c>
      <c r="E101" s="378"/>
      <c r="F101" s="277">
        <f>D101*E101</f>
        <v>0</v>
      </c>
      <c r="G101" s="277"/>
      <c r="H101" s="502"/>
      <c r="I101" s="287"/>
      <c r="J101" s="377"/>
      <c r="K101" s="378"/>
      <c r="L101" s="277"/>
      <c r="M101" s="505"/>
    </row>
    <row r="102" spans="1:13" ht="12.75">
      <c r="A102" s="271"/>
      <c r="B102" s="372"/>
      <c r="C102" s="287"/>
      <c r="D102" s="290"/>
      <c r="E102" s="378"/>
      <c r="F102" s="277"/>
      <c r="G102" s="277"/>
      <c r="H102" s="502"/>
      <c r="I102" s="287"/>
      <c r="J102" s="290"/>
      <c r="K102" s="378"/>
      <c r="L102" s="277"/>
      <c r="M102" s="505"/>
    </row>
    <row r="103" spans="1:13" ht="38.25">
      <c r="A103" s="271" t="s">
        <v>915</v>
      </c>
      <c r="B103" s="333" t="s">
        <v>420</v>
      </c>
      <c r="C103" s="305" t="s">
        <v>155</v>
      </c>
      <c r="D103" s="380">
        <v>96</v>
      </c>
      <c r="E103" s="487"/>
      <c r="F103" s="277">
        <f>D103*E103</f>
        <v>0</v>
      </c>
      <c r="G103" s="277"/>
      <c r="H103" s="502"/>
      <c r="I103" s="287"/>
      <c r="J103" s="519"/>
      <c r="K103" s="378"/>
      <c r="L103" s="277"/>
      <c r="M103" s="505"/>
    </row>
    <row r="104" spans="1:13" ht="12.75">
      <c r="A104" s="361"/>
      <c r="B104" s="372"/>
      <c r="C104" s="287"/>
      <c r="D104" s="290"/>
      <c r="E104" s="378"/>
      <c r="F104" s="277"/>
      <c r="G104" s="277"/>
      <c r="H104" s="502"/>
      <c r="I104" s="287"/>
      <c r="J104" s="290"/>
      <c r="K104" s="378"/>
      <c r="L104" s="277"/>
      <c r="M104" s="505"/>
    </row>
    <row r="105" spans="1:13" ht="51">
      <c r="A105" s="392" t="s">
        <v>916</v>
      </c>
      <c r="B105" s="372" t="s">
        <v>419</v>
      </c>
      <c r="C105" s="287" t="s">
        <v>155</v>
      </c>
      <c r="D105" s="276">
        <v>147</v>
      </c>
      <c r="E105" s="378"/>
      <c r="F105" s="277">
        <f>D105*E105</f>
        <v>0</v>
      </c>
      <c r="G105" s="277"/>
      <c r="H105" s="502"/>
      <c r="I105" s="287"/>
      <c r="J105" s="276"/>
      <c r="K105" s="378"/>
      <c r="L105" s="277"/>
      <c r="M105" s="505"/>
    </row>
    <row r="106" spans="1:13" ht="12.75">
      <c r="A106" s="361"/>
      <c r="B106" s="372"/>
      <c r="C106" s="287"/>
      <c r="D106" s="290"/>
      <c r="E106" s="378"/>
      <c r="F106" s="277"/>
      <c r="G106" s="277"/>
      <c r="H106" s="502"/>
      <c r="I106" s="287"/>
      <c r="J106" s="290"/>
      <c r="K106" s="378"/>
      <c r="L106" s="277"/>
      <c r="M106" s="505"/>
    </row>
    <row r="107" spans="1:13" ht="63.75">
      <c r="A107" s="367" t="s">
        <v>917</v>
      </c>
      <c r="B107" s="372" t="s">
        <v>418</v>
      </c>
      <c r="C107" s="287" t="s">
        <v>155</v>
      </c>
      <c r="D107" s="276">
        <v>140</v>
      </c>
      <c r="E107" s="378"/>
      <c r="F107" s="277">
        <f>D107*E107</f>
        <v>0</v>
      </c>
      <c r="G107" s="277"/>
      <c r="H107" s="502"/>
      <c r="I107" s="287"/>
      <c r="J107" s="276"/>
      <c r="K107" s="378"/>
      <c r="L107" s="277"/>
      <c r="M107" s="505"/>
    </row>
    <row r="108" spans="1:13" ht="12.75">
      <c r="A108" s="361"/>
      <c r="B108" s="372"/>
      <c r="C108" s="287"/>
      <c r="D108" s="290"/>
      <c r="E108" s="378"/>
      <c r="F108" s="277"/>
      <c r="G108" s="277"/>
      <c r="H108" s="502"/>
      <c r="I108" s="287"/>
      <c r="J108" s="290"/>
      <c r="K108" s="378"/>
      <c r="L108" s="277"/>
      <c r="M108" s="505"/>
    </row>
    <row r="109" spans="1:13" ht="25.5">
      <c r="A109" s="367" t="s">
        <v>918</v>
      </c>
      <c r="B109" s="333" t="s">
        <v>1010</v>
      </c>
      <c r="C109" s="305" t="s">
        <v>73</v>
      </c>
      <c r="D109" s="231">
        <v>715</v>
      </c>
      <c r="E109" s="379"/>
      <c r="F109" s="277">
        <f>D109*E109</f>
        <v>0</v>
      </c>
      <c r="G109" s="277"/>
      <c r="H109" s="502"/>
      <c r="I109" s="287"/>
      <c r="J109" s="276"/>
      <c r="K109" s="378"/>
      <c r="L109" s="277"/>
      <c r="M109" s="431"/>
    </row>
    <row r="110" spans="1:13" ht="12.75">
      <c r="A110" s="339"/>
      <c r="B110" s="346" t="s">
        <v>350</v>
      </c>
      <c r="C110" s="347"/>
      <c r="D110" s="381"/>
      <c r="E110" s="342"/>
      <c r="F110" s="348">
        <f>SUM(F89:F109)</f>
        <v>0</v>
      </c>
      <c r="G110" s="406"/>
      <c r="H110" s="502"/>
      <c r="I110" s="327"/>
      <c r="J110" s="383"/>
      <c r="K110" s="371"/>
      <c r="L110" s="406"/>
      <c r="M110" s="505"/>
    </row>
    <row r="111" spans="1:13" ht="12.75">
      <c r="A111" s="344"/>
      <c r="B111" s="382"/>
      <c r="C111" s="327"/>
      <c r="D111" s="383"/>
      <c r="E111" s="335"/>
      <c r="F111" s="352"/>
      <c r="G111" s="406"/>
      <c r="H111" s="502"/>
      <c r="I111" s="327"/>
      <c r="J111" s="383"/>
      <c r="K111" s="371"/>
      <c r="L111" s="406"/>
      <c r="M111" s="505"/>
    </row>
    <row r="112" spans="1:13" ht="12.75">
      <c r="A112" s="344"/>
      <c r="B112" s="382"/>
      <c r="C112" s="327"/>
      <c r="D112" s="383"/>
      <c r="E112" s="335"/>
      <c r="F112" s="352"/>
      <c r="G112" s="406"/>
      <c r="H112" s="502"/>
      <c r="I112" s="327"/>
      <c r="J112" s="383"/>
      <c r="K112" s="371"/>
      <c r="L112" s="406"/>
      <c r="M112" s="505"/>
    </row>
    <row r="113" spans="1:13" ht="12.75">
      <c r="A113" s="344" t="s">
        <v>363</v>
      </c>
      <c r="B113" s="350" t="s">
        <v>12</v>
      </c>
      <c r="C113" s="351"/>
      <c r="D113" s="334"/>
      <c r="E113" s="335"/>
      <c r="F113" s="336"/>
      <c r="G113" s="40"/>
      <c r="H113" s="502"/>
      <c r="I113" s="327"/>
      <c r="J113" s="374"/>
      <c r="K113" s="371"/>
      <c r="L113" s="40"/>
      <c r="M113" s="505"/>
    </row>
    <row r="114" spans="1:13" ht="12.75">
      <c r="A114" s="344"/>
      <c r="B114" s="350"/>
      <c r="C114" s="351"/>
      <c r="D114" s="334"/>
      <c r="E114" s="335"/>
      <c r="F114" s="336"/>
      <c r="G114" s="40"/>
      <c r="H114" s="502"/>
      <c r="I114" s="327"/>
      <c r="J114" s="374"/>
      <c r="K114" s="371"/>
      <c r="L114" s="40"/>
      <c r="M114" s="505"/>
    </row>
    <row r="115" spans="1:13" ht="38.25">
      <c r="A115" s="367" t="s">
        <v>920</v>
      </c>
      <c r="B115" s="368" t="s">
        <v>919</v>
      </c>
      <c r="C115" s="369" t="s">
        <v>77</v>
      </c>
      <c r="D115" s="231">
        <v>2</v>
      </c>
      <c r="E115" s="379"/>
      <c r="F115" s="309">
        <f>D115*E115</f>
        <v>0</v>
      </c>
      <c r="G115" s="277"/>
      <c r="H115" s="502"/>
      <c r="I115" s="289"/>
      <c r="J115" s="276"/>
      <c r="K115" s="378"/>
      <c r="L115" s="277"/>
      <c r="M115" s="505"/>
    </row>
    <row r="116" spans="1:13" ht="12.75">
      <c r="A116" s="344"/>
      <c r="B116" s="350"/>
      <c r="C116" s="351"/>
      <c r="D116" s="231"/>
      <c r="E116" s="379"/>
      <c r="F116" s="309"/>
      <c r="G116" s="277"/>
      <c r="H116" s="502"/>
      <c r="I116" s="327"/>
      <c r="J116" s="276"/>
      <c r="K116" s="378"/>
      <c r="L116" s="277"/>
      <c r="M116" s="505"/>
    </row>
    <row r="117" spans="1:13" ht="38.25">
      <c r="A117" s="367" t="s">
        <v>922</v>
      </c>
      <c r="B117" s="368" t="s">
        <v>921</v>
      </c>
      <c r="C117" s="369" t="s">
        <v>77</v>
      </c>
      <c r="D117" s="231">
        <v>28</v>
      </c>
      <c r="E117" s="379"/>
      <c r="F117" s="309">
        <f>D117*E117</f>
        <v>0</v>
      </c>
      <c r="G117" s="277"/>
      <c r="H117" s="502"/>
      <c r="I117" s="289"/>
      <c r="J117" s="276"/>
      <c r="K117" s="378"/>
      <c r="L117" s="277"/>
      <c r="M117" s="505"/>
    </row>
    <row r="118" spans="1:13" ht="12.75">
      <c r="A118" s="384"/>
      <c r="B118" s="393"/>
      <c r="C118" s="394"/>
      <c r="D118" s="395"/>
      <c r="E118" s="388"/>
      <c r="F118" s="389"/>
      <c r="G118" s="520"/>
      <c r="H118" s="502"/>
      <c r="I118" s="521"/>
      <c r="J118" s="522"/>
      <c r="K118" s="390"/>
      <c r="L118" s="520"/>
      <c r="M118" s="505"/>
    </row>
    <row r="119" spans="1:13" ht="38.25">
      <c r="A119" s="367" t="s">
        <v>924</v>
      </c>
      <c r="B119" s="368" t="s">
        <v>923</v>
      </c>
      <c r="C119" s="369" t="s">
        <v>77</v>
      </c>
      <c r="D119" s="231">
        <v>70</v>
      </c>
      <c r="E119" s="379"/>
      <c r="F119" s="309">
        <f>D119*E119</f>
        <v>0</v>
      </c>
      <c r="G119" s="277"/>
      <c r="H119" s="502"/>
      <c r="I119" s="289"/>
      <c r="J119" s="276"/>
      <c r="K119" s="378"/>
      <c r="L119" s="277"/>
      <c r="M119" s="505"/>
    </row>
    <row r="120" spans="1:13" ht="12.75">
      <c r="A120" s="344"/>
      <c r="B120" s="372"/>
      <c r="C120" s="287"/>
      <c r="D120" s="290"/>
      <c r="E120" s="379"/>
      <c r="F120" s="309"/>
      <c r="G120" s="277"/>
      <c r="H120" s="502"/>
      <c r="I120" s="287"/>
      <c r="J120" s="290"/>
      <c r="K120" s="378"/>
      <c r="L120" s="277"/>
      <c r="M120" s="505"/>
    </row>
    <row r="121" spans="1:13" ht="38.25">
      <c r="A121" s="367" t="s">
        <v>926</v>
      </c>
      <c r="B121" s="368" t="s">
        <v>925</v>
      </c>
      <c r="C121" s="369" t="s">
        <v>77</v>
      </c>
      <c r="D121" s="231">
        <v>38</v>
      </c>
      <c r="E121" s="379"/>
      <c r="F121" s="309">
        <f>D121*E121</f>
        <v>0</v>
      </c>
      <c r="G121" s="277"/>
      <c r="H121" s="502"/>
      <c r="I121" s="289"/>
      <c r="J121" s="276"/>
      <c r="K121" s="378"/>
      <c r="L121" s="277"/>
      <c r="M121" s="505"/>
    </row>
    <row r="122" spans="1:13" ht="12.75">
      <c r="A122" s="384"/>
      <c r="B122" s="393"/>
      <c r="C122" s="394"/>
      <c r="D122" s="395"/>
      <c r="E122" s="388"/>
      <c r="F122" s="389"/>
      <c r="G122" s="520"/>
      <c r="H122" s="502"/>
      <c r="I122" s="521"/>
      <c r="J122" s="522"/>
      <c r="K122" s="390"/>
      <c r="L122" s="520"/>
      <c r="M122" s="505"/>
    </row>
    <row r="123" spans="1:13" ht="25.5">
      <c r="A123" s="367" t="s">
        <v>927</v>
      </c>
      <c r="B123" s="333" t="s">
        <v>416</v>
      </c>
      <c r="C123" s="305" t="s">
        <v>85</v>
      </c>
      <c r="D123" s="231">
        <v>8</v>
      </c>
      <c r="E123" s="379"/>
      <c r="F123" s="309">
        <f>D123*E123</f>
        <v>0</v>
      </c>
      <c r="G123" s="277"/>
      <c r="H123" s="502"/>
      <c r="I123" s="287"/>
      <c r="J123" s="276"/>
      <c r="K123" s="378"/>
      <c r="L123" s="277"/>
      <c r="M123" s="505"/>
    </row>
    <row r="124" spans="1:13" ht="12.75">
      <c r="A124" s="344"/>
      <c r="B124" s="372"/>
      <c r="C124" s="287"/>
      <c r="D124" s="290"/>
      <c r="E124" s="379"/>
      <c r="F124" s="309"/>
      <c r="G124" s="277"/>
      <c r="H124" s="502"/>
      <c r="I124" s="287"/>
      <c r="J124" s="290"/>
      <c r="K124" s="378"/>
      <c r="L124" s="277"/>
      <c r="M124" s="505"/>
    </row>
    <row r="125" spans="1:13" ht="38.25">
      <c r="A125" s="367" t="s">
        <v>928</v>
      </c>
      <c r="B125" s="333" t="s">
        <v>415</v>
      </c>
      <c r="C125" s="305" t="s">
        <v>85</v>
      </c>
      <c r="D125" s="231">
        <v>4</v>
      </c>
      <c r="E125" s="379"/>
      <c r="F125" s="309">
        <f>D125*E125</f>
        <v>0</v>
      </c>
      <c r="G125" s="277"/>
      <c r="H125" s="502"/>
      <c r="I125" s="287"/>
      <c r="J125" s="276"/>
      <c r="K125" s="378"/>
      <c r="L125" s="277"/>
      <c r="M125" s="505"/>
    </row>
    <row r="126" spans="1:13" ht="12.75">
      <c r="A126" s="332"/>
      <c r="B126" s="372"/>
      <c r="C126" s="287"/>
      <c r="D126" s="290"/>
      <c r="E126" s="379"/>
      <c r="F126" s="309"/>
      <c r="G126" s="277"/>
      <c r="H126" s="502"/>
      <c r="I126" s="287"/>
      <c r="J126" s="290"/>
      <c r="K126" s="378"/>
      <c r="L126" s="277"/>
      <c r="M126" s="505"/>
    </row>
    <row r="127" spans="1:13" ht="38.25">
      <c r="A127" s="367" t="s">
        <v>929</v>
      </c>
      <c r="B127" s="333" t="s">
        <v>414</v>
      </c>
      <c r="C127" s="305" t="s">
        <v>85</v>
      </c>
      <c r="D127" s="231">
        <v>1</v>
      </c>
      <c r="E127" s="379"/>
      <c r="F127" s="309">
        <f>D127*E127</f>
        <v>0</v>
      </c>
      <c r="G127" s="277"/>
      <c r="H127" s="502"/>
      <c r="I127" s="287"/>
      <c r="J127" s="276"/>
      <c r="K127" s="378"/>
      <c r="L127" s="277"/>
      <c r="M127" s="505"/>
    </row>
    <row r="128" spans="1:13" ht="12.75">
      <c r="A128" s="396"/>
      <c r="B128" s="385"/>
      <c r="C128" s="386"/>
      <c r="D128" s="387"/>
      <c r="E128" s="379"/>
      <c r="F128" s="309"/>
      <c r="G128" s="277"/>
      <c r="H128" s="502"/>
      <c r="I128" s="386"/>
      <c r="J128" s="387"/>
      <c r="K128" s="378"/>
      <c r="L128" s="277"/>
      <c r="M128" s="505"/>
    </row>
    <row r="129" spans="1:13" ht="25.5">
      <c r="A129" s="367" t="s">
        <v>930</v>
      </c>
      <c r="B129" s="333" t="s">
        <v>413</v>
      </c>
      <c r="C129" s="305" t="s">
        <v>85</v>
      </c>
      <c r="D129" s="397">
        <v>3</v>
      </c>
      <c r="E129" s="379"/>
      <c r="F129" s="309">
        <f>D129*E129</f>
        <v>0</v>
      </c>
      <c r="G129" s="277"/>
      <c r="H129" s="502"/>
      <c r="I129" s="287"/>
      <c r="J129" s="290"/>
      <c r="K129" s="378"/>
      <c r="L129" s="277"/>
      <c r="M129" s="505"/>
    </row>
    <row r="130" spans="1:13" ht="12.75">
      <c r="A130" s="396"/>
      <c r="B130" s="385"/>
      <c r="C130" s="386"/>
      <c r="D130" s="387"/>
      <c r="E130" s="379"/>
      <c r="F130" s="309"/>
      <c r="G130" s="277"/>
      <c r="H130" s="502"/>
      <c r="I130" s="386"/>
      <c r="J130" s="387"/>
      <c r="K130" s="378"/>
      <c r="L130" s="277"/>
      <c r="M130" s="505"/>
    </row>
    <row r="131" spans="1:13" ht="114.75">
      <c r="A131" s="367" t="s">
        <v>931</v>
      </c>
      <c r="B131" s="368" t="s">
        <v>412</v>
      </c>
      <c r="C131" s="369" t="s">
        <v>77</v>
      </c>
      <c r="D131" s="231">
        <v>8</v>
      </c>
      <c r="E131" s="379"/>
      <c r="F131" s="309">
        <f>D131*E131</f>
        <v>0</v>
      </c>
      <c r="G131" s="277"/>
      <c r="H131" s="502"/>
      <c r="I131" s="289"/>
      <c r="J131" s="276"/>
      <c r="K131" s="378"/>
      <c r="L131" s="277"/>
      <c r="M131" s="505"/>
    </row>
    <row r="132" spans="1:13" ht="12.75">
      <c r="A132" s="396"/>
      <c r="B132" s="385"/>
      <c r="C132" s="386"/>
      <c r="D132" s="387"/>
      <c r="E132" s="388"/>
      <c r="F132" s="389"/>
      <c r="G132" s="520"/>
      <c r="H132" s="502"/>
      <c r="I132" s="386"/>
      <c r="J132" s="387"/>
      <c r="K132" s="390"/>
      <c r="L132" s="520"/>
      <c r="M132" s="505"/>
    </row>
    <row r="133" spans="1:13" ht="25.5">
      <c r="A133" s="367" t="s">
        <v>932</v>
      </c>
      <c r="B133" s="333" t="s">
        <v>411</v>
      </c>
      <c r="C133" s="305" t="s">
        <v>85</v>
      </c>
      <c r="D133" s="231">
        <v>4</v>
      </c>
      <c r="E133" s="379"/>
      <c r="F133" s="309">
        <f>D133*E133</f>
        <v>0</v>
      </c>
      <c r="G133" s="277"/>
      <c r="H133" s="502"/>
      <c r="I133" s="287"/>
      <c r="J133" s="276"/>
      <c r="K133" s="378"/>
      <c r="L133" s="277"/>
      <c r="M133" s="505"/>
    </row>
    <row r="134" spans="1:13" ht="12.75">
      <c r="A134" s="384"/>
      <c r="B134" s="385"/>
      <c r="C134" s="386"/>
      <c r="D134" s="387"/>
      <c r="E134" s="388"/>
      <c r="F134" s="389"/>
      <c r="G134" s="520"/>
      <c r="H134" s="502"/>
      <c r="I134" s="386"/>
      <c r="J134" s="387"/>
      <c r="K134" s="390"/>
      <c r="L134" s="520"/>
      <c r="M134" s="505"/>
    </row>
    <row r="135" spans="1:13" ht="25.5">
      <c r="A135" s="367" t="s">
        <v>933</v>
      </c>
      <c r="B135" s="333" t="s">
        <v>410</v>
      </c>
      <c r="C135" s="305" t="s">
        <v>85</v>
      </c>
      <c r="D135" s="231">
        <v>2</v>
      </c>
      <c r="E135" s="379"/>
      <c r="F135" s="309">
        <f>D135*E135</f>
        <v>0</v>
      </c>
      <c r="G135" s="277"/>
      <c r="H135" s="502"/>
      <c r="I135" s="287"/>
      <c r="J135" s="276"/>
      <c r="K135" s="378"/>
      <c r="L135" s="277"/>
      <c r="M135" s="505"/>
    </row>
    <row r="136" spans="1:13" ht="12.75">
      <c r="A136" s="332"/>
      <c r="B136" s="372"/>
      <c r="C136" s="287"/>
      <c r="D136" s="290"/>
      <c r="E136" s="379"/>
      <c r="F136" s="309"/>
      <c r="G136" s="277"/>
      <c r="H136" s="502"/>
      <c r="I136" s="287"/>
      <c r="J136" s="290"/>
      <c r="K136" s="378"/>
      <c r="L136" s="277"/>
      <c r="M136" s="505"/>
    </row>
    <row r="137" spans="1:13" ht="25.5">
      <c r="A137" s="367" t="s">
        <v>934</v>
      </c>
      <c r="B137" s="398" t="s">
        <v>408</v>
      </c>
      <c r="C137" s="369" t="s">
        <v>85</v>
      </c>
      <c r="D137" s="290">
        <v>2</v>
      </c>
      <c r="E137" s="379"/>
      <c r="F137" s="309">
        <f>D137*E137</f>
        <v>0</v>
      </c>
      <c r="G137" s="277"/>
      <c r="H137" s="502"/>
      <c r="I137" s="289"/>
      <c r="J137" s="290"/>
      <c r="K137" s="378"/>
      <c r="L137" s="277"/>
      <c r="M137" s="505"/>
    </row>
    <row r="138" spans="1:13" ht="12.75">
      <c r="A138" s="396"/>
      <c r="B138" s="385"/>
      <c r="C138" s="386"/>
      <c r="D138" s="387"/>
      <c r="E138" s="379"/>
      <c r="F138" s="309"/>
      <c r="G138" s="277"/>
      <c r="H138" s="502"/>
      <c r="I138" s="386"/>
      <c r="J138" s="387"/>
      <c r="K138" s="378"/>
      <c r="L138" s="277"/>
      <c r="M138" s="505"/>
    </row>
    <row r="139" spans="1:13" ht="102">
      <c r="A139" s="367" t="s">
        <v>935</v>
      </c>
      <c r="B139" s="333" t="s">
        <v>409</v>
      </c>
      <c r="C139" s="305" t="s">
        <v>67</v>
      </c>
      <c r="D139" s="231">
        <v>1</v>
      </c>
      <c r="E139" s="379"/>
      <c r="F139" s="309">
        <f>D139*E139</f>
        <v>0</v>
      </c>
      <c r="G139" s="277"/>
      <c r="H139" s="502"/>
      <c r="I139" s="287"/>
      <c r="J139" s="276"/>
      <c r="K139" s="378"/>
      <c r="L139" s="277"/>
      <c r="M139" s="505"/>
    </row>
    <row r="140" spans="1:13" ht="12.75">
      <c r="A140" s="399"/>
      <c r="B140" s="385"/>
      <c r="C140" s="386"/>
      <c r="D140" s="387"/>
      <c r="E140" s="379"/>
      <c r="F140" s="309"/>
      <c r="G140" s="277"/>
      <c r="H140" s="502"/>
      <c r="I140" s="386"/>
      <c r="J140" s="387"/>
      <c r="K140" s="378"/>
      <c r="L140" s="277"/>
      <c r="M140" s="505"/>
    </row>
    <row r="141" spans="1:13" ht="76.5">
      <c r="A141" s="367" t="s">
        <v>936</v>
      </c>
      <c r="B141" s="333" t="s">
        <v>1011</v>
      </c>
      <c r="C141" s="305" t="s">
        <v>85</v>
      </c>
      <c r="D141" s="380">
        <v>1</v>
      </c>
      <c r="E141" s="379"/>
      <c r="F141" s="309">
        <f>D141*E141</f>
        <v>0</v>
      </c>
      <c r="G141" s="277"/>
      <c r="H141" s="502"/>
      <c r="I141" s="287"/>
      <c r="J141" s="519"/>
      <c r="K141" s="378"/>
      <c r="L141" s="277"/>
      <c r="M141" s="505"/>
    </row>
    <row r="142" spans="1:13" ht="12.75">
      <c r="A142" s="361"/>
      <c r="B142" s="372"/>
      <c r="C142" s="287"/>
      <c r="D142" s="377"/>
      <c r="E142" s="379"/>
      <c r="F142" s="309"/>
      <c r="G142" s="277"/>
      <c r="H142" s="502"/>
      <c r="I142" s="287"/>
      <c r="J142" s="377"/>
      <c r="K142" s="378"/>
      <c r="L142" s="277"/>
      <c r="M142" s="505"/>
    </row>
    <row r="143" spans="1:13" ht="38.25">
      <c r="A143" s="367" t="s">
        <v>937</v>
      </c>
      <c r="B143" s="368" t="s">
        <v>134</v>
      </c>
      <c r="C143" s="369" t="s">
        <v>77</v>
      </c>
      <c r="D143" s="377">
        <v>138</v>
      </c>
      <c r="E143" s="379"/>
      <c r="F143" s="309">
        <f>D143*E143</f>
        <v>0</v>
      </c>
      <c r="G143" s="277"/>
      <c r="H143" s="502"/>
      <c r="I143" s="289"/>
      <c r="J143" s="377"/>
      <c r="K143" s="378"/>
      <c r="L143" s="277"/>
      <c r="M143" s="505"/>
    </row>
    <row r="144" spans="1:13" ht="12.75">
      <c r="A144" s="361"/>
      <c r="B144" s="372"/>
      <c r="C144" s="287"/>
      <c r="D144" s="290"/>
      <c r="E144" s="379"/>
      <c r="F144" s="309"/>
      <c r="G144" s="277"/>
      <c r="H144" s="502"/>
      <c r="I144" s="287"/>
      <c r="J144" s="290"/>
      <c r="K144" s="378"/>
      <c r="L144" s="277"/>
      <c r="M144" s="505"/>
    </row>
    <row r="145" spans="1:13" ht="25.5">
      <c r="A145" s="367" t="s">
        <v>938</v>
      </c>
      <c r="B145" s="333" t="s">
        <v>407</v>
      </c>
      <c r="C145" s="305" t="s">
        <v>77</v>
      </c>
      <c r="D145" s="231">
        <v>138</v>
      </c>
      <c r="E145" s="379"/>
      <c r="F145" s="309">
        <f>D145*E145</f>
        <v>0</v>
      </c>
      <c r="G145" s="277"/>
      <c r="H145" s="502"/>
      <c r="I145" s="287"/>
      <c r="J145" s="276"/>
      <c r="K145" s="378"/>
      <c r="L145" s="277"/>
      <c r="M145" s="505"/>
    </row>
    <row r="146" spans="1:13" ht="12.75">
      <c r="A146" s="400"/>
      <c r="B146" s="401" t="s">
        <v>417</v>
      </c>
      <c r="C146" s="402"/>
      <c r="D146" s="403"/>
      <c r="E146" s="404"/>
      <c r="F146" s="405">
        <f>SUM(F115:F145)</f>
        <v>0</v>
      </c>
      <c r="G146" s="321"/>
      <c r="H146" s="502"/>
      <c r="I146" s="327"/>
      <c r="J146" s="523"/>
      <c r="K146" s="378"/>
      <c r="L146" s="321"/>
      <c r="M146" s="505"/>
    </row>
    <row r="147" spans="1:13" ht="12.75">
      <c r="A147" s="361"/>
      <c r="B147" s="382"/>
      <c r="C147" s="327"/>
      <c r="D147" s="383"/>
      <c r="E147" s="371"/>
      <c r="F147" s="406"/>
      <c r="G147" s="406"/>
      <c r="H147" s="502"/>
      <c r="I147" s="327"/>
      <c r="J147" s="383"/>
      <c r="K147" s="371"/>
      <c r="L147" s="406"/>
      <c r="M147" s="505"/>
    </row>
    <row r="148" spans="1:13" ht="12.75">
      <c r="A148" s="361"/>
      <c r="B148" s="382"/>
      <c r="C148" s="327"/>
      <c r="D148" s="383"/>
      <c r="E148" s="371"/>
      <c r="F148" s="406"/>
      <c r="G148" s="406"/>
      <c r="H148" s="502"/>
      <c r="I148" s="327"/>
      <c r="J148" s="383"/>
      <c r="K148" s="371"/>
      <c r="L148" s="406"/>
      <c r="M148" s="505"/>
    </row>
    <row r="149" spans="1:13" ht="12.75">
      <c r="A149" s="344" t="s">
        <v>364</v>
      </c>
      <c r="B149" s="350" t="s">
        <v>130</v>
      </c>
      <c r="C149" s="351"/>
      <c r="D149" s="334"/>
      <c r="E149" s="335"/>
      <c r="F149" s="336"/>
      <c r="G149" s="40"/>
      <c r="H149" s="502"/>
      <c r="I149" s="327"/>
      <c r="J149" s="374"/>
      <c r="K149" s="371"/>
      <c r="L149" s="40"/>
      <c r="M149" s="505"/>
    </row>
    <row r="150" spans="1:13" ht="12.75">
      <c r="A150" s="344"/>
      <c r="B150" s="350"/>
      <c r="C150" s="351"/>
      <c r="D150" s="334"/>
      <c r="E150" s="335"/>
      <c r="F150" s="336"/>
      <c r="G150" s="40"/>
      <c r="H150" s="502"/>
      <c r="I150" s="327"/>
      <c r="J150" s="374"/>
      <c r="K150" s="371"/>
      <c r="L150" s="40"/>
      <c r="M150" s="505"/>
    </row>
    <row r="151" spans="1:13" ht="25.5">
      <c r="A151" s="367" t="s">
        <v>939</v>
      </c>
      <c r="B151" s="398" t="s">
        <v>375</v>
      </c>
      <c r="C151" s="369" t="s">
        <v>73</v>
      </c>
      <c r="D151" s="380">
        <v>2</v>
      </c>
      <c r="E151" s="379"/>
      <c r="F151" s="309">
        <f>D151*E151</f>
        <v>0</v>
      </c>
      <c r="G151" s="277"/>
      <c r="H151" s="502"/>
      <c r="I151" s="289"/>
      <c r="J151" s="519"/>
      <c r="K151" s="378"/>
      <c r="L151" s="277"/>
      <c r="M151" s="505"/>
    </row>
    <row r="152" spans="1:13" ht="12.75">
      <c r="A152" s="407"/>
      <c r="B152" s="408"/>
      <c r="C152" s="289"/>
      <c r="D152" s="377"/>
      <c r="E152" s="379"/>
      <c r="F152" s="309"/>
      <c r="G152" s="277"/>
      <c r="H152" s="502"/>
      <c r="I152" s="289"/>
      <c r="J152" s="377"/>
      <c r="K152" s="378"/>
      <c r="L152" s="277"/>
      <c r="M152" s="505"/>
    </row>
    <row r="153" spans="1:13" ht="25.5">
      <c r="A153" s="367" t="s">
        <v>940</v>
      </c>
      <c r="B153" s="333" t="s">
        <v>374</v>
      </c>
      <c r="C153" s="305" t="s">
        <v>73</v>
      </c>
      <c r="D153" s="290">
        <v>106</v>
      </c>
      <c r="E153" s="379"/>
      <c r="F153" s="309">
        <f>D153*E153</f>
        <v>0</v>
      </c>
      <c r="G153" s="277"/>
      <c r="H153" s="502"/>
      <c r="I153" s="287"/>
      <c r="J153" s="290"/>
      <c r="K153" s="378"/>
      <c r="L153" s="277"/>
      <c r="M153" s="505"/>
    </row>
    <row r="154" spans="1:13" ht="12.75">
      <c r="A154" s="344"/>
      <c r="B154" s="372"/>
      <c r="C154" s="287"/>
      <c r="D154" s="290"/>
      <c r="E154" s="379"/>
      <c r="F154" s="309"/>
      <c r="G154" s="277"/>
      <c r="H154" s="502"/>
      <c r="I154" s="287"/>
      <c r="J154" s="290"/>
      <c r="K154" s="378"/>
      <c r="L154" s="277"/>
      <c r="M154" s="505"/>
    </row>
    <row r="155" spans="1:13" ht="25.5">
      <c r="A155" s="367" t="s">
        <v>941</v>
      </c>
      <c r="B155" s="333" t="s">
        <v>982</v>
      </c>
      <c r="C155" s="305" t="s">
        <v>73</v>
      </c>
      <c r="D155" s="290">
        <v>36</v>
      </c>
      <c r="E155" s="379"/>
      <c r="F155" s="309">
        <f>D155*E155</f>
        <v>0</v>
      </c>
      <c r="G155" s="277"/>
      <c r="H155" s="502"/>
      <c r="I155" s="287"/>
      <c r="J155" s="290"/>
      <c r="K155" s="378"/>
      <c r="L155" s="277"/>
      <c r="M155" s="505"/>
    </row>
    <row r="156" spans="1:13" ht="12.75">
      <c r="A156" s="344"/>
      <c r="B156" s="372"/>
      <c r="C156" s="287"/>
      <c r="D156" s="290"/>
      <c r="E156" s="379"/>
      <c r="F156" s="309"/>
      <c r="G156" s="277"/>
      <c r="H156" s="502"/>
      <c r="I156" s="287"/>
      <c r="J156" s="290"/>
      <c r="K156" s="378"/>
      <c r="L156" s="277"/>
      <c r="M156" s="505"/>
    </row>
    <row r="157" spans="1:13" ht="25.5">
      <c r="A157" s="367" t="s">
        <v>942</v>
      </c>
      <c r="B157" s="333" t="s">
        <v>376</v>
      </c>
      <c r="C157" s="305" t="s">
        <v>73</v>
      </c>
      <c r="D157" s="290">
        <v>276</v>
      </c>
      <c r="E157" s="379"/>
      <c r="F157" s="309">
        <f>D157*E157</f>
        <v>0</v>
      </c>
      <c r="G157" s="277"/>
      <c r="H157" s="502"/>
      <c r="I157" s="287"/>
      <c r="J157" s="290"/>
      <c r="K157" s="378"/>
      <c r="L157" s="277"/>
      <c r="M157" s="505"/>
    </row>
    <row r="158" spans="1:13" ht="12.75">
      <c r="A158" s="344"/>
      <c r="B158" s="372"/>
      <c r="C158" s="287"/>
      <c r="D158" s="290"/>
      <c r="E158" s="379"/>
      <c r="F158" s="309"/>
      <c r="G158" s="277"/>
      <c r="H158" s="502"/>
      <c r="I158" s="287"/>
      <c r="J158" s="290"/>
      <c r="K158" s="378"/>
      <c r="L158" s="277"/>
      <c r="M158" s="505"/>
    </row>
    <row r="159" spans="1:13" ht="25.5">
      <c r="A159" s="367" t="s">
        <v>943</v>
      </c>
      <c r="B159" s="333" t="s">
        <v>983</v>
      </c>
      <c r="C159" s="305" t="s">
        <v>73</v>
      </c>
      <c r="D159" s="290">
        <v>223</v>
      </c>
      <c r="E159" s="379"/>
      <c r="F159" s="309">
        <f aca="true" t="shared" si="1" ref="F159:F177">D159*E159</f>
        <v>0</v>
      </c>
      <c r="G159" s="277"/>
      <c r="H159" s="502"/>
      <c r="I159" s="287"/>
      <c r="J159" s="290"/>
      <c r="K159" s="378"/>
      <c r="L159" s="277"/>
      <c r="M159" s="505"/>
    </row>
    <row r="160" spans="1:13" ht="12.75">
      <c r="A160" s="384"/>
      <c r="B160" s="385"/>
      <c r="C160" s="386"/>
      <c r="D160" s="387"/>
      <c r="E160" s="388"/>
      <c r="F160" s="309"/>
      <c r="G160" s="277"/>
      <c r="H160" s="502"/>
      <c r="I160" s="386"/>
      <c r="J160" s="387"/>
      <c r="K160" s="390"/>
      <c r="L160" s="277"/>
      <c r="M160" s="505"/>
    </row>
    <row r="161" spans="1:13" ht="25.5">
      <c r="A161" s="367" t="s">
        <v>944</v>
      </c>
      <c r="B161" s="333" t="s">
        <v>377</v>
      </c>
      <c r="C161" s="305" t="s">
        <v>81</v>
      </c>
      <c r="D161" s="290">
        <v>210</v>
      </c>
      <c r="E161" s="379"/>
      <c r="F161" s="309">
        <f t="shared" si="1"/>
        <v>0</v>
      </c>
      <c r="G161" s="277"/>
      <c r="H161" s="502"/>
      <c r="I161" s="287"/>
      <c r="J161" s="290"/>
      <c r="K161" s="378"/>
      <c r="L161" s="277"/>
      <c r="M161" s="505"/>
    </row>
    <row r="162" spans="1:13" ht="12.75">
      <c r="A162" s="344"/>
      <c r="B162" s="372"/>
      <c r="C162" s="287"/>
      <c r="D162" s="290"/>
      <c r="E162" s="379"/>
      <c r="F162" s="309"/>
      <c r="G162" s="277"/>
      <c r="H162" s="502"/>
      <c r="I162" s="287"/>
      <c r="J162" s="290"/>
      <c r="K162" s="378"/>
      <c r="L162" s="277"/>
      <c r="M162" s="505"/>
    </row>
    <row r="163" spans="1:13" ht="25.5">
      <c r="A163" s="367" t="s">
        <v>945</v>
      </c>
      <c r="B163" s="333" t="s">
        <v>984</v>
      </c>
      <c r="C163" s="305" t="s">
        <v>81</v>
      </c>
      <c r="D163" s="290">
        <v>1619</v>
      </c>
      <c r="E163" s="379"/>
      <c r="F163" s="309">
        <f t="shared" si="1"/>
        <v>0</v>
      </c>
      <c r="G163" s="277"/>
      <c r="H163" s="502"/>
      <c r="I163" s="287"/>
      <c r="J163" s="290"/>
      <c r="K163" s="378"/>
      <c r="L163" s="277"/>
      <c r="M163" s="505"/>
    </row>
    <row r="164" spans="1:13" ht="12.75">
      <c r="A164" s="344"/>
      <c r="B164" s="372"/>
      <c r="C164" s="287"/>
      <c r="D164" s="290"/>
      <c r="E164" s="379"/>
      <c r="F164" s="309"/>
      <c r="G164" s="277"/>
      <c r="H164" s="502"/>
      <c r="I164" s="287"/>
      <c r="J164" s="290"/>
      <c r="K164" s="378"/>
      <c r="L164" s="277"/>
      <c r="M164" s="505"/>
    </row>
    <row r="165" spans="1:13" ht="25.5">
      <c r="A165" s="367" t="s">
        <v>946</v>
      </c>
      <c r="B165" s="333" t="s">
        <v>378</v>
      </c>
      <c r="C165" s="305" t="s">
        <v>81</v>
      </c>
      <c r="D165" s="290">
        <v>1620</v>
      </c>
      <c r="E165" s="379"/>
      <c r="F165" s="309">
        <f t="shared" si="1"/>
        <v>0</v>
      </c>
      <c r="G165" s="277"/>
      <c r="H165" s="502"/>
      <c r="I165" s="287"/>
      <c r="J165" s="290"/>
      <c r="K165" s="378"/>
      <c r="L165" s="277"/>
      <c r="M165" s="505"/>
    </row>
    <row r="166" spans="1:13" ht="12.75">
      <c r="A166" s="344"/>
      <c r="B166" s="372"/>
      <c r="C166" s="287"/>
      <c r="D166" s="290"/>
      <c r="E166" s="379"/>
      <c r="F166" s="309"/>
      <c r="G166" s="277"/>
      <c r="H166" s="502"/>
      <c r="I166" s="287"/>
      <c r="J166" s="290"/>
      <c r="K166" s="378"/>
      <c r="L166" s="277"/>
      <c r="M166" s="505"/>
    </row>
    <row r="167" spans="1:13" ht="25.5">
      <c r="A167" s="367" t="s">
        <v>947</v>
      </c>
      <c r="B167" s="333" t="s">
        <v>379</v>
      </c>
      <c r="C167" s="305" t="s">
        <v>81</v>
      </c>
      <c r="D167" s="290">
        <v>951</v>
      </c>
      <c r="E167" s="379"/>
      <c r="F167" s="309">
        <f t="shared" si="1"/>
        <v>0</v>
      </c>
      <c r="G167" s="277"/>
      <c r="H167" s="502"/>
      <c r="I167" s="287"/>
      <c r="J167" s="290"/>
      <c r="K167" s="378"/>
      <c r="L167" s="277"/>
      <c r="M167" s="505"/>
    </row>
    <row r="168" spans="1:13" ht="12.75">
      <c r="A168" s="344"/>
      <c r="B168" s="372"/>
      <c r="C168" s="287"/>
      <c r="D168" s="290"/>
      <c r="E168" s="379"/>
      <c r="F168" s="309"/>
      <c r="G168" s="277"/>
      <c r="H168" s="502"/>
      <c r="I168" s="287"/>
      <c r="J168" s="290"/>
      <c r="K168" s="378"/>
      <c r="L168" s="277"/>
      <c r="M168" s="505"/>
    </row>
    <row r="169" spans="1:13" ht="25.5">
      <c r="A169" s="367" t="s">
        <v>948</v>
      </c>
      <c r="B169" s="333" t="s">
        <v>380</v>
      </c>
      <c r="C169" s="305" t="s">
        <v>81</v>
      </c>
      <c r="D169" s="290">
        <v>143</v>
      </c>
      <c r="E169" s="379"/>
      <c r="F169" s="309">
        <f t="shared" si="1"/>
        <v>0</v>
      </c>
      <c r="G169" s="277"/>
      <c r="H169" s="502"/>
      <c r="I169" s="287"/>
      <c r="J169" s="290"/>
      <c r="K169" s="378"/>
      <c r="L169" s="277"/>
      <c r="M169" s="505"/>
    </row>
    <row r="170" spans="1:13" ht="12.75">
      <c r="A170" s="344"/>
      <c r="B170" s="372"/>
      <c r="C170" s="287"/>
      <c r="D170" s="290"/>
      <c r="E170" s="379"/>
      <c r="F170" s="309"/>
      <c r="G170" s="277"/>
      <c r="H170" s="502"/>
      <c r="I170" s="287"/>
      <c r="J170" s="290"/>
      <c r="K170" s="378"/>
      <c r="L170" s="277"/>
      <c r="M170" s="505"/>
    </row>
    <row r="171" spans="1:13" ht="25.5">
      <c r="A171" s="367" t="s">
        <v>949</v>
      </c>
      <c r="B171" s="333" t="s">
        <v>985</v>
      </c>
      <c r="C171" s="305" t="s">
        <v>81</v>
      </c>
      <c r="D171" s="290">
        <v>948</v>
      </c>
      <c r="E171" s="379"/>
      <c r="F171" s="309">
        <f t="shared" si="1"/>
        <v>0</v>
      </c>
      <c r="G171" s="277"/>
      <c r="H171" s="502"/>
      <c r="I171" s="287"/>
      <c r="J171" s="290"/>
      <c r="K171" s="378"/>
      <c r="L171" s="277"/>
      <c r="M171" s="505"/>
    </row>
    <row r="172" spans="1:13" ht="12.75">
      <c r="A172" s="344"/>
      <c r="B172" s="372"/>
      <c r="C172" s="287"/>
      <c r="D172" s="290"/>
      <c r="E172" s="379"/>
      <c r="F172" s="309"/>
      <c r="G172" s="277"/>
      <c r="H172" s="502"/>
      <c r="I172" s="287"/>
      <c r="J172" s="290"/>
      <c r="K172" s="378"/>
      <c r="L172" s="277"/>
      <c r="M172" s="505"/>
    </row>
    <row r="173" spans="1:13" ht="25.5">
      <c r="A173" s="367" t="s">
        <v>950</v>
      </c>
      <c r="B173" s="333" t="s">
        <v>381</v>
      </c>
      <c r="C173" s="305" t="s">
        <v>81</v>
      </c>
      <c r="D173" s="290">
        <v>542</v>
      </c>
      <c r="E173" s="379"/>
      <c r="F173" s="309">
        <f t="shared" si="1"/>
        <v>0</v>
      </c>
      <c r="G173" s="277"/>
      <c r="H173" s="502"/>
      <c r="I173" s="287"/>
      <c r="J173" s="290"/>
      <c r="K173" s="378"/>
      <c r="L173" s="277"/>
      <c r="M173" s="505"/>
    </row>
    <row r="174" spans="1:13" ht="12.75">
      <c r="A174" s="344"/>
      <c r="B174" s="372"/>
      <c r="C174" s="287"/>
      <c r="D174" s="290"/>
      <c r="E174" s="379"/>
      <c r="F174" s="309"/>
      <c r="G174" s="277"/>
      <c r="H174" s="502"/>
      <c r="I174" s="287"/>
      <c r="J174" s="290"/>
      <c r="K174" s="378"/>
      <c r="L174" s="277"/>
      <c r="M174" s="505"/>
    </row>
    <row r="175" spans="1:13" ht="25.5">
      <c r="A175" s="367" t="s">
        <v>951</v>
      </c>
      <c r="B175" s="333" t="s">
        <v>382</v>
      </c>
      <c r="C175" s="305" t="s">
        <v>81</v>
      </c>
      <c r="D175" s="290">
        <v>556</v>
      </c>
      <c r="E175" s="379"/>
      <c r="F175" s="309">
        <f t="shared" si="1"/>
        <v>0</v>
      </c>
      <c r="G175" s="277"/>
      <c r="H175" s="502"/>
      <c r="I175" s="287"/>
      <c r="J175" s="290"/>
      <c r="K175" s="378"/>
      <c r="L175" s="277"/>
      <c r="M175" s="505"/>
    </row>
    <row r="176" spans="1:13" ht="12.75">
      <c r="A176" s="344"/>
      <c r="B176" s="372"/>
      <c r="C176" s="287"/>
      <c r="D176" s="290"/>
      <c r="E176" s="379"/>
      <c r="F176" s="309"/>
      <c r="G176" s="277"/>
      <c r="H176" s="502"/>
      <c r="I176" s="287"/>
      <c r="J176" s="290"/>
      <c r="K176" s="378"/>
      <c r="L176" s="277"/>
      <c r="M176" s="505"/>
    </row>
    <row r="177" spans="1:13" ht="25.5">
      <c r="A177" s="367" t="s">
        <v>952</v>
      </c>
      <c r="B177" s="333" t="s">
        <v>383</v>
      </c>
      <c r="C177" s="305" t="s">
        <v>81</v>
      </c>
      <c r="D177" s="290">
        <v>151</v>
      </c>
      <c r="E177" s="379"/>
      <c r="F177" s="309">
        <f t="shared" si="1"/>
        <v>0</v>
      </c>
      <c r="G177" s="277"/>
      <c r="H177" s="502"/>
      <c r="I177" s="287"/>
      <c r="J177" s="290"/>
      <c r="K177" s="378"/>
      <c r="L177" s="277"/>
      <c r="M177" s="505"/>
    </row>
    <row r="178" spans="1:13" ht="12.75">
      <c r="A178" s="344"/>
      <c r="B178" s="350"/>
      <c r="C178" s="351"/>
      <c r="D178" s="409"/>
      <c r="E178" s="379"/>
      <c r="F178" s="309"/>
      <c r="G178" s="277"/>
      <c r="H178" s="502"/>
      <c r="I178" s="327"/>
      <c r="J178" s="319"/>
      <c r="K178" s="378"/>
      <c r="L178" s="277"/>
      <c r="M178" s="505"/>
    </row>
    <row r="179" spans="1:13" ht="25.5">
      <c r="A179" s="367" t="s">
        <v>953</v>
      </c>
      <c r="B179" s="368" t="s">
        <v>385</v>
      </c>
      <c r="C179" s="369" t="s">
        <v>76</v>
      </c>
      <c r="D179" s="290">
        <v>38.5</v>
      </c>
      <c r="E179" s="379"/>
      <c r="F179" s="309">
        <f>D179*E179</f>
        <v>0</v>
      </c>
      <c r="G179" s="277"/>
      <c r="H179" s="502"/>
      <c r="I179" s="289"/>
      <c r="J179" s="290"/>
      <c r="K179" s="378"/>
      <c r="L179" s="277"/>
      <c r="M179" s="505"/>
    </row>
    <row r="180" spans="1:13" ht="12.75">
      <c r="A180" s="384"/>
      <c r="B180" s="372"/>
      <c r="C180" s="287"/>
      <c r="D180" s="290"/>
      <c r="E180" s="379"/>
      <c r="F180" s="309"/>
      <c r="G180" s="277"/>
      <c r="H180" s="502"/>
      <c r="I180" s="287"/>
      <c r="J180" s="290"/>
      <c r="K180" s="378"/>
      <c r="L180" s="277"/>
      <c r="M180" s="505"/>
    </row>
    <row r="181" spans="1:13" ht="38.25">
      <c r="A181" s="367" t="s">
        <v>954</v>
      </c>
      <c r="B181" s="368" t="s">
        <v>384</v>
      </c>
      <c r="C181" s="369" t="s">
        <v>76</v>
      </c>
      <c r="D181" s="290">
        <v>25.5</v>
      </c>
      <c r="E181" s="379"/>
      <c r="F181" s="309">
        <f>D181*E181</f>
        <v>0</v>
      </c>
      <c r="G181" s="277"/>
      <c r="H181" s="502"/>
      <c r="I181" s="289"/>
      <c r="J181" s="290"/>
      <c r="K181" s="378"/>
      <c r="L181" s="277"/>
      <c r="M181" s="505"/>
    </row>
    <row r="182" spans="1:13" ht="12.75">
      <c r="A182" s="344"/>
      <c r="B182" s="372"/>
      <c r="C182" s="287"/>
      <c r="D182" s="290"/>
      <c r="E182" s="379"/>
      <c r="F182" s="309"/>
      <c r="G182" s="277"/>
      <c r="H182" s="502"/>
      <c r="I182" s="287"/>
      <c r="J182" s="290"/>
      <c r="K182" s="378"/>
      <c r="L182" s="277"/>
      <c r="M182" s="505"/>
    </row>
    <row r="183" spans="1:13" ht="38.25">
      <c r="A183" s="367" t="s">
        <v>955</v>
      </c>
      <c r="B183" s="368" t="s">
        <v>386</v>
      </c>
      <c r="C183" s="369" t="s">
        <v>76</v>
      </c>
      <c r="D183" s="290">
        <v>4</v>
      </c>
      <c r="E183" s="379"/>
      <c r="F183" s="309">
        <f aca="true" t="shared" si="2" ref="F183:F189">D183*E183</f>
        <v>0</v>
      </c>
      <c r="G183" s="277"/>
      <c r="H183" s="502"/>
      <c r="I183" s="289"/>
      <c r="J183" s="290"/>
      <c r="K183" s="378"/>
      <c r="L183" s="277"/>
      <c r="M183" s="505"/>
    </row>
    <row r="184" spans="1:13" ht="12.75">
      <c r="A184" s="344"/>
      <c r="B184" s="372"/>
      <c r="C184" s="287"/>
      <c r="D184" s="290"/>
      <c r="E184" s="379"/>
      <c r="F184" s="309"/>
      <c r="G184" s="277"/>
      <c r="H184" s="502"/>
      <c r="I184" s="287"/>
      <c r="J184" s="290"/>
      <c r="K184" s="378"/>
      <c r="L184" s="277"/>
      <c r="M184" s="505"/>
    </row>
    <row r="185" spans="1:13" ht="25.5">
      <c r="A185" s="367" t="s">
        <v>956</v>
      </c>
      <c r="B185" s="368" t="s">
        <v>387</v>
      </c>
      <c r="C185" s="369" t="s">
        <v>76</v>
      </c>
      <c r="D185" s="290">
        <v>28.5</v>
      </c>
      <c r="E185" s="379"/>
      <c r="F185" s="309">
        <f t="shared" si="2"/>
        <v>0</v>
      </c>
      <c r="G185" s="277"/>
      <c r="H185" s="502"/>
      <c r="I185" s="289"/>
      <c r="J185" s="290"/>
      <c r="K185" s="378"/>
      <c r="L185" s="277"/>
      <c r="M185" s="505"/>
    </row>
    <row r="186" spans="1:13" ht="12.75">
      <c r="A186" s="344"/>
      <c r="B186" s="372"/>
      <c r="C186" s="287"/>
      <c r="D186" s="290"/>
      <c r="E186" s="379"/>
      <c r="F186" s="309"/>
      <c r="G186" s="277"/>
      <c r="H186" s="502"/>
      <c r="I186" s="287"/>
      <c r="J186" s="290"/>
      <c r="K186" s="378"/>
      <c r="L186" s="277"/>
      <c r="M186" s="505"/>
    </row>
    <row r="187" spans="1:13" ht="38.25">
      <c r="A187" s="367" t="s">
        <v>957</v>
      </c>
      <c r="B187" s="368" t="s">
        <v>388</v>
      </c>
      <c r="C187" s="369" t="s">
        <v>76</v>
      </c>
      <c r="D187" s="290">
        <v>22.5</v>
      </c>
      <c r="E187" s="379"/>
      <c r="F187" s="309">
        <f t="shared" si="2"/>
        <v>0</v>
      </c>
      <c r="G187" s="277"/>
      <c r="H187" s="502"/>
      <c r="I187" s="289"/>
      <c r="J187" s="290"/>
      <c r="K187" s="378"/>
      <c r="L187" s="277"/>
      <c r="M187" s="505"/>
    </row>
    <row r="188" spans="1:13" ht="12.75">
      <c r="A188" s="344"/>
      <c r="B188" s="372"/>
      <c r="C188" s="287"/>
      <c r="D188" s="290"/>
      <c r="E188" s="379"/>
      <c r="F188" s="309"/>
      <c r="G188" s="277"/>
      <c r="H188" s="502"/>
      <c r="I188" s="287"/>
      <c r="J188" s="290"/>
      <c r="K188" s="378"/>
      <c r="L188" s="277"/>
      <c r="M188" s="505"/>
    </row>
    <row r="189" spans="1:13" ht="63.75">
      <c r="A189" s="410" t="s">
        <v>958</v>
      </c>
      <c r="B189" s="333" t="s">
        <v>389</v>
      </c>
      <c r="C189" s="305" t="s">
        <v>67</v>
      </c>
      <c r="D189" s="231">
        <v>1</v>
      </c>
      <c r="E189" s="379"/>
      <c r="F189" s="309">
        <f t="shared" si="2"/>
        <v>0</v>
      </c>
      <c r="G189" s="277"/>
      <c r="H189" s="502"/>
      <c r="I189" s="287"/>
      <c r="J189" s="276"/>
      <c r="K189" s="378"/>
      <c r="L189" s="277"/>
      <c r="M189" s="505"/>
    </row>
    <row r="190" spans="1:13" ht="12.75">
      <c r="A190" s="367"/>
      <c r="B190" s="411"/>
      <c r="C190" s="287"/>
      <c r="D190" s="290"/>
      <c r="E190" s="379"/>
      <c r="F190" s="277"/>
      <c r="G190" s="277"/>
      <c r="H190" s="502"/>
      <c r="I190" s="287"/>
      <c r="J190" s="290"/>
      <c r="K190" s="378"/>
      <c r="L190" s="277"/>
      <c r="M190" s="505"/>
    </row>
    <row r="191" spans="1:13" ht="140.25">
      <c r="A191" s="367" t="s">
        <v>959</v>
      </c>
      <c r="B191" s="333" t="s">
        <v>390</v>
      </c>
      <c r="C191" s="305" t="s">
        <v>77</v>
      </c>
      <c r="D191" s="231">
        <v>90</v>
      </c>
      <c r="E191" s="486"/>
      <c r="F191" s="277">
        <f>D191*E191</f>
        <v>0</v>
      </c>
      <c r="G191" s="277"/>
      <c r="H191" s="502"/>
      <c r="I191" s="287"/>
      <c r="J191" s="276"/>
      <c r="K191" s="378"/>
      <c r="L191" s="277"/>
      <c r="M191" s="505"/>
    </row>
    <row r="192" spans="1:13" ht="12.75">
      <c r="A192" s="344"/>
      <c r="B192" s="338"/>
      <c r="C192" s="287"/>
      <c r="D192" s="290"/>
      <c r="E192" s="379"/>
      <c r="F192" s="277"/>
      <c r="G192" s="277"/>
      <c r="H192" s="502"/>
      <c r="I192" s="287"/>
      <c r="J192" s="290"/>
      <c r="K192" s="378"/>
      <c r="L192" s="277"/>
      <c r="M192" s="505"/>
    </row>
    <row r="193" spans="1:13" ht="63.75">
      <c r="A193" s="367" t="s">
        <v>960</v>
      </c>
      <c r="B193" s="333" t="s">
        <v>391</v>
      </c>
      <c r="C193" s="305" t="s">
        <v>73</v>
      </c>
      <c r="D193" s="231">
        <v>129</v>
      </c>
      <c r="E193" s="379"/>
      <c r="F193" s="277">
        <f>D193*E193</f>
        <v>0</v>
      </c>
      <c r="G193" s="277"/>
      <c r="H193" s="502"/>
      <c r="I193" s="287"/>
      <c r="J193" s="276"/>
      <c r="K193" s="378"/>
      <c r="L193" s="277"/>
      <c r="M193" s="505"/>
    </row>
    <row r="194" spans="1:13" ht="12.75">
      <c r="A194" s="344"/>
      <c r="B194" s="338"/>
      <c r="C194" s="287"/>
      <c r="D194" s="290"/>
      <c r="E194" s="379"/>
      <c r="F194" s="277"/>
      <c r="G194" s="277"/>
      <c r="H194" s="502"/>
      <c r="I194" s="287"/>
      <c r="J194" s="290"/>
      <c r="K194" s="378"/>
      <c r="L194" s="277"/>
      <c r="M194" s="505"/>
    </row>
    <row r="195" spans="1:13" ht="102">
      <c r="A195" s="367" t="s">
        <v>961</v>
      </c>
      <c r="B195" s="333" t="s">
        <v>395</v>
      </c>
      <c r="C195" s="305" t="s">
        <v>77</v>
      </c>
      <c r="D195" s="380">
        <v>4</v>
      </c>
      <c r="E195" s="486"/>
      <c r="F195" s="277">
        <f>D195*E195</f>
        <v>0</v>
      </c>
      <c r="G195" s="277"/>
      <c r="H195" s="502"/>
      <c r="I195" s="287"/>
      <c r="J195" s="519"/>
      <c r="K195" s="378"/>
      <c r="L195" s="277"/>
      <c r="M195" s="505"/>
    </row>
    <row r="196" spans="1:13" ht="12.75">
      <c r="A196" s="412"/>
      <c r="B196" s="372"/>
      <c r="C196" s="287"/>
      <c r="D196" s="290"/>
      <c r="E196" s="390"/>
      <c r="F196" s="309"/>
      <c r="G196" s="277"/>
      <c r="H196" s="502"/>
      <c r="I196" s="287"/>
      <c r="J196" s="290"/>
      <c r="K196" s="390"/>
      <c r="L196" s="277"/>
      <c r="M196" s="505"/>
    </row>
    <row r="197" spans="1:13" ht="89.25">
      <c r="A197" s="367" t="s">
        <v>962</v>
      </c>
      <c r="B197" s="333" t="s">
        <v>394</v>
      </c>
      <c r="C197" s="305" t="s">
        <v>85</v>
      </c>
      <c r="D197" s="231">
        <v>1</v>
      </c>
      <c r="E197" s="486"/>
      <c r="F197" s="309">
        <f>D197*E197</f>
        <v>0</v>
      </c>
      <c r="G197" s="277"/>
      <c r="H197" s="502"/>
      <c r="I197" s="287"/>
      <c r="J197" s="276"/>
      <c r="K197" s="378"/>
      <c r="L197" s="277"/>
      <c r="M197" s="505"/>
    </row>
    <row r="198" spans="1:13" ht="12.75">
      <c r="A198" s="361"/>
      <c r="B198" s="372"/>
      <c r="C198" s="287"/>
      <c r="D198" s="290"/>
      <c r="E198" s="378"/>
      <c r="F198" s="309"/>
      <c r="G198" s="277"/>
      <c r="H198" s="502"/>
      <c r="I198" s="287"/>
      <c r="J198" s="290"/>
      <c r="K198" s="378"/>
      <c r="L198" s="277"/>
      <c r="M198" s="505"/>
    </row>
    <row r="199" spans="1:13" ht="89.25">
      <c r="A199" s="367" t="s">
        <v>963</v>
      </c>
      <c r="B199" s="333" t="s">
        <v>393</v>
      </c>
      <c r="C199" s="305" t="s">
        <v>85</v>
      </c>
      <c r="D199" s="231">
        <v>1</v>
      </c>
      <c r="E199" s="486"/>
      <c r="F199" s="309">
        <f>D199*E199</f>
        <v>0</v>
      </c>
      <c r="G199" s="277"/>
      <c r="H199" s="502"/>
      <c r="I199" s="287"/>
      <c r="J199" s="276"/>
      <c r="K199" s="378"/>
      <c r="L199" s="277"/>
      <c r="M199" s="505"/>
    </row>
    <row r="200" spans="1:13" ht="12.75">
      <c r="A200" s="361"/>
      <c r="B200" s="372"/>
      <c r="C200" s="287"/>
      <c r="D200" s="290"/>
      <c r="E200" s="378"/>
      <c r="F200" s="309"/>
      <c r="G200" s="277"/>
      <c r="H200" s="502"/>
      <c r="I200" s="287"/>
      <c r="J200" s="290"/>
      <c r="K200" s="378"/>
      <c r="L200" s="277"/>
      <c r="M200" s="505"/>
    </row>
    <row r="201" spans="1:13" ht="89.25">
      <c r="A201" s="367" t="s">
        <v>964</v>
      </c>
      <c r="B201" s="333" t="s">
        <v>392</v>
      </c>
      <c r="C201" s="305" t="s">
        <v>85</v>
      </c>
      <c r="D201" s="231">
        <v>1</v>
      </c>
      <c r="E201" s="486"/>
      <c r="F201" s="309">
        <f>D201*E201</f>
        <v>0</v>
      </c>
      <c r="G201" s="277"/>
      <c r="H201" s="502"/>
      <c r="I201" s="287"/>
      <c r="J201" s="276"/>
      <c r="K201" s="378"/>
      <c r="L201" s="277"/>
      <c r="M201" s="505"/>
    </row>
    <row r="202" spans="1:13" ht="12.75">
      <c r="A202" s="361"/>
      <c r="B202" s="372"/>
      <c r="C202" s="287"/>
      <c r="D202" s="290"/>
      <c r="E202" s="378"/>
      <c r="F202" s="309"/>
      <c r="G202" s="277"/>
      <c r="H202" s="502"/>
      <c r="I202" s="287"/>
      <c r="J202" s="290"/>
      <c r="K202" s="378"/>
      <c r="L202" s="277"/>
      <c r="M202" s="505"/>
    </row>
    <row r="203" spans="1:13" ht="127.5">
      <c r="A203" s="367" t="s">
        <v>965</v>
      </c>
      <c r="B203" s="333" t="s">
        <v>372</v>
      </c>
      <c r="C203" s="305" t="s">
        <v>85</v>
      </c>
      <c r="D203" s="231">
        <v>2</v>
      </c>
      <c r="E203" s="486"/>
      <c r="F203" s="309">
        <f>D203*E203</f>
        <v>0</v>
      </c>
      <c r="G203" s="277"/>
      <c r="H203" s="502"/>
      <c r="I203" s="287"/>
      <c r="J203" s="276"/>
      <c r="K203" s="378"/>
      <c r="L203" s="277"/>
      <c r="M203" s="505"/>
    </row>
    <row r="204" spans="1:13" ht="12.75">
      <c r="A204" s="361"/>
      <c r="B204" s="372"/>
      <c r="C204" s="287"/>
      <c r="D204" s="290"/>
      <c r="E204" s="378"/>
      <c r="F204" s="309"/>
      <c r="G204" s="277"/>
      <c r="H204" s="502"/>
      <c r="I204" s="287"/>
      <c r="J204" s="290"/>
      <c r="K204" s="378"/>
      <c r="L204" s="277"/>
      <c r="M204" s="505"/>
    </row>
    <row r="205" spans="1:13" ht="12.75">
      <c r="A205" s="400"/>
      <c r="B205" s="401" t="s">
        <v>373</v>
      </c>
      <c r="C205" s="402"/>
      <c r="D205" s="413"/>
      <c r="E205" s="414"/>
      <c r="F205" s="415">
        <f>SUM(F151:F204)</f>
        <v>0</v>
      </c>
      <c r="G205" s="406"/>
      <c r="H205" s="502"/>
      <c r="I205" s="327"/>
      <c r="J205" s="383"/>
      <c r="K205" s="371"/>
      <c r="L205" s="406"/>
      <c r="M205" s="505"/>
    </row>
    <row r="206" spans="1:13" ht="12.75">
      <c r="A206" s="344" t="s">
        <v>34</v>
      </c>
      <c r="B206" s="579" t="s">
        <v>808</v>
      </c>
      <c r="C206" s="579"/>
      <c r="D206" s="579"/>
      <c r="E206" s="579"/>
      <c r="F206" s="336"/>
      <c r="G206" s="40"/>
      <c r="H206" s="502"/>
      <c r="I206" s="505"/>
      <c r="J206" s="505"/>
      <c r="K206" s="505"/>
      <c r="L206" s="40"/>
      <c r="M206" s="505"/>
    </row>
    <row r="207" spans="1:13" ht="12.75">
      <c r="A207" s="344"/>
      <c r="B207" s="416"/>
      <c r="C207" s="416"/>
      <c r="D207" s="416"/>
      <c r="E207" s="416"/>
      <c r="F207" s="336"/>
      <c r="G207" s="40"/>
      <c r="H207" s="502"/>
      <c r="I207" s="416"/>
      <c r="J207" s="416"/>
      <c r="K207" s="416"/>
      <c r="L207" s="40"/>
      <c r="M207" s="505"/>
    </row>
    <row r="208" spans="1:13" ht="12.75">
      <c r="A208" s="344"/>
      <c r="B208" s="417" t="s">
        <v>396</v>
      </c>
      <c r="C208" s="418"/>
      <c r="D208" s="418"/>
      <c r="E208" s="418"/>
      <c r="F208" s="419"/>
      <c r="G208" s="524"/>
      <c r="H208" s="502"/>
      <c r="I208" s="418"/>
      <c r="J208" s="418"/>
      <c r="K208" s="418"/>
      <c r="L208" s="524"/>
      <c r="M208" s="505"/>
    </row>
    <row r="209" spans="1:13" ht="24.75" customHeight="1">
      <c r="A209" s="420"/>
      <c r="B209" s="578" t="s">
        <v>397</v>
      </c>
      <c r="C209" s="578"/>
      <c r="D209" s="578"/>
      <c r="E209" s="578"/>
      <c r="F209" s="578"/>
      <c r="G209" s="490"/>
      <c r="H209" s="502"/>
      <c r="I209" s="505"/>
      <c r="J209" s="505"/>
      <c r="K209" s="505"/>
      <c r="L209" s="505"/>
      <c r="M209" s="505"/>
    </row>
    <row r="210" spans="1:13" ht="27" customHeight="1">
      <c r="A210" s="420"/>
      <c r="B210" s="578" t="s">
        <v>398</v>
      </c>
      <c r="C210" s="578"/>
      <c r="D210" s="578"/>
      <c r="E210" s="578"/>
      <c r="F210" s="578"/>
      <c r="G210" s="490"/>
      <c r="H210" s="502"/>
      <c r="I210" s="505"/>
      <c r="J210" s="505"/>
      <c r="K210" s="505"/>
      <c r="L210" s="505"/>
      <c r="M210" s="505"/>
    </row>
    <row r="211" spans="1:13" ht="38.25" customHeight="1">
      <c r="A211" s="420"/>
      <c r="B211" s="576" t="s">
        <v>135</v>
      </c>
      <c r="C211" s="576"/>
      <c r="D211" s="576"/>
      <c r="E211" s="576"/>
      <c r="F211" s="576"/>
      <c r="G211" s="491"/>
      <c r="H211" s="502"/>
      <c r="I211" s="505"/>
      <c r="J211" s="505"/>
      <c r="K211" s="505"/>
      <c r="L211" s="505"/>
      <c r="M211" s="505"/>
    </row>
    <row r="212" spans="1:13" s="164" customFormat="1" ht="38.25" customHeight="1">
      <c r="A212" s="421"/>
      <c r="B212" s="577" t="s">
        <v>136</v>
      </c>
      <c r="C212" s="577"/>
      <c r="D212" s="577"/>
      <c r="E212" s="577"/>
      <c r="F212" s="577"/>
      <c r="G212" s="492"/>
      <c r="H212" s="502"/>
      <c r="I212" s="416"/>
      <c r="J212" s="416"/>
      <c r="K212" s="416"/>
      <c r="L212" s="416"/>
      <c r="M212" s="416"/>
    </row>
    <row r="213" spans="1:13" ht="15.75" customHeight="1">
      <c r="A213" s="420"/>
      <c r="B213" s="578" t="s">
        <v>137</v>
      </c>
      <c r="C213" s="578"/>
      <c r="D213" s="578"/>
      <c r="E213" s="578"/>
      <c r="F213" s="578"/>
      <c r="G213" s="490"/>
      <c r="H213" s="502"/>
      <c r="I213" s="505"/>
      <c r="J213" s="505"/>
      <c r="K213" s="505"/>
      <c r="L213" s="505"/>
      <c r="M213" s="505"/>
    </row>
    <row r="214" spans="1:13" ht="25.5" customHeight="1">
      <c r="A214" s="420"/>
      <c r="B214" s="578" t="s">
        <v>138</v>
      </c>
      <c r="C214" s="578"/>
      <c r="D214" s="578"/>
      <c r="E214" s="578"/>
      <c r="F214" s="578"/>
      <c r="G214" s="490"/>
      <c r="H214" s="502"/>
      <c r="I214" s="505"/>
      <c r="J214" s="505"/>
      <c r="K214" s="505"/>
      <c r="L214" s="505"/>
      <c r="M214" s="505"/>
    </row>
    <row r="215" spans="1:13" ht="12.75">
      <c r="A215" s="420"/>
      <c r="B215" s="422"/>
      <c r="C215" s="423"/>
      <c r="D215" s="423"/>
      <c r="E215" s="424"/>
      <c r="F215" s="425"/>
      <c r="G215" s="425"/>
      <c r="H215" s="502"/>
      <c r="I215" s="423"/>
      <c r="J215" s="423"/>
      <c r="K215" s="424"/>
      <c r="L215" s="425"/>
      <c r="M215" s="505"/>
    </row>
    <row r="216" spans="1:13" ht="38.25">
      <c r="A216" s="367" t="s">
        <v>966</v>
      </c>
      <c r="B216" s="368" t="s">
        <v>399</v>
      </c>
      <c r="C216" s="369" t="s">
        <v>73</v>
      </c>
      <c r="D216" s="397">
        <v>7</v>
      </c>
      <c r="E216" s="426"/>
      <c r="F216" s="277">
        <f>E216*D216</f>
        <v>0</v>
      </c>
      <c r="G216" s="277"/>
      <c r="H216" s="502"/>
      <c r="I216" s="289"/>
      <c r="J216" s="290"/>
      <c r="K216" s="331"/>
      <c r="L216" s="277"/>
      <c r="M216" s="505"/>
    </row>
    <row r="217" spans="1:13" ht="12.75">
      <c r="A217" s="420"/>
      <c r="B217" s="427"/>
      <c r="C217" s="289"/>
      <c r="D217" s="377"/>
      <c r="E217" s="378"/>
      <c r="F217" s="277"/>
      <c r="G217" s="277"/>
      <c r="H217" s="502"/>
      <c r="I217" s="289"/>
      <c r="J217" s="377"/>
      <c r="K217" s="378"/>
      <c r="L217" s="277"/>
      <c r="M217" s="505"/>
    </row>
    <row r="218" spans="1:13" ht="12.75">
      <c r="A218" s="367" t="s">
        <v>967</v>
      </c>
      <c r="B218" s="427" t="s">
        <v>351</v>
      </c>
      <c r="C218" s="289" t="s">
        <v>85</v>
      </c>
      <c r="D218" s="377">
        <v>5</v>
      </c>
      <c r="E218" s="378"/>
      <c r="F218" s="277">
        <f>E218*D218</f>
        <v>0</v>
      </c>
      <c r="G218" s="277"/>
      <c r="H218" s="502"/>
      <c r="I218" s="289"/>
      <c r="J218" s="377"/>
      <c r="K218" s="378"/>
      <c r="L218" s="277"/>
      <c r="M218" s="505"/>
    </row>
    <row r="219" spans="1:13" ht="12.75">
      <c r="A219" s="367"/>
      <c r="B219" s="427" t="s">
        <v>402</v>
      </c>
      <c r="C219" s="289"/>
      <c r="D219" s="377"/>
      <c r="E219" s="378"/>
      <c r="F219" s="277"/>
      <c r="G219" s="277"/>
      <c r="H219" s="502"/>
      <c r="I219" s="289"/>
      <c r="J219" s="377"/>
      <c r="K219" s="378"/>
      <c r="L219" s="277"/>
      <c r="M219" s="505"/>
    </row>
    <row r="220" spans="1:13" ht="13.5" customHeight="1">
      <c r="A220" s="367"/>
      <c r="B220" s="427"/>
      <c r="C220" s="289"/>
      <c r="D220" s="377"/>
      <c r="E220" s="378"/>
      <c r="F220" s="277"/>
      <c r="G220" s="277"/>
      <c r="H220" s="502"/>
      <c r="I220" s="289"/>
      <c r="J220" s="377"/>
      <c r="K220" s="378"/>
      <c r="L220" s="277"/>
      <c r="M220" s="505"/>
    </row>
    <row r="221" spans="1:13" ht="12.75">
      <c r="A221" s="367" t="s">
        <v>968</v>
      </c>
      <c r="B221" s="427" t="s">
        <v>400</v>
      </c>
      <c r="C221" s="289" t="s">
        <v>85</v>
      </c>
      <c r="D221" s="377">
        <v>3</v>
      </c>
      <c r="E221" s="378"/>
      <c r="F221" s="277">
        <f>E221*D221</f>
        <v>0</v>
      </c>
      <c r="G221" s="277"/>
      <c r="H221" s="502"/>
      <c r="I221" s="289"/>
      <c r="J221" s="377"/>
      <c r="K221" s="378"/>
      <c r="L221" s="277"/>
      <c r="M221" s="505"/>
    </row>
    <row r="222" spans="1:13" ht="12.75">
      <c r="A222" s="367"/>
      <c r="B222" s="427" t="s">
        <v>403</v>
      </c>
      <c r="C222" s="289"/>
      <c r="D222" s="377"/>
      <c r="E222" s="378"/>
      <c r="F222" s="277"/>
      <c r="G222" s="277"/>
      <c r="H222" s="502"/>
      <c r="I222" s="289"/>
      <c r="J222" s="377"/>
      <c r="K222" s="378"/>
      <c r="L222" s="277"/>
      <c r="M222" s="505"/>
    </row>
    <row r="223" spans="1:13" ht="12.75">
      <c r="A223" s="367"/>
      <c r="B223" s="427"/>
      <c r="C223" s="289"/>
      <c r="D223" s="377"/>
      <c r="E223" s="378"/>
      <c r="F223" s="277"/>
      <c r="G223" s="277"/>
      <c r="H223" s="502"/>
      <c r="I223" s="289"/>
      <c r="J223" s="377"/>
      <c r="K223" s="378"/>
      <c r="L223" s="277"/>
      <c r="M223" s="505"/>
    </row>
    <row r="224" spans="1:13" ht="12.75">
      <c r="A224" s="367" t="s">
        <v>969</v>
      </c>
      <c r="B224" s="427" t="s">
        <v>401</v>
      </c>
      <c r="C224" s="289" t="s">
        <v>85</v>
      </c>
      <c r="D224" s="377">
        <v>2</v>
      </c>
      <c r="E224" s="378"/>
      <c r="F224" s="277">
        <f>E224*D224</f>
        <v>0</v>
      </c>
      <c r="G224" s="277"/>
      <c r="H224" s="502"/>
      <c r="I224" s="289"/>
      <c r="J224" s="377"/>
      <c r="K224" s="378"/>
      <c r="L224" s="277"/>
      <c r="M224" s="505"/>
    </row>
    <row r="225" spans="1:13" ht="12.75">
      <c r="A225" s="367"/>
      <c r="B225" s="427" t="s">
        <v>404</v>
      </c>
      <c r="C225" s="289"/>
      <c r="D225" s="377"/>
      <c r="E225" s="378"/>
      <c r="F225" s="277"/>
      <c r="G225" s="277"/>
      <c r="H225" s="502"/>
      <c r="I225" s="289"/>
      <c r="J225" s="377"/>
      <c r="K225" s="378"/>
      <c r="L225" s="277"/>
      <c r="M225" s="505"/>
    </row>
    <row r="226" spans="1:13" ht="12.75">
      <c r="A226" s="367"/>
      <c r="B226" s="427"/>
      <c r="C226" s="289"/>
      <c r="D226" s="377"/>
      <c r="E226" s="378"/>
      <c r="F226" s="277"/>
      <c r="G226" s="277"/>
      <c r="H226" s="502"/>
      <c r="I226" s="289"/>
      <c r="J226" s="377"/>
      <c r="K226" s="378"/>
      <c r="L226" s="277"/>
      <c r="M226" s="505"/>
    </row>
    <row r="227" spans="1:13" ht="12.75">
      <c r="A227" s="367" t="s">
        <v>970</v>
      </c>
      <c r="B227" s="427" t="s">
        <v>406</v>
      </c>
      <c r="C227" s="289" t="s">
        <v>85</v>
      </c>
      <c r="D227" s="377">
        <v>3</v>
      </c>
      <c r="E227" s="378"/>
      <c r="F227" s="277">
        <f>E227*D227</f>
        <v>0</v>
      </c>
      <c r="G227" s="277"/>
      <c r="H227" s="502"/>
      <c r="I227" s="289"/>
      <c r="J227" s="377"/>
      <c r="K227" s="378"/>
      <c r="L227" s="277"/>
      <c r="M227" s="505"/>
    </row>
    <row r="228" spans="1:13" ht="12.75">
      <c r="A228" s="367"/>
      <c r="B228" s="427" t="s">
        <v>139</v>
      </c>
      <c r="C228" s="289"/>
      <c r="D228" s="377"/>
      <c r="E228" s="378"/>
      <c r="F228" s="277"/>
      <c r="G228" s="277"/>
      <c r="H228" s="502"/>
      <c r="I228" s="289"/>
      <c r="J228" s="377"/>
      <c r="K228" s="378"/>
      <c r="L228" s="277"/>
      <c r="M228" s="505"/>
    </row>
    <row r="229" spans="1:13" ht="12.75" customHeight="1">
      <c r="A229" s="367"/>
      <c r="B229" s="427"/>
      <c r="C229" s="289"/>
      <c r="D229" s="377"/>
      <c r="E229" s="378"/>
      <c r="F229" s="277"/>
      <c r="G229" s="277"/>
      <c r="H229" s="502"/>
      <c r="I229" s="289"/>
      <c r="J229" s="377"/>
      <c r="K229" s="378"/>
      <c r="L229" s="277"/>
      <c r="M229" s="505"/>
    </row>
    <row r="230" spans="1:13" ht="12.75" customHeight="1">
      <c r="A230" s="367" t="s">
        <v>971</v>
      </c>
      <c r="B230" s="427" t="s">
        <v>405</v>
      </c>
      <c r="C230" s="289" t="s">
        <v>85</v>
      </c>
      <c r="D230" s="377">
        <v>1</v>
      </c>
      <c r="E230" s="378"/>
      <c r="F230" s="277">
        <f>E230*D230</f>
        <v>0</v>
      </c>
      <c r="G230" s="277"/>
      <c r="H230" s="502"/>
      <c r="I230" s="289"/>
      <c r="J230" s="377"/>
      <c r="K230" s="378"/>
      <c r="L230" s="277"/>
      <c r="M230" s="505"/>
    </row>
    <row r="231" spans="1:13" ht="12.75">
      <c r="A231" s="367"/>
      <c r="B231" s="427" t="s">
        <v>139</v>
      </c>
      <c r="C231" s="289"/>
      <c r="D231" s="377"/>
      <c r="E231" s="378"/>
      <c r="F231" s="277"/>
      <c r="G231" s="277"/>
      <c r="H231" s="502"/>
      <c r="I231" s="289"/>
      <c r="J231" s="377"/>
      <c r="K231" s="378"/>
      <c r="L231" s="277"/>
      <c r="M231" s="505"/>
    </row>
    <row r="232" spans="1:13" ht="12.75">
      <c r="A232" s="367"/>
      <c r="B232" s="427"/>
      <c r="C232" s="289"/>
      <c r="D232" s="377"/>
      <c r="E232" s="378"/>
      <c r="F232" s="277"/>
      <c r="G232" s="277"/>
      <c r="H232" s="502"/>
      <c r="I232" s="289"/>
      <c r="J232" s="377"/>
      <c r="K232" s="378"/>
      <c r="L232" s="277"/>
      <c r="M232" s="505"/>
    </row>
    <row r="233" spans="1:13" ht="38.25">
      <c r="A233" s="367" t="s">
        <v>972</v>
      </c>
      <c r="B233" s="427" t="s">
        <v>359</v>
      </c>
      <c r="C233" s="289"/>
      <c r="D233" s="377"/>
      <c r="E233" s="378"/>
      <c r="F233" s="277"/>
      <c r="G233" s="277"/>
      <c r="H233" s="502"/>
      <c r="I233" s="289"/>
      <c r="J233" s="377"/>
      <c r="K233" s="378"/>
      <c r="L233" s="277"/>
      <c r="M233" s="505"/>
    </row>
    <row r="234" spans="1:13" ht="12.75">
      <c r="A234" s="271"/>
      <c r="B234" s="333" t="s">
        <v>140</v>
      </c>
      <c r="C234" s="305" t="s">
        <v>85</v>
      </c>
      <c r="D234" s="377">
        <v>18</v>
      </c>
      <c r="E234" s="378"/>
      <c r="F234" s="277">
        <f>E234*D234</f>
        <v>0</v>
      </c>
      <c r="G234" s="277"/>
      <c r="H234" s="502"/>
      <c r="I234" s="287"/>
      <c r="J234" s="377"/>
      <c r="K234" s="378"/>
      <c r="L234" s="277"/>
      <c r="M234" s="505"/>
    </row>
    <row r="235" spans="1:13" ht="12.75">
      <c r="A235" s="361"/>
      <c r="B235" s="427"/>
      <c r="C235" s="289"/>
      <c r="D235" s="377"/>
      <c r="E235" s="378"/>
      <c r="F235" s="277"/>
      <c r="G235" s="277"/>
      <c r="H235" s="502"/>
      <c r="I235" s="289"/>
      <c r="J235" s="377"/>
      <c r="K235" s="378"/>
      <c r="L235" s="277"/>
      <c r="M235" s="505"/>
    </row>
    <row r="236" spans="1:13" ht="89.25">
      <c r="A236" s="367" t="s">
        <v>973</v>
      </c>
      <c r="B236" s="428" t="s">
        <v>141</v>
      </c>
      <c r="C236" s="429" t="s">
        <v>85</v>
      </c>
      <c r="D236" s="397">
        <v>14</v>
      </c>
      <c r="E236" s="378"/>
      <c r="F236" s="277">
        <f>E236*D236</f>
        <v>0</v>
      </c>
      <c r="G236" s="277"/>
      <c r="H236" s="502"/>
      <c r="I236" s="429"/>
      <c r="J236" s="290"/>
      <c r="K236" s="378"/>
      <c r="L236" s="277"/>
      <c r="M236" s="505"/>
    </row>
    <row r="237" spans="1:13" ht="12.75">
      <c r="A237" s="400"/>
      <c r="B237" s="401" t="s">
        <v>809</v>
      </c>
      <c r="C237" s="402"/>
      <c r="D237" s="430"/>
      <c r="E237" s="414"/>
      <c r="F237" s="415">
        <f>SUM(F216:F236)</f>
        <v>0</v>
      </c>
      <c r="G237" s="406"/>
      <c r="H237" s="502"/>
      <c r="I237" s="327"/>
      <c r="J237" s="73"/>
      <c r="K237" s="371"/>
      <c r="L237" s="406"/>
      <c r="M237" s="505"/>
    </row>
    <row r="238" spans="1:13" ht="12.75">
      <c r="A238" s="361"/>
      <c r="B238" s="382"/>
      <c r="C238" s="327"/>
      <c r="D238" s="73"/>
      <c r="E238" s="371"/>
      <c r="F238" s="406"/>
      <c r="G238" s="406"/>
      <c r="H238" s="502"/>
      <c r="I238" s="327"/>
      <c r="J238" s="73"/>
      <c r="K238" s="371"/>
      <c r="L238" s="406"/>
      <c r="M238" s="505"/>
    </row>
    <row r="239" spans="1:13" ht="12.75">
      <c r="A239" s="361"/>
      <c r="B239" s="382"/>
      <c r="C239" s="327"/>
      <c r="D239" s="73"/>
      <c r="E239" s="371"/>
      <c r="F239" s="406"/>
      <c r="G239" s="406"/>
      <c r="H239" s="502"/>
      <c r="I239" s="327"/>
      <c r="J239" s="73"/>
      <c r="K239" s="371"/>
      <c r="L239" s="406"/>
      <c r="M239" s="505"/>
    </row>
    <row r="240" spans="1:13" ht="12.75">
      <c r="A240" s="344" t="s">
        <v>366</v>
      </c>
      <c r="B240" s="350" t="s">
        <v>36</v>
      </c>
      <c r="C240" s="351"/>
      <c r="D240" s="334"/>
      <c r="E240" s="335"/>
      <c r="F240" s="336"/>
      <c r="G240" s="40"/>
      <c r="H240" s="502"/>
      <c r="I240" s="327"/>
      <c r="J240" s="374"/>
      <c r="K240" s="371"/>
      <c r="L240" s="40"/>
      <c r="M240" s="505"/>
    </row>
    <row r="241" spans="1:13" ht="12.75">
      <c r="A241" s="344"/>
      <c r="B241" s="350"/>
      <c r="C241" s="351"/>
      <c r="D241" s="334"/>
      <c r="E241" s="335"/>
      <c r="F241" s="336"/>
      <c r="G241" s="40"/>
      <c r="H241" s="502"/>
      <c r="I241" s="327"/>
      <c r="J241" s="374"/>
      <c r="K241" s="371"/>
      <c r="L241" s="40"/>
      <c r="M241" s="505"/>
    </row>
    <row r="242" spans="1:13" ht="51">
      <c r="A242" s="367" t="s">
        <v>974</v>
      </c>
      <c r="B242" s="333" t="s">
        <v>358</v>
      </c>
      <c r="C242" s="305" t="s">
        <v>85</v>
      </c>
      <c r="D242" s="397">
        <v>1</v>
      </c>
      <c r="E242" s="426"/>
      <c r="F242" s="277">
        <f>D242*E242</f>
        <v>0</v>
      </c>
      <c r="G242" s="277"/>
      <c r="H242" s="502"/>
      <c r="I242" s="287"/>
      <c r="J242" s="290"/>
      <c r="K242" s="331"/>
      <c r="L242" s="277"/>
      <c r="M242" s="505"/>
    </row>
    <row r="243" spans="1:13" ht="12.75">
      <c r="A243" s="367"/>
      <c r="B243" s="338"/>
      <c r="C243" s="287"/>
      <c r="D243" s="290"/>
      <c r="E243" s="426"/>
      <c r="F243" s="277"/>
      <c r="G243" s="277"/>
      <c r="H243" s="502"/>
      <c r="I243" s="287"/>
      <c r="J243" s="290"/>
      <c r="K243" s="331"/>
      <c r="L243" s="277"/>
      <c r="M243" s="505"/>
    </row>
    <row r="244" spans="1:13" ht="51">
      <c r="A244" s="367" t="s">
        <v>975</v>
      </c>
      <c r="B244" s="333" t="s">
        <v>357</v>
      </c>
      <c r="C244" s="305" t="s">
        <v>85</v>
      </c>
      <c r="D244" s="231">
        <v>1</v>
      </c>
      <c r="E244" s="379"/>
      <c r="F244" s="277">
        <f>D244*E244</f>
        <v>0</v>
      </c>
      <c r="G244" s="277"/>
      <c r="H244" s="502"/>
      <c r="I244" s="287"/>
      <c r="J244" s="276"/>
      <c r="K244" s="378"/>
      <c r="L244" s="277"/>
      <c r="M244" s="505"/>
    </row>
    <row r="245" spans="1:13" ht="12.75">
      <c r="A245" s="367"/>
      <c r="B245" s="338"/>
      <c r="C245" s="287"/>
      <c r="D245" s="290"/>
      <c r="E245" s="379"/>
      <c r="F245" s="277"/>
      <c r="G245" s="277"/>
      <c r="H245" s="502"/>
      <c r="I245" s="287"/>
      <c r="J245" s="290"/>
      <c r="K245" s="378"/>
      <c r="L245" s="277"/>
      <c r="M245" s="505"/>
    </row>
    <row r="246" spans="1:13" ht="25.5">
      <c r="A246" s="367" t="s">
        <v>976</v>
      </c>
      <c r="B246" s="333" t="s">
        <v>355</v>
      </c>
      <c r="C246" s="305" t="s">
        <v>77</v>
      </c>
      <c r="D246" s="397">
        <v>21</v>
      </c>
      <c r="E246" s="426"/>
      <c r="F246" s="309">
        <f>D246*E246</f>
        <v>0</v>
      </c>
      <c r="G246" s="277"/>
      <c r="H246" s="502"/>
      <c r="I246" s="287"/>
      <c r="J246" s="290"/>
      <c r="K246" s="331"/>
      <c r="L246" s="277"/>
      <c r="M246" s="505"/>
    </row>
    <row r="247" spans="1:13" ht="12.75">
      <c r="A247" s="367"/>
      <c r="B247" s="338"/>
      <c r="C247" s="287"/>
      <c r="D247" s="290"/>
      <c r="E247" s="426"/>
      <c r="F247" s="309"/>
      <c r="G247" s="277"/>
      <c r="H247" s="502"/>
      <c r="I247" s="287"/>
      <c r="J247" s="290"/>
      <c r="K247" s="331"/>
      <c r="L247" s="277"/>
      <c r="M247" s="505"/>
    </row>
    <row r="248" spans="1:13" ht="25.5">
      <c r="A248" s="367" t="s">
        <v>977</v>
      </c>
      <c r="B248" s="333" t="s">
        <v>356</v>
      </c>
      <c r="C248" s="305" t="s">
        <v>77</v>
      </c>
      <c r="D248" s="231">
        <v>4.5</v>
      </c>
      <c r="E248" s="379"/>
      <c r="F248" s="309">
        <f>D248*E248</f>
        <v>0</v>
      </c>
      <c r="G248" s="277"/>
      <c r="H248" s="502"/>
      <c r="I248" s="287"/>
      <c r="J248" s="276"/>
      <c r="K248" s="378"/>
      <c r="L248" s="277"/>
      <c r="M248" s="505"/>
    </row>
    <row r="249" spans="1:13" ht="12.75">
      <c r="A249" s="367"/>
      <c r="B249" s="431"/>
      <c r="C249" s="287"/>
      <c r="D249" s="290"/>
      <c r="E249" s="379"/>
      <c r="F249" s="309"/>
      <c r="G249" s="277"/>
      <c r="H249" s="502"/>
      <c r="I249" s="287"/>
      <c r="J249" s="290"/>
      <c r="K249" s="378"/>
      <c r="L249" s="277"/>
      <c r="M249" s="505"/>
    </row>
    <row r="250" spans="1:13" ht="27" customHeight="1">
      <c r="A250" s="367" t="s">
        <v>978</v>
      </c>
      <c r="B250" s="432" t="s">
        <v>354</v>
      </c>
      <c r="C250" s="305" t="s">
        <v>85</v>
      </c>
      <c r="D250" s="231">
        <v>1</v>
      </c>
      <c r="E250" s="379"/>
      <c r="F250" s="309">
        <f>D250*E250</f>
        <v>0</v>
      </c>
      <c r="G250" s="277"/>
      <c r="H250" s="502"/>
      <c r="I250" s="287"/>
      <c r="J250" s="276"/>
      <c r="K250" s="378"/>
      <c r="L250" s="277"/>
      <c r="M250" s="505"/>
    </row>
    <row r="251" spans="1:13" ht="12.75">
      <c r="A251" s="367"/>
      <c r="B251" s="431"/>
      <c r="C251" s="287"/>
      <c r="D251" s="290"/>
      <c r="E251" s="379"/>
      <c r="F251" s="309"/>
      <c r="G251" s="277"/>
      <c r="H251" s="502"/>
      <c r="I251" s="287"/>
      <c r="J251" s="290"/>
      <c r="K251" s="378"/>
      <c r="L251" s="277"/>
      <c r="M251" s="505"/>
    </row>
    <row r="252" spans="1:13" ht="25.5">
      <c r="A252" s="367" t="s">
        <v>979</v>
      </c>
      <c r="B252" s="372" t="s">
        <v>353</v>
      </c>
      <c r="C252" s="287" t="s">
        <v>73</v>
      </c>
      <c r="D252" s="397">
        <v>6.5</v>
      </c>
      <c r="E252" s="426"/>
      <c r="F252" s="309">
        <f>D252*E252</f>
        <v>0</v>
      </c>
      <c r="G252" s="277"/>
      <c r="H252" s="502"/>
      <c r="I252" s="287"/>
      <c r="J252" s="290"/>
      <c r="K252" s="331"/>
      <c r="L252" s="277"/>
      <c r="M252" s="505"/>
    </row>
    <row r="253" spans="1:13" ht="12.75">
      <c r="A253" s="400"/>
      <c r="B253" s="401" t="s">
        <v>352</v>
      </c>
      <c r="C253" s="402"/>
      <c r="D253" s="430"/>
      <c r="E253" s="414"/>
      <c r="F253" s="433">
        <f>SUM(F242:F252)</f>
        <v>0</v>
      </c>
      <c r="G253" s="406"/>
      <c r="H253" s="502"/>
      <c r="I253" s="327"/>
      <c r="J253" s="73"/>
      <c r="K253" s="371"/>
      <c r="L253" s="406"/>
      <c r="M253" s="505"/>
    </row>
    <row r="254" spans="1:13" ht="12.75">
      <c r="A254" s="161"/>
      <c r="B254" s="162"/>
      <c r="C254" s="20"/>
      <c r="D254" s="70"/>
      <c r="E254" s="65"/>
      <c r="F254" s="163"/>
      <c r="G254" s="406"/>
      <c r="H254" s="502"/>
      <c r="I254" s="327"/>
      <c r="J254" s="73"/>
      <c r="K254" s="371"/>
      <c r="L254" s="406"/>
      <c r="M254" s="505"/>
    </row>
    <row r="255" spans="7:13" ht="12.75">
      <c r="G255" s="40"/>
      <c r="H255" s="502"/>
      <c r="I255" s="327"/>
      <c r="J255" s="73"/>
      <c r="K255" s="371"/>
      <c r="L255" s="40"/>
      <c r="M255" s="505"/>
    </row>
    <row r="256" spans="7:13" ht="12.75">
      <c r="G256" s="40"/>
      <c r="H256" s="502"/>
      <c r="I256" s="327"/>
      <c r="J256" s="73"/>
      <c r="K256" s="371"/>
      <c r="L256" s="40"/>
      <c r="M256" s="505"/>
    </row>
    <row r="257" spans="7:13" ht="12.75">
      <c r="G257" s="40"/>
      <c r="H257" s="502"/>
      <c r="I257" s="327"/>
      <c r="J257" s="73"/>
      <c r="K257" s="371"/>
      <c r="L257" s="40"/>
      <c r="M257" s="505"/>
    </row>
    <row r="258" spans="7:13" ht="12.75">
      <c r="G258" s="40"/>
      <c r="H258" s="502"/>
      <c r="I258" s="327"/>
      <c r="J258" s="73"/>
      <c r="K258" s="371"/>
      <c r="L258" s="40"/>
      <c r="M258" s="505"/>
    </row>
    <row r="259" spans="7:13" ht="12.75">
      <c r="G259" s="40"/>
      <c r="H259" s="502"/>
      <c r="I259" s="327"/>
      <c r="J259" s="73"/>
      <c r="K259" s="371"/>
      <c r="L259" s="40"/>
      <c r="M259" s="505"/>
    </row>
    <row r="260" spans="7:13" ht="12.75">
      <c r="G260" s="40"/>
      <c r="H260" s="502"/>
      <c r="I260" s="327"/>
      <c r="J260" s="73"/>
      <c r="K260" s="371"/>
      <c r="L260" s="40"/>
      <c r="M260" s="505"/>
    </row>
    <row r="261" spans="7:13" ht="12.75">
      <c r="G261" s="40"/>
      <c r="H261" s="502"/>
      <c r="I261" s="327"/>
      <c r="J261" s="73"/>
      <c r="K261" s="371"/>
      <c r="L261" s="40"/>
      <c r="M261" s="505"/>
    </row>
    <row r="262" spans="7:13" ht="12.75">
      <c r="G262" s="40"/>
      <c r="H262" s="502"/>
      <c r="I262" s="327"/>
      <c r="J262" s="73"/>
      <c r="K262" s="371"/>
      <c r="L262" s="40"/>
      <c r="M262" s="505"/>
    </row>
    <row r="263" spans="7:13" ht="12.75">
      <c r="G263" s="40"/>
      <c r="H263" s="502"/>
      <c r="I263" s="327"/>
      <c r="J263" s="73"/>
      <c r="K263" s="371"/>
      <c r="L263" s="40"/>
      <c r="M263" s="505"/>
    </row>
    <row r="264" spans="7:13" ht="12.75">
      <c r="G264" s="40"/>
      <c r="H264" s="502"/>
      <c r="I264" s="327"/>
      <c r="J264" s="73"/>
      <c r="K264" s="371"/>
      <c r="L264" s="40"/>
      <c r="M264" s="505"/>
    </row>
    <row r="265" spans="7:13" ht="12.75">
      <c r="G265" s="40"/>
      <c r="H265" s="502"/>
      <c r="I265" s="327"/>
      <c r="J265" s="73"/>
      <c r="K265" s="371"/>
      <c r="L265" s="40"/>
      <c r="M265" s="505"/>
    </row>
    <row r="266" spans="7:13" ht="12.75">
      <c r="G266" s="40"/>
      <c r="H266" s="502"/>
      <c r="I266" s="327"/>
      <c r="J266" s="73"/>
      <c r="K266" s="371"/>
      <c r="L266" s="40"/>
      <c r="M266" s="505"/>
    </row>
    <row r="267" spans="7:13" ht="12.75">
      <c r="G267" s="40"/>
      <c r="H267" s="502"/>
      <c r="I267" s="327"/>
      <c r="J267" s="73"/>
      <c r="K267" s="371"/>
      <c r="L267" s="40"/>
      <c r="M267" s="505"/>
    </row>
    <row r="268" spans="7:13" ht="12.75">
      <c r="G268" s="40"/>
      <c r="H268" s="502"/>
      <c r="I268" s="327"/>
      <c r="J268" s="73"/>
      <c r="K268" s="371"/>
      <c r="L268" s="40"/>
      <c r="M268" s="505"/>
    </row>
    <row r="269" spans="7:13" ht="12.75">
      <c r="G269" s="40"/>
      <c r="H269" s="502"/>
      <c r="I269" s="327"/>
      <c r="J269" s="73"/>
      <c r="K269" s="371"/>
      <c r="L269" s="40"/>
      <c r="M269" s="505"/>
    </row>
    <row r="270" spans="7:13" ht="12.75">
      <c r="G270" s="40"/>
      <c r="H270" s="502"/>
      <c r="I270" s="327"/>
      <c r="J270" s="73"/>
      <c r="K270" s="371"/>
      <c r="L270" s="40"/>
      <c r="M270" s="505"/>
    </row>
    <row r="271" spans="7:13" ht="12.75">
      <c r="G271" s="40"/>
      <c r="H271" s="502"/>
      <c r="I271" s="327"/>
      <c r="J271" s="73"/>
      <c r="K271" s="371"/>
      <c r="L271" s="40"/>
      <c r="M271" s="505"/>
    </row>
    <row r="272" spans="7:13" ht="12.75">
      <c r="G272" s="40"/>
      <c r="H272" s="502"/>
      <c r="I272" s="327"/>
      <c r="J272" s="73"/>
      <c r="K272" s="371"/>
      <c r="L272" s="40"/>
      <c r="M272" s="505"/>
    </row>
    <row r="273" spans="7:13" ht="12.75">
      <c r="G273" s="40"/>
      <c r="H273" s="502"/>
      <c r="I273" s="327"/>
      <c r="J273" s="73"/>
      <c r="K273" s="371"/>
      <c r="L273" s="40"/>
      <c r="M273" s="505"/>
    </row>
    <row r="274" spans="7:13" ht="12.75">
      <c r="G274" s="40"/>
      <c r="H274" s="502"/>
      <c r="I274" s="327"/>
      <c r="J274" s="73"/>
      <c r="K274" s="371"/>
      <c r="L274" s="40"/>
      <c r="M274" s="505"/>
    </row>
    <row r="275" spans="7:13" ht="12.75">
      <c r="G275" s="40"/>
      <c r="H275" s="502"/>
      <c r="I275" s="327"/>
      <c r="J275" s="73"/>
      <c r="K275" s="371"/>
      <c r="L275" s="40"/>
      <c r="M275" s="505"/>
    </row>
    <row r="276" spans="7:13" ht="12.75">
      <c r="G276" s="40"/>
      <c r="H276" s="502"/>
      <c r="I276" s="327"/>
      <c r="J276" s="73"/>
      <c r="K276" s="371"/>
      <c r="L276" s="40"/>
      <c r="M276" s="505"/>
    </row>
    <row r="277" spans="7:13" ht="12.75">
      <c r="G277" s="40"/>
      <c r="H277" s="502"/>
      <c r="I277" s="327"/>
      <c r="J277" s="73"/>
      <c r="K277" s="371"/>
      <c r="L277" s="40"/>
      <c r="M277" s="505"/>
    </row>
    <row r="278" spans="7:13" ht="12.75">
      <c r="G278" s="40"/>
      <c r="H278" s="502"/>
      <c r="I278" s="327"/>
      <c r="J278" s="73"/>
      <c r="K278" s="371"/>
      <c r="L278" s="40"/>
      <c r="M278" s="505"/>
    </row>
    <row r="279" spans="7:13" ht="12.75">
      <c r="G279" s="40"/>
      <c r="H279" s="502"/>
      <c r="I279" s="327"/>
      <c r="J279" s="73"/>
      <c r="K279" s="371"/>
      <c r="L279" s="40"/>
      <c r="M279" s="505"/>
    </row>
    <row r="280" spans="7:13" ht="12.75">
      <c r="G280" s="40"/>
      <c r="H280" s="502"/>
      <c r="I280" s="327"/>
      <c r="J280" s="73"/>
      <c r="K280" s="371"/>
      <c r="L280" s="40"/>
      <c r="M280" s="505"/>
    </row>
    <row r="281" spans="7:13" ht="12.75">
      <c r="G281" s="40"/>
      <c r="H281" s="502"/>
      <c r="I281" s="327"/>
      <c r="J281" s="73"/>
      <c r="K281" s="371"/>
      <c r="L281" s="40"/>
      <c r="M281" s="505"/>
    </row>
    <row r="282" spans="7:13" ht="12.75">
      <c r="G282" s="40"/>
      <c r="H282" s="502"/>
      <c r="I282" s="327"/>
      <c r="J282" s="73"/>
      <c r="K282" s="371"/>
      <c r="L282" s="40"/>
      <c r="M282" s="505"/>
    </row>
    <row r="283" spans="7:13" ht="12.75">
      <c r="G283" s="40"/>
      <c r="H283" s="502"/>
      <c r="I283" s="327"/>
      <c r="J283" s="73"/>
      <c r="K283" s="371"/>
      <c r="L283" s="40"/>
      <c r="M283" s="505"/>
    </row>
    <row r="284" spans="7:13" ht="12.75">
      <c r="G284" s="40"/>
      <c r="H284" s="502"/>
      <c r="I284" s="327"/>
      <c r="J284" s="73"/>
      <c r="K284" s="371"/>
      <c r="L284" s="40"/>
      <c r="M284" s="505"/>
    </row>
    <row r="285" spans="7:13" ht="12.75">
      <c r="G285" s="40"/>
      <c r="H285" s="502"/>
      <c r="I285" s="327"/>
      <c r="J285" s="73"/>
      <c r="K285" s="371"/>
      <c r="L285" s="40"/>
      <c r="M285" s="505"/>
    </row>
    <row r="286" spans="7:13" ht="12.75">
      <c r="G286" s="40"/>
      <c r="H286" s="502"/>
      <c r="I286" s="327"/>
      <c r="J286" s="73"/>
      <c r="K286" s="371"/>
      <c r="L286" s="40"/>
      <c r="M286" s="505"/>
    </row>
    <row r="287" spans="7:13" ht="12.75">
      <c r="G287" s="40"/>
      <c r="H287" s="502"/>
      <c r="I287" s="327"/>
      <c r="J287" s="73"/>
      <c r="K287" s="371"/>
      <c r="L287" s="40"/>
      <c r="M287" s="505"/>
    </row>
    <row r="288" spans="7:13" ht="12.75">
      <c r="G288" s="40"/>
      <c r="H288" s="502"/>
      <c r="I288" s="327"/>
      <c r="J288" s="73"/>
      <c r="K288" s="371"/>
      <c r="L288" s="40"/>
      <c r="M288" s="505"/>
    </row>
    <row r="289" spans="7:13" ht="12.75">
      <c r="G289" s="40"/>
      <c r="H289" s="502"/>
      <c r="I289" s="327"/>
      <c r="J289" s="73"/>
      <c r="K289" s="371"/>
      <c r="L289" s="40"/>
      <c r="M289" s="505"/>
    </row>
    <row r="290" spans="7:13" ht="12.75">
      <c r="G290" s="40"/>
      <c r="H290" s="502"/>
      <c r="I290" s="327"/>
      <c r="J290" s="73"/>
      <c r="K290" s="371"/>
      <c r="L290" s="40"/>
      <c r="M290" s="505"/>
    </row>
    <row r="291" spans="7:13" ht="12.75">
      <c r="G291" s="40"/>
      <c r="H291" s="502"/>
      <c r="I291" s="327"/>
      <c r="J291" s="73"/>
      <c r="K291" s="371"/>
      <c r="L291" s="40"/>
      <c r="M291" s="505"/>
    </row>
    <row r="292" spans="7:13" ht="12.75">
      <c r="G292" s="40"/>
      <c r="H292" s="502"/>
      <c r="I292" s="327"/>
      <c r="J292" s="73"/>
      <c r="K292" s="371"/>
      <c r="L292" s="40"/>
      <c r="M292" s="505"/>
    </row>
    <row r="293" spans="7:13" ht="12.75">
      <c r="G293" s="40"/>
      <c r="H293" s="502"/>
      <c r="I293" s="327"/>
      <c r="J293" s="73"/>
      <c r="K293" s="371"/>
      <c r="L293" s="40"/>
      <c r="M293" s="505"/>
    </row>
    <row r="294" spans="7:13" ht="12.75">
      <c r="G294" s="40"/>
      <c r="H294" s="502"/>
      <c r="I294" s="327"/>
      <c r="J294" s="73"/>
      <c r="K294" s="371"/>
      <c r="L294" s="40"/>
      <c r="M294" s="505"/>
    </row>
    <row r="295" spans="7:13" ht="12.75">
      <c r="G295" s="40"/>
      <c r="H295" s="502"/>
      <c r="I295" s="327"/>
      <c r="J295" s="73"/>
      <c r="K295" s="371"/>
      <c r="L295" s="40"/>
      <c r="M295" s="505"/>
    </row>
    <row r="296" spans="7:13" ht="12.75">
      <c r="G296" s="40"/>
      <c r="H296" s="502"/>
      <c r="I296" s="327"/>
      <c r="J296" s="73"/>
      <c r="K296" s="371"/>
      <c r="L296" s="40"/>
      <c r="M296" s="505"/>
    </row>
    <row r="297" spans="7:13" ht="12.75">
      <c r="G297" s="40"/>
      <c r="H297" s="502"/>
      <c r="I297" s="327"/>
      <c r="J297" s="73"/>
      <c r="K297" s="371"/>
      <c r="L297" s="40"/>
      <c r="M297" s="505"/>
    </row>
    <row r="298" spans="7:13" ht="12.75">
      <c r="G298" s="40"/>
      <c r="H298" s="502"/>
      <c r="I298" s="327"/>
      <c r="J298" s="73"/>
      <c r="K298" s="371"/>
      <c r="L298" s="40"/>
      <c r="M298" s="505"/>
    </row>
    <row r="299" spans="7:13" ht="12.75">
      <c r="G299" s="40"/>
      <c r="H299" s="502"/>
      <c r="I299" s="327"/>
      <c r="J299" s="73"/>
      <c r="K299" s="371"/>
      <c r="L299" s="40"/>
      <c r="M299" s="505"/>
    </row>
    <row r="300" spans="7:13" ht="12.75">
      <c r="G300" s="40"/>
      <c r="H300" s="502"/>
      <c r="I300" s="327"/>
      <c r="J300" s="73"/>
      <c r="K300" s="371"/>
      <c r="L300" s="40"/>
      <c r="M300" s="505"/>
    </row>
    <row r="301" spans="7:13" ht="12.75">
      <c r="G301" s="40"/>
      <c r="H301" s="502"/>
      <c r="I301" s="327"/>
      <c r="J301" s="73"/>
      <c r="K301" s="371"/>
      <c r="L301" s="40"/>
      <c r="M301" s="505"/>
    </row>
    <row r="302" spans="7:13" ht="12.75">
      <c r="G302" s="40"/>
      <c r="H302" s="502"/>
      <c r="I302" s="327"/>
      <c r="J302" s="73"/>
      <c r="K302" s="371"/>
      <c r="L302" s="40"/>
      <c r="M302" s="505"/>
    </row>
    <row r="303" spans="7:13" ht="12.75">
      <c r="G303" s="40"/>
      <c r="H303" s="502"/>
      <c r="I303" s="327"/>
      <c r="J303" s="73"/>
      <c r="K303" s="371"/>
      <c r="L303" s="40"/>
      <c r="M303" s="505"/>
    </row>
    <row r="304" spans="7:13" ht="12.75">
      <c r="G304" s="40"/>
      <c r="H304" s="502"/>
      <c r="I304" s="327"/>
      <c r="J304" s="73"/>
      <c r="K304" s="371"/>
      <c r="L304" s="40"/>
      <c r="M304" s="505"/>
    </row>
    <row r="305" spans="7:13" ht="12.75">
      <c r="G305" s="40"/>
      <c r="H305" s="502"/>
      <c r="I305" s="327"/>
      <c r="J305" s="73"/>
      <c r="K305" s="371"/>
      <c r="L305" s="40"/>
      <c r="M305" s="505"/>
    </row>
    <row r="306" spans="7:13" ht="12.75">
      <c r="G306" s="40"/>
      <c r="H306" s="502"/>
      <c r="I306" s="327"/>
      <c r="J306" s="73"/>
      <c r="K306" s="371"/>
      <c r="L306" s="40"/>
      <c r="M306" s="505"/>
    </row>
    <row r="307" spans="7:13" ht="12.75">
      <c r="G307" s="40"/>
      <c r="H307" s="502"/>
      <c r="I307" s="327"/>
      <c r="J307" s="73"/>
      <c r="K307" s="371"/>
      <c r="L307" s="40"/>
      <c r="M307" s="505"/>
    </row>
    <row r="308" spans="7:13" ht="12.75">
      <c r="G308" s="40"/>
      <c r="H308" s="502"/>
      <c r="I308" s="327"/>
      <c r="J308" s="73"/>
      <c r="K308" s="371"/>
      <c r="L308" s="40"/>
      <c r="M308" s="505"/>
    </row>
    <row r="309" spans="7:13" ht="12.75">
      <c r="G309" s="40"/>
      <c r="H309" s="502"/>
      <c r="I309" s="327"/>
      <c r="J309" s="73"/>
      <c r="K309" s="371"/>
      <c r="L309" s="40"/>
      <c r="M309" s="505"/>
    </row>
    <row r="310" spans="7:13" ht="12.75">
      <c r="G310" s="40"/>
      <c r="H310" s="502"/>
      <c r="I310" s="327"/>
      <c r="J310" s="73"/>
      <c r="K310" s="371"/>
      <c r="L310" s="40"/>
      <c r="M310" s="505"/>
    </row>
    <row r="311" spans="7:13" ht="12.75">
      <c r="G311" s="40"/>
      <c r="H311" s="502"/>
      <c r="I311" s="327"/>
      <c r="J311" s="73"/>
      <c r="K311" s="371"/>
      <c r="L311" s="40"/>
      <c r="M311" s="505"/>
    </row>
    <row r="312" spans="7:13" ht="12.75">
      <c r="G312" s="40"/>
      <c r="H312" s="502"/>
      <c r="I312" s="327"/>
      <c r="J312" s="73"/>
      <c r="K312" s="371"/>
      <c r="L312" s="40"/>
      <c r="M312" s="505"/>
    </row>
    <row r="313" spans="7:13" ht="12.75">
      <c r="G313" s="40"/>
      <c r="H313" s="502"/>
      <c r="I313" s="327"/>
      <c r="J313" s="73"/>
      <c r="K313" s="371"/>
      <c r="L313" s="40"/>
      <c r="M313" s="505"/>
    </row>
    <row r="314" spans="7:13" ht="12.75">
      <c r="G314" s="40"/>
      <c r="H314" s="502"/>
      <c r="I314" s="327"/>
      <c r="J314" s="73"/>
      <c r="K314" s="371"/>
      <c r="L314" s="40"/>
      <c r="M314" s="505"/>
    </row>
    <row r="315" spans="7:13" ht="12.75">
      <c r="G315" s="40"/>
      <c r="H315" s="502"/>
      <c r="I315" s="327"/>
      <c r="J315" s="73"/>
      <c r="K315" s="371"/>
      <c r="L315" s="40"/>
      <c r="M315" s="505"/>
    </row>
    <row r="316" spans="7:13" ht="12.75">
      <c r="G316" s="40"/>
      <c r="H316" s="502"/>
      <c r="I316" s="327"/>
      <c r="J316" s="73"/>
      <c r="K316" s="371"/>
      <c r="L316" s="40"/>
      <c r="M316" s="505"/>
    </row>
    <row r="317" spans="7:13" ht="12.75">
      <c r="G317" s="40"/>
      <c r="H317" s="502"/>
      <c r="I317" s="327"/>
      <c r="J317" s="73"/>
      <c r="K317" s="371"/>
      <c r="L317" s="40"/>
      <c r="M317" s="505"/>
    </row>
    <row r="318" spans="7:13" ht="12.75">
      <c r="G318" s="40"/>
      <c r="H318" s="502"/>
      <c r="I318" s="327"/>
      <c r="J318" s="73"/>
      <c r="K318" s="371"/>
      <c r="L318" s="40"/>
      <c r="M318" s="505"/>
    </row>
    <row r="319" spans="7:13" ht="12.75">
      <c r="G319" s="40"/>
      <c r="H319" s="502"/>
      <c r="I319" s="327"/>
      <c r="J319" s="73"/>
      <c r="K319" s="371"/>
      <c r="L319" s="40"/>
      <c r="M319" s="505"/>
    </row>
    <row r="320" spans="7:13" ht="12.75">
      <c r="G320" s="40"/>
      <c r="H320" s="502"/>
      <c r="I320" s="327"/>
      <c r="J320" s="73"/>
      <c r="K320" s="371"/>
      <c r="L320" s="40"/>
      <c r="M320" s="505"/>
    </row>
    <row r="321" spans="7:13" ht="12.75">
      <c r="G321" s="40"/>
      <c r="H321" s="502"/>
      <c r="I321" s="327"/>
      <c r="J321" s="73"/>
      <c r="K321" s="371"/>
      <c r="L321" s="40"/>
      <c r="M321" s="505"/>
    </row>
    <row r="322" spans="7:13" ht="12.75">
      <c r="G322" s="40"/>
      <c r="H322" s="502"/>
      <c r="I322" s="327"/>
      <c r="J322" s="73"/>
      <c r="K322" s="371"/>
      <c r="L322" s="40"/>
      <c r="M322" s="505"/>
    </row>
    <row r="323" spans="7:13" ht="12.75">
      <c r="G323" s="40"/>
      <c r="H323" s="502"/>
      <c r="I323" s="327"/>
      <c r="J323" s="73"/>
      <c r="K323" s="371"/>
      <c r="L323" s="40"/>
      <c r="M323" s="505"/>
    </row>
    <row r="324" spans="7:13" ht="12.75">
      <c r="G324" s="40"/>
      <c r="H324" s="502"/>
      <c r="I324" s="327"/>
      <c r="J324" s="73"/>
      <c r="K324" s="371"/>
      <c r="L324" s="40"/>
      <c r="M324" s="505"/>
    </row>
    <row r="325" spans="7:13" ht="12.75">
      <c r="G325" s="40"/>
      <c r="H325" s="502"/>
      <c r="I325" s="327"/>
      <c r="J325" s="73"/>
      <c r="K325" s="371"/>
      <c r="L325" s="40"/>
      <c r="M325" s="505"/>
    </row>
    <row r="326" spans="7:13" ht="12.75">
      <c r="G326" s="40"/>
      <c r="H326" s="502"/>
      <c r="I326" s="327"/>
      <c r="J326" s="73"/>
      <c r="K326" s="371"/>
      <c r="L326" s="40"/>
      <c r="M326" s="505"/>
    </row>
    <row r="327" spans="7:13" ht="12.75">
      <c r="G327" s="40"/>
      <c r="H327" s="502"/>
      <c r="I327" s="327"/>
      <c r="J327" s="73"/>
      <c r="K327" s="371"/>
      <c r="L327" s="40"/>
      <c r="M327" s="505"/>
    </row>
    <row r="328" spans="7:13" ht="12.75">
      <c r="G328" s="40"/>
      <c r="H328" s="502"/>
      <c r="I328" s="327"/>
      <c r="J328" s="73"/>
      <c r="K328" s="371"/>
      <c r="L328" s="40"/>
      <c r="M328" s="505"/>
    </row>
    <row r="329" spans="7:13" ht="12.75">
      <c r="G329" s="40"/>
      <c r="H329" s="502"/>
      <c r="I329" s="327"/>
      <c r="J329" s="73"/>
      <c r="K329" s="371"/>
      <c r="L329" s="40"/>
      <c r="M329" s="505"/>
    </row>
    <row r="330" spans="7:13" ht="12.75">
      <c r="G330" s="40"/>
      <c r="H330" s="502"/>
      <c r="I330" s="327"/>
      <c r="J330" s="73"/>
      <c r="K330" s="371"/>
      <c r="L330" s="40"/>
      <c r="M330" s="505"/>
    </row>
    <row r="331" spans="7:13" ht="30" customHeight="1">
      <c r="G331" s="40"/>
      <c r="H331" s="502"/>
      <c r="I331" s="327"/>
      <c r="J331" s="73"/>
      <c r="K331" s="371"/>
      <c r="L331" s="40"/>
      <c r="M331" s="505"/>
    </row>
    <row r="332" spans="7:13" ht="12.75">
      <c r="G332" s="40"/>
      <c r="H332" s="502"/>
      <c r="I332" s="327"/>
      <c r="J332" s="73"/>
      <c r="K332" s="371"/>
      <c r="L332" s="40"/>
      <c r="M332" s="505"/>
    </row>
    <row r="333" spans="7:13" ht="12.75">
      <c r="G333" s="40"/>
      <c r="H333" s="502"/>
      <c r="I333" s="327"/>
      <c r="J333" s="73"/>
      <c r="K333" s="371"/>
      <c r="L333" s="40"/>
      <c r="M333" s="505"/>
    </row>
    <row r="334" spans="7:13" ht="12.75">
      <c r="G334" s="40"/>
      <c r="H334" s="502"/>
      <c r="I334" s="327"/>
      <c r="J334" s="73"/>
      <c r="K334" s="371"/>
      <c r="L334" s="40"/>
      <c r="M334" s="505"/>
    </row>
    <row r="335" spans="7:13" ht="12.75">
      <c r="G335" s="40"/>
      <c r="H335" s="502"/>
      <c r="I335" s="327"/>
      <c r="J335" s="73"/>
      <c r="K335" s="371"/>
      <c r="L335" s="40"/>
      <c r="M335" s="505"/>
    </row>
    <row r="336" spans="7:13" ht="12.75">
      <c r="G336" s="40"/>
      <c r="H336" s="502"/>
      <c r="I336" s="327"/>
      <c r="J336" s="73"/>
      <c r="K336" s="371"/>
      <c r="L336" s="40"/>
      <c r="M336" s="505"/>
    </row>
    <row r="337" spans="7:13" ht="12.75">
      <c r="G337" s="40"/>
      <c r="H337" s="502"/>
      <c r="I337" s="327"/>
      <c r="J337" s="73"/>
      <c r="K337" s="371"/>
      <c r="L337" s="40"/>
      <c r="M337" s="505"/>
    </row>
    <row r="338" spans="7:13" ht="12.75">
      <c r="G338" s="40"/>
      <c r="H338" s="502"/>
      <c r="I338" s="327"/>
      <c r="J338" s="73"/>
      <c r="K338" s="371"/>
      <c r="L338" s="40"/>
      <c r="M338" s="505"/>
    </row>
    <row r="339" spans="7:13" ht="12.75">
      <c r="G339" s="40"/>
      <c r="H339" s="502"/>
      <c r="I339" s="327"/>
      <c r="J339" s="73"/>
      <c r="K339" s="371"/>
      <c r="L339" s="40"/>
      <c r="M339" s="505"/>
    </row>
    <row r="340" spans="7:13" ht="12.75">
      <c r="G340" s="40"/>
      <c r="H340" s="502"/>
      <c r="I340" s="327"/>
      <c r="J340" s="73"/>
      <c r="K340" s="371"/>
      <c r="L340" s="40"/>
      <c r="M340" s="505"/>
    </row>
    <row r="341" spans="7:13" ht="12.75">
      <c r="G341" s="40"/>
      <c r="H341" s="502"/>
      <c r="I341" s="327"/>
      <c r="J341" s="73"/>
      <c r="K341" s="371"/>
      <c r="L341" s="40"/>
      <c r="M341" s="505"/>
    </row>
    <row r="342" spans="7:13" ht="12.75">
      <c r="G342" s="40"/>
      <c r="H342" s="502"/>
      <c r="I342" s="327"/>
      <c r="J342" s="73"/>
      <c r="K342" s="371"/>
      <c r="L342" s="40"/>
      <c r="M342" s="505"/>
    </row>
    <row r="343" spans="7:13" ht="12.75">
      <c r="G343" s="40"/>
      <c r="H343" s="502"/>
      <c r="I343" s="327"/>
      <c r="J343" s="73"/>
      <c r="K343" s="371"/>
      <c r="L343" s="40"/>
      <c r="M343" s="505"/>
    </row>
    <row r="344" spans="7:13" ht="12.75">
      <c r="G344" s="40"/>
      <c r="H344" s="502"/>
      <c r="I344" s="327"/>
      <c r="J344" s="73"/>
      <c r="K344" s="371"/>
      <c r="L344" s="40"/>
      <c r="M344" s="505"/>
    </row>
    <row r="345" spans="7:13" ht="12.75">
      <c r="G345" s="40"/>
      <c r="H345" s="502"/>
      <c r="I345" s="327"/>
      <c r="J345" s="73"/>
      <c r="K345" s="371"/>
      <c r="L345" s="40"/>
      <c r="M345" s="505"/>
    </row>
    <row r="346" spans="7:13" ht="12.75">
      <c r="G346" s="40"/>
      <c r="H346" s="502"/>
      <c r="I346" s="327"/>
      <c r="J346" s="73"/>
      <c r="K346" s="371"/>
      <c r="L346" s="40"/>
      <c r="M346" s="505"/>
    </row>
    <row r="347" spans="7:13" ht="12.75">
      <c r="G347" s="40"/>
      <c r="H347" s="502"/>
      <c r="I347" s="327"/>
      <c r="J347" s="73"/>
      <c r="K347" s="371"/>
      <c r="L347" s="40"/>
      <c r="M347" s="505"/>
    </row>
    <row r="348" spans="7:13" ht="12.75">
      <c r="G348" s="40"/>
      <c r="H348" s="502"/>
      <c r="I348" s="327"/>
      <c r="J348" s="73"/>
      <c r="K348" s="371"/>
      <c r="L348" s="40"/>
      <c r="M348" s="505"/>
    </row>
    <row r="349" spans="7:13" ht="12.75">
      <c r="G349" s="40"/>
      <c r="H349" s="502"/>
      <c r="I349" s="327"/>
      <c r="J349" s="73"/>
      <c r="K349" s="371"/>
      <c r="L349" s="40"/>
      <c r="M349" s="505"/>
    </row>
    <row r="350" spans="7:13" ht="12.75">
      <c r="G350" s="40"/>
      <c r="H350" s="502"/>
      <c r="I350" s="327"/>
      <c r="J350" s="73"/>
      <c r="K350" s="371"/>
      <c r="L350" s="40"/>
      <c r="M350" s="505"/>
    </row>
    <row r="351" spans="7:13" ht="12.75">
      <c r="G351" s="40"/>
      <c r="H351" s="502"/>
      <c r="I351" s="327"/>
      <c r="J351" s="73"/>
      <c r="K351" s="371"/>
      <c r="L351" s="40"/>
      <c r="M351" s="505"/>
    </row>
    <row r="352" spans="7:13" ht="12.75">
      <c r="G352" s="40"/>
      <c r="H352" s="502"/>
      <c r="I352" s="327"/>
      <c r="J352" s="73"/>
      <c r="K352" s="371"/>
      <c r="L352" s="40"/>
      <c r="M352" s="505"/>
    </row>
    <row r="353" spans="7:13" ht="12.75">
      <c r="G353" s="40"/>
      <c r="H353" s="502"/>
      <c r="I353" s="327"/>
      <c r="J353" s="73"/>
      <c r="K353" s="371"/>
      <c r="L353" s="40"/>
      <c r="M353" s="505"/>
    </row>
    <row r="354" spans="7:13" ht="12.75">
      <c r="G354" s="40"/>
      <c r="H354" s="502"/>
      <c r="I354" s="327"/>
      <c r="J354" s="73"/>
      <c r="K354" s="371"/>
      <c r="L354" s="40"/>
      <c r="M354" s="505"/>
    </row>
    <row r="355" spans="7:13" ht="12.75">
      <c r="G355" s="40"/>
      <c r="H355" s="502"/>
      <c r="I355" s="327"/>
      <c r="J355" s="73"/>
      <c r="K355" s="371"/>
      <c r="L355" s="40"/>
      <c r="M355" s="505"/>
    </row>
    <row r="356" spans="7:13" ht="75" customHeight="1">
      <c r="G356" s="40"/>
      <c r="H356" s="502"/>
      <c r="I356" s="327"/>
      <c r="J356" s="73"/>
      <c r="K356" s="371"/>
      <c r="L356" s="40"/>
      <c r="M356" s="505"/>
    </row>
    <row r="357" spans="7:13" ht="12.75">
      <c r="G357" s="40"/>
      <c r="H357" s="502"/>
      <c r="I357" s="327"/>
      <c r="J357" s="73"/>
      <c r="K357" s="371"/>
      <c r="L357" s="40"/>
      <c r="M357" s="505"/>
    </row>
    <row r="358" spans="7:13" ht="12.75">
      <c r="G358" s="40"/>
      <c r="H358" s="502"/>
      <c r="I358" s="327"/>
      <c r="J358" s="73"/>
      <c r="K358" s="371"/>
      <c r="L358" s="40"/>
      <c r="M358" s="505"/>
    </row>
    <row r="359" spans="7:13" ht="12.75">
      <c r="G359" s="40"/>
      <c r="H359" s="502"/>
      <c r="I359" s="327"/>
      <c r="J359" s="73"/>
      <c r="K359" s="371"/>
      <c r="L359" s="40"/>
      <c r="M359" s="505"/>
    </row>
    <row r="360" spans="7:13" ht="12.75">
      <c r="G360" s="40"/>
      <c r="H360" s="502"/>
      <c r="I360" s="327"/>
      <c r="J360" s="73"/>
      <c r="K360" s="371"/>
      <c r="L360" s="40"/>
      <c r="M360" s="505"/>
    </row>
    <row r="361" spans="7:13" ht="12.75">
      <c r="G361" s="40"/>
      <c r="H361" s="502"/>
      <c r="I361" s="327"/>
      <c r="J361" s="73"/>
      <c r="K361" s="371"/>
      <c r="L361" s="40"/>
      <c r="M361" s="505"/>
    </row>
    <row r="362" spans="7:13" ht="12.75">
      <c r="G362" s="40"/>
      <c r="H362" s="502"/>
      <c r="I362" s="327"/>
      <c r="J362" s="73"/>
      <c r="K362" s="371"/>
      <c r="L362" s="40"/>
      <c r="M362" s="505"/>
    </row>
    <row r="363" spans="7:13" ht="12.75">
      <c r="G363" s="40"/>
      <c r="H363" s="502"/>
      <c r="I363" s="327"/>
      <c r="J363" s="73"/>
      <c r="K363" s="371"/>
      <c r="L363" s="40"/>
      <c r="M363" s="505"/>
    </row>
    <row r="364" spans="7:13" ht="12.75">
      <c r="G364" s="40"/>
      <c r="H364" s="502"/>
      <c r="I364" s="327"/>
      <c r="J364" s="73"/>
      <c r="K364" s="371"/>
      <c r="L364" s="40"/>
      <c r="M364" s="505"/>
    </row>
    <row r="365" spans="7:13" ht="12.75">
      <c r="G365" s="40"/>
      <c r="H365" s="502"/>
      <c r="I365" s="327"/>
      <c r="J365" s="73"/>
      <c r="K365" s="371"/>
      <c r="L365" s="40"/>
      <c r="M365" s="505"/>
    </row>
    <row r="366" spans="7:13" ht="12.75">
      <c r="G366" s="40"/>
      <c r="H366" s="502"/>
      <c r="I366" s="327"/>
      <c r="J366" s="73"/>
      <c r="K366" s="371"/>
      <c r="L366" s="40"/>
      <c r="M366" s="505"/>
    </row>
    <row r="367" spans="7:13" ht="12.75">
      <c r="G367" s="40"/>
      <c r="H367" s="502"/>
      <c r="I367" s="327"/>
      <c r="J367" s="73"/>
      <c r="K367" s="371"/>
      <c r="L367" s="40"/>
      <c r="M367" s="505"/>
    </row>
    <row r="368" spans="7:13" ht="12.75">
      <c r="G368" s="40"/>
      <c r="H368" s="502"/>
      <c r="I368" s="327"/>
      <c r="J368" s="73"/>
      <c r="K368" s="371"/>
      <c r="L368" s="40"/>
      <c r="M368" s="505"/>
    </row>
    <row r="369" spans="7:13" ht="12.75">
      <c r="G369" s="40"/>
      <c r="H369" s="502"/>
      <c r="I369" s="327"/>
      <c r="J369" s="73"/>
      <c r="K369" s="371"/>
      <c r="L369" s="40"/>
      <c r="M369" s="505"/>
    </row>
    <row r="370" spans="7:13" ht="12.75">
      <c r="G370" s="40"/>
      <c r="H370" s="502"/>
      <c r="I370" s="327"/>
      <c r="J370" s="73"/>
      <c r="K370" s="371"/>
      <c r="L370" s="40"/>
      <c r="M370" s="505"/>
    </row>
    <row r="371" spans="7:13" ht="12.75">
      <c r="G371" s="40"/>
      <c r="H371" s="502"/>
      <c r="I371" s="327"/>
      <c r="J371" s="73"/>
      <c r="K371" s="371"/>
      <c r="L371" s="40"/>
      <c r="M371" s="505"/>
    </row>
    <row r="372" spans="7:13" ht="12.75">
      <c r="G372" s="40"/>
      <c r="H372" s="502"/>
      <c r="I372" s="327"/>
      <c r="J372" s="73"/>
      <c r="K372" s="371"/>
      <c r="L372" s="40"/>
      <c r="M372" s="505"/>
    </row>
    <row r="373" spans="7:13" ht="12.75">
      <c r="G373" s="40"/>
      <c r="H373" s="502"/>
      <c r="I373" s="327"/>
      <c r="J373" s="73"/>
      <c r="K373" s="371"/>
      <c r="L373" s="40"/>
      <c r="M373" s="505"/>
    </row>
    <row r="374" spans="7:13" ht="12.75">
      <c r="G374" s="40"/>
      <c r="H374" s="502"/>
      <c r="I374" s="327"/>
      <c r="J374" s="73"/>
      <c r="K374" s="371"/>
      <c r="L374" s="40"/>
      <c r="M374" s="505"/>
    </row>
    <row r="375" spans="7:13" ht="12.75">
      <c r="G375" s="40"/>
      <c r="H375" s="502"/>
      <c r="I375" s="327"/>
      <c r="J375" s="73"/>
      <c r="K375" s="371"/>
      <c r="L375" s="40"/>
      <c r="M375" s="505"/>
    </row>
    <row r="376" spans="7:13" ht="12.75">
      <c r="G376" s="40"/>
      <c r="H376" s="502"/>
      <c r="I376" s="327"/>
      <c r="J376" s="73"/>
      <c r="K376" s="371"/>
      <c r="L376" s="40"/>
      <c r="M376" s="505"/>
    </row>
    <row r="377" spans="7:13" ht="12.75">
      <c r="G377" s="40"/>
      <c r="H377" s="502"/>
      <c r="I377" s="327"/>
      <c r="J377" s="73"/>
      <c r="K377" s="371"/>
      <c r="L377" s="40"/>
      <c r="M377" s="505"/>
    </row>
    <row r="378" spans="7:13" ht="12.75">
      <c r="G378" s="40"/>
      <c r="H378" s="502"/>
      <c r="I378" s="327"/>
      <c r="J378" s="73"/>
      <c r="K378" s="371"/>
      <c r="L378" s="40"/>
      <c r="M378" s="505"/>
    </row>
    <row r="379" spans="7:13" ht="12.75">
      <c r="G379" s="40"/>
      <c r="H379" s="502"/>
      <c r="I379" s="327"/>
      <c r="J379" s="73"/>
      <c r="K379" s="371"/>
      <c r="L379" s="40"/>
      <c r="M379" s="505"/>
    </row>
    <row r="380" spans="7:13" ht="12.75">
      <c r="G380" s="40"/>
      <c r="H380" s="502"/>
      <c r="I380" s="327"/>
      <c r="J380" s="73"/>
      <c r="K380" s="371"/>
      <c r="L380" s="40"/>
      <c r="M380" s="505"/>
    </row>
    <row r="381" spans="7:13" ht="12.75">
      <c r="G381" s="40"/>
      <c r="H381" s="502"/>
      <c r="I381" s="327"/>
      <c r="J381" s="73"/>
      <c r="K381" s="371"/>
      <c r="L381" s="40"/>
      <c r="M381" s="505"/>
    </row>
    <row r="382" spans="7:13" ht="12.75">
      <c r="G382" s="40"/>
      <c r="H382" s="502"/>
      <c r="I382" s="327"/>
      <c r="J382" s="73"/>
      <c r="K382" s="371"/>
      <c r="L382" s="40"/>
      <c r="M382" s="505"/>
    </row>
    <row r="383" spans="7:13" ht="12.75">
      <c r="G383" s="40"/>
      <c r="H383" s="502"/>
      <c r="I383" s="327"/>
      <c r="J383" s="73"/>
      <c r="K383" s="371"/>
      <c r="L383" s="40"/>
      <c r="M383" s="505"/>
    </row>
    <row r="384" spans="7:13" ht="12.75">
      <c r="G384" s="40"/>
      <c r="H384" s="502"/>
      <c r="I384" s="327"/>
      <c r="J384" s="73"/>
      <c r="K384" s="371"/>
      <c r="L384" s="40"/>
      <c r="M384" s="505"/>
    </row>
    <row r="385" spans="7:13" ht="12.75">
      <c r="G385" s="40"/>
      <c r="H385" s="502"/>
      <c r="I385" s="327"/>
      <c r="J385" s="73"/>
      <c r="K385" s="371"/>
      <c r="L385" s="40"/>
      <c r="M385" s="505"/>
    </row>
    <row r="386" spans="7:13" ht="12.75">
      <c r="G386" s="40"/>
      <c r="H386" s="502"/>
      <c r="I386" s="327"/>
      <c r="J386" s="73"/>
      <c r="K386" s="371"/>
      <c r="L386" s="40"/>
      <c r="M386" s="505"/>
    </row>
    <row r="387" spans="7:13" ht="12.75">
      <c r="G387" s="40"/>
      <c r="H387" s="502"/>
      <c r="I387" s="327"/>
      <c r="J387" s="73"/>
      <c r="K387" s="371"/>
      <c r="L387" s="40"/>
      <c r="M387" s="505"/>
    </row>
    <row r="388" spans="7:13" ht="12.75">
      <c r="G388" s="40"/>
      <c r="H388" s="502"/>
      <c r="I388" s="327"/>
      <c r="J388" s="73"/>
      <c r="K388" s="371"/>
      <c r="L388" s="40"/>
      <c r="M388" s="505"/>
    </row>
    <row r="389" spans="7:13" ht="12.75">
      <c r="G389" s="40"/>
      <c r="H389" s="502"/>
      <c r="I389" s="327"/>
      <c r="J389" s="73"/>
      <c r="K389" s="371"/>
      <c r="L389" s="40"/>
      <c r="M389" s="505"/>
    </row>
    <row r="390" spans="7:13" ht="12.75">
      <c r="G390" s="40"/>
      <c r="H390" s="502"/>
      <c r="I390" s="327"/>
      <c r="J390" s="73"/>
      <c r="K390" s="371"/>
      <c r="L390" s="40"/>
      <c r="M390" s="505"/>
    </row>
    <row r="391" spans="7:13" ht="12.75">
      <c r="G391" s="40"/>
      <c r="H391" s="502"/>
      <c r="I391" s="327"/>
      <c r="J391" s="73"/>
      <c r="K391" s="371"/>
      <c r="L391" s="40"/>
      <c r="M391" s="505"/>
    </row>
    <row r="392" spans="7:13" ht="12.75">
      <c r="G392" s="40"/>
      <c r="H392" s="502"/>
      <c r="I392" s="327"/>
      <c r="J392" s="73"/>
      <c r="K392" s="371"/>
      <c r="L392" s="40"/>
      <c r="M392" s="505"/>
    </row>
    <row r="393" spans="7:13" ht="12.75">
      <c r="G393" s="40"/>
      <c r="H393" s="502"/>
      <c r="I393" s="327"/>
      <c r="J393" s="73"/>
      <c r="K393" s="371"/>
      <c r="L393" s="40"/>
      <c r="M393" s="505"/>
    </row>
    <row r="394" spans="7:13" ht="12.75">
      <c r="G394" s="40"/>
      <c r="H394" s="502"/>
      <c r="I394" s="327"/>
      <c r="J394" s="73"/>
      <c r="K394" s="371"/>
      <c r="L394" s="40"/>
      <c r="M394" s="505"/>
    </row>
    <row r="395" spans="7:13" ht="12.75">
      <c r="G395" s="40"/>
      <c r="H395" s="502"/>
      <c r="I395" s="327"/>
      <c r="J395" s="73"/>
      <c r="K395" s="371"/>
      <c r="L395" s="40"/>
      <c r="M395" s="505"/>
    </row>
    <row r="396" spans="7:13" ht="12.75">
      <c r="G396" s="40"/>
      <c r="H396" s="502"/>
      <c r="I396" s="327"/>
      <c r="J396" s="73"/>
      <c r="K396" s="371"/>
      <c r="L396" s="40"/>
      <c r="M396" s="505"/>
    </row>
    <row r="397" spans="7:13" ht="12.75">
      <c r="G397" s="40"/>
      <c r="H397" s="502"/>
      <c r="I397" s="327"/>
      <c r="J397" s="73"/>
      <c r="K397" s="371"/>
      <c r="L397" s="40"/>
      <c r="M397" s="505"/>
    </row>
    <row r="398" spans="7:13" ht="12.75">
      <c r="G398" s="40"/>
      <c r="H398" s="502"/>
      <c r="I398" s="327"/>
      <c r="J398" s="73"/>
      <c r="K398" s="371"/>
      <c r="L398" s="40"/>
      <c r="M398" s="505"/>
    </row>
    <row r="399" spans="7:13" ht="12.75">
      <c r="G399" s="40"/>
      <c r="H399" s="502"/>
      <c r="I399" s="327"/>
      <c r="J399" s="73"/>
      <c r="K399" s="371"/>
      <c r="L399" s="40"/>
      <c r="M399" s="505"/>
    </row>
    <row r="400" spans="7:13" ht="12.75">
      <c r="G400" s="40"/>
      <c r="H400" s="502"/>
      <c r="I400" s="327"/>
      <c r="J400" s="73"/>
      <c r="K400" s="371"/>
      <c r="L400" s="40"/>
      <c r="M400" s="505"/>
    </row>
    <row r="401" spans="7:13" ht="12.75">
      <c r="G401" s="40"/>
      <c r="H401" s="502"/>
      <c r="I401" s="327"/>
      <c r="J401" s="73"/>
      <c r="K401" s="371"/>
      <c r="L401" s="40"/>
      <c r="M401" s="505"/>
    </row>
    <row r="402" spans="7:13" ht="12.75">
      <c r="G402" s="40"/>
      <c r="H402" s="502"/>
      <c r="I402" s="327"/>
      <c r="J402" s="73"/>
      <c r="K402" s="371"/>
      <c r="L402" s="40"/>
      <c r="M402" s="505"/>
    </row>
    <row r="403" spans="7:13" ht="12.75">
      <c r="G403" s="40"/>
      <c r="H403" s="502"/>
      <c r="I403" s="327"/>
      <c r="J403" s="73"/>
      <c r="K403" s="371"/>
      <c r="L403" s="40"/>
      <c r="M403" s="505"/>
    </row>
    <row r="404" spans="7:13" ht="12.75">
      <c r="G404" s="40"/>
      <c r="H404" s="502"/>
      <c r="I404" s="327"/>
      <c r="J404" s="73"/>
      <c r="K404" s="371"/>
      <c r="L404" s="40"/>
      <c r="M404" s="505"/>
    </row>
    <row r="405" spans="7:13" ht="12.75">
      <c r="G405" s="40"/>
      <c r="H405" s="502"/>
      <c r="I405" s="327"/>
      <c r="J405" s="73"/>
      <c r="K405" s="371"/>
      <c r="L405" s="40"/>
      <c r="M405" s="505"/>
    </row>
    <row r="406" spans="7:13" ht="12.75">
      <c r="G406" s="40"/>
      <c r="H406" s="502"/>
      <c r="I406" s="327"/>
      <c r="J406" s="73"/>
      <c r="K406" s="371"/>
      <c r="L406" s="40"/>
      <c r="M406" s="505"/>
    </row>
    <row r="407" spans="7:13" ht="12.75">
      <c r="G407" s="40"/>
      <c r="H407" s="502"/>
      <c r="I407" s="327"/>
      <c r="J407" s="73"/>
      <c r="K407" s="371"/>
      <c r="L407" s="40"/>
      <c r="M407" s="505"/>
    </row>
    <row r="408" spans="7:13" ht="12.75">
      <c r="G408" s="40"/>
      <c r="H408" s="502"/>
      <c r="I408" s="327"/>
      <c r="J408" s="73"/>
      <c r="K408" s="371"/>
      <c r="L408" s="40"/>
      <c r="M408" s="505"/>
    </row>
    <row r="409" spans="7:13" ht="12.75">
      <c r="G409" s="40"/>
      <c r="H409" s="502"/>
      <c r="I409" s="327"/>
      <c r="J409" s="73"/>
      <c r="K409" s="371"/>
      <c r="L409" s="40"/>
      <c r="M409" s="505"/>
    </row>
    <row r="410" spans="7:13" ht="12.75">
      <c r="G410" s="40"/>
      <c r="H410" s="502"/>
      <c r="I410" s="327"/>
      <c r="J410" s="73"/>
      <c r="K410" s="371"/>
      <c r="L410" s="40"/>
      <c r="M410" s="505"/>
    </row>
    <row r="411" spans="7:13" ht="30.75" customHeight="1">
      <c r="G411" s="40"/>
      <c r="H411" s="502"/>
      <c r="I411" s="327"/>
      <c r="J411" s="73"/>
      <c r="K411" s="371"/>
      <c r="L411" s="40"/>
      <c r="M411" s="505"/>
    </row>
    <row r="412" spans="7:13" ht="12.75">
      <c r="G412" s="40"/>
      <c r="H412" s="502"/>
      <c r="I412" s="327"/>
      <c r="J412" s="73"/>
      <c r="K412" s="371"/>
      <c r="L412" s="40"/>
      <c r="M412" s="505"/>
    </row>
    <row r="413" spans="7:13" ht="12.75">
      <c r="G413" s="40"/>
      <c r="H413" s="502"/>
      <c r="I413" s="327"/>
      <c r="J413" s="73"/>
      <c r="K413" s="371"/>
      <c r="L413" s="40"/>
      <c r="M413" s="505"/>
    </row>
    <row r="414" spans="7:13" ht="12.75">
      <c r="G414" s="40"/>
      <c r="H414" s="502"/>
      <c r="I414" s="327"/>
      <c r="J414" s="73"/>
      <c r="K414" s="371"/>
      <c r="L414" s="40"/>
      <c r="M414" s="505"/>
    </row>
    <row r="415" spans="7:13" ht="12.75">
      <c r="G415" s="40"/>
      <c r="H415" s="502"/>
      <c r="I415" s="327"/>
      <c r="J415" s="73"/>
      <c r="K415" s="371"/>
      <c r="L415" s="40"/>
      <c r="M415" s="505"/>
    </row>
    <row r="416" spans="7:13" ht="12.75">
      <c r="G416" s="40"/>
      <c r="H416" s="502"/>
      <c r="I416" s="327"/>
      <c r="J416" s="73"/>
      <c r="K416" s="371"/>
      <c r="L416" s="40"/>
      <c r="M416" s="505"/>
    </row>
    <row r="417" spans="7:13" ht="12.75">
      <c r="G417" s="40"/>
      <c r="H417" s="502"/>
      <c r="I417" s="327"/>
      <c r="J417" s="73"/>
      <c r="K417" s="371"/>
      <c r="L417" s="40"/>
      <c r="M417" s="505"/>
    </row>
    <row r="418" spans="7:13" ht="12.75">
      <c r="G418" s="40"/>
      <c r="H418" s="502"/>
      <c r="I418" s="327"/>
      <c r="J418" s="73"/>
      <c r="K418" s="371"/>
      <c r="L418" s="40"/>
      <c r="M418" s="505"/>
    </row>
    <row r="419" spans="7:13" ht="12.75">
      <c r="G419" s="40"/>
      <c r="H419" s="502"/>
      <c r="I419" s="327"/>
      <c r="J419" s="73"/>
      <c r="K419" s="371"/>
      <c r="L419" s="40"/>
      <c r="M419" s="505"/>
    </row>
    <row r="420" spans="7:13" ht="12.75">
      <c r="G420" s="40"/>
      <c r="H420" s="502"/>
      <c r="I420" s="327"/>
      <c r="J420" s="73"/>
      <c r="K420" s="371"/>
      <c r="L420" s="40"/>
      <c r="M420" s="505"/>
    </row>
    <row r="421" spans="7:13" ht="12.75">
      <c r="G421" s="40"/>
      <c r="H421" s="502"/>
      <c r="I421" s="327"/>
      <c r="J421" s="73"/>
      <c r="K421" s="371"/>
      <c r="L421" s="40"/>
      <c r="M421" s="505"/>
    </row>
    <row r="422" spans="7:13" ht="12.75">
      <c r="G422" s="40"/>
      <c r="H422" s="502"/>
      <c r="I422" s="327"/>
      <c r="J422" s="73"/>
      <c r="K422" s="371"/>
      <c r="L422" s="40"/>
      <c r="M422" s="505"/>
    </row>
    <row r="423" spans="7:13" ht="12.75">
      <c r="G423" s="40"/>
      <c r="H423" s="502"/>
      <c r="I423" s="327"/>
      <c r="J423" s="73"/>
      <c r="K423" s="371"/>
      <c r="L423" s="40"/>
      <c r="M423" s="505"/>
    </row>
    <row r="424" spans="7:13" ht="12.75">
      <c r="G424" s="40"/>
      <c r="H424" s="502"/>
      <c r="I424" s="327"/>
      <c r="J424" s="73"/>
      <c r="K424" s="371"/>
      <c r="L424" s="40"/>
      <c r="M424" s="505"/>
    </row>
    <row r="425" spans="7:13" ht="12.75">
      <c r="G425" s="40"/>
      <c r="H425" s="502"/>
      <c r="I425" s="327"/>
      <c r="J425" s="73"/>
      <c r="K425" s="371"/>
      <c r="L425" s="40"/>
      <c r="M425" s="505"/>
    </row>
    <row r="426" spans="7:13" ht="12.75">
      <c r="G426" s="40"/>
      <c r="H426" s="502"/>
      <c r="I426" s="327"/>
      <c r="J426" s="73"/>
      <c r="K426" s="371"/>
      <c r="L426" s="40"/>
      <c r="M426" s="505"/>
    </row>
    <row r="427" spans="7:13" ht="12.75">
      <c r="G427" s="40"/>
      <c r="H427" s="502"/>
      <c r="I427" s="327"/>
      <c r="J427" s="73"/>
      <c r="K427" s="371"/>
      <c r="L427" s="40"/>
      <c r="M427" s="505"/>
    </row>
    <row r="428" spans="7:13" ht="12.75">
      <c r="G428" s="40"/>
      <c r="H428" s="502"/>
      <c r="I428" s="327"/>
      <c r="J428" s="73"/>
      <c r="K428" s="371"/>
      <c r="L428" s="40"/>
      <c r="M428" s="505"/>
    </row>
    <row r="429" spans="7:13" ht="12.75">
      <c r="G429" s="40"/>
      <c r="H429" s="502"/>
      <c r="I429" s="327"/>
      <c r="J429" s="73"/>
      <c r="K429" s="371"/>
      <c r="L429" s="40"/>
      <c r="M429" s="505"/>
    </row>
    <row r="430" spans="7:13" ht="12.75">
      <c r="G430" s="40"/>
      <c r="H430" s="502"/>
      <c r="I430" s="327"/>
      <c r="J430" s="73"/>
      <c r="K430" s="371"/>
      <c r="L430" s="40"/>
      <c r="M430" s="505"/>
    </row>
    <row r="431" spans="7:13" ht="12.75">
      <c r="G431" s="40"/>
      <c r="H431" s="502"/>
      <c r="I431" s="327"/>
      <c r="J431" s="73"/>
      <c r="K431" s="371"/>
      <c r="L431" s="40"/>
      <c r="M431" s="505"/>
    </row>
    <row r="432" spans="7:13" ht="12.75">
      <c r="G432" s="40"/>
      <c r="H432" s="502"/>
      <c r="I432" s="327"/>
      <c r="J432" s="73"/>
      <c r="K432" s="371"/>
      <c r="L432" s="40"/>
      <c r="M432" s="505"/>
    </row>
    <row r="433" spans="7:13" ht="12.75">
      <c r="G433" s="40"/>
      <c r="H433" s="502"/>
      <c r="I433" s="327"/>
      <c r="J433" s="73"/>
      <c r="K433" s="371"/>
      <c r="L433" s="40"/>
      <c r="M433" s="505"/>
    </row>
    <row r="434" spans="7:13" ht="12.75">
      <c r="G434" s="40"/>
      <c r="H434" s="502"/>
      <c r="I434" s="327"/>
      <c r="J434" s="73"/>
      <c r="K434" s="371"/>
      <c r="L434" s="40"/>
      <c r="M434" s="505"/>
    </row>
    <row r="435" spans="7:13" ht="12.75">
      <c r="G435" s="40"/>
      <c r="H435" s="502"/>
      <c r="I435" s="327"/>
      <c r="J435" s="73"/>
      <c r="K435" s="371"/>
      <c r="L435" s="40"/>
      <c r="M435" s="505"/>
    </row>
    <row r="436" spans="7:13" ht="12.75">
      <c r="G436" s="40"/>
      <c r="H436" s="502"/>
      <c r="I436" s="327"/>
      <c r="J436" s="73"/>
      <c r="K436" s="371"/>
      <c r="L436" s="40"/>
      <c r="M436" s="505"/>
    </row>
    <row r="437" spans="7:13" ht="12.75">
      <c r="G437" s="40"/>
      <c r="H437" s="502"/>
      <c r="I437" s="327"/>
      <c r="J437" s="73"/>
      <c r="K437" s="371"/>
      <c r="L437" s="40"/>
      <c r="M437" s="505"/>
    </row>
    <row r="438" spans="7:13" ht="12.75">
      <c r="G438" s="40"/>
      <c r="H438" s="502"/>
      <c r="I438" s="327"/>
      <c r="J438" s="73"/>
      <c r="K438" s="371"/>
      <c r="L438" s="40"/>
      <c r="M438" s="505"/>
    </row>
    <row r="439" spans="7:13" ht="12.75">
      <c r="G439" s="40"/>
      <c r="H439" s="502"/>
      <c r="I439" s="327"/>
      <c r="J439" s="73"/>
      <c r="K439" s="371"/>
      <c r="L439" s="40"/>
      <c r="M439" s="505"/>
    </row>
    <row r="440" spans="7:13" ht="12.75">
      <c r="G440" s="40"/>
      <c r="H440" s="502"/>
      <c r="I440" s="327"/>
      <c r="J440" s="73"/>
      <c r="K440" s="371"/>
      <c r="L440" s="40"/>
      <c r="M440" s="505"/>
    </row>
    <row r="441" spans="7:13" ht="12.75">
      <c r="G441" s="40"/>
      <c r="H441" s="502"/>
      <c r="I441" s="327"/>
      <c r="J441" s="73"/>
      <c r="K441" s="371"/>
      <c r="L441" s="40"/>
      <c r="M441" s="505"/>
    </row>
    <row r="442" spans="7:13" ht="174" customHeight="1">
      <c r="G442" s="40"/>
      <c r="H442" s="502"/>
      <c r="I442" s="327"/>
      <c r="J442" s="73"/>
      <c r="K442" s="371"/>
      <c r="L442" s="40"/>
      <c r="M442" s="505"/>
    </row>
    <row r="443" spans="7:13" ht="12.75">
      <c r="G443" s="40"/>
      <c r="H443" s="502"/>
      <c r="I443" s="327"/>
      <c r="J443" s="73"/>
      <c r="K443" s="371"/>
      <c r="L443" s="40"/>
      <c r="M443" s="505"/>
    </row>
    <row r="444" spans="7:13" ht="12.75">
      <c r="G444" s="40"/>
      <c r="H444" s="502"/>
      <c r="I444" s="327"/>
      <c r="J444" s="73"/>
      <c r="K444" s="371"/>
      <c r="L444" s="40"/>
      <c r="M444" s="505"/>
    </row>
    <row r="445" spans="7:13" ht="12.75">
      <c r="G445" s="40"/>
      <c r="H445" s="502"/>
      <c r="I445" s="327"/>
      <c r="J445" s="73"/>
      <c r="K445" s="371"/>
      <c r="L445" s="40"/>
      <c r="M445" s="505"/>
    </row>
    <row r="446" spans="7:13" ht="12.75">
      <c r="G446" s="40"/>
      <c r="H446" s="502"/>
      <c r="I446" s="327"/>
      <c r="J446" s="73"/>
      <c r="K446" s="371"/>
      <c r="L446" s="40"/>
      <c r="M446" s="505"/>
    </row>
    <row r="447" spans="7:13" ht="12.75">
      <c r="G447" s="40"/>
      <c r="H447" s="502"/>
      <c r="I447" s="327"/>
      <c r="J447" s="73"/>
      <c r="K447" s="371"/>
      <c r="L447" s="40"/>
      <c r="M447" s="505"/>
    </row>
    <row r="448" spans="7:13" ht="12.75">
      <c r="G448" s="40"/>
      <c r="H448" s="502"/>
      <c r="I448" s="327"/>
      <c r="J448" s="73"/>
      <c r="K448" s="371"/>
      <c r="L448" s="40"/>
      <c r="M448" s="505"/>
    </row>
    <row r="449" spans="7:13" ht="12.75">
      <c r="G449" s="40"/>
      <c r="H449" s="502"/>
      <c r="I449" s="327"/>
      <c r="J449" s="73"/>
      <c r="K449" s="371"/>
      <c r="L449" s="40"/>
      <c r="M449" s="505"/>
    </row>
    <row r="450" spans="7:13" ht="12.75">
      <c r="G450" s="40"/>
      <c r="H450" s="502"/>
      <c r="I450" s="327"/>
      <c r="J450" s="73"/>
      <c r="K450" s="371"/>
      <c r="L450" s="40"/>
      <c r="M450" s="505"/>
    </row>
    <row r="451" spans="7:13" ht="12.75">
      <c r="G451" s="40"/>
      <c r="H451" s="502"/>
      <c r="I451" s="327"/>
      <c r="J451" s="73"/>
      <c r="K451" s="371"/>
      <c r="L451" s="40"/>
      <c r="M451" s="505"/>
    </row>
    <row r="452" spans="7:13" ht="12.75">
      <c r="G452" s="40"/>
      <c r="H452" s="502"/>
      <c r="I452" s="327"/>
      <c r="J452" s="73"/>
      <c r="K452" s="371"/>
      <c r="L452" s="40"/>
      <c r="M452" s="505"/>
    </row>
    <row r="453" spans="7:13" ht="12.75">
      <c r="G453" s="40"/>
      <c r="H453" s="502"/>
      <c r="I453" s="327"/>
      <c r="J453" s="73"/>
      <c r="K453" s="371"/>
      <c r="L453" s="40"/>
      <c r="M453" s="505"/>
    </row>
    <row r="454" spans="7:13" ht="12.75">
      <c r="G454" s="40"/>
      <c r="H454" s="502"/>
      <c r="I454" s="327"/>
      <c r="J454" s="73"/>
      <c r="K454" s="371"/>
      <c r="L454" s="40"/>
      <c r="M454" s="505"/>
    </row>
    <row r="455" spans="7:13" ht="12.75">
      <c r="G455" s="40"/>
      <c r="H455" s="502"/>
      <c r="I455" s="327"/>
      <c r="J455" s="73"/>
      <c r="K455" s="371"/>
      <c r="L455" s="40"/>
      <c r="M455" s="505"/>
    </row>
    <row r="456" spans="7:13" ht="12.75">
      <c r="G456" s="40"/>
      <c r="H456" s="502"/>
      <c r="I456" s="327"/>
      <c r="J456" s="73"/>
      <c r="K456" s="371"/>
      <c r="L456" s="40"/>
      <c r="M456" s="505"/>
    </row>
    <row r="457" spans="7:13" ht="12.75">
      <c r="G457" s="40"/>
      <c r="H457" s="502"/>
      <c r="I457" s="327"/>
      <c r="J457" s="73"/>
      <c r="K457" s="371"/>
      <c r="L457" s="40"/>
      <c r="M457" s="505"/>
    </row>
    <row r="458" spans="7:13" ht="12.75">
      <c r="G458" s="40"/>
      <c r="H458" s="502"/>
      <c r="I458" s="327"/>
      <c r="J458" s="73"/>
      <c r="K458" s="371"/>
      <c r="L458" s="40"/>
      <c r="M458" s="505"/>
    </row>
    <row r="459" spans="7:13" ht="12.75">
      <c r="G459" s="40"/>
      <c r="H459" s="502"/>
      <c r="I459" s="327"/>
      <c r="J459" s="73"/>
      <c r="K459" s="371"/>
      <c r="L459" s="40"/>
      <c r="M459" s="505"/>
    </row>
    <row r="460" spans="7:13" ht="12.75">
      <c r="G460" s="40"/>
      <c r="H460" s="502"/>
      <c r="I460" s="327"/>
      <c r="J460" s="73"/>
      <c r="K460" s="371"/>
      <c r="L460" s="40"/>
      <c r="M460" s="505"/>
    </row>
    <row r="461" spans="7:13" ht="12.75">
      <c r="G461" s="40"/>
      <c r="H461" s="502"/>
      <c r="I461" s="327"/>
      <c r="J461" s="73"/>
      <c r="K461" s="371"/>
      <c r="L461" s="40"/>
      <c r="M461" s="505"/>
    </row>
    <row r="462" spans="7:13" ht="12.75">
      <c r="G462" s="40"/>
      <c r="H462" s="502"/>
      <c r="I462" s="327"/>
      <c r="J462" s="73"/>
      <c r="K462" s="371"/>
      <c r="L462" s="40"/>
      <c r="M462" s="505"/>
    </row>
    <row r="463" spans="7:13" ht="12.75">
      <c r="G463" s="40"/>
      <c r="H463" s="502"/>
      <c r="I463" s="327"/>
      <c r="J463" s="73"/>
      <c r="K463" s="371"/>
      <c r="L463" s="40"/>
      <c r="M463" s="505"/>
    </row>
    <row r="464" spans="7:13" ht="12.75">
      <c r="G464" s="40"/>
      <c r="H464" s="502"/>
      <c r="I464" s="327"/>
      <c r="J464" s="73"/>
      <c r="K464" s="371"/>
      <c r="L464" s="40"/>
      <c r="M464" s="505"/>
    </row>
    <row r="465" spans="7:13" ht="12.75">
      <c r="G465" s="40"/>
      <c r="H465" s="502"/>
      <c r="I465" s="327"/>
      <c r="J465" s="73"/>
      <c r="K465" s="371"/>
      <c r="L465" s="40"/>
      <c r="M465" s="505"/>
    </row>
    <row r="466" spans="7:13" ht="12.75">
      <c r="G466" s="40"/>
      <c r="H466" s="502"/>
      <c r="I466" s="327"/>
      <c r="J466" s="73"/>
      <c r="K466" s="371"/>
      <c r="L466" s="40"/>
      <c r="M466" s="505"/>
    </row>
    <row r="467" spans="7:13" ht="12.75">
      <c r="G467" s="40"/>
      <c r="H467" s="502"/>
      <c r="I467" s="327"/>
      <c r="J467" s="73"/>
      <c r="K467" s="371"/>
      <c r="L467" s="40"/>
      <c r="M467" s="505"/>
    </row>
    <row r="468" spans="7:13" ht="12.75">
      <c r="G468" s="40"/>
      <c r="H468" s="502"/>
      <c r="I468" s="327"/>
      <c r="J468" s="73"/>
      <c r="K468" s="371"/>
      <c r="L468" s="40"/>
      <c r="M468" s="505"/>
    </row>
    <row r="469" spans="7:13" ht="12.75">
      <c r="G469" s="40"/>
      <c r="H469" s="502"/>
      <c r="I469" s="327"/>
      <c r="J469" s="73"/>
      <c r="K469" s="371"/>
      <c r="L469" s="40"/>
      <c r="M469" s="505"/>
    </row>
    <row r="470" spans="7:13" ht="12.75">
      <c r="G470" s="40"/>
      <c r="H470" s="502"/>
      <c r="I470" s="327"/>
      <c r="J470" s="73"/>
      <c r="K470" s="371"/>
      <c r="L470" s="40"/>
      <c r="M470" s="505"/>
    </row>
    <row r="471" spans="7:13" ht="12.75">
      <c r="G471" s="40"/>
      <c r="H471" s="502"/>
      <c r="I471" s="327"/>
      <c r="J471" s="73"/>
      <c r="K471" s="371"/>
      <c r="L471" s="40"/>
      <c r="M471" s="505"/>
    </row>
    <row r="472" spans="7:13" ht="12.75">
      <c r="G472" s="40"/>
      <c r="H472" s="502"/>
      <c r="I472" s="327"/>
      <c r="J472" s="73"/>
      <c r="K472" s="371"/>
      <c r="L472" s="40"/>
      <c r="M472" s="505"/>
    </row>
    <row r="473" spans="7:13" ht="57" customHeight="1">
      <c r="G473" s="40"/>
      <c r="H473" s="502"/>
      <c r="I473" s="327"/>
      <c r="J473" s="73"/>
      <c r="K473" s="371"/>
      <c r="L473" s="40"/>
      <c r="M473" s="505"/>
    </row>
    <row r="474" spans="7:13" ht="12.75">
      <c r="G474" s="40"/>
      <c r="H474" s="502"/>
      <c r="I474" s="327"/>
      <c r="J474" s="73"/>
      <c r="K474" s="371"/>
      <c r="L474" s="40"/>
      <c r="M474" s="505"/>
    </row>
    <row r="475" spans="7:13" ht="12.75">
      <c r="G475" s="40"/>
      <c r="H475" s="502"/>
      <c r="I475" s="327"/>
      <c r="J475" s="73"/>
      <c r="K475" s="371"/>
      <c r="L475" s="40"/>
      <c r="M475" s="505"/>
    </row>
    <row r="476" spans="7:13" ht="85.5" customHeight="1">
      <c r="G476" s="40"/>
      <c r="H476" s="502"/>
      <c r="I476" s="327"/>
      <c r="J476" s="73"/>
      <c r="K476" s="371"/>
      <c r="L476" s="40"/>
      <c r="M476" s="505"/>
    </row>
    <row r="477" spans="7:13" ht="15" customHeight="1">
      <c r="G477" s="40"/>
      <c r="H477" s="502"/>
      <c r="I477" s="327"/>
      <c r="J477" s="73"/>
      <c r="K477" s="371"/>
      <c r="L477" s="40"/>
      <c r="M477" s="505"/>
    </row>
    <row r="478" spans="7:13" ht="12.75">
      <c r="G478" s="40"/>
      <c r="H478" s="502"/>
      <c r="I478" s="327"/>
      <c r="J478" s="73"/>
      <c r="K478" s="371"/>
      <c r="L478" s="40"/>
      <c r="M478" s="505"/>
    </row>
    <row r="479" spans="7:13" ht="100.5" customHeight="1">
      <c r="G479" s="40"/>
      <c r="H479" s="502"/>
      <c r="I479" s="327"/>
      <c r="J479" s="73"/>
      <c r="K479" s="371"/>
      <c r="L479" s="40"/>
      <c r="M479" s="505"/>
    </row>
    <row r="480" spans="7:13" ht="15" customHeight="1">
      <c r="G480" s="40"/>
      <c r="H480" s="502"/>
      <c r="I480" s="327"/>
      <c r="J480" s="73"/>
      <c r="K480" s="371"/>
      <c r="L480" s="40"/>
      <c r="M480" s="505"/>
    </row>
    <row r="481" spans="7:13" ht="12.75">
      <c r="G481" s="40"/>
      <c r="H481" s="502"/>
      <c r="I481" s="327"/>
      <c r="J481" s="73"/>
      <c r="K481" s="371"/>
      <c r="L481" s="40"/>
      <c r="M481" s="505"/>
    </row>
    <row r="482" spans="7:13" ht="45" customHeight="1">
      <c r="G482" s="40"/>
      <c r="H482" s="502"/>
      <c r="I482" s="327"/>
      <c r="J482" s="73"/>
      <c r="K482" s="371"/>
      <c r="L482" s="40"/>
      <c r="M482" s="505"/>
    </row>
    <row r="483" spans="7:13" ht="15" customHeight="1">
      <c r="G483" s="40"/>
      <c r="H483" s="502"/>
      <c r="I483" s="327"/>
      <c r="J483" s="73"/>
      <c r="K483" s="371"/>
      <c r="L483" s="40"/>
      <c r="M483" s="505"/>
    </row>
    <row r="484" spans="7:13" ht="12.75">
      <c r="G484" s="40"/>
      <c r="H484" s="502"/>
      <c r="I484" s="327"/>
      <c r="J484" s="73"/>
      <c r="K484" s="371"/>
      <c r="L484" s="40"/>
      <c r="M484" s="505"/>
    </row>
    <row r="485" spans="7:13" ht="44.25" customHeight="1">
      <c r="G485" s="40"/>
      <c r="H485" s="502"/>
      <c r="I485" s="327"/>
      <c r="J485" s="73"/>
      <c r="K485" s="371"/>
      <c r="L485" s="40"/>
      <c r="M485" s="505"/>
    </row>
    <row r="486" spans="7:13" ht="15" customHeight="1">
      <c r="G486" s="40"/>
      <c r="H486" s="502"/>
      <c r="I486" s="327"/>
      <c r="J486" s="73"/>
      <c r="K486" s="371"/>
      <c r="L486" s="40"/>
      <c r="M486" s="505"/>
    </row>
    <row r="487" spans="7:13" ht="12.75">
      <c r="G487" s="40"/>
      <c r="H487" s="502"/>
      <c r="I487" s="327"/>
      <c r="J487" s="73"/>
      <c r="K487" s="371"/>
      <c r="L487" s="40"/>
      <c r="M487" s="505"/>
    </row>
    <row r="488" spans="7:13" ht="60" customHeight="1">
      <c r="G488" s="40"/>
      <c r="H488" s="502"/>
      <c r="I488" s="327"/>
      <c r="J488" s="73"/>
      <c r="K488" s="371"/>
      <c r="L488" s="40"/>
      <c r="M488" s="505"/>
    </row>
    <row r="489" spans="7:13" ht="15" customHeight="1">
      <c r="G489" s="40"/>
      <c r="H489" s="502"/>
      <c r="I489" s="327"/>
      <c r="J489" s="73"/>
      <c r="K489" s="371"/>
      <c r="L489" s="40"/>
      <c r="M489" s="505"/>
    </row>
    <row r="490" spans="7:13" ht="12.75">
      <c r="G490" s="40"/>
      <c r="H490" s="502"/>
      <c r="I490" s="327"/>
      <c r="J490" s="73"/>
      <c r="K490" s="371"/>
      <c r="L490" s="40"/>
      <c r="M490" s="505"/>
    </row>
    <row r="491" spans="7:13" ht="30.75" customHeight="1">
      <c r="G491" s="40"/>
      <c r="H491" s="502"/>
      <c r="I491" s="327"/>
      <c r="J491" s="73"/>
      <c r="K491" s="371"/>
      <c r="L491" s="40"/>
      <c r="M491" s="505"/>
    </row>
    <row r="492" spans="7:13" ht="15" customHeight="1">
      <c r="G492" s="40"/>
      <c r="H492" s="502"/>
      <c r="I492" s="327"/>
      <c r="J492" s="73"/>
      <c r="K492" s="371"/>
      <c r="L492" s="40"/>
      <c r="M492" s="505"/>
    </row>
    <row r="493" spans="7:13" ht="12.75">
      <c r="G493" s="40"/>
      <c r="H493" s="502"/>
      <c r="I493" s="327"/>
      <c r="J493" s="73"/>
      <c r="K493" s="371"/>
      <c r="L493" s="40"/>
      <c r="M493" s="505"/>
    </row>
    <row r="494" spans="7:13" ht="58.5" customHeight="1">
      <c r="G494" s="40"/>
      <c r="H494" s="502"/>
      <c r="I494" s="327"/>
      <c r="J494" s="73"/>
      <c r="K494" s="371"/>
      <c r="L494" s="40"/>
      <c r="M494" s="505"/>
    </row>
    <row r="495" spans="7:13" ht="15" customHeight="1">
      <c r="G495" s="40"/>
      <c r="H495" s="502"/>
      <c r="I495" s="327"/>
      <c r="J495" s="73"/>
      <c r="K495" s="371"/>
      <c r="L495" s="40"/>
      <c r="M495" s="505"/>
    </row>
    <row r="496" spans="7:13" ht="12.75">
      <c r="G496" s="40"/>
      <c r="H496" s="502"/>
      <c r="I496" s="327"/>
      <c r="J496" s="73"/>
      <c r="K496" s="371"/>
      <c r="L496" s="40"/>
      <c r="M496" s="505"/>
    </row>
    <row r="497" spans="7:13" ht="42.75" customHeight="1">
      <c r="G497" s="40"/>
      <c r="H497" s="502"/>
      <c r="I497" s="327"/>
      <c r="J497" s="73"/>
      <c r="K497" s="371"/>
      <c r="L497" s="40"/>
      <c r="M497" s="505"/>
    </row>
    <row r="498" spans="7:13" ht="15" customHeight="1">
      <c r="G498" s="40"/>
      <c r="H498" s="502"/>
      <c r="I498" s="327"/>
      <c r="J498" s="73"/>
      <c r="K498" s="371"/>
      <c r="L498" s="40"/>
      <c r="M498" s="505"/>
    </row>
    <row r="499" spans="7:13" ht="15" customHeight="1">
      <c r="G499" s="40"/>
      <c r="H499" s="502"/>
      <c r="I499" s="327"/>
      <c r="J499" s="73"/>
      <c r="K499" s="371"/>
      <c r="L499" s="40"/>
      <c r="M499" s="505"/>
    </row>
    <row r="500" spans="7:13" ht="59.25" customHeight="1">
      <c r="G500" s="40"/>
      <c r="H500" s="502"/>
      <c r="I500" s="327"/>
      <c r="J500" s="73"/>
      <c r="K500" s="371"/>
      <c r="L500" s="40"/>
      <c r="M500" s="505"/>
    </row>
    <row r="501" spans="7:13" ht="15" customHeight="1">
      <c r="G501" s="40"/>
      <c r="H501" s="502"/>
      <c r="I501" s="327"/>
      <c r="J501" s="73"/>
      <c r="K501" s="371"/>
      <c r="L501" s="40"/>
      <c r="M501" s="505"/>
    </row>
    <row r="502" spans="7:13" ht="15" customHeight="1">
      <c r="G502" s="40"/>
      <c r="H502" s="502"/>
      <c r="I502" s="327"/>
      <c r="J502" s="73"/>
      <c r="K502" s="371"/>
      <c r="L502" s="40"/>
      <c r="M502" s="505"/>
    </row>
    <row r="503" spans="7:13" ht="12.75">
      <c r="G503" s="40"/>
      <c r="H503" s="502"/>
      <c r="I503" s="327"/>
      <c r="J503" s="73"/>
      <c r="K503" s="371"/>
      <c r="L503" s="40"/>
      <c r="M503" s="505"/>
    </row>
    <row r="504" spans="7:13" ht="15" customHeight="1">
      <c r="G504" s="40"/>
      <c r="H504" s="502"/>
      <c r="I504" s="327"/>
      <c r="J504" s="73"/>
      <c r="K504" s="371"/>
      <c r="L504" s="40"/>
      <c r="M504" s="505"/>
    </row>
    <row r="505" spans="7:13" ht="15" customHeight="1">
      <c r="G505" s="40"/>
      <c r="H505" s="502"/>
      <c r="I505" s="327"/>
      <c r="J505" s="73"/>
      <c r="K505" s="371"/>
      <c r="L505" s="40"/>
      <c r="M505" s="505"/>
    </row>
    <row r="506" spans="7:13" ht="44.25" customHeight="1">
      <c r="G506" s="40"/>
      <c r="H506" s="502"/>
      <c r="I506" s="327"/>
      <c r="J506" s="73"/>
      <c r="K506" s="371"/>
      <c r="L506" s="40"/>
      <c r="M506" s="505"/>
    </row>
    <row r="507" spans="7:13" ht="15" customHeight="1">
      <c r="G507" s="40"/>
      <c r="H507" s="502"/>
      <c r="I507" s="327"/>
      <c r="J507" s="73"/>
      <c r="K507" s="371"/>
      <c r="L507" s="40"/>
      <c r="M507" s="505"/>
    </row>
    <row r="508" spans="7:13" ht="12.75">
      <c r="G508" s="40"/>
      <c r="H508" s="502"/>
      <c r="I508" s="327"/>
      <c r="J508" s="73"/>
      <c r="K508" s="371"/>
      <c r="L508" s="40"/>
      <c r="M508" s="505"/>
    </row>
    <row r="509" spans="7:13" ht="31.5" customHeight="1">
      <c r="G509" s="40"/>
      <c r="H509" s="502"/>
      <c r="I509" s="327"/>
      <c r="J509" s="73"/>
      <c r="K509" s="371"/>
      <c r="L509" s="40"/>
      <c r="M509" s="505"/>
    </row>
    <row r="510" spans="7:13" ht="15" customHeight="1">
      <c r="G510" s="40"/>
      <c r="H510" s="502"/>
      <c r="I510" s="327"/>
      <c r="J510" s="73"/>
      <c r="K510" s="371"/>
      <c r="L510" s="40"/>
      <c r="M510" s="505"/>
    </row>
    <row r="511" spans="7:13" ht="12.75">
      <c r="G511" s="40"/>
      <c r="H511" s="502"/>
      <c r="I511" s="327"/>
      <c r="J511" s="73"/>
      <c r="K511" s="371"/>
      <c r="L511" s="40"/>
      <c r="M511" s="505"/>
    </row>
    <row r="512" ht="28.5" customHeight="1"/>
    <row r="513" ht="15" customHeight="1"/>
    <row r="515" ht="30.75" customHeight="1"/>
    <row r="516" ht="15" customHeight="1"/>
    <row r="519" ht="16.5" customHeight="1"/>
    <row r="526" ht="30" customHeight="1"/>
    <row r="527" ht="15" customHeight="1"/>
    <row r="529" ht="34.5" customHeight="1"/>
    <row r="530" ht="15" customHeight="1"/>
    <row r="549" ht="44.25" customHeight="1"/>
    <row r="550" ht="15" customHeight="1"/>
    <row r="552" ht="42" customHeight="1"/>
    <row r="553" ht="15" customHeight="1"/>
    <row r="555" ht="47.25" customHeight="1"/>
    <row r="556" ht="15" customHeight="1"/>
    <row r="558" ht="42.75" customHeight="1"/>
    <row r="559" ht="15" customHeight="1"/>
    <row r="561" ht="31.5" customHeight="1"/>
    <row r="562" ht="15" customHeight="1"/>
    <row r="564" ht="30" customHeight="1"/>
    <row r="565" ht="15" customHeight="1"/>
    <row r="567" ht="30" customHeight="1"/>
    <row r="568" ht="15" customHeight="1"/>
    <row r="570" ht="30.75" customHeight="1"/>
    <row r="579" ht="72.75" customHeight="1"/>
    <row r="588" ht="58.5" customHeight="1"/>
    <row r="589" ht="15" customHeight="1"/>
    <row r="591" ht="44.25" customHeight="1"/>
    <row r="592" ht="15" customHeight="1"/>
    <row r="615" ht="75" customHeight="1"/>
    <row r="616" ht="15" customHeight="1"/>
    <row r="618" ht="44.25" customHeight="1"/>
    <row r="619" ht="15" customHeight="1"/>
    <row r="627" ht="43.5" customHeight="1"/>
    <row r="628" ht="15" customHeight="1"/>
    <row r="630" ht="43.5" customHeight="1"/>
    <row r="631" ht="15" customHeight="1"/>
    <row r="633" ht="44.25" customHeight="1"/>
    <row r="634" ht="15" customHeight="1"/>
    <row r="639" ht="47.25" customHeight="1"/>
    <row r="640" ht="15" customHeight="1"/>
    <row r="682" ht="29.25" customHeight="1"/>
    <row r="683" ht="15" customHeight="1"/>
    <row r="685" ht="33" customHeight="1"/>
    <row r="700" ht="16.5" customHeight="1"/>
    <row r="729" ht="30" customHeight="1"/>
    <row r="772" ht="29.25" customHeight="1"/>
    <row r="775" ht="28.5" customHeight="1"/>
    <row r="776" ht="15" customHeight="1"/>
    <row r="778" ht="30.75" customHeight="1"/>
    <row r="779" ht="15" customHeight="1"/>
    <row r="787" ht="30" customHeight="1"/>
    <row r="788" ht="15" customHeight="1"/>
    <row r="790" ht="33" customHeight="1"/>
    <row r="791" ht="15" customHeight="1"/>
    <row r="793" ht="29.25" customHeight="1"/>
    <row r="794" ht="15" customHeight="1"/>
    <row r="797" ht="30.75" customHeight="1"/>
    <row r="798" ht="15" customHeight="1"/>
    <row r="799" ht="33" customHeight="1"/>
    <row r="800" ht="15" customHeight="1"/>
    <row r="850" ht="33" customHeight="1"/>
    <row r="853" ht="30.75" customHeight="1"/>
    <row r="861" ht="15.75" customHeight="1"/>
    <row r="909" ht="43.5" customHeight="1"/>
    <row r="912" ht="15.75" customHeight="1"/>
  </sheetData>
  <sheetProtection selectLockedCells="1" selectUnlockedCells="1"/>
  <mergeCells count="12">
    <mergeCell ref="B1:F1"/>
    <mergeCell ref="B11:E11"/>
    <mergeCell ref="A18:B18"/>
    <mergeCell ref="C18:F18"/>
    <mergeCell ref="B209:F209"/>
    <mergeCell ref="B210:F210"/>
    <mergeCell ref="I18:L18"/>
    <mergeCell ref="B211:F211"/>
    <mergeCell ref="B212:F212"/>
    <mergeCell ref="B213:F213"/>
    <mergeCell ref="B214:F214"/>
    <mergeCell ref="B206:E206"/>
  </mergeCells>
  <printOptions/>
  <pageMargins left="0.7" right="0.7" top="0.75" bottom="0.75" header="0.3" footer="0.3"/>
  <pageSetup horizontalDpi="600" verticalDpi="600" orientation="portrait" paperSize="9" r:id="rId1"/>
  <rowBreaks count="2" manualBreakCount="2">
    <brk id="112" max="255" man="1"/>
    <brk id="205" max="255" man="1"/>
  </rowBreaks>
</worksheet>
</file>

<file path=xl/worksheets/sheet15.xml><?xml version="1.0" encoding="utf-8"?>
<worksheet xmlns="http://schemas.openxmlformats.org/spreadsheetml/2006/main" xmlns:r="http://schemas.openxmlformats.org/officeDocument/2006/relationships">
  <sheetPr>
    <tabColor indexed="13"/>
  </sheetPr>
  <dimension ref="A1:IT291"/>
  <sheetViews>
    <sheetView view="pageBreakPreview" zoomScaleSheetLayoutView="100" workbookViewId="0" topLeftCell="A266">
      <selection activeCell="F291" sqref="F291"/>
    </sheetView>
  </sheetViews>
  <sheetFormatPr defaultColWidth="9.00390625" defaultRowHeight="12.75"/>
  <cols>
    <col min="1" max="1" width="6.25390625" style="174" customWidth="1"/>
    <col min="2" max="2" width="45.75390625" style="175" customWidth="1"/>
    <col min="3" max="3" width="5.75390625" style="172" customWidth="1"/>
    <col min="4" max="4" width="8.75390625" style="204" customWidth="1"/>
    <col min="5" max="5" width="10.75390625" style="176" customWidth="1"/>
    <col min="6" max="7" width="11.75390625" style="207" customWidth="1"/>
    <col min="8" max="8" width="9.125" style="482" customWidth="1"/>
    <col min="9" max="16384" width="9.125" style="169" customWidth="1"/>
  </cols>
  <sheetData>
    <row r="1" spans="1:7" ht="12.75">
      <c r="A1" s="165"/>
      <c r="B1" s="585" t="s">
        <v>0</v>
      </c>
      <c r="C1" s="585"/>
      <c r="D1" s="585"/>
      <c r="E1" s="167"/>
      <c r="F1" s="168"/>
      <c r="G1" s="168"/>
    </row>
    <row r="2" spans="1:7" ht="12.75">
      <c r="A2" s="165"/>
      <c r="B2" s="166" t="s">
        <v>142</v>
      </c>
      <c r="C2" s="170"/>
      <c r="D2" s="170"/>
      <c r="E2" s="167"/>
      <c r="F2" s="168"/>
      <c r="G2" s="168"/>
    </row>
    <row r="3" spans="1:7" ht="12.75">
      <c r="A3" s="165"/>
      <c r="B3" s="171"/>
      <c r="C3" s="170"/>
      <c r="D3" s="170"/>
      <c r="E3" s="167"/>
      <c r="F3" s="168"/>
      <c r="G3" s="168"/>
    </row>
    <row r="4" spans="1:7" ht="12.75">
      <c r="A4" s="590" t="s">
        <v>214</v>
      </c>
      <c r="B4" s="591"/>
      <c r="C4" s="591"/>
      <c r="D4" s="591"/>
      <c r="E4" s="591"/>
      <c r="F4" s="591"/>
      <c r="G4" s="287"/>
    </row>
    <row r="5" spans="1:12" ht="12.75">
      <c r="A5" s="173"/>
      <c r="B5" s="3"/>
      <c r="C5" s="3"/>
      <c r="D5" s="3"/>
      <c r="E5" s="3"/>
      <c r="F5" s="1" t="s">
        <v>216</v>
      </c>
      <c r="G5" s="271"/>
      <c r="I5" s="287"/>
      <c r="J5" s="287"/>
      <c r="K5" s="287"/>
      <c r="L5" s="271"/>
    </row>
    <row r="6" spans="1:12" ht="12.75">
      <c r="A6" s="174" t="s">
        <v>582</v>
      </c>
      <c r="B6" s="175" t="str">
        <f>+B20</f>
        <v>SVETILNA TELESA</v>
      </c>
      <c r="D6" s="172"/>
      <c r="F6" s="177">
        <f>F53</f>
        <v>0</v>
      </c>
      <c r="G6" s="177"/>
      <c r="I6" s="172"/>
      <c r="J6" s="172"/>
      <c r="K6" s="176"/>
      <c r="L6" s="177"/>
    </row>
    <row r="7" spans="1:254" s="180" customFormat="1" ht="12.75">
      <c r="A7" s="173" t="s">
        <v>583</v>
      </c>
      <c r="B7" s="175" t="s">
        <v>41</v>
      </c>
      <c r="C7" s="172"/>
      <c r="D7" s="172"/>
      <c r="E7" s="176"/>
      <c r="F7" s="177">
        <f>F115</f>
        <v>0</v>
      </c>
      <c r="G7" s="177"/>
      <c r="H7" s="513"/>
      <c r="I7" s="172"/>
      <c r="J7" s="172"/>
      <c r="K7" s="176"/>
      <c r="L7" s="177"/>
      <c r="M7" s="218"/>
      <c r="N7" s="177"/>
      <c r="O7" s="514"/>
      <c r="P7" s="514"/>
      <c r="Q7" s="200"/>
      <c r="R7" s="515"/>
      <c r="S7" s="515"/>
      <c r="T7" s="181"/>
      <c r="U7" s="182"/>
      <c r="V7" s="183"/>
      <c r="W7" s="178"/>
      <c r="X7" s="178"/>
      <c r="Y7" s="179"/>
      <c r="AB7" s="181"/>
      <c r="AC7" s="182"/>
      <c r="AD7" s="183"/>
      <c r="AE7" s="178"/>
      <c r="AF7" s="178"/>
      <c r="AG7" s="179"/>
      <c r="AJ7" s="181"/>
      <c r="AK7" s="182"/>
      <c r="AL7" s="183"/>
      <c r="AM7" s="178"/>
      <c r="AN7" s="178"/>
      <c r="AO7" s="179"/>
      <c r="AR7" s="181"/>
      <c r="AS7" s="182"/>
      <c r="AT7" s="183"/>
      <c r="AU7" s="178"/>
      <c r="AV7" s="178"/>
      <c r="AW7" s="179"/>
      <c r="AZ7" s="181"/>
      <c r="BA7" s="182"/>
      <c r="BB7" s="183"/>
      <c r="BC7" s="178"/>
      <c r="BD7" s="178"/>
      <c r="BE7" s="179"/>
      <c r="BH7" s="181"/>
      <c r="BI7" s="182"/>
      <c r="BJ7" s="183"/>
      <c r="BK7" s="178"/>
      <c r="BL7" s="178"/>
      <c r="BM7" s="179"/>
      <c r="BP7" s="181"/>
      <c r="BQ7" s="182"/>
      <c r="BR7" s="183"/>
      <c r="BS7" s="178"/>
      <c r="BT7" s="178"/>
      <c r="BU7" s="179"/>
      <c r="BX7" s="181"/>
      <c r="BY7" s="182"/>
      <c r="BZ7" s="183"/>
      <c r="CA7" s="178"/>
      <c r="CB7" s="178"/>
      <c r="CC7" s="179"/>
      <c r="CF7" s="181"/>
      <c r="CG7" s="182"/>
      <c r="CH7" s="183"/>
      <c r="CI7" s="178"/>
      <c r="CJ7" s="178"/>
      <c r="CK7" s="179"/>
      <c r="CN7" s="181"/>
      <c r="CO7" s="182"/>
      <c r="CP7" s="183"/>
      <c r="CQ7" s="178"/>
      <c r="CR7" s="178"/>
      <c r="CS7" s="179"/>
      <c r="CV7" s="181"/>
      <c r="CW7" s="182"/>
      <c r="CX7" s="183"/>
      <c r="CY7" s="178"/>
      <c r="CZ7" s="178"/>
      <c r="DA7" s="179"/>
      <c r="DD7" s="181"/>
      <c r="DE7" s="182"/>
      <c r="DF7" s="183"/>
      <c r="DG7" s="178"/>
      <c r="DH7" s="178"/>
      <c r="DI7" s="179"/>
      <c r="DL7" s="181"/>
      <c r="DM7" s="182"/>
      <c r="DN7" s="183"/>
      <c r="DO7" s="178"/>
      <c r="DP7" s="178"/>
      <c r="DQ7" s="179"/>
      <c r="DT7" s="181"/>
      <c r="DU7" s="182"/>
      <c r="DV7" s="183"/>
      <c r="DW7" s="178"/>
      <c r="DX7" s="178"/>
      <c r="DY7" s="179"/>
      <c r="EB7" s="181"/>
      <c r="EC7" s="182"/>
      <c r="ED7" s="183"/>
      <c r="EE7" s="178"/>
      <c r="EF7" s="178"/>
      <c r="EG7" s="179"/>
      <c r="EJ7" s="181"/>
      <c r="EK7" s="182"/>
      <c r="EL7" s="183"/>
      <c r="EM7" s="178"/>
      <c r="EN7" s="178"/>
      <c r="EO7" s="179"/>
      <c r="ER7" s="181"/>
      <c r="ES7" s="182"/>
      <c r="ET7" s="183"/>
      <c r="EU7" s="178"/>
      <c r="EV7" s="178"/>
      <c r="EW7" s="179"/>
      <c r="EZ7" s="181"/>
      <c r="FA7" s="182"/>
      <c r="FB7" s="183"/>
      <c r="FC7" s="178"/>
      <c r="FD7" s="178"/>
      <c r="FE7" s="179"/>
      <c r="FH7" s="181"/>
      <c r="FI7" s="182"/>
      <c r="FJ7" s="183"/>
      <c r="FK7" s="178"/>
      <c r="FL7" s="178"/>
      <c r="FM7" s="179"/>
      <c r="FP7" s="181"/>
      <c r="FQ7" s="182"/>
      <c r="FR7" s="183"/>
      <c r="FS7" s="178"/>
      <c r="FT7" s="178"/>
      <c r="FU7" s="179"/>
      <c r="FX7" s="181"/>
      <c r="FY7" s="182"/>
      <c r="FZ7" s="183"/>
      <c r="GA7" s="178"/>
      <c r="GB7" s="178"/>
      <c r="GC7" s="179"/>
      <c r="GF7" s="181"/>
      <c r="GG7" s="182"/>
      <c r="GH7" s="183"/>
      <c r="GI7" s="178"/>
      <c r="GJ7" s="178"/>
      <c r="GK7" s="179"/>
      <c r="GN7" s="181"/>
      <c r="GO7" s="182"/>
      <c r="GP7" s="183"/>
      <c r="GQ7" s="178"/>
      <c r="GR7" s="178"/>
      <c r="GS7" s="179"/>
      <c r="GV7" s="181"/>
      <c r="GW7" s="182"/>
      <c r="GX7" s="183"/>
      <c r="GY7" s="178"/>
      <c r="GZ7" s="178"/>
      <c r="HA7" s="179"/>
      <c r="HD7" s="181"/>
      <c r="HE7" s="182"/>
      <c r="HF7" s="183"/>
      <c r="HG7" s="178"/>
      <c r="HH7" s="178"/>
      <c r="HI7" s="179"/>
      <c r="HL7" s="181"/>
      <c r="HM7" s="182"/>
      <c r="HN7" s="183"/>
      <c r="HO7" s="178"/>
      <c r="HP7" s="178"/>
      <c r="HQ7" s="179"/>
      <c r="HT7" s="181"/>
      <c r="HU7" s="182"/>
      <c r="HV7" s="183"/>
      <c r="HW7" s="178"/>
      <c r="HX7" s="178"/>
      <c r="HY7" s="179"/>
      <c r="IB7" s="181"/>
      <c r="IC7" s="182"/>
      <c r="ID7" s="183"/>
      <c r="IE7" s="178"/>
      <c r="IF7" s="178"/>
      <c r="IG7" s="179"/>
      <c r="IJ7" s="181"/>
      <c r="IK7" s="182"/>
      <c r="IL7" s="183"/>
      <c r="IM7" s="178"/>
      <c r="IN7" s="178"/>
      <c r="IO7" s="179"/>
      <c r="IR7" s="181"/>
      <c r="IS7" s="182"/>
      <c r="IT7" s="183"/>
    </row>
    <row r="8" spans="1:254" s="180" customFormat="1" ht="12.75">
      <c r="A8" s="173" t="s">
        <v>584</v>
      </c>
      <c r="B8" s="175" t="s">
        <v>43</v>
      </c>
      <c r="C8" s="172"/>
      <c r="D8" s="172"/>
      <c r="E8" s="176"/>
      <c r="F8" s="177">
        <f>F149</f>
        <v>0</v>
      </c>
      <c r="G8" s="177"/>
      <c r="H8" s="513"/>
      <c r="I8" s="172"/>
      <c r="J8" s="172"/>
      <c r="K8" s="176"/>
      <c r="L8" s="177"/>
      <c r="M8" s="218"/>
      <c r="N8" s="177"/>
      <c r="O8" s="514"/>
      <c r="P8" s="514"/>
      <c r="Q8" s="200"/>
      <c r="R8" s="515"/>
      <c r="S8" s="515"/>
      <c r="T8" s="181"/>
      <c r="U8" s="182"/>
      <c r="V8" s="183"/>
      <c r="W8" s="178"/>
      <c r="X8" s="178"/>
      <c r="Y8" s="179"/>
      <c r="AB8" s="181"/>
      <c r="AC8" s="182"/>
      <c r="AD8" s="183"/>
      <c r="AE8" s="178"/>
      <c r="AF8" s="178"/>
      <c r="AG8" s="179"/>
      <c r="AJ8" s="181"/>
      <c r="AK8" s="182"/>
      <c r="AL8" s="183"/>
      <c r="AM8" s="178"/>
      <c r="AN8" s="178"/>
      <c r="AO8" s="179"/>
      <c r="AR8" s="181"/>
      <c r="AS8" s="182"/>
      <c r="AT8" s="183"/>
      <c r="AU8" s="178"/>
      <c r="AV8" s="178"/>
      <c r="AW8" s="179"/>
      <c r="AZ8" s="181"/>
      <c r="BA8" s="182"/>
      <c r="BB8" s="183"/>
      <c r="BC8" s="178"/>
      <c r="BD8" s="178"/>
      <c r="BE8" s="179"/>
      <c r="BH8" s="181"/>
      <c r="BI8" s="182"/>
      <c r="BJ8" s="183"/>
      <c r="BK8" s="178"/>
      <c r="BL8" s="178"/>
      <c r="BM8" s="179"/>
      <c r="BP8" s="181"/>
      <c r="BQ8" s="182"/>
      <c r="BR8" s="183"/>
      <c r="BS8" s="178"/>
      <c r="BT8" s="178"/>
      <c r="BU8" s="179"/>
      <c r="BX8" s="181"/>
      <c r="BY8" s="182"/>
      <c r="BZ8" s="183"/>
      <c r="CA8" s="178"/>
      <c r="CB8" s="178"/>
      <c r="CC8" s="179"/>
      <c r="CF8" s="181"/>
      <c r="CG8" s="182"/>
      <c r="CH8" s="183"/>
      <c r="CI8" s="178"/>
      <c r="CJ8" s="178"/>
      <c r="CK8" s="179"/>
      <c r="CN8" s="181"/>
      <c r="CO8" s="182"/>
      <c r="CP8" s="183"/>
      <c r="CQ8" s="178"/>
      <c r="CR8" s="178"/>
      <c r="CS8" s="179"/>
      <c r="CV8" s="181"/>
      <c r="CW8" s="182"/>
      <c r="CX8" s="183"/>
      <c r="CY8" s="178"/>
      <c r="CZ8" s="178"/>
      <c r="DA8" s="179"/>
      <c r="DD8" s="181"/>
      <c r="DE8" s="182"/>
      <c r="DF8" s="183"/>
      <c r="DG8" s="178"/>
      <c r="DH8" s="178"/>
      <c r="DI8" s="179"/>
      <c r="DL8" s="181"/>
      <c r="DM8" s="182"/>
      <c r="DN8" s="183"/>
      <c r="DO8" s="178"/>
      <c r="DP8" s="178"/>
      <c r="DQ8" s="179"/>
      <c r="DT8" s="181"/>
      <c r="DU8" s="182"/>
      <c r="DV8" s="183"/>
      <c r="DW8" s="178"/>
      <c r="DX8" s="178"/>
      <c r="DY8" s="179"/>
      <c r="EB8" s="181"/>
      <c r="EC8" s="182"/>
      <c r="ED8" s="183"/>
      <c r="EE8" s="178"/>
      <c r="EF8" s="178"/>
      <c r="EG8" s="179"/>
      <c r="EJ8" s="181"/>
      <c r="EK8" s="182"/>
      <c r="EL8" s="183"/>
      <c r="EM8" s="178"/>
      <c r="EN8" s="178"/>
      <c r="EO8" s="179"/>
      <c r="ER8" s="181"/>
      <c r="ES8" s="182"/>
      <c r="ET8" s="183"/>
      <c r="EU8" s="178"/>
      <c r="EV8" s="178"/>
      <c r="EW8" s="179"/>
      <c r="EZ8" s="181"/>
      <c r="FA8" s="182"/>
      <c r="FB8" s="183"/>
      <c r="FC8" s="178"/>
      <c r="FD8" s="178"/>
      <c r="FE8" s="179"/>
      <c r="FH8" s="181"/>
      <c r="FI8" s="182"/>
      <c r="FJ8" s="183"/>
      <c r="FK8" s="178"/>
      <c r="FL8" s="178"/>
      <c r="FM8" s="179"/>
      <c r="FP8" s="181"/>
      <c r="FQ8" s="182"/>
      <c r="FR8" s="183"/>
      <c r="FS8" s="178"/>
      <c r="FT8" s="178"/>
      <c r="FU8" s="179"/>
      <c r="FX8" s="181"/>
      <c r="FY8" s="182"/>
      <c r="FZ8" s="183"/>
      <c r="GA8" s="178"/>
      <c r="GB8" s="178"/>
      <c r="GC8" s="179"/>
      <c r="GF8" s="181"/>
      <c r="GG8" s="182"/>
      <c r="GH8" s="183"/>
      <c r="GI8" s="178"/>
      <c r="GJ8" s="178"/>
      <c r="GK8" s="179"/>
      <c r="GN8" s="181"/>
      <c r="GO8" s="182"/>
      <c r="GP8" s="183"/>
      <c r="GQ8" s="178"/>
      <c r="GR8" s="178"/>
      <c r="GS8" s="179"/>
      <c r="GV8" s="181"/>
      <c r="GW8" s="182"/>
      <c r="GX8" s="183"/>
      <c r="GY8" s="178"/>
      <c r="GZ8" s="178"/>
      <c r="HA8" s="179"/>
      <c r="HD8" s="181"/>
      <c r="HE8" s="182"/>
      <c r="HF8" s="183"/>
      <c r="HG8" s="178"/>
      <c r="HH8" s="178"/>
      <c r="HI8" s="179"/>
      <c r="HL8" s="181"/>
      <c r="HM8" s="182"/>
      <c r="HN8" s="183"/>
      <c r="HO8" s="178"/>
      <c r="HP8" s="178"/>
      <c r="HQ8" s="179"/>
      <c r="HT8" s="181"/>
      <c r="HU8" s="182"/>
      <c r="HV8" s="183"/>
      <c r="HW8" s="178"/>
      <c r="HX8" s="178"/>
      <c r="HY8" s="179"/>
      <c r="IB8" s="181"/>
      <c r="IC8" s="182"/>
      <c r="ID8" s="183"/>
      <c r="IE8" s="178"/>
      <c r="IF8" s="178"/>
      <c r="IG8" s="179"/>
      <c r="IJ8" s="181"/>
      <c r="IK8" s="182"/>
      <c r="IL8" s="183"/>
      <c r="IM8" s="178"/>
      <c r="IN8" s="178"/>
      <c r="IO8" s="179"/>
      <c r="IR8" s="181"/>
      <c r="IS8" s="182"/>
      <c r="IT8" s="183"/>
    </row>
    <row r="9" spans="1:254" s="180" customFormat="1" ht="12.75">
      <c r="A9" s="173" t="s">
        <v>585</v>
      </c>
      <c r="B9" s="175" t="str">
        <f>+B151</f>
        <v> IZENAČITVE POTENCIALOV</v>
      </c>
      <c r="C9" s="172"/>
      <c r="D9" s="172"/>
      <c r="E9" s="176"/>
      <c r="F9" s="177">
        <f>F171</f>
        <v>0</v>
      </c>
      <c r="G9" s="177"/>
      <c r="H9" s="513"/>
      <c r="I9" s="172"/>
      <c r="J9" s="172"/>
      <c r="K9" s="176"/>
      <c r="L9" s="177"/>
      <c r="M9" s="218"/>
      <c r="N9" s="177"/>
      <c r="O9" s="514"/>
      <c r="P9" s="514"/>
      <c r="Q9" s="200"/>
      <c r="R9" s="515"/>
      <c r="S9" s="515"/>
      <c r="T9" s="181"/>
      <c r="U9" s="182"/>
      <c r="V9" s="183"/>
      <c r="W9" s="178"/>
      <c r="X9" s="178"/>
      <c r="Y9" s="179"/>
      <c r="AB9" s="181"/>
      <c r="AC9" s="182"/>
      <c r="AD9" s="183"/>
      <c r="AE9" s="178"/>
      <c r="AF9" s="178"/>
      <c r="AG9" s="179"/>
      <c r="AJ9" s="181"/>
      <c r="AK9" s="182"/>
      <c r="AL9" s="183"/>
      <c r="AM9" s="178"/>
      <c r="AN9" s="178"/>
      <c r="AO9" s="179"/>
      <c r="AR9" s="181"/>
      <c r="AS9" s="182"/>
      <c r="AT9" s="183"/>
      <c r="AU9" s="178"/>
      <c r="AV9" s="178"/>
      <c r="AW9" s="179"/>
      <c r="AZ9" s="181"/>
      <c r="BA9" s="182"/>
      <c r="BB9" s="183"/>
      <c r="BC9" s="178"/>
      <c r="BD9" s="178"/>
      <c r="BE9" s="179"/>
      <c r="BH9" s="181"/>
      <c r="BI9" s="182"/>
      <c r="BJ9" s="183"/>
      <c r="BK9" s="178"/>
      <c r="BL9" s="178"/>
      <c r="BM9" s="179"/>
      <c r="BP9" s="181"/>
      <c r="BQ9" s="182"/>
      <c r="BR9" s="183"/>
      <c r="BS9" s="178"/>
      <c r="BT9" s="178"/>
      <c r="BU9" s="179"/>
      <c r="BX9" s="181"/>
      <c r="BY9" s="182"/>
      <c r="BZ9" s="183"/>
      <c r="CA9" s="178"/>
      <c r="CB9" s="178"/>
      <c r="CC9" s="179"/>
      <c r="CF9" s="181"/>
      <c r="CG9" s="182"/>
      <c r="CH9" s="183"/>
      <c r="CI9" s="178"/>
      <c r="CJ9" s="178"/>
      <c r="CK9" s="179"/>
      <c r="CN9" s="181"/>
      <c r="CO9" s="182"/>
      <c r="CP9" s="183"/>
      <c r="CQ9" s="178"/>
      <c r="CR9" s="178"/>
      <c r="CS9" s="179"/>
      <c r="CV9" s="181"/>
      <c r="CW9" s="182"/>
      <c r="CX9" s="183"/>
      <c r="CY9" s="178"/>
      <c r="CZ9" s="178"/>
      <c r="DA9" s="179"/>
      <c r="DD9" s="181"/>
      <c r="DE9" s="182"/>
      <c r="DF9" s="183"/>
      <c r="DG9" s="178"/>
      <c r="DH9" s="178"/>
      <c r="DI9" s="179"/>
      <c r="DL9" s="181"/>
      <c r="DM9" s="182"/>
      <c r="DN9" s="183"/>
      <c r="DO9" s="178"/>
      <c r="DP9" s="178"/>
      <c r="DQ9" s="179"/>
      <c r="DT9" s="181"/>
      <c r="DU9" s="182"/>
      <c r="DV9" s="183"/>
      <c r="DW9" s="178"/>
      <c r="DX9" s="178"/>
      <c r="DY9" s="179"/>
      <c r="EB9" s="181"/>
      <c r="EC9" s="182"/>
      <c r="ED9" s="183"/>
      <c r="EE9" s="178"/>
      <c r="EF9" s="178"/>
      <c r="EG9" s="179"/>
      <c r="EJ9" s="181"/>
      <c r="EK9" s="182"/>
      <c r="EL9" s="183"/>
      <c r="EM9" s="178"/>
      <c r="EN9" s="178"/>
      <c r="EO9" s="179"/>
      <c r="ER9" s="181"/>
      <c r="ES9" s="182"/>
      <c r="ET9" s="183"/>
      <c r="EU9" s="178"/>
      <c r="EV9" s="178"/>
      <c r="EW9" s="179"/>
      <c r="EZ9" s="181"/>
      <c r="FA9" s="182"/>
      <c r="FB9" s="183"/>
      <c r="FC9" s="178"/>
      <c r="FD9" s="178"/>
      <c r="FE9" s="179"/>
      <c r="FH9" s="181"/>
      <c r="FI9" s="182"/>
      <c r="FJ9" s="183"/>
      <c r="FK9" s="178"/>
      <c r="FL9" s="178"/>
      <c r="FM9" s="179"/>
      <c r="FP9" s="181"/>
      <c r="FQ9" s="182"/>
      <c r="FR9" s="183"/>
      <c r="FS9" s="178"/>
      <c r="FT9" s="178"/>
      <c r="FU9" s="179"/>
      <c r="FX9" s="181"/>
      <c r="FY9" s="182"/>
      <c r="FZ9" s="183"/>
      <c r="GA9" s="178"/>
      <c r="GB9" s="178"/>
      <c r="GC9" s="179"/>
      <c r="GF9" s="181"/>
      <c r="GG9" s="182"/>
      <c r="GH9" s="183"/>
      <c r="GI9" s="178"/>
      <c r="GJ9" s="178"/>
      <c r="GK9" s="179"/>
      <c r="GN9" s="181"/>
      <c r="GO9" s="182"/>
      <c r="GP9" s="183"/>
      <c r="GQ9" s="178"/>
      <c r="GR9" s="178"/>
      <c r="GS9" s="179"/>
      <c r="GV9" s="181"/>
      <c r="GW9" s="182"/>
      <c r="GX9" s="183"/>
      <c r="GY9" s="178"/>
      <c r="GZ9" s="178"/>
      <c r="HA9" s="179"/>
      <c r="HD9" s="181"/>
      <c r="HE9" s="182"/>
      <c r="HF9" s="183"/>
      <c r="HG9" s="178"/>
      <c r="HH9" s="178"/>
      <c r="HI9" s="179"/>
      <c r="HL9" s="181"/>
      <c r="HM9" s="182"/>
      <c r="HN9" s="183"/>
      <c r="HO9" s="178"/>
      <c r="HP9" s="178"/>
      <c r="HQ9" s="179"/>
      <c r="HT9" s="181"/>
      <c r="HU9" s="182"/>
      <c r="HV9" s="183"/>
      <c r="HW9" s="178"/>
      <c r="HX9" s="178"/>
      <c r="HY9" s="179"/>
      <c r="IB9" s="181"/>
      <c r="IC9" s="182"/>
      <c r="ID9" s="183"/>
      <c r="IE9" s="178"/>
      <c r="IF9" s="178"/>
      <c r="IG9" s="179"/>
      <c r="IJ9" s="181"/>
      <c r="IK9" s="182"/>
      <c r="IL9" s="183"/>
      <c r="IM9" s="178"/>
      <c r="IN9" s="178"/>
      <c r="IO9" s="179"/>
      <c r="IR9" s="181"/>
      <c r="IS9" s="182"/>
      <c r="IT9" s="183"/>
    </row>
    <row r="10" spans="1:254" s="180" customFormat="1" ht="12.75">
      <c r="A10" s="173" t="s">
        <v>586</v>
      </c>
      <c r="B10" s="175" t="s">
        <v>47</v>
      </c>
      <c r="C10" s="172"/>
      <c r="D10" s="172"/>
      <c r="E10" s="176"/>
      <c r="F10" s="177">
        <f>F215</f>
        <v>0</v>
      </c>
      <c r="G10" s="177"/>
      <c r="H10" s="513"/>
      <c r="I10" s="172"/>
      <c r="J10" s="172"/>
      <c r="K10" s="176"/>
      <c r="L10" s="177"/>
      <c r="M10" s="218"/>
      <c r="N10" s="177"/>
      <c r="O10" s="514"/>
      <c r="P10" s="514"/>
      <c r="Q10" s="200"/>
      <c r="R10" s="515"/>
      <c r="S10" s="515"/>
      <c r="T10" s="181"/>
      <c r="U10" s="182"/>
      <c r="V10" s="183"/>
      <c r="W10" s="178"/>
      <c r="X10" s="178"/>
      <c r="Y10" s="179"/>
      <c r="AB10" s="181"/>
      <c r="AC10" s="182"/>
      <c r="AD10" s="183"/>
      <c r="AE10" s="178"/>
      <c r="AF10" s="178"/>
      <c r="AG10" s="179"/>
      <c r="AJ10" s="181"/>
      <c r="AK10" s="182"/>
      <c r="AL10" s="183"/>
      <c r="AM10" s="178"/>
      <c r="AN10" s="178"/>
      <c r="AO10" s="179"/>
      <c r="AR10" s="181"/>
      <c r="AS10" s="182"/>
      <c r="AT10" s="183"/>
      <c r="AU10" s="178"/>
      <c r="AV10" s="178"/>
      <c r="AW10" s="179"/>
      <c r="AZ10" s="181"/>
      <c r="BA10" s="182"/>
      <c r="BB10" s="183"/>
      <c r="BC10" s="178"/>
      <c r="BD10" s="178"/>
      <c r="BE10" s="179"/>
      <c r="BH10" s="181"/>
      <c r="BI10" s="182"/>
      <c r="BJ10" s="183"/>
      <c r="BK10" s="178"/>
      <c r="BL10" s="178"/>
      <c r="BM10" s="179"/>
      <c r="BP10" s="181"/>
      <c r="BQ10" s="182"/>
      <c r="BR10" s="183"/>
      <c r="BS10" s="178"/>
      <c r="BT10" s="178"/>
      <c r="BU10" s="179"/>
      <c r="BX10" s="181"/>
      <c r="BY10" s="182"/>
      <c r="BZ10" s="183"/>
      <c r="CA10" s="178"/>
      <c r="CB10" s="178"/>
      <c r="CC10" s="179"/>
      <c r="CF10" s="181"/>
      <c r="CG10" s="182"/>
      <c r="CH10" s="183"/>
      <c r="CI10" s="178"/>
      <c r="CJ10" s="178"/>
      <c r="CK10" s="179"/>
      <c r="CN10" s="181"/>
      <c r="CO10" s="182"/>
      <c r="CP10" s="183"/>
      <c r="CQ10" s="178"/>
      <c r="CR10" s="178"/>
      <c r="CS10" s="179"/>
      <c r="CV10" s="181"/>
      <c r="CW10" s="182"/>
      <c r="CX10" s="183"/>
      <c r="CY10" s="178"/>
      <c r="CZ10" s="178"/>
      <c r="DA10" s="179"/>
      <c r="DD10" s="181"/>
      <c r="DE10" s="182"/>
      <c r="DF10" s="183"/>
      <c r="DG10" s="178"/>
      <c r="DH10" s="178"/>
      <c r="DI10" s="179"/>
      <c r="DL10" s="181"/>
      <c r="DM10" s="182"/>
      <c r="DN10" s="183"/>
      <c r="DO10" s="178"/>
      <c r="DP10" s="178"/>
      <c r="DQ10" s="179"/>
      <c r="DT10" s="181"/>
      <c r="DU10" s="182"/>
      <c r="DV10" s="183"/>
      <c r="DW10" s="178"/>
      <c r="DX10" s="178"/>
      <c r="DY10" s="179"/>
      <c r="EB10" s="181"/>
      <c r="EC10" s="182"/>
      <c r="ED10" s="183"/>
      <c r="EE10" s="178"/>
      <c r="EF10" s="178"/>
      <c r="EG10" s="179"/>
      <c r="EJ10" s="181"/>
      <c r="EK10" s="182"/>
      <c r="EL10" s="183"/>
      <c r="EM10" s="178"/>
      <c r="EN10" s="178"/>
      <c r="EO10" s="179"/>
      <c r="ER10" s="181"/>
      <c r="ES10" s="182"/>
      <c r="ET10" s="183"/>
      <c r="EU10" s="178"/>
      <c r="EV10" s="178"/>
      <c r="EW10" s="179"/>
      <c r="EZ10" s="181"/>
      <c r="FA10" s="182"/>
      <c r="FB10" s="183"/>
      <c r="FC10" s="178"/>
      <c r="FD10" s="178"/>
      <c r="FE10" s="179"/>
      <c r="FH10" s="181"/>
      <c r="FI10" s="182"/>
      <c r="FJ10" s="183"/>
      <c r="FK10" s="178"/>
      <c r="FL10" s="178"/>
      <c r="FM10" s="179"/>
      <c r="FP10" s="181"/>
      <c r="FQ10" s="182"/>
      <c r="FR10" s="183"/>
      <c r="FS10" s="178"/>
      <c r="FT10" s="178"/>
      <c r="FU10" s="179"/>
      <c r="FX10" s="181"/>
      <c r="FY10" s="182"/>
      <c r="FZ10" s="183"/>
      <c r="GA10" s="178"/>
      <c r="GB10" s="178"/>
      <c r="GC10" s="179"/>
      <c r="GF10" s="181"/>
      <c r="GG10" s="182"/>
      <c r="GH10" s="183"/>
      <c r="GI10" s="178"/>
      <c r="GJ10" s="178"/>
      <c r="GK10" s="179"/>
      <c r="GN10" s="181"/>
      <c r="GO10" s="182"/>
      <c r="GP10" s="183"/>
      <c r="GQ10" s="178"/>
      <c r="GR10" s="178"/>
      <c r="GS10" s="179"/>
      <c r="GV10" s="181"/>
      <c r="GW10" s="182"/>
      <c r="GX10" s="183"/>
      <c r="GY10" s="178"/>
      <c r="GZ10" s="178"/>
      <c r="HA10" s="179"/>
      <c r="HD10" s="181"/>
      <c r="HE10" s="182"/>
      <c r="HF10" s="183"/>
      <c r="HG10" s="178"/>
      <c r="HH10" s="178"/>
      <c r="HI10" s="179"/>
      <c r="HL10" s="181"/>
      <c r="HM10" s="182"/>
      <c r="HN10" s="183"/>
      <c r="HO10" s="178"/>
      <c r="HP10" s="178"/>
      <c r="HQ10" s="179"/>
      <c r="HT10" s="181"/>
      <c r="HU10" s="182"/>
      <c r="HV10" s="183"/>
      <c r="HW10" s="178"/>
      <c r="HX10" s="178"/>
      <c r="HY10" s="179"/>
      <c r="IB10" s="181"/>
      <c r="IC10" s="182"/>
      <c r="ID10" s="183"/>
      <c r="IE10" s="178"/>
      <c r="IF10" s="178"/>
      <c r="IG10" s="179"/>
      <c r="IJ10" s="181"/>
      <c r="IK10" s="182"/>
      <c r="IL10" s="183"/>
      <c r="IM10" s="178"/>
      <c r="IN10" s="178"/>
      <c r="IO10" s="179"/>
      <c r="IR10" s="181"/>
      <c r="IS10" s="182"/>
      <c r="IT10" s="183"/>
    </row>
    <row r="11" spans="1:12" ht="12.75">
      <c r="A11" s="173" t="s">
        <v>587</v>
      </c>
      <c r="B11" s="175" t="s">
        <v>49</v>
      </c>
      <c r="D11" s="172"/>
      <c r="F11" s="177">
        <f>F238</f>
        <v>0</v>
      </c>
      <c r="G11" s="177"/>
      <c r="I11" s="172"/>
      <c r="J11" s="172"/>
      <c r="K11" s="176"/>
      <c r="L11" s="177"/>
    </row>
    <row r="12" spans="1:12" ht="12.75">
      <c r="A12" s="173" t="s">
        <v>588</v>
      </c>
      <c r="B12" s="175" t="s">
        <v>51</v>
      </c>
      <c r="D12" s="172"/>
      <c r="F12" s="177">
        <f>F291</f>
        <v>0</v>
      </c>
      <c r="G12" s="177"/>
      <c r="I12" s="172"/>
      <c r="J12" s="172"/>
      <c r="K12" s="176"/>
      <c r="L12" s="177"/>
    </row>
    <row r="13" spans="1:254" s="180" customFormat="1" ht="13.5" thickBot="1">
      <c r="A13" s="184"/>
      <c r="B13" s="185" t="s">
        <v>74</v>
      </c>
      <c r="C13" s="186"/>
      <c r="D13" s="186"/>
      <c r="E13" s="187"/>
      <c r="F13" s="188">
        <f>SUM(F6:F12)</f>
        <v>0</v>
      </c>
      <c r="G13" s="480"/>
      <c r="H13" s="513"/>
      <c r="I13" s="172"/>
      <c r="J13" s="172"/>
      <c r="K13" s="176"/>
      <c r="L13" s="480"/>
      <c r="M13" s="218"/>
      <c r="N13" s="177"/>
      <c r="O13" s="514"/>
      <c r="P13" s="514"/>
      <c r="Q13" s="200"/>
      <c r="R13" s="515"/>
      <c r="S13" s="515"/>
      <c r="T13" s="181"/>
      <c r="U13" s="182"/>
      <c r="V13" s="183"/>
      <c r="W13" s="178"/>
      <c r="X13" s="178"/>
      <c r="Y13" s="179"/>
      <c r="AB13" s="181"/>
      <c r="AC13" s="182"/>
      <c r="AD13" s="183"/>
      <c r="AE13" s="178"/>
      <c r="AF13" s="178"/>
      <c r="AG13" s="179"/>
      <c r="AJ13" s="181"/>
      <c r="AK13" s="182"/>
      <c r="AL13" s="183"/>
      <c r="AM13" s="178"/>
      <c r="AN13" s="178"/>
      <c r="AO13" s="179"/>
      <c r="AR13" s="181"/>
      <c r="AS13" s="182"/>
      <c r="AT13" s="183"/>
      <c r="AU13" s="178"/>
      <c r="AV13" s="178"/>
      <c r="AW13" s="179"/>
      <c r="AZ13" s="181"/>
      <c r="BA13" s="182"/>
      <c r="BB13" s="183"/>
      <c r="BC13" s="178"/>
      <c r="BD13" s="178"/>
      <c r="BE13" s="179"/>
      <c r="BH13" s="181"/>
      <c r="BI13" s="182"/>
      <c r="BJ13" s="183"/>
      <c r="BK13" s="178"/>
      <c r="BL13" s="178"/>
      <c r="BM13" s="179"/>
      <c r="BP13" s="181"/>
      <c r="BQ13" s="182"/>
      <c r="BR13" s="183"/>
      <c r="BS13" s="178"/>
      <c r="BT13" s="178"/>
      <c r="BU13" s="179"/>
      <c r="BX13" s="181"/>
      <c r="BY13" s="182"/>
      <c r="BZ13" s="183"/>
      <c r="CA13" s="178"/>
      <c r="CB13" s="178"/>
      <c r="CC13" s="179"/>
      <c r="CF13" s="181"/>
      <c r="CG13" s="182"/>
      <c r="CH13" s="183"/>
      <c r="CI13" s="178"/>
      <c r="CJ13" s="178"/>
      <c r="CK13" s="179"/>
      <c r="CN13" s="181"/>
      <c r="CO13" s="182"/>
      <c r="CP13" s="183"/>
      <c r="CQ13" s="178"/>
      <c r="CR13" s="178"/>
      <c r="CS13" s="179"/>
      <c r="CV13" s="181"/>
      <c r="CW13" s="182"/>
      <c r="CX13" s="183"/>
      <c r="CY13" s="178"/>
      <c r="CZ13" s="178"/>
      <c r="DA13" s="179"/>
      <c r="DD13" s="181"/>
      <c r="DE13" s="182"/>
      <c r="DF13" s="183"/>
      <c r="DG13" s="178"/>
      <c r="DH13" s="178"/>
      <c r="DI13" s="179"/>
      <c r="DL13" s="181"/>
      <c r="DM13" s="182"/>
      <c r="DN13" s="183"/>
      <c r="DO13" s="178"/>
      <c r="DP13" s="178"/>
      <c r="DQ13" s="179"/>
      <c r="DT13" s="181"/>
      <c r="DU13" s="182"/>
      <c r="DV13" s="183"/>
      <c r="DW13" s="178"/>
      <c r="DX13" s="178"/>
      <c r="DY13" s="179"/>
      <c r="EB13" s="181"/>
      <c r="EC13" s="182"/>
      <c r="ED13" s="183"/>
      <c r="EE13" s="178"/>
      <c r="EF13" s="178"/>
      <c r="EG13" s="179"/>
      <c r="EJ13" s="181"/>
      <c r="EK13" s="182"/>
      <c r="EL13" s="183"/>
      <c r="EM13" s="178"/>
      <c r="EN13" s="178"/>
      <c r="EO13" s="179"/>
      <c r="ER13" s="181"/>
      <c r="ES13" s="182"/>
      <c r="ET13" s="183"/>
      <c r="EU13" s="178"/>
      <c r="EV13" s="178"/>
      <c r="EW13" s="179"/>
      <c r="EZ13" s="181"/>
      <c r="FA13" s="182"/>
      <c r="FB13" s="183"/>
      <c r="FC13" s="178"/>
      <c r="FD13" s="178"/>
      <c r="FE13" s="179"/>
      <c r="FH13" s="181"/>
      <c r="FI13" s="182"/>
      <c r="FJ13" s="183"/>
      <c r="FK13" s="178"/>
      <c r="FL13" s="178"/>
      <c r="FM13" s="179"/>
      <c r="FP13" s="181"/>
      <c r="FQ13" s="182"/>
      <c r="FR13" s="183"/>
      <c r="FS13" s="178"/>
      <c r="FT13" s="178"/>
      <c r="FU13" s="179"/>
      <c r="FX13" s="181"/>
      <c r="FY13" s="182"/>
      <c r="FZ13" s="183"/>
      <c r="GA13" s="178"/>
      <c r="GB13" s="178"/>
      <c r="GC13" s="179"/>
      <c r="GF13" s="181"/>
      <c r="GG13" s="182"/>
      <c r="GH13" s="183"/>
      <c r="GI13" s="178"/>
      <c r="GJ13" s="178"/>
      <c r="GK13" s="179"/>
      <c r="GN13" s="181"/>
      <c r="GO13" s="182"/>
      <c r="GP13" s="183"/>
      <c r="GQ13" s="178"/>
      <c r="GR13" s="178"/>
      <c r="GS13" s="179"/>
      <c r="GV13" s="181"/>
      <c r="GW13" s="182"/>
      <c r="GX13" s="183"/>
      <c r="GY13" s="178"/>
      <c r="GZ13" s="178"/>
      <c r="HA13" s="179"/>
      <c r="HD13" s="181"/>
      <c r="HE13" s="182"/>
      <c r="HF13" s="183"/>
      <c r="HG13" s="178"/>
      <c r="HH13" s="178"/>
      <c r="HI13" s="179"/>
      <c r="HL13" s="181"/>
      <c r="HM13" s="182"/>
      <c r="HN13" s="183"/>
      <c r="HO13" s="178"/>
      <c r="HP13" s="178"/>
      <c r="HQ13" s="179"/>
      <c r="HT13" s="181"/>
      <c r="HU13" s="182"/>
      <c r="HV13" s="183"/>
      <c r="HW13" s="178"/>
      <c r="HX13" s="178"/>
      <c r="HY13" s="179"/>
      <c r="IB13" s="181"/>
      <c r="IC13" s="182"/>
      <c r="ID13" s="183"/>
      <c r="IE13" s="178"/>
      <c r="IF13" s="178"/>
      <c r="IG13" s="179"/>
      <c r="IJ13" s="181"/>
      <c r="IK13" s="182"/>
      <c r="IL13" s="183"/>
      <c r="IM13" s="178"/>
      <c r="IN13" s="178"/>
      <c r="IO13" s="179"/>
      <c r="IR13" s="181"/>
      <c r="IS13" s="182"/>
      <c r="IT13" s="183"/>
    </row>
    <row r="14" spans="1:12" ht="13.5" thickTop="1">
      <c r="A14" s="173"/>
      <c r="D14" s="189"/>
      <c r="E14" s="190"/>
      <c r="F14" s="191"/>
      <c r="G14" s="191"/>
      <c r="I14" s="172"/>
      <c r="J14" s="189"/>
      <c r="K14" s="190"/>
      <c r="L14" s="191"/>
    </row>
    <row r="15" spans="1:19" s="5" customFormat="1" ht="12.75" customHeight="1">
      <c r="A15" s="582" t="s">
        <v>0</v>
      </c>
      <c r="B15" s="582"/>
      <c r="C15" s="586"/>
      <c r="D15" s="586"/>
      <c r="E15" s="586"/>
      <c r="F15" s="587"/>
      <c r="G15" s="481"/>
      <c r="H15" s="506"/>
      <c r="I15" s="592"/>
      <c r="J15" s="592"/>
      <c r="K15" s="592"/>
      <c r="L15" s="592"/>
      <c r="M15" s="507"/>
      <c r="N15" s="507"/>
      <c r="O15" s="507"/>
      <c r="P15" s="507"/>
      <c r="Q15" s="507"/>
      <c r="R15" s="507"/>
      <c r="S15" s="507"/>
    </row>
    <row r="16" spans="1:19" s="5" customFormat="1" ht="12.75">
      <c r="A16" s="434" t="s">
        <v>61</v>
      </c>
      <c r="B16" s="354" t="s">
        <v>62</v>
      </c>
      <c r="C16" s="353" t="s">
        <v>143</v>
      </c>
      <c r="D16" s="355" t="s">
        <v>63</v>
      </c>
      <c r="E16" s="356" t="s">
        <v>226</v>
      </c>
      <c r="F16" s="495" t="s">
        <v>227</v>
      </c>
      <c r="G16" s="253"/>
      <c r="H16" s="506"/>
      <c r="I16" s="250"/>
      <c r="J16" s="251"/>
      <c r="K16" s="252"/>
      <c r="L16" s="253"/>
      <c r="M16" s="507"/>
      <c r="N16" s="507"/>
      <c r="O16" s="507"/>
      <c r="P16" s="507"/>
      <c r="Q16" s="507"/>
      <c r="R16" s="507"/>
      <c r="S16" s="507"/>
    </row>
    <row r="17" spans="1:19" s="5" customFormat="1" ht="12.75">
      <c r="A17" s="192"/>
      <c r="B17" s="193"/>
      <c r="C17" s="194"/>
      <c r="D17" s="195"/>
      <c r="E17" s="196"/>
      <c r="F17" s="197"/>
      <c r="G17" s="253"/>
      <c r="H17" s="506"/>
      <c r="I17" s="250"/>
      <c r="J17" s="251"/>
      <c r="K17" s="252"/>
      <c r="L17" s="253"/>
      <c r="M17" s="507"/>
      <c r="N17" s="507"/>
      <c r="O17" s="507"/>
      <c r="P17" s="507"/>
      <c r="Q17" s="507"/>
      <c r="R17" s="507"/>
      <c r="S17" s="507"/>
    </row>
    <row r="18" spans="1:9" ht="12.75">
      <c r="A18" s="173"/>
      <c r="B18" s="588" t="s">
        <v>788</v>
      </c>
      <c r="C18" s="589"/>
      <c r="D18" s="589"/>
      <c r="E18" s="589"/>
      <c r="F18" s="589"/>
      <c r="G18" s="479"/>
      <c r="I18" s="175"/>
    </row>
    <row r="19" spans="1:7" ht="12.75">
      <c r="A19" s="173"/>
      <c r="D19" s="189"/>
      <c r="E19" s="190"/>
      <c r="F19" s="191"/>
      <c r="G19" s="191"/>
    </row>
    <row r="20" spans="1:12" ht="12.75">
      <c r="A20" s="198" t="s">
        <v>582</v>
      </c>
      <c r="B20" s="199" t="s">
        <v>39</v>
      </c>
      <c r="C20" s="200"/>
      <c r="D20" s="201"/>
      <c r="E20" s="202"/>
      <c r="F20" s="203"/>
      <c r="G20" s="203"/>
      <c r="I20" s="200"/>
      <c r="J20" s="201"/>
      <c r="K20" s="202"/>
      <c r="L20" s="203"/>
    </row>
    <row r="21" spans="6:12" ht="12.75">
      <c r="F21" s="205"/>
      <c r="G21" s="205"/>
      <c r="I21" s="172"/>
      <c r="J21" s="204"/>
      <c r="K21" s="176"/>
      <c r="L21" s="205"/>
    </row>
    <row r="22" spans="1:12" ht="12.75">
      <c r="A22" s="174" t="s">
        <v>589</v>
      </c>
      <c r="B22" s="206" t="s">
        <v>590</v>
      </c>
      <c r="C22" s="172" t="s">
        <v>85</v>
      </c>
      <c r="D22" s="172">
        <v>2</v>
      </c>
      <c r="E22" s="435"/>
      <c r="F22" s="435">
        <f>D22*E22</f>
        <v>0</v>
      </c>
      <c r="G22" s="219"/>
      <c r="I22" s="172"/>
      <c r="J22" s="172"/>
      <c r="K22" s="219"/>
      <c r="L22" s="219"/>
    </row>
    <row r="23" spans="4:12" ht="12.75">
      <c r="D23" s="172"/>
      <c r="I23" s="172"/>
      <c r="J23" s="172"/>
      <c r="K23" s="176"/>
      <c r="L23" s="207"/>
    </row>
    <row r="24" spans="1:12" ht="102">
      <c r="A24" s="174" t="s">
        <v>624</v>
      </c>
      <c r="B24" s="436" t="s">
        <v>591</v>
      </c>
      <c r="C24" s="172" t="s">
        <v>85</v>
      </c>
      <c r="D24" s="229">
        <v>8</v>
      </c>
      <c r="E24" s="435"/>
      <c r="F24" s="435">
        <f>D24*E24</f>
        <v>0</v>
      </c>
      <c r="G24" s="219"/>
      <c r="I24" s="172"/>
      <c r="J24" s="172"/>
      <c r="K24" s="219"/>
      <c r="L24" s="219"/>
    </row>
    <row r="25" spans="2:12" ht="12.75">
      <c r="B25" s="436"/>
      <c r="C25" s="208"/>
      <c r="D25" s="229"/>
      <c r="E25" s="235"/>
      <c r="F25" s="437"/>
      <c r="G25" s="511"/>
      <c r="I25" s="208"/>
      <c r="J25" s="172"/>
      <c r="K25" s="207"/>
      <c r="L25" s="511"/>
    </row>
    <row r="26" spans="1:12" ht="102">
      <c r="A26" s="174" t="s">
        <v>625</v>
      </c>
      <c r="B26" s="436" t="s">
        <v>592</v>
      </c>
      <c r="C26" s="172" t="s">
        <v>85</v>
      </c>
      <c r="D26" s="229">
        <v>1</v>
      </c>
      <c r="E26" s="435"/>
      <c r="F26" s="435">
        <f>D26*E26</f>
        <v>0</v>
      </c>
      <c r="G26" s="219"/>
      <c r="I26" s="172"/>
      <c r="J26" s="172"/>
      <c r="K26" s="219"/>
      <c r="L26" s="219"/>
    </row>
    <row r="27" spans="2:12" ht="12.75">
      <c r="B27" s="436"/>
      <c r="C27" s="208"/>
      <c r="D27" s="229"/>
      <c r="E27" s="235"/>
      <c r="F27" s="437"/>
      <c r="G27" s="511"/>
      <c r="I27" s="208"/>
      <c r="J27" s="172"/>
      <c r="K27" s="207"/>
      <c r="L27" s="511"/>
    </row>
    <row r="28" spans="1:12" ht="102">
      <c r="A28" s="174" t="s">
        <v>626</v>
      </c>
      <c r="B28" s="436" t="s">
        <v>593</v>
      </c>
      <c r="C28" s="172" t="s">
        <v>85</v>
      </c>
      <c r="D28" s="229">
        <v>1</v>
      </c>
      <c r="E28" s="435"/>
      <c r="F28" s="435">
        <f>D28*E28</f>
        <v>0</v>
      </c>
      <c r="G28" s="219"/>
      <c r="I28" s="172"/>
      <c r="J28" s="172"/>
      <c r="K28" s="219"/>
      <c r="L28" s="219"/>
    </row>
    <row r="29" spans="2:12" ht="12.75">
      <c r="B29" s="436"/>
      <c r="C29" s="208"/>
      <c r="D29" s="229"/>
      <c r="E29" s="235"/>
      <c r="F29" s="437"/>
      <c r="G29" s="511"/>
      <c r="I29" s="208"/>
      <c r="J29" s="172"/>
      <c r="K29" s="207"/>
      <c r="L29" s="511"/>
    </row>
    <row r="30" spans="1:12" ht="102">
      <c r="A30" s="174" t="s">
        <v>627</v>
      </c>
      <c r="B30" s="436" t="s">
        <v>145</v>
      </c>
      <c r="C30" s="172" t="s">
        <v>85</v>
      </c>
      <c r="D30" s="229">
        <v>2</v>
      </c>
      <c r="E30" s="435"/>
      <c r="F30" s="435">
        <f>D30*E30</f>
        <v>0</v>
      </c>
      <c r="G30" s="219"/>
      <c r="I30" s="172"/>
      <c r="J30" s="172"/>
      <c r="K30" s="219"/>
      <c r="L30" s="219"/>
    </row>
    <row r="31" spans="2:12" ht="12.75">
      <c r="B31" s="436"/>
      <c r="C31" s="208"/>
      <c r="D31" s="229"/>
      <c r="E31" s="235"/>
      <c r="F31" s="437"/>
      <c r="G31" s="511"/>
      <c r="I31" s="208"/>
      <c r="J31" s="172"/>
      <c r="K31" s="207"/>
      <c r="L31" s="511"/>
    </row>
    <row r="32" spans="1:12" ht="76.5">
      <c r="A32" s="174" t="s">
        <v>628</v>
      </c>
      <c r="B32" s="436" t="s">
        <v>146</v>
      </c>
      <c r="C32" s="172" t="s">
        <v>85</v>
      </c>
      <c r="D32" s="229">
        <v>2</v>
      </c>
      <c r="E32" s="435"/>
      <c r="F32" s="435">
        <f>D32*E32</f>
        <v>0</v>
      </c>
      <c r="G32" s="219"/>
      <c r="I32" s="172"/>
      <c r="J32" s="172"/>
      <c r="K32" s="219"/>
      <c r="L32" s="219"/>
    </row>
    <row r="33" spans="2:12" ht="12.75">
      <c r="B33" s="436"/>
      <c r="C33" s="208"/>
      <c r="D33" s="229"/>
      <c r="E33" s="235"/>
      <c r="F33" s="235"/>
      <c r="I33" s="208"/>
      <c r="J33" s="172"/>
      <c r="K33" s="207"/>
      <c r="L33" s="207"/>
    </row>
    <row r="34" spans="1:12" ht="114.75">
      <c r="A34" s="174" t="s">
        <v>629</v>
      </c>
      <c r="B34" s="436" t="s">
        <v>147</v>
      </c>
      <c r="C34" s="172" t="s">
        <v>85</v>
      </c>
      <c r="D34" s="229">
        <v>3</v>
      </c>
      <c r="E34" s="435"/>
      <c r="F34" s="435">
        <f>D34*E34</f>
        <v>0</v>
      </c>
      <c r="G34" s="219"/>
      <c r="I34" s="172"/>
      <c r="J34" s="172"/>
      <c r="K34" s="219"/>
      <c r="L34" s="219"/>
    </row>
    <row r="35" spans="2:12" ht="12.75">
      <c r="B35" s="436"/>
      <c r="C35" s="208"/>
      <c r="D35" s="229"/>
      <c r="E35" s="235"/>
      <c r="F35" s="437"/>
      <c r="G35" s="511"/>
      <c r="I35" s="208"/>
      <c r="J35" s="172"/>
      <c r="K35" s="207"/>
      <c r="L35" s="511"/>
    </row>
    <row r="36" spans="1:12" ht="178.5">
      <c r="A36" s="174" t="s">
        <v>630</v>
      </c>
      <c r="B36" s="436" t="s">
        <v>148</v>
      </c>
      <c r="C36" s="172" t="s">
        <v>85</v>
      </c>
      <c r="D36" s="229">
        <v>3</v>
      </c>
      <c r="E36" s="435"/>
      <c r="F36" s="435">
        <f>D36*E36</f>
        <v>0</v>
      </c>
      <c r="G36" s="219"/>
      <c r="I36" s="172"/>
      <c r="J36" s="172"/>
      <c r="K36" s="219"/>
      <c r="L36" s="219"/>
    </row>
    <row r="37" spans="2:12" ht="12.75">
      <c r="B37" s="436"/>
      <c r="C37" s="208"/>
      <c r="D37" s="229"/>
      <c r="E37" s="235"/>
      <c r="F37" s="437"/>
      <c r="G37" s="511"/>
      <c r="I37" s="208"/>
      <c r="J37" s="172"/>
      <c r="K37" s="207"/>
      <c r="L37" s="511"/>
    </row>
    <row r="38" spans="1:12" ht="114.75">
      <c r="A38" s="174" t="s">
        <v>631</v>
      </c>
      <c r="B38" s="438" t="s">
        <v>149</v>
      </c>
      <c r="C38" s="172" t="s">
        <v>85</v>
      </c>
      <c r="D38" s="229">
        <v>2</v>
      </c>
      <c r="E38" s="435"/>
      <c r="F38" s="435">
        <f>D38*E38</f>
        <v>0</v>
      </c>
      <c r="G38" s="219"/>
      <c r="I38" s="172"/>
      <c r="J38" s="172"/>
      <c r="K38" s="219"/>
      <c r="L38" s="219"/>
    </row>
    <row r="39" spans="2:12" ht="12.75">
      <c r="B39" s="436"/>
      <c r="C39" s="208"/>
      <c r="D39" s="229"/>
      <c r="E39" s="235"/>
      <c r="F39" s="437"/>
      <c r="G39" s="511"/>
      <c r="I39" s="208"/>
      <c r="J39" s="172"/>
      <c r="K39" s="207"/>
      <c r="L39" s="511"/>
    </row>
    <row r="40" spans="1:12" ht="89.25">
      <c r="A40" s="174" t="s">
        <v>632</v>
      </c>
      <c r="B40" s="438" t="s">
        <v>150</v>
      </c>
      <c r="C40" s="172" t="s">
        <v>85</v>
      </c>
      <c r="D40" s="229">
        <v>2</v>
      </c>
      <c r="E40" s="435"/>
      <c r="F40" s="435">
        <f>D40*E40</f>
        <v>0</v>
      </c>
      <c r="G40" s="219"/>
      <c r="I40" s="172"/>
      <c r="J40" s="172"/>
      <c r="K40" s="219"/>
      <c r="L40" s="219"/>
    </row>
    <row r="41" spans="2:12" ht="12.75">
      <c r="B41" s="436"/>
      <c r="C41" s="208"/>
      <c r="D41" s="229"/>
      <c r="E41" s="235"/>
      <c r="F41" s="437"/>
      <c r="G41" s="511"/>
      <c r="I41" s="208"/>
      <c r="J41" s="172"/>
      <c r="K41" s="207"/>
      <c r="L41" s="511"/>
    </row>
    <row r="42" spans="1:12" ht="89.25">
      <c r="A42" s="174" t="s">
        <v>633</v>
      </c>
      <c r="B42" s="438" t="s">
        <v>151</v>
      </c>
      <c r="C42" s="172" t="s">
        <v>85</v>
      </c>
      <c r="D42" s="229">
        <v>1</v>
      </c>
      <c r="E42" s="435"/>
      <c r="F42" s="435">
        <f>D42*E42</f>
        <v>0</v>
      </c>
      <c r="G42" s="219"/>
      <c r="I42" s="172"/>
      <c r="J42" s="172"/>
      <c r="K42" s="219"/>
      <c r="L42" s="219"/>
    </row>
    <row r="43" spans="2:12" ht="12.75">
      <c r="B43" s="436"/>
      <c r="C43" s="208"/>
      <c r="D43" s="229"/>
      <c r="E43" s="235"/>
      <c r="F43" s="437"/>
      <c r="G43" s="511"/>
      <c r="I43" s="208"/>
      <c r="J43" s="172"/>
      <c r="K43" s="207"/>
      <c r="L43" s="511"/>
    </row>
    <row r="44" spans="1:12" ht="165.75">
      <c r="A44" s="174" t="s">
        <v>634</v>
      </c>
      <c r="B44" s="436" t="s">
        <v>789</v>
      </c>
      <c r="C44" s="172" t="s">
        <v>85</v>
      </c>
      <c r="D44" s="229">
        <v>10</v>
      </c>
      <c r="E44" s="435"/>
      <c r="F44" s="435">
        <f>D44*E44</f>
        <v>0</v>
      </c>
      <c r="G44" s="219"/>
      <c r="I44" s="172"/>
      <c r="J44" s="172"/>
      <c r="K44" s="219"/>
      <c r="L44" s="219"/>
    </row>
    <row r="45" spans="2:12" ht="12.75">
      <c r="B45" s="436"/>
      <c r="C45" s="208"/>
      <c r="D45" s="229"/>
      <c r="E45" s="235"/>
      <c r="F45" s="437"/>
      <c r="G45" s="511"/>
      <c r="I45" s="208"/>
      <c r="J45" s="172"/>
      <c r="K45" s="207"/>
      <c r="L45" s="511"/>
    </row>
    <row r="46" spans="1:12" ht="140.25">
      <c r="A46" s="174" t="s">
        <v>635</v>
      </c>
      <c r="B46" s="436" t="s">
        <v>787</v>
      </c>
      <c r="C46" s="172" t="s">
        <v>85</v>
      </c>
      <c r="D46" s="229">
        <v>3</v>
      </c>
      <c r="E46" s="435"/>
      <c r="F46" s="435">
        <f>D46*E46</f>
        <v>0</v>
      </c>
      <c r="G46" s="219"/>
      <c r="I46" s="172"/>
      <c r="J46" s="172"/>
      <c r="K46" s="219"/>
      <c r="L46" s="219"/>
    </row>
    <row r="47" spans="2:12" ht="12.75">
      <c r="B47" s="436"/>
      <c r="C47" s="208"/>
      <c r="D47" s="229"/>
      <c r="E47" s="235"/>
      <c r="F47" s="437"/>
      <c r="G47" s="511"/>
      <c r="I47" s="208"/>
      <c r="J47" s="172"/>
      <c r="K47" s="207"/>
      <c r="L47" s="511"/>
    </row>
    <row r="48" spans="1:12" ht="89.25">
      <c r="A48" s="174" t="s">
        <v>636</v>
      </c>
      <c r="B48" s="438" t="s">
        <v>790</v>
      </c>
      <c r="C48" s="172" t="s">
        <v>85</v>
      </c>
      <c r="D48" s="229">
        <v>3</v>
      </c>
      <c r="E48" s="435"/>
      <c r="F48" s="435">
        <f>D48*E48</f>
        <v>0</v>
      </c>
      <c r="G48" s="219"/>
      <c r="I48" s="172"/>
      <c r="J48" s="172"/>
      <c r="K48" s="219"/>
      <c r="L48" s="219"/>
    </row>
    <row r="49" spans="2:12" ht="12.75">
      <c r="B49" s="438" t="s">
        <v>152</v>
      </c>
      <c r="C49" s="208" t="s">
        <v>85</v>
      </c>
      <c r="D49" s="229">
        <v>3</v>
      </c>
      <c r="E49" s="435"/>
      <c r="F49" s="435">
        <f>D49*E49</f>
        <v>0</v>
      </c>
      <c r="G49" s="219"/>
      <c r="I49" s="208"/>
      <c r="J49" s="172"/>
      <c r="K49" s="219"/>
      <c r="L49" s="219"/>
    </row>
    <row r="50" spans="2:12" ht="12.75">
      <c r="B50" s="438"/>
      <c r="C50" s="208"/>
      <c r="D50" s="229"/>
      <c r="E50" s="235"/>
      <c r="I50" s="208"/>
      <c r="J50" s="172"/>
      <c r="K50" s="207"/>
      <c r="L50" s="207"/>
    </row>
    <row r="51" spans="1:12" ht="12.75">
      <c r="A51" s="174" t="s">
        <v>637</v>
      </c>
      <c r="B51" s="175" t="s">
        <v>594</v>
      </c>
      <c r="C51" s="208" t="s">
        <v>153</v>
      </c>
      <c r="D51" s="209">
        <v>0.05</v>
      </c>
      <c r="E51" s="435">
        <f>SUM(F21:F49)</f>
        <v>0</v>
      </c>
      <c r="F51" s="435">
        <f>E51*D51</f>
        <v>0</v>
      </c>
      <c r="G51" s="219"/>
      <c r="I51" s="208"/>
      <c r="J51" s="209"/>
      <c r="K51" s="219"/>
      <c r="L51" s="219"/>
    </row>
    <row r="52" spans="3:12" ht="12.75">
      <c r="C52" s="208"/>
      <c r="D52" s="209"/>
      <c r="I52" s="208"/>
      <c r="J52" s="209"/>
      <c r="K52" s="176"/>
      <c r="L52" s="207"/>
    </row>
    <row r="53" spans="1:254" s="180" customFormat="1" ht="12.75">
      <c r="A53" s="210"/>
      <c r="B53" s="211" t="s">
        <v>154</v>
      </c>
      <c r="C53" s="212"/>
      <c r="D53" s="212"/>
      <c r="E53" s="213"/>
      <c r="F53" s="214">
        <f>SUM(F21:F52)</f>
        <v>0</v>
      </c>
      <c r="G53" s="480"/>
      <c r="H53" s="482"/>
      <c r="I53" s="172"/>
      <c r="J53" s="172"/>
      <c r="K53" s="176"/>
      <c r="L53" s="480"/>
      <c r="M53" s="218"/>
      <c r="N53" s="177"/>
      <c r="O53" s="514"/>
      <c r="P53" s="514"/>
      <c r="Q53" s="200"/>
      <c r="R53" s="515"/>
      <c r="S53" s="515"/>
      <c r="T53" s="181"/>
      <c r="U53" s="182"/>
      <c r="V53" s="183"/>
      <c r="W53" s="178"/>
      <c r="X53" s="178"/>
      <c r="Y53" s="179"/>
      <c r="AB53" s="181"/>
      <c r="AC53" s="182"/>
      <c r="AD53" s="183"/>
      <c r="AE53" s="178"/>
      <c r="AF53" s="178"/>
      <c r="AG53" s="179"/>
      <c r="AJ53" s="181"/>
      <c r="AK53" s="182"/>
      <c r="AL53" s="183"/>
      <c r="AM53" s="178"/>
      <c r="AN53" s="178"/>
      <c r="AO53" s="179"/>
      <c r="AR53" s="181"/>
      <c r="AS53" s="182"/>
      <c r="AT53" s="183"/>
      <c r="AU53" s="178"/>
      <c r="AV53" s="178"/>
      <c r="AW53" s="179"/>
      <c r="AZ53" s="181"/>
      <c r="BA53" s="182"/>
      <c r="BB53" s="183"/>
      <c r="BC53" s="178"/>
      <c r="BD53" s="178"/>
      <c r="BE53" s="179"/>
      <c r="BH53" s="181"/>
      <c r="BI53" s="182"/>
      <c r="BJ53" s="183"/>
      <c r="BK53" s="178"/>
      <c r="BL53" s="178"/>
      <c r="BM53" s="179"/>
      <c r="BP53" s="181"/>
      <c r="BQ53" s="182"/>
      <c r="BR53" s="183"/>
      <c r="BS53" s="178"/>
      <c r="BT53" s="178"/>
      <c r="BU53" s="179"/>
      <c r="BX53" s="181"/>
      <c r="BY53" s="182"/>
      <c r="BZ53" s="183"/>
      <c r="CA53" s="178"/>
      <c r="CB53" s="178"/>
      <c r="CC53" s="179"/>
      <c r="CF53" s="181"/>
      <c r="CG53" s="182"/>
      <c r="CH53" s="183"/>
      <c r="CI53" s="178"/>
      <c r="CJ53" s="178"/>
      <c r="CK53" s="179"/>
      <c r="CN53" s="181"/>
      <c r="CO53" s="182"/>
      <c r="CP53" s="183"/>
      <c r="CQ53" s="178"/>
      <c r="CR53" s="178"/>
      <c r="CS53" s="179"/>
      <c r="CV53" s="181"/>
      <c r="CW53" s="182"/>
      <c r="CX53" s="183"/>
      <c r="CY53" s="178"/>
      <c r="CZ53" s="178"/>
      <c r="DA53" s="179"/>
      <c r="DD53" s="181"/>
      <c r="DE53" s="182"/>
      <c r="DF53" s="183"/>
      <c r="DG53" s="178"/>
      <c r="DH53" s="178"/>
      <c r="DI53" s="179"/>
      <c r="DL53" s="181"/>
      <c r="DM53" s="182"/>
      <c r="DN53" s="183"/>
      <c r="DO53" s="178"/>
      <c r="DP53" s="178"/>
      <c r="DQ53" s="179"/>
      <c r="DT53" s="181"/>
      <c r="DU53" s="182"/>
      <c r="DV53" s="183"/>
      <c r="DW53" s="178"/>
      <c r="DX53" s="178"/>
      <c r="DY53" s="179"/>
      <c r="EB53" s="181"/>
      <c r="EC53" s="182"/>
      <c r="ED53" s="183"/>
      <c r="EE53" s="178"/>
      <c r="EF53" s="178"/>
      <c r="EG53" s="179"/>
      <c r="EJ53" s="181"/>
      <c r="EK53" s="182"/>
      <c r="EL53" s="183"/>
      <c r="EM53" s="178"/>
      <c r="EN53" s="178"/>
      <c r="EO53" s="179"/>
      <c r="ER53" s="181"/>
      <c r="ES53" s="182"/>
      <c r="ET53" s="183"/>
      <c r="EU53" s="178"/>
      <c r="EV53" s="178"/>
      <c r="EW53" s="179"/>
      <c r="EZ53" s="181"/>
      <c r="FA53" s="182"/>
      <c r="FB53" s="183"/>
      <c r="FC53" s="178"/>
      <c r="FD53" s="178"/>
      <c r="FE53" s="179"/>
      <c r="FH53" s="181"/>
      <c r="FI53" s="182"/>
      <c r="FJ53" s="183"/>
      <c r="FK53" s="178"/>
      <c r="FL53" s="178"/>
      <c r="FM53" s="179"/>
      <c r="FP53" s="181"/>
      <c r="FQ53" s="182"/>
      <c r="FR53" s="183"/>
      <c r="FS53" s="178"/>
      <c r="FT53" s="178"/>
      <c r="FU53" s="179"/>
      <c r="FX53" s="181"/>
      <c r="FY53" s="182"/>
      <c r="FZ53" s="183"/>
      <c r="GA53" s="178"/>
      <c r="GB53" s="178"/>
      <c r="GC53" s="179"/>
      <c r="GF53" s="181"/>
      <c r="GG53" s="182"/>
      <c r="GH53" s="183"/>
      <c r="GI53" s="178"/>
      <c r="GJ53" s="178"/>
      <c r="GK53" s="179"/>
      <c r="GN53" s="181"/>
      <c r="GO53" s="182"/>
      <c r="GP53" s="183"/>
      <c r="GQ53" s="178"/>
      <c r="GR53" s="178"/>
      <c r="GS53" s="179"/>
      <c r="GV53" s="181"/>
      <c r="GW53" s="182"/>
      <c r="GX53" s="183"/>
      <c r="GY53" s="178"/>
      <c r="GZ53" s="178"/>
      <c r="HA53" s="179"/>
      <c r="HD53" s="181"/>
      <c r="HE53" s="182"/>
      <c r="HF53" s="183"/>
      <c r="HG53" s="178"/>
      <c r="HH53" s="178"/>
      <c r="HI53" s="179"/>
      <c r="HL53" s="181"/>
      <c r="HM53" s="182"/>
      <c r="HN53" s="183"/>
      <c r="HO53" s="178"/>
      <c r="HP53" s="178"/>
      <c r="HQ53" s="179"/>
      <c r="HT53" s="181"/>
      <c r="HU53" s="182"/>
      <c r="HV53" s="183"/>
      <c r="HW53" s="178"/>
      <c r="HX53" s="178"/>
      <c r="HY53" s="179"/>
      <c r="IB53" s="181"/>
      <c r="IC53" s="182"/>
      <c r="ID53" s="183"/>
      <c r="IE53" s="178"/>
      <c r="IF53" s="178"/>
      <c r="IG53" s="179"/>
      <c r="IJ53" s="181"/>
      <c r="IK53" s="182"/>
      <c r="IL53" s="183"/>
      <c r="IM53" s="178"/>
      <c r="IN53" s="178"/>
      <c r="IO53" s="179"/>
      <c r="IR53" s="181"/>
      <c r="IS53" s="182"/>
      <c r="IT53" s="183"/>
    </row>
    <row r="54" spans="1:12" ht="12.75">
      <c r="A54" s="173"/>
      <c r="C54" s="208"/>
      <c r="I54" s="208"/>
      <c r="J54" s="204"/>
      <c r="K54" s="176"/>
      <c r="L54" s="207"/>
    </row>
    <row r="55" spans="1:12" ht="12.75">
      <c r="A55" s="215" t="s">
        <v>583</v>
      </c>
      <c r="B55" s="199" t="s">
        <v>41</v>
      </c>
      <c r="C55" s="200"/>
      <c r="D55" s="201"/>
      <c r="E55" s="202"/>
      <c r="F55" s="203"/>
      <c r="G55" s="203"/>
      <c r="I55" s="200"/>
      <c r="J55" s="201"/>
      <c r="K55" s="202"/>
      <c r="L55" s="203"/>
    </row>
    <row r="56" spans="1:12" ht="12.75">
      <c r="A56" s="173"/>
      <c r="C56" s="208"/>
      <c r="D56" s="172"/>
      <c r="I56" s="208"/>
      <c r="J56" s="172"/>
      <c r="K56" s="176"/>
      <c r="L56" s="207"/>
    </row>
    <row r="57" spans="1:12" ht="14.25">
      <c r="A57" s="173" t="s">
        <v>595</v>
      </c>
      <c r="B57" s="175" t="s">
        <v>986</v>
      </c>
      <c r="C57" s="208" t="s">
        <v>155</v>
      </c>
      <c r="D57" s="172">
        <v>16</v>
      </c>
      <c r="E57" s="435"/>
      <c r="F57" s="435">
        <f>D57*E57</f>
        <v>0</v>
      </c>
      <c r="G57" s="219"/>
      <c r="I57" s="208"/>
      <c r="J57" s="172"/>
      <c r="K57" s="219"/>
      <c r="L57" s="219"/>
    </row>
    <row r="58" spans="1:12" ht="12.75">
      <c r="A58" s="173"/>
      <c r="C58" s="208"/>
      <c r="D58" s="172"/>
      <c r="I58" s="208"/>
      <c r="J58" s="172"/>
      <c r="K58" s="176"/>
      <c r="L58" s="207"/>
    </row>
    <row r="59" spans="1:12" ht="14.25">
      <c r="A59" s="173" t="s">
        <v>596</v>
      </c>
      <c r="B59" s="175" t="s">
        <v>987</v>
      </c>
      <c r="C59" s="208" t="s">
        <v>155</v>
      </c>
      <c r="D59" s="172">
        <v>40</v>
      </c>
      <c r="E59" s="435"/>
      <c r="F59" s="435">
        <f>D59*E59</f>
        <v>0</v>
      </c>
      <c r="G59" s="219"/>
      <c r="I59" s="208"/>
      <c r="J59" s="172"/>
      <c r="K59" s="219"/>
      <c r="L59" s="219"/>
    </row>
    <row r="60" spans="1:12" ht="12.75">
      <c r="A60" s="173"/>
      <c r="C60" s="208"/>
      <c r="D60" s="172"/>
      <c r="I60" s="208"/>
      <c r="J60" s="172"/>
      <c r="K60" s="176"/>
      <c r="L60" s="207"/>
    </row>
    <row r="61" spans="1:12" ht="14.25">
      <c r="A61" s="173" t="s">
        <v>597</v>
      </c>
      <c r="B61" s="175" t="s">
        <v>988</v>
      </c>
      <c r="C61" s="208" t="s">
        <v>155</v>
      </c>
      <c r="D61" s="172">
        <v>240</v>
      </c>
      <c r="E61" s="435"/>
      <c r="F61" s="435">
        <f>D61*E61</f>
        <v>0</v>
      </c>
      <c r="G61" s="219"/>
      <c r="I61" s="208"/>
      <c r="J61" s="172"/>
      <c r="K61" s="219"/>
      <c r="L61" s="219"/>
    </row>
    <row r="62" spans="1:12" ht="12.75">
      <c r="A62" s="173"/>
      <c r="D62" s="172"/>
      <c r="I62" s="172"/>
      <c r="J62" s="172"/>
      <c r="K62" s="176"/>
      <c r="L62" s="207"/>
    </row>
    <row r="63" spans="1:12" ht="14.25">
      <c r="A63" s="173" t="s">
        <v>598</v>
      </c>
      <c r="B63" s="175" t="s">
        <v>989</v>
      </c>
      <c r="C63" s="208" t="s">
        <v>155</v>
      </c>
      <c r="D63" s="172">
        <v>105</v>
      </c>
      <c r="E63" s="435"/>
      <c r="F63" s="435">
        <f>D63*E63</f>
        <v>0</v>
      </c>
      <c r="G63" s="219"/>
      <c r="I63" s="208"/>
      <c r="J63" s="172"/>
      <c r="K63" s="219"/>
      <c r="L63" s="219"/>
    </row>
    <row r="64" spans="1:12" ht="12.75">
      <c r="A64" s="173"/>
      <c r="D64" s="172"/>
      <c r="I64" s="172"/>
      <c r="J64" s="172"/>
      <c r="K64" s="176"/>
      <c r="L64" s="207"/>
    </row>
    <row r="65" spans="1:12" ht="14.25">
      <c r="A65" s="173" t="s">
        <v>599</v>
      </c>
      <c r="B65" s="175" t="s">
        <v>990</v>
      </c>
      <c r="C65" s="208" t="s">
        <v>155</v>
      </c>
      <c r="D65" s="172">
        <v>73</v>
      </c>
      <c r="E65" s="435"/>
      <c r="F65" s="435">
        <f>D65*E65</f>
        <v>0</v>
      </c>
      <c r="G65" s="219"/>
      <c r="I65" s="208"/>
      <c r="J65" s="172"/>
      <c r="K65" s="219"/>
      <c r="L65" s="219"/>
    </row>
    <row r="66" spans="1:12" ht="12.75">
      <c r="A66" s="173"/>
      <c r="D66" s="172"/>
      <c r="E66" s="235"/>
      <c r="I66" s="172"/>
      <c r="J66" s="172"/>
      <c r="K66" s="207"/>
      <c r="L66" s="207"/>
    </row>
    <row r="67" spans="1:12" ht="14.25">
      <c r="A67" s="173" t="s">
        <v>600</v>
      </c>
      <c r="B67" s="175" t="s">
        <v>991</v>
      </c>
      <c r="C67" s="208" t="s">
        <v>155</v>
      </c>
      <c r="D67" s="172">
        <v>620</v>
      </c>
      <c r="E67" s="435"/>
      <c r="F67" s="435">
        <f>D67*E67</f>
        <v>0</v>
      </c>
      <c r="G67" s="219"/>
      <c r="I67" s="208"/>
      <c r="J67" s="172"/>
      <c r="K67" s="219"/>
      <c r="L67" s="219"/>
    </row>
    <row r="68" spans="1:12" ht="12.75">
      <c r="A68" s="173"/>
      <c r="C68" s="208"/>
      <c r="D68" s="172"/>
      <c r="E68" s="235"/>
      <c r="I68" s="208"/>
      <c r="J68" s="172"/>
      <c r="K68" s="207"/>
      <c r="L68" s="207"/>
    </row>
    <row r="69" spans="1:12" ht="14.25">
      <c r="A69" s="173" t="s">
        <v>601</v>
      </c>
      <c r="B69" s="175" t="s">
        <v>992</v>
      </c>
      <c r="C69" s="208" t="s">
        <v>155</v>
      </c>
      <c r="D69" s="172">
        <v>670</v>
      </c>
      <c r="E69" s="435"/>
      <c r="F69" s="435">
        <f>D69*E69</f>
        <v>0</v>
      </c>
      <c r="G69" s="219"/>
      <c r="I69" s="208"/>
      <c r="J69" s="172"/>
      <c r="K69" s="219"/>
      <c r="L69" s="219"/>
    </row>
    <row r="70" spans="1:12" ht="12.75">
      <c r="A70" s="173"/>
      <c r="C70" s="208"/>
      <c r="D70" s="172"/>
      <c r="E70" s="235"/>
      <c r="I70" s="208"/>
      <c r="J70" s="172"/>
      <c r="K70" s="207"/>
      <c r="L70" s="207"/>
    </row>
    <row r="71" spans="1:12" ht="12.75">
      <c r="A71" s="173" t="s">
        <v>602</v>
      </c>
      <c r="B71" s="175" t="s">
        <v>638</v>
      </c>
      <c r="C71" s="208" t="s">
        <v>155</v>
      </c>
      <c r="D71" s="172">
        <v>445</v>
      </c>
      <c r="E71" s="435"/>
      <c r="F71" s="435">
        <f>D71*E71</f>
        <v>0</v>
      </c>
      <c r="G71" s="219"/>
      <c r="I71" s="208"/>
      <c r="J71" s="172"/>
      <c r="K71" s="219"/>
      <c r="L71" s="219"/>
    </row>
    <row r="72" spans="1:12" ht="12.75">
      <c r="A72" s="173"/>
      <c r="D72" s="172"/>
      <c r="E72" s="235"/>
      <c r="I72" s="172"/>
      <c r="J72" s="172"/>
      <c r="K72" s="207"/>
      <c r="L72" s="207"/>
    </row>
    <row r="73" spans="1:12" ht="12.75">
      <c r="A73" s="173" t="s">
        <v>603</v>
      </c>
      <c r="B73" s="175" t="s">
        <v>639</v>
      </c>
      <c r="C73" s="208" t="s">
        <v>155</v>
      </c>
      <c r="D73" s="172">
        <v>35</v>
      </c>
      <c r="E73" s="435"/>
      <c r="F73" s="435">
        <f>D73*E73</f>
        <v>0</v>
      </c>
      <c r="G73" s="219"/>
      <c r="I73" s="208"/>
      <c r="J73" s="172"/>
      <c r="K73" s="219"/>
      <c r="L73" s="219"/>
    </row>
    <row r="74" spans="1:12" ht="12.75">
      <c r="A74" s="173"/>
      <c r="C74" s="208"/>
      <c r="D74" s="172"/>
      <c r="E74" s="235"/>
      <c r="I74" s="208"/>
      <c r="J74" s="172"/>
      <c r="K74" s="207"/>
      <c r="L74" s="207"/>
    </row>
    <row r="75" spans="1:12" ht="12.75">
      <c r="A75" s="173" t="s">
        <v>604</v>
      </c>
      <c r="B75" s="175" t="s">
        <v>640</v>
      </c>
      <c r="C75" s="208" t="s">
        <v>155</v>
      </c>
      <c r="D75" s="172">
        <v>15</v>
      </c>
      <c r="E75" s="435"/>
      <c r="F75" s="435">
        <f>D75*E75</f>
        <v>0</v>
      </c>
      <c r="G75" s="219"/>
      <c r="I75" s="208"/>
      <c r="J75" s="172"/>
      <c r="K75" s="219"/>
      <c r="L75" s="219"/>
    </row>
    <row r="76" spans="1:12" ht="12.75">
      <c r="A76" s="173"/>
      <c r="C76" s="208"/>
      <c r="D76" s="172"/>
      <c r="I76" s="208"/>
      <c r="J76" s="172"/>
      <c r="K76" s="176"/>
      <c r="L76" s="207"/>
    </row>
    <row r="77" spans="1:12" ht="12.75">
      <c r="A77" s="173" t="s">
        <v>605</v>
      </c>
      <c r="B77" s="216" t="s">
        <v>641</v>
      </c>
      <c r="C77" s="208" t="s">
        <v>155</v>
      </c>
      <c r="D77" s="172">
        <v>85</v>
      </c>
      <c r="E77" s="435"/>
      <c r="F77" s="435">
        <f>D77*E77</f>
        <v>0</v>
      </c>
      <c r="G77" s="219"/>
      <c r="I77" s="208"/>
      <c r="J77" s="172"/>
      <c r="K77" s="219"/>
      <c r="L77" s="219"/>
    </row>
    <row r="78" spans="1:12" ht="12.75">
      <c r="A78" s="173"/>
      <c r="C78" s="208"/>
      <c r="D78" s="172"/>
      <c r="E78" s="235"/>
      <c r="F78" s="235"/>
      <c r="I78" s="208"/>
      <c r="J78" s="172"/>
      <c r="K78" s="207"/>
      <c r="L78" s="207"/>
    </row>
    <row r="79" spans="1:12" ht="12.75">
      <c r="A79" s="173" t="s">
        <v>606</v>
      </c>
      <c r="B79" s="175" t="s">
        <v>642</v>
      </c>
      <c r="C79" s="208" t="s">
        <v>155</v>
      </c>
      <c r="D79" s="172">
        <v>12</v>
      </c>
      <c r="E79" s="435"/>
      <c r="F79" s="435">
        <f>D79*E79</f>
        <v>0</v>
      </c>
      <c r="G79" s="219"/>
      <c r="I79" s="208"/>
      <c r="J79" s="172"/>
      <c r="K79" s="219"/>
      <c r="L79" s="219"/>
    </row>
    <row r="80" spans="1:12" ht="12.75">
      <c r="A80" s="173"/>
      <c r="C80" s="208"/>
      <c r="D80" s="172"/>
      <c r="E80" s="235"/>
      <c r="F80" s="235"/>
      <c r="I80" s="208"/>
      <c r="J80" s="172"/>
      <c r="K80" s="207"/>
      <c r="L80" s="207"/>
    </row>
    <row r="81" spans="1:12" ht="25.5">
      <c r="A81" s="173" t="s">
        <v>607</v>
      </c>
      <c r="B81" s="216" t="s">
        <v>156</v>
      </c>
      <c r="C81" s="172" t="s">
        <v>155</v>
      </c>
      <c r="D81" s="172">
        <v>80</v>
      </c>
      <c r="E81" s="435"/>
      <c r="F81" s="435">
        <f>D81*E81</f>
        <v>0</v>
      </c>
      <c r="G81" s="219"/>
      <c r="I81" s="172"/>
      <c r="J81" s="172"/>
      <c r="K81" s="219"/>
      <c r="L81" s="219"/>
    </row>
    <row r="82" spans="1:12" ht="12.75">
      <c r="A82" s="173"/>
      <c r="D82" s="172"/>
      <c r="E82" s="235"/>
      <c r="F82" s="235"/>
      <c r="I82" s="172"/>
      <c r="J82" s="172"/>
      <c r="K82" s="207"/>
      <c r="L82" s="207"/>
    </row>
    <row r="83" spans="1:12" ht="25.5">
      <c r="A83" s="173" t="s">
        <v>608</v>
      </c>
      <c r="B83" s="216" t="s">
        <v>157</v>
      </c>
      <c r="C83" s="172" t="s">
        <v>85</v>
      </c>
      <c r="D83" s="172">
        <v>12</v>
      </c>
      <c r="E83" s="435"/>
      <c r="F83" s="435">
        <f>D83*E83</f>
        <v>0</v>
      </c>
      <c r="G83" s="219"/>
      <c r="I83" s="172"/>
      <c r="J83" s="172"/>
      <c r="K83" s="219"/>
      <c r="L83" s="219"/>
    </row>
    <row r="84" spans="1:12" ht="12.75">
      <c r="A84" s="173"/>
      <c r="D84" s="172"/>
      <c r="E84" s="235"/>
      <c r="F84" s="235"/>
      <c r="I84" s="172"/>
      <c r="J84" s="172"/>
      <c r="K84" s="207"/>
      <c r="L84" s="207"/>
    </row>
    <row r="85" spans="1:12" ht="13.5" customHeight="1">
      <c r="A85" s="173" t="s">
        <v>609</v>
      </c>
      <c r="B85" s="216" t="s">
        <v>643</v>
      </c>
      <c r="C85" s="172" t="s">
        <v>85</v>
      </c>
      <c r="D85" s="172">
        <v>8</v>
      </c>
      <c r="E85" s="435"/>
      <c r="F85" s="435">
        <f>D85*E85</f>
        <v>0</v>
      </c>
      <c r="G85" s="219"/>
      <c r="I85" s="172"/>
      <c r="J85" s="172"/>
      <c r="K85" s="219"/>
      <c r="L85" s="219"/>
    </row>
    <row r="86" spans="1:12" ht="12.75">
      <c r="A86" s="173"/>
      <c r="D86" s="172"/>
      <c r="I86" s="172"/>
      <c r="J86" s="172"/>
      <c r="K86" s="176"/>
      <c r="L86" s="207"/>
    </row>
    <row r="87" spans="1:12" ht="25.5">
      <c r="A87" s="173" t="s">
        <v>610</v>
      </c>
      <c r="B87" s="216" t="s">
        <v>158</v>
      </c>
      <c r="C87" s="172" t="s">
        <v>85</v>
      </c>
      <c r="D87" s="172">
        <v>1</v>
      </c>
      <c r="E87" s="435"/>
      <c r="F87" s="435">
        <f>D87*E87</f>
        <v>0</v>
      </c>
      <c r="G87" s="219"/>
      <c r="I87" s="172"/>
      <c r="J87" s="172"/>
      <c r="K87" s="219"/>
      <c r="L87" s="219"/>
    </row>
    <row r="88" spans="1:12" ht="12.75">
      <c r="A88" s="173"/>
      <c r="B88" s="216"/>
      <c r="D88" s="172"/>
      <c r="I88" s="172"/>
      <c r="J88" s="172"/>
      <c r="K88" s="176"/>
      <c r="L88" s="207"/>
    </row>
    <row r="89" spans="1:12" ht="12.75">
      <c r="A89" s="173" t="s">
        <v>611</v>
      </c>
      <c r="B89" s="175" t="s">
        <v>644</v>
      </c>
      <c r="C89" s="172" t="s">
        <v>85</v>
      </c>
      <c r="D89" s="172">
        <v>12</v>
      </c>
      <c r="E89" s="435"/>
      <c r="F89" s="435">
        <f>D89*E89</f>
        <v>0</v>
      </c>
      <c r="G89" s="219"/>
      <c r="I89" s="172"/>
      <c r="J89" s="172"/>
      <c r="K89" s="219"/>
      <c r="L89" s="219"/>
    </row>
    <row r="90" spans="1:12" ht="12.75">
      <c r="A90" s="173"/>
      <c r="D90" s="172"/>
      <c r="I90" s="172"/>
      <c r="J90" s="172"/>
      <c r="K90" s="176"/>
      <c r="L90" s="207"/>
    </row>
    <row r="91" spans="1:12" ht="12.75">
      <c r="A91" s="173" t="s">
        <v>612</v>
      </c>
      <c r="B91" s="175" t="s">
        <v>159</v>
      </c>
      <c r="C91" s="172" t="s">
        <v>85</v>
      </c>
      <c r="D91" s="172">
        <v>4</v>
      </c>
      <c r="E91" s="435"/>
      <c r="F91" s="435">
        <f>D91*E91</f>
        <v>0</v>
      </c>
      <c r="G91" s="219"/>
      <c r="I91" s="172"/>
      <c r="J91" s="172"/>
      <c r="K91" s="219"/>
      <c r="L91" s="219"/>
    </row>
    <row r="92" spans="1:12" ht="12.75">
      <c r="A92" s="173"/>
      <c r="D92" s="172"/>
      <c r="I92" s="172"/>
      <c r="J92" s="172"/>
      <c r="K92" s="176"/>
      <c r="L92" s="207"/>
    </row>
    <row r="93" spans="1:12" ht="12.75">
      <c r="A93" s="173" t="s">
        <v>613</v>
      </c>
      <c r="B93" s="175" t="s">
        <v>645</v>
      </c>
      <c r="C93" s="172" t="s">
        <v>85</v>
      </c>
      <c r="D93" s="172">
        <v>1</v>
      </c>
      <c r="E93" s="435"/>
      <c r="F93" s="435">
        <f>D93*E93</f>
        <v>0</v>
      </c>
      <c r="G93" s="219"/>
      <c r="I93" s="172"/>
      <c r="J93" s="172"/>
      <c r="K93" s="219"/>
      <c r="L93" s="219"/>
    </row>
    <row r="94" spans="1:12" ht="12.75">
      <c r="A94" s="173"/>
      <c r="D94" s="172"/>
      <c r="I94" s="172"/>
      <c r="J94" s="172"/>
      <c r="K94" s="176"/>
      <c r="L94" s="207"/>
    </row>
    <row r="95" spans="1:12" ht="12.75">
      <c r="A95" s="173" t="s">
        <v>614</v>
      </c>
      <c r="B95" s="175" t="s">
        <v>646</v>
      </c>
      <c r="C95" s="208" t="s">
        <v>85</v>
      </c>
      <c r="D95" s="172">
        <v>1</v>
      </c>
      <c r="E95" s="435"/>
      <c r="F95" s="435">
        <f>D95*E95</f>
        <v>0</v>
      </c>
      <c r="G95" s="219"/>
      <c r="I95" s="208"/>
      <c r="J95" s="172"/>
      <c r="K95" s="219"/>
      <c r="L95" s="219"/>
    </row>
    <row r="96" spans="1:12" ht="12.75">
      <c r="A96" s="173"/>
      <c r="D96" s="172"/>
      <c r="I96" s="172"/>
      <c r="J96" s="172"/>
      <c r="K96" s="176"/>
      <c r="L96" s="207"/>
    </row>
    <row r="97" spans="1:12" ht="12.75">
      <c r="A97" s="173" t="s">
        <v>615</v>
      </c>
      <c r="B97" s="175" t="s">
        <v>160</v>
      </c>
      <c r="C97" s="172" t="s">
        <v>85</v>
      </c>
      <c r="D97" s="172">
        <v>1</v>
      </c>
      <c r="E97" s="435"/>
      <c r="F97" s="435">
        <f>D97*E97</f>
        <v>0</v>
      </c>
      <c r="G97" s="219"/>
      <c r="I97" s="172"/>
      <c r="J97" s="172"/>
      <c r="K97" s="219"/>
      <c r="L97" s="219"/>
    </row>
    <row r="98" spans="1:12" ht="12.75">
      <c r="A98" s="173"/>
      <c r="D98" s="172"/>
      <c r="I98" s="172"/>
      <c r="J98" s="172"/>
      <c r="K98" s="176"/>
      <c r="L98" s="207"/>
    </row>
    <row r="99" spans="1:12" ht="12.75">
      <c r="A99" s="173" t="s">
        <v>616</v>
      </c>
      <c r="B99" s="175" t="s">
        <v>647</v>
      </c>
      <c r="C99" s="208" t="s">
        <v>161</v>
      </c>
      <c r="D99" s="172">
        <v>24</v>
      </c>
      <c r="E99" s="435"/>
      <c r="F99" s="435">
        <f>D99*E99</f>
        <v>0</v>
      </c>
      <c r="G99" s="219"/>
      <c r="I99" s="208"/>
      <c r="J99" s="172"/>
      <c r="K99" s="219"/>
      <c r="L99" s="219"/>
    </row>
    <row r="100" spans="1:12" ht="12.75">
      <c r="A100" s="173"/>
      <c r="D100" s="172"/>
      <c r="E100" s="217"/>
      <c r="I100" s="172"/>
      <c r="J100" s="172"/>
      <c r="K100" s="217"/>
      <c r="L100" s="207"/>
    </row>
    <row r="101" spans="1:12" ht="12.75">
      <c r="A101" s="173" t="s">
        <v>617</v>
      </c>
      <c r="B101" s="216" t="s">
        <v>162</v>
      </c>
      <c r="C101" s="172" t="s">
        <v>85</v>
      </c>
      <c r="D101" s="172">
        <v>16</v>
      </c>
      <c r="E101" s="435"/>
      <c r="F101" s="435">
        <f>D101*E101</f>
        <v>0</v>
      </c>
      <c r="G101" s="219"/>
      <c r="I101" s="172"/>
      <c r="J101" s="172"/>
      <c r="K101" s="219"/>
      <c r="L101" s="219"/>
    </row>
    <row r="102" spans="1:12" ht="12.75">
      <c r="A102" s="173"/>
      <c r="B102" s="216"/>
      <c r="D102" s="172"/>
      <c r="E102" s="217"/>
      <c r="I102" s="172"/>
      <c r="J102" s="172"/>
      <c r="K102" s="217"/>
      <c r="L102" s="207"/>
    </row>
    <row r="103" spans="1:12" ht="12.75">
      <c r="A103" s="173" t="s">
        <v>618</v>
      </c>
      <c r="B103" s="216" t="s">
        <v>163</v>
      </c>
      <c r="C103" s="172" t="s">
        <v>85</v>
      </c>
      <c r="D103" s="172">
        <v>3</v>
      </c>
      <c r="E103" s="435"/>
      <c r="F103" s="435">
        <f>D103*E103</f>
        <v>0</v>
      </c>
      <c r="G103" s="219"/>
      <c r="I103" s="172"/>
      <c r="J103" s="172"/>
      <c r="K103" s="219"/>
      <c r="L103" s="219"/>
    </row>
    <row r="104" spans="1:12" ht="12.75">
      <c r="A104" s="173"/>
      <c r="B104" s="216"/>
      <c r="D104" s="172"/>
      <c r="E104" s="217"/>
      <c r="I104" s="172"/>
      <c r="J104" s="172"/>
      <c r="K104" s="217"/>
      <c r="L104" s="207"/>
    </row>
    <row r="105" spans="1:12" ht="12.75">
      <c r="A105" s="173" t="s">
        <v>619</v>
      </c>
      <c r="B105" s="216" t="s">
        <v>648</v>
      </c>
      <c r="C105" s="172" t="s">
        <v>85</v>
      </c>
      <c r="D105" s="172">
        <v>1</v>
      </c>
      <c r="E105" s="435"/>
      <c r="F105" s="435">
        <f>D105*E105</f>
        <v>0</v>
      </c>
      <c r="G105" s="219"/>
      <c r="I105" s="172"/>
      <c r="J105" s="172"/>
      <c r="K105" s="219"/>
      <c r="L105" s="219"/>
    </row>
    <row r="106" spans="1:12" ht="12.75">
      <c r="A106" s="173"/>
      <c r="D106" s="172"/>
      <c r="E106" s="217"/>
      <c r="I106" s="172"/>
      <c r="J106" s="172"/>
      <c r="K106" s="217"/>
      <c r="L106" s="207"/>
    </row>
    <row r="107" spans="1:12" ht="12.75">
      <c r="A107" s="173" t="s">
        <v>620</v>
      </c>
      <c r="B107" s="175" t="s">
        <v>649</v>
      </c>
      <c r="C107" s="208" t="s">
        <v>155</v>
      </c>
      <c r="D107" s="172">
        <v>20</v>
      </c>
      <c r="E107" s="435"/>
      <c r="F107" s="435">
        <f>D107*E107</f>
        <v>0</v>
      </c>
      <c r="G107" s="219"/>
      <c r="I107" s="208"/>
      <c r="J107" s="172"/>
      <c r="K107" s="219"/>
      <c r="L107" s="219"/>
    </row>
    <row r="108" spans="1:12" ht="12.75">
      <c r="A108" s="173"/>
      <c r="C108" s="208"/>
      <c r="D108" s="172"/>
      <c r="E108" s="217"/>
      <c r="I108" s="208"/>
      <c r="J108" s="172"/>
      <c r="K108" s="217"/>
      <c r="L108" s="207"/>
    </row>
    <row r="109" spans="1:12" ht="25.5">
      <c r="A109" s="173" t="s">
        <v>621</v>
      </c>
      <c r="B109" s="216" t="s">
        <v>650</v>
      </c>
      <c r="C109" s="208" t="s">
        <v>85</v>
      </c>
      <c r="D109" s="172">
        <v>1</v>
      </c>
      <c r="E109" s="435"/>
      <c r="F109" s="435">
        <f>D109*E109</f>
        <v>0</v>
      </c>
      <c r="G109" s="219"/>
      <c r="I109" s="208"/>
      <c r="J109" s="172"/>
      <c r="K109" s="219"/>
      <c r="L109" s="219"/>
    </row>
    <row r="110" spans="1:12" ht="12.75">
      <c r="A110" s="173"/>
      <c r="B110" s="216"/>
      <c r="D110" s="172"/>
      <c r="E110" s="217"/>
      <c r="I110" s="172"/>
      <c r="J110" s="172"/>
      <c r="K110" s="217"/>
      <c r="L110" s="207"/>
    </row>
    <row r="111" spans="1:12" ht="12.75">
      <c r="A111" s="173" t="s">
        <v>622</v>
      </c>
      <c r="B111" s="175" t="s">
        <v>594</v>
      </c>
      <c r="C111" s="208" t="s">
        <v>153</v>
      </c>
      <c r="D111" s="209">
        <v>0.05</v>
      </c>
      <c r="E111" s="218">
        <f>SUM(F57:F110)</f>
        <v>0</v>
      </c>
      <c r="F111" s="219">
        <f>E111*D111</f>
        <v>0</v>
      </c>
      <c r="G111" s="219"/>
      <c r="I111" s="208"/>
      <c r="J111" s="209"/>
      <c r="K111" s="218"/>
      <c r="L111" s="219"/>
    </row>
    <row r="112" spans="1:12" ht="12.75">
      <c r="A112" s="173"/>
      <c r="C112" s="208"/>
      <c r="D112" s="220"/>
      <c r="I112" s="208"/>
      <c r="J112" s="220"/>
      <c r="K112" s="176"/>
      <c r="L112" s="207"/>
    </row>
    <row r="113" spans="1:12" ht="12.75">
      <c r="A113" s="173" t="s">
        <v>623</v>
      </c>
      <c r="B113" s="175" t="s">
        <v>651</v>
      </c>
      <c r="C113" s="208" t="s">
        <v>67</v>
      </c>
      <c r="D113" s="172">
        <v>1</v>
      </c>
      <c r="E113" s="435"/>
      <c r="F113" s="435">
        <f>D113*E113</f>
        <v>0</v>
      </c>
      <c r="G113" s="219"/>
      <c r="I113" s="208"/>
      <c r="J113" s="172"/>
      <c r="K113" s="219"/>
      <c r="L113" s="219"/>
    </row>
    <row r="114" spans="1:12" ht="12.75">
      <c r="A114" s="173"/>
      <c r="C114" s="208"/>
      <c r="D114" s="172"/>
      <c r="I114" s="208"/>
      <c r="J114" s="172"/>
      <c r="K114" s="176"/>
      <c r="L114" s="207"/>
    </row>
    <row r="115" spans="1:254" s="180" customFormat="1" ht="12.75">
      <c r="A115" s="221"/>
      <c r="B115" s="211" t="s">
        <v>164</v>
      </c>
      <c r="C115" s="212"/>
      <c r="D115" s="212"/>
      <c r="E115" s="213"/>
      <c r="F115" s="214">
        <f>SUM(F56:F114)</f>
        <v>0</v>
      </c>
      <c r="G115" s="480"/>
      <c r="H115" s="482"/>
      <c r="I115" s="172"/>
      <c r="J115" s="172"/>
      <c r="K115" s="176"/>
      <c r="L115" s="480"/>
      <c r="M115" s="218"/>
      <c r="N115" s="177"/>
      <c r="O115" s="514"/>
      <c r="P115" s="514"/>
      <c r="Q115" s="200"/>
      <c r="R115" s="515"/>
      <c r="S115" s="515"/>
      <c r="T115" s="181"/>
      <c r="U115" s="182"/>
      <c r="V115" s="183"/>
      <c r="W115" s="178"/>
      <c r="X115" s="178"/>
      <c r="Y115" s="179"/>
      <c r="AB115" s="181"/>
      <c r="AC115" s="182"/>
      <c r="AD115" s="183"/>
      <c r="AE115" s="178"/>
      <c r="AF115" s="178"/>
      <c r="AG115" s="179"/>
      <c r="AJ115" s="181"/>
      <c r="AK115" s="182"/>
      <c r="AL115" s="183"/>
      <c r="AM115" s="178"/>
      <c r="AN115" s="178"/>
      <c r="AO115" s="179"/>
      <c r="AR115" s="181"/>
      <c r="AS115" s="182"/>
      <c r="AT115" s="183"/>
      <c r="AU115" s="178"/>
      <c r="AV115" s="178"/>
      <c r="AW115" s="179"/>
      <c r="AZ115" s="181"/>
      <c r="BA115" s="182"/>
      <c r="BB115" s="183"/>
      <c r="BC115" s="178"/>
      <c r="BD115" s="178"/>
      <c r="BE115" s="179"/>
      <c r="BH115" s="181"/>
      <c r="BI115" s="182"/>
      <c r="BJ115" s="183"/>
      <c r="BK115" s="178"/>
      <c r="BL115" s="178"/>
      <c r="BM115" s="179"/>
      <c r="BP115" s="181"/>
      <c r="BQ115" s="182"/>
      <c r="BR115" s="183"/>
      <c r="BS115" s="178"/>
      <c r="BT115" s="178"/>
      <c r="BU115" s="179"/>
      <c r="BX115" s="181"/>
      <c r="BY115" s="182"/>
      <c r="BZ115" s="183"/>
      <c r="CA115" s="178"/>
      <c r="CB115" s="178"/>
      <c r="CC115" s="179"/>
      <c r="CF115" s="181"/>
      <c r="CG115" s="182"/>
      <c r="CH115" s="183"/>
      <c r="CI115" s="178"/>
      <c r="CJ115" s="178"/>
      <c r="CK115" s="179"/>
      <c r="CN115" s="181"/>
      <c r="CO115" s="182"/>
      <c r="CP115" s="183"/>
      <c r="CQ115" s="178"/>
      <c r="CR115" s="178"/>
      <c r="CS115" s="179"/>
      <c r="CV115" s="181"/>
      <c r="CW115" s="182"/>
      <c r="CX115" s="183"/>
      <c r="CY115" s="178"/>
      <c r="CZ115" s="178"/>
      <c r="DA115" s="179"/>
      <c r="DD115" s="181"/>
      <c r="DE115" s="182"/>
      <c r="DF115" s="183"/>
      <c r="DG115" s="178"/>
      <c r="DH115" s="178"/>
      <c r="DI115" s="179"/>
      <c r="DL115" s="181"/>
      <c r="DM115" s="182"/>
      <c r="DN115" s="183"/>
      <c r="DO115" s="178"/>
      <c r="DP115" s="178"/>
      <c r="DQ115" s="179"/>
      <c r="DT115" s="181"/>
      <c r="DU115" s="182"/>
      <c r="DV115" s="183"/>
      <c r="DW115" s="178"/>
      <c r="DX115" s="178"/>
      <c r="DY115" s="179"/>
      <c r="EB115" s="181"/>
      <c r="EC115" s="182"/>
      <c r="ED115" s="183"/>
      <c r="EE115" s="178"/>
      <c r="EF115" s="178"/>
      <c r="EG115" s="179"/>
      <c r="EJ115" s="181"/>
      <c r="EK115" s="182"/>
      <c r="EL115" s="183"/>
      <c r="EM115" s="178"/>
      <c r="EN115" s="178"/>
      <c r="EO115" s="179"/>
      <c r="ER115" s="181"/>
      <c r="ES115" s="182"/>
      <c r="ET115" s="183"/>
      <c r="EU115" s="178"/>
      <c r="EV115" s="178"/>
      <c r="EW115" s="179"/>
      <c r="EZ115" s="181"/>
      <c r="FA115" s="182"/>
      <c r="FB115" s="183"/>
      <c r="FC115" s="178"/>
      <c r="FD115" s="178"/>
      <c r="FE115" s="179"/>
      <c r="FH115" s="181"/>
      <c r="FI115" s="182"/>
      <c r="FJ115" s="183"/>
      <c r="FK115" s="178"/>
      <c r="FL115" s="178"/>
      <c r="FM115" s="179"/>
      <c r="FP115" s="181"/>
      <c r="FQ115" s="182"/>
      <c r="FR115" s="183"/>
      <c r="FS115" s="178"/>
      <c r="FT115" s="178"/>
      <c r="FU115" s="179"/>
      <c r="FX115" s="181"/>
      <c r="FY115" s="182"/>
      <c r="FZ115" s="183"/>
      <c r="GA115" s="178"/>
      <c r="GB115" s="178"/>
      <c r="GC115" s="179"/>
      <c r="GF115" s="181"/>
      <c r="GG115" s="182"/>
      <c r="GH115" s="183"/>
      <c r="GI115" s="178"/>
      <c r="GJ115" s="178"/>
      <c r="GK115" s="179"/>
      <c r="GN115" s="181"/>
      <c r="GO115" s="182"/>
      <c r="GP115" s="183"/>
      <c r="GQ115" s="178"/>
      <c r="GR115" s="178"/>
      <c r="GS115" s="179"/>
      <c r="GV115" s="181"/>
      <c r="GW115" s="182"/>
      <c r="GX115" s="183"/>
      <c r="GY115" s="178"/>
      <c r="GZ115" s="178"/>
      <c r="HA115" s="179"/>
      <c r="HD115" s="181"/>
      <c r="HE115" s="182"/>
      <c r="HF115" s="183"/>
      <c r="HG115" s="178"/>
      <c r="HH115" s="178"/>
      <c r="HI115" s="179"/>
      <c r="HL115" s="181"/>
      <c r="HM115" s="182"/>
      <c r="HN115" s="183"/>
      <c r="HO115" s="178"/>
      <c r="HP115" s="178"/>
      <c r="HQ115" s="179"/>
      <c r="HT115" s="181"/>
      <c r="HU115" s="182"/>
      <c r="HV115" s="183"/>
      <c r="HW115" s="178"/>
      <c r="HX115" s="178"/>
      <c r="HY115" s="179"/>
      <c r="IB115" s="181"/>
      <c r="IC115" s="182"/>
      <c r="ID115" s="183"/>
      <c r="IE115" s="178"/>
      <c r="IF115" s="178"/>
      <c r="IG115" s="179"/>
      <c r="IJ115" s="181"/>
      <c r="IK115" s="182"/>
      <c r="IL115" s="183"/>
      <c r="IM115" s="178"/>
      <c r="IN115" s="178"/>
      <c r="IO115" s="179"/>
      <c r="IR115" s="181"/>
      <c r="IS115" s="182"/>
      <c r="IT115" s="183"/>
    </row>
    <row r="116" spans="1:12" ht="12.75">
      <c r="A116" s="173"/>
      <c r="C116" s="189"/>
      <c r="D116" s="222"/>
      <c r="E116" s="190"/>
      <c r="F116" s="223"/>
      <c r="G116" s="223"/>
      <c r="I116" s="189"/>
      <c r="J116" s="222"/>
      <c r="K116" s="190"/>
      <c r="L116" s="223"/>
    </row>
    <row r="117" spans="1:12" ht="12.75">
      <c r="A117" s="215" t="s">
        <v>584</v>
      </c>
      <c r="B117" s="199" t="s">
        <v>43</v>
      </c>
      <c r="C117" s="200"/>
      <c r="D117" s="201"/>
      <c r="E117" s="202"/>
      <c r="F117" s="203"/>
      <c r="G117" s="203"/>
      <c r="I117" s="200"/>
      <c r="J117" s="201"/>
      <c r="K117" s="202"/>
      <c r="L117" s="203"/>
    </row>
    <row r="118" spans="1:12" ht="12.75">
      <c r="A118" s="173"/>
      <c r="D118" s="172"/>
      <c r="E118" s="207"/>
      <c r="I118" s="172"/>
      <c r="J118" s="172"/>
      <c r="K118" s="207"/>
      <c r="L118" s="207"/>
    </row>
    <row r="119" spans="1:12" ht="51">
      <c r="A119" s="173" t="s">
        <v>652</v>
      </c>
      <c r="B119" s="216" t="s">
        <v>165</v>
      </c>
      <c r="C119" s="189" t="s">
        <v>67</v>
      </c>
      <c r="D119" s="189">
        <v>1</v>
      </c>
      <c r="E119" s="435"/>
      <c r="F119" s="435">
        <f>D119*E119</f>
        <v>0</v>
      </c>
      <c r="G119" s="219"/>
      <c r="I119" s="189"/>
      <c r="J119" s="189"/>
      <c r="K119" s="219"/>
      <c r="L119" s="219"/>
    </row>
    <row r="120" spans="1:12" ht="12.75">
      <c r="A120" s="173"/>
      <c r="B120" s="216" t="s">
        <v>166</v>
      </c>
      <c r="C120" s="224"/>
      <c r="D120" s="224"/>
      <c r="E120" s="207"/>
      <c r="I120" s="224"/>
      <c r="J120" s="224"/>
      <c r="K120" s="207"/>
      <c r="L120" s="207"/>
    </row>
    <row r="121" spans="1:12" ht="12.75">
      <c r="A121" s="173"/>
      <c r="B121" s="216" t="s">
        <v>167</v>
      </c>
      <c r="C121" s="224"/>
      <c r="D121" s="224"/>
      <c r="E121" s="207"/>
      <c r="I121" s="224"/>
      <c r="J121" s="224"/>
      <c r="K121" s="207"/>
      <c r="L121" s="207"/>
    </row>
    <row r="122" spans="1:12" ht="12.75">
      <c r="A122" s="173"/>
      <c r="B122" s="216" t="s">
        <v>168</v>
      </c>
      <c r="C122" s="224"/>
      <c r="D122" s="224"/>
      <c r="E122" s="207"/>
      <c r="I122" s="224"/>
      <c r="J122" s="224"/>
      <c r="K122" s="207"/>
      <c r="L122" s="207"/>
    </row>
    <row r="123" spans="1:12" ht="12.75">
      <c r="A123" s="173"/>
      <c r="B123" s="216" t="s">
        <v>169</v>
      </c>
      <c r="C123" s="224"/>
      <c r="D123" s="224"/>
      <c r="E123" s="207"/>
      <c r="I123" s="224"/>
      <c r="J123" s="224"/>
      <c r="K123" s="207"/>
      <c r="L123" s="207"/>
    </row>
    <row r="124" spans="1:12" ht="25.5">
      <c r="A124" s="173"/>
      <c r="B124" s="216" t="s">
        <v>170</v>
      </c>
      <c r="C124" s="224"/>
      <c r="D124" s="224"/>
      <c r="E124" s="207"/>
      <c r="I124" s="224"/>
      <c r="J124" s="224"/>
      <c r="K124" s="207"/>
      <c r="L124" s="207"/>
    </row>
    <row r="125" spans="1:12" ht="12.75">
      <c r="A125" s="173"/>
      <c r="B125" s="216" t="s">
        <v>171</v>
      </c>
      <c r="C125" s="224" t="s">
        <v>121</v>
      </c>
      <c r="D125" s="224"/>
      <c r="E125" s="207"/>
      <c r="I125" s="224"/>
      <c r="J125" s="224"/>
      <c r="K125" s="207"/>
      <c r="L125" s="207"/>
    </row>
    <row r="126" spans="1:12" ht="12.75">
      <c r="A126" s="173"/>
      <c r="B126" s="216" t="s">
        <v>172</v>
      </c>
      <c r="C126" s="224"/>
      <c r="D126" s="224"/>
      <c r="E126" s="207"/>
      <c r="I126" s="224"/>
      <c r="J126" s="224"/>
      <c r="K126" s="207"/>
      <c r="L126" s="207"/>
    </row>
    <row r="127" spans="1:12" ht="12.75">
      <c r="A127" s="173"/>
      <c r="B127" s="216" t="s">
        <v>173</v>
      </c>
      <c r="C127" s="224"/>
      <c r="D127" s="224"/>
      <c r="E127" s="207"/>
      <c r="I127" s="224"/>
      <c r="J127" s="224"/>
      <c r="K127" s="207"/>
      <c r="L127" s="207"/>
    </row>
    <row r="128" spans="1:12" ht="12.75">
      <c r="A128" s="173"/>
      <c r="B128" s="216" t="s">
        <v>174</v>
      </c>
      <c r="C128" s="224"/>
      <c r="D128" s="224"/>
      <c r="E128" s="207"/>
      <c r="I128" s="224"/>
      <c r="J128" s="224"/>
      <c r="K128" s="207"/>
      <c r="L128" s="207"/>
    </row>
    <row r="129" spans="1:12" ht="25.5">
      <c r="A129" s="173"/>
      <c r="B129" s="216" t="s">
        <v>175</v>
      </c>
      <c r="C129" s="224"/>
      <c r="D129" s="224"/>
      <c r="E129" s="207"/>
      <c r="I129" s="224"/>
      <c r="J129" s="224"/>
      <c r="K129" s="207"/>
      <c r="L129" s="207"/>
    </row>
    <row r="130" spans="1:12" ht="12.75">
      <c r="A130" s="173"/>
      <c r="B130" s="216" t="s">
        <v>176</v>
      </c>
      <c r="C130" s="224"/>
      <c r="D130" s="224"/>
      <c r="E130" s="207"/>
      <c r="I130" s="224"/>
      <c r="J130" s="224"/>
      <c r="K130" s="207"/>
      <c r="L130" s="207"/>
    </row>
    <row r="131" spans="1:12" ht="12.75">
      <c r="A131" s="173"/>
      <c r="D131" s="172"/>
      <c r="E131" s="207"/>
      <c r="I131" s="172"/>
      <c r="J131" s="172"/>
      <c r="K131" s="207"/>
      <c r="L131" s="207"/>
    </row>
    <row r="132" spans="1:12" ht="38.25">
      <c r="A132" s="173" t="s">
        <v>653</v>
      </c>
      <c r="B132" s="225" t="s">
        <v>177</v>
      </c>
      <c r="D132" s="172"/>
      <c r="E132" s="207"/>
      <c r="I132" s="172"/>
      <c r="J132" s="172"/>
      <c r="K132" s="207"/>
      <c r="L132" s="207"/>
    </row>
    <row r="133" spans="1:12" ht="12.75">
      <c r="A133" s="173"/>
      <c r="B133" s="225" t="s">
        <v>178</v>
      </c>
      <c r="C133" s="172" t="s">
        <v>85</v>
      </c>
      <c r="D133" s="172">
        <v>1</v>
      </c>
      <c r="E133" s="207"/>
      <c r="I133" s="172"/>
      <c r="J133" s="172"/>
      <c r="K133" s="207"/>
      <c r="L133" s="207"/>
    </row>
    <row r="134" spans="1:12" ht="25.5">
      <c r="A134" s="173"/>
      <c r="B134" s="225" t="s">
        <v>179</v>
      </c>
      <c r="C134" s="172" t="s">
        <v>85</v>
      </c>
      <c r="D134" s="172">
        <v>1</v>
      </c>
      <c r="E134" s="207"/>
      <c r="I134" s="172"/>
      <c r="J134" s="172"/>
      <c r="K134" s="207"/>
      <c r="L134" s="207"/>
    </row>
    <row r="135" spans="1:12" ht="12.75">
      <c r="A135" s="173"/>
      <c r="B135" s="225" t="s">
        <v>180</v>
      </c>
      <c r="C135" s="172" t="s">
        <v>181</v>
      </c>
      <c r="D135" s="172">
        <v>1</v>
      </c>
      <c r="E135" s="207"/>
      <c r="I135" s="172"/>
      <c r="J135" s="172"/>
      <c r="K135" s="207"/>
      <c r="L135" s="207"/>
    </row>
    <row r="136" spans="1:12" ht="12.75">
      <c r="A136" s="173"/>
      <c r="B136" s="225" t="s">
        <v>182</v>
      </c>
      <c r="C136" s="172" t="s">
        <v>85</v>
      </c>
      <c r="D136" s="172">
        <v>20</v>
      </c>
      <c r="E136" s="207"/>
      <c r="I136" s="172"/>
      <c r="J136" s="172"/>
      <c r="K136" s="207"/>
      <c r="L136" s="207"/>
    </row>
    <row r="137" spans="1:12" ht="12.75">
      <c r="A137" s="173"/>
      <c r="B137" s="225" t="s">
        <v>183</v>
      </c>
      <c r="C137" s="172" t="s">
        <v>85</v>
      </c>
      <c r="D137" s="172">
        <v>1</v>
      </c>
      <c r="E137" s="207"/>
      <c r="I137" s="172"/>
      <c r="J137" s="172"/>
      <c r="K137" s="207"/>
      <c r="L137" s="207"/>
    </row>
    <row r="138" spans="1:12" ht="12.75">
      <c r="A138" s="173"/>
      <c r="B138" s="225" t="s">
        <v>184</v>
      </c>
      <c r="C138" s="172" t="s">
        <v>85</v>
      </c>
      <c r="D138" s="172">
        <v>2</v>
      </c>
      <c r="E138" s="207"/>
      <c r="I138" s="172"/>
      <c r="J138" s="172"/>
      <c r="K138" s="207"/>
      <c r="L138" s="207"/>
    </row>
    <row r="139" spans="1:12" ht="12.75">
      <c r="A139" s="173"/>
      <c r="B139" s="225" t="s">
        <v>185</v>
      </c>
      <c r="C139" s="172" t="s">
        <v>85</v>
      </c>
      <c r="D139" s="172">
        <v>2</v>
      </c>
      <c r="E139" s="207"/>
      <c r="I139" s="172"/>
      <c r="J139" s="172"/>
      <c r="K139" s="207"/>
      <c r="L139" s="207"/>
    </row>
    <row r="140" spans="1:12" ht="25.5">
      <c r="A140" s="173"/>
      <c r="B140" s="225" t="s">
        <v>186</v>
      </c>
      <c r="D140" s="172"/>
      <c r="E140" s="207"/>
      <c r="I140" s="172"/>
      <c r="J140" s="172"/>
      <c r="K140" s="207"/>
      <c r="L140" s="207"/>
    </row>
    <row r="141" spans="1:12" ht="12.75">
      <c r="A141" s="173"/>
      <c r="B141" s="225" t="s">
        <v>187</v>
      </c>
      <c r="C141" s="172" t="s">
        <v>67</v>
      </c>
      <c r="D141" s="172">
        <v>1</v>
      </c>
      <c r="E141" s="435"/>
      <c r="F141" s="435">
        <f>D141*E141</f>
        <v>0</v>
      </c>
      <c r="G141" s="219"/>
      <c r="I141" s="172"/>
      <c r="J141" s="172"/>
      <c r="K141" s="219"/>
      <c r="L141" s="219"/>
    </row>
    <row r="142" spans="1:12" ht="12.75">
      <c r="A142" s="173"/>
      <c r="D142" s="172"/>
      <c r="E142" s="207"/>
      <c r="I142" s="172"/>
      <c r="J142" s="172"/>
      <c r="K142" s="207"/>
      <c r="L142" s="207"/>
    </row>
    <row r="143" spans="1:12" ht="38.25">
      <c r="A143" s="173" t="s">
        <v>654</v>
      </c>
      <c r="B143" s="225" t="s">
        <v>655</v>
      </c>
      <c r="D143" s="172"/>
      <c r="E143" s="207"/>
      <c r="I143" s="172"/>
      <c r="J143" s="172"/>
      <c r="K143" s="207"/>
      <c r="L143" s="207"/>
    </row>
    <row r="144" spans="1:12" ht="25.5">
      <c r="A144" s="173"/>
      <c r="B144" s="225" t="s">
        <v>657</v>
      </c>
      <c r="C144" s="172" t="s">
        <v>85</v>
      </c>
      <c r="D144" s="172">
        <v>1</v>
      </c>
      <c r="E144" s="207"/>
      <c r="I144" s="172"/>
      <c r="J144" s="172"/>
      <c r="K144" s="207"/>
      <c r="L144" s="207"/>
    </row>
    <row r="145" spans="1:12" ht="12.75">
      <c r="A145" s="173"/>
      <c r="B145" s="225" t="s">
        <v>658</v>
      </c>
      <c r="C145" s="172" t="s">
        <v>85</v>
      </c>
      <c r="D145" s="172">
        <v>3</v>
      </c>
      <c r="E145" s="207"/>
      <c r="I145" s="172"/>
      <c r="J145" s="172"/>
      <c r="K145" s="207"/>
      <c r="L145" s="207"/>
    </row>
    <row r="146" spans="1:12" ht="12.75">
      <c r="A146" s="173"/>
      <c r="B146" s="225" t="s">
        <v>656</v>
      </c>
      <c r="C146" s="172" t="s">
        <v>85</v>
      </c>
      <c r="D146" s="172">
        <v>2</v>
      </c>
      <c r="E146" s="207"/>
      <c r="I146" s="172"/>
      <c r="J146" s="172"/>
      <c r="K146" s="207"/>
      <c r="L146" s="207"/>
    </row>
    <row r="147" spans="1:12" ht="25.5">
      <c r="A147" s="173"/>
      <c r="B147" s="225" t="s">
        <v>659</v>
      </c>
      <c r="D147" s="172"/>
      <c r="E147" s="207"/>
      <c r="I147" s="172"/>
      <c r="J147" s="172"/>
      <c r="K147" s="207"/>
      <c r="L147" s="207"/>
    </row>
    <row r="148" spans="1:12" ht="12.75">
      <c r="A148" s="173"/>
      <c r="B148" s="225" t="s">
        <v>660</v>
      </c>
      <c r="C148" s="172" t="s">
        <v>67</v>
      </c>
      <c r="D148" s="172">
        <v>1</v>
      </c>
      <c r="E148" s="435"/>
      <c r="F148" s="435">
        <f>D148*E148</f>
        <v>0</v>
      </c>
      <c r="G148" s="219"/>
      <c r="I148" s="172"/>
      <c r="J148" s="172"/>
      <c r="K148" s="219"/>
      <c r="L148" s="219"/>
    </row>
    <row r="149" spans="1:254" s="180" customFormat="1" ht="12.75">
      <c r="A149" s="221"/>
      <c r="B149" s="211" t="s">
        <v>188</v>
      </c>
      <c r="C149" s="212"/>
      <c r="D149" s="212"/>
      <c r="E149" s="213"/>
      <c r="F149" s="214">
        <f>SUM(F118:F148)</f>
        <v>0</v>
      </c>
      <c r="G149" s="480"/>
      <c r="H149" s="482"/>
      <c r="I149" s="172"/>
      <c r="J149" s="172"/>
      <c r="K149" s="176"/>
      <c r="L149" s="480"/>
      <c r="M149" s="218"/>
      <c r="N149" s="177"/>
      <c r="O149" s="514"/>
      <c r="P149" s="514"/>
      <c r="Q149" s="200"/>
      <c r="R149" s="515"/>
      <c r="S149" s="515"/>
      <c r="T149" s="181"/>
      <c r="U149" s="182"/>
      <c r="V149" s="183"/>
      <c r="W149" s="178"/>
      <c r="X149" s="178"/>
      <c r="Y149" s="179"/>
      <c r="AB149" s="181"/>
      <c r="AC149" s="182"/>
      <c r="AD149" s="183"/>
      <c r="AE149" s="178"/>
      <c r="AF149" s="178"/>
      <c r="AG149" s="179"/>
      <c r="AJ149" s="181"/>
      <c r="AK149" s="182"/>
      <c r="AL149" s="183"/>
      <c r="AM149" s="178"/>
      <c r="AN149" s="178"/>
      <c r="AO149" s="179"/>
      <c r="AR149" s="181"/>
      <c r="AS149" s="182"/>
      <c r="AT149" s="183"/>
      <c r="AU149" s="178"/>
      <c r="AV149" s="178"/>
      <c r="AW149" s="179"/>
      <c r="AZ149" s="181"/>
      <c r="BA149" s="182"/>
      <c r="BB149" s="183"/>
      <c r="BC149" s="178"/>
      <c r="BD149" s="178"/>
      <c r="BE149" s="179"/>
      <c r="BH149" s="181"/>
      <c r="BI149" s="182"/>
      <c r="BJ149" s="183"/>
      <c r="BK149" s="178"/>
      <c r="BL149" s="178"/>
      <c r="BM149" s="179"/>
      <c r="BP149" s="181"/>
      <c r="BQ149" s="182"/>
      <c r="BR149" s="183"/>
      <c r="BS149" s="178"/>
      <c r="BT149" s="178"/>
      <c r="BU149" s="179"/>
      <c r="BX149" s="181"/>
      <c r="BY149" s="182"/>
      <c r="BZ149" s="183"/>
      <c r="CA149" s="178"/>
      <c r="CB149" s="178"/>
      <c r="CC149" s="179"/>
      <c r="CF149" s="181"/>
      <c r="CG149" s="182"/>
      <c r="CH149" s="183"/>
      <c r="CI149" s="178"/>
      <c r="CJ149" s="178"/>
      <c r="CK149" s="179"/>
      <c r="CN149" s="181"/>
      <c r="CO149" s="182"/>
      <c r="CP149" s="183"/>
      <c r="CQ149" s="178"/>
      <c r="CR149" s="178"/>
      <c r="CS149" s="179"/>
      <c r="CV149" s="181"/>
      <c r="CW149" s="182"/>
      <c r="CX149" s="183"/>
      <c r="CY149" s="178"/>
      <c r="CZ149" s="178"/>
      <c r="DA149" s="179"/>
      <c r="DD149" s="181"/>
      <c r="DE149" s="182"/>
      <c r="DF149" s="183"/>
      <c r="DG149" s="178"/>
      <c r="DH149" s="178"/>
      <c r="DI149" s="179"/>
      <c r="DL149" s="181"/>
      <c r="DM149" s="182"/>
      <c r="DN149" s="183"/>
      <c r="DO149" s="178"/>
      <c r="DP149" s="178"/>
      <c r="DQ149" s="179"/>
      <c r="DT149" s="181"/>
      <c r="DU149" s="182"/>
      <c r="DV149" s="183"/>
      <c r="DW149" s="178"/>
      <c r="DX149" s="178"/>
      <c r="DY149" s="179"/>
      <c r="EB149" s="181"/>
      <c r="EC149" s="182"/>
      <c r="ED149" s="183"/>
      <c r="EE149" s="178"/>
      <c r="EF149" s="178"/>
      <c r="EG149" s="179"/>
      <c r="EJ149" s="181"/>
      <c r="EK149" s="182"/>
      <c r="EL149" s="183"/>
      <c r="EM149" s="178"/>
      <c r="EN149" s="178"/>
      <c r="EO149" s="179"/>
      <c r="ER149" s="181"/>
      <c r="ES149" s="182"/>
      <c r="ET149" s="183"/>
      <c r="EU149" s="178"/>
      <c r="EV149" s="178"/>
      <c r="EW149" s="179"/>
      <c r="EZ149" s="181"/>
      <c r="FA149" s="182"/>
      <c r="FB149" s="183"/>
      <c r="FC149" s="178"/>
      <c r="FD149" s="178"/>
      <c r="FE149" s="179"/>
      <c r="FH149" s="181"/>
      <c r="FI149" s="182"/>
      <c r="FJ149" s="183"/>
      <c r="FK149" s="178"/>
      <c r="FL149" s="178"/>
      <c r="FM149" s="179"/>
      <c r="FP149" s="181"/>
      <c r="FQ149" s="182"/>
      <c r="FR149" s="183"/>
      <c r="FS149" s="178"/>
      <c r="FT149" s="178"/>
      <c r="FU149" s="179"/>
      <c r="FX149" s="181"/>
      <c r="FY149" s="182"/>
      <c r="FZ149" s="183"/>
      <c r="GA149" s="178"/>
      <c r="GB149" s="178"/>
      <c r="GC149" s="179"/>
      <c r="GF149" s="181"/>
      <c r="GG149" s="182"/>
      <c r="GH149" s="183"/>
      <c r="GI149" s="178"/>
      <c r="GJ149" s="178"/>
      <c r="GK149" s="179"/>
      <c r="GN149" s="181"/>
      <c r="GO149" s="182"/>
      <c r="GP149" s="183"/>
      <c r="GQ149" s="178"/>
      <c r="GR149" s="178"/>
      <c r="GS149" s="179"/>
      <c r="GV149" s="181"/>
      <c r="GW149" s="182"/>
      <c r="GX149" s="183"/>
      <c r="GY149" s="178"/>
      <c r="GZ149" s="178"/>
      <c r="HA149" s="179"/>
      <c r="HD149" s="181"/>
      <c r="HE149" s="182"/>
      <c r="HF149" s="183"/>
      <c r="HG149" s="178"/>
      <c r="HH149" s="178"/>
      <c r="HI149" s="179"/>
      <c r="HL149" s="181"/>
      <c r="HM149" s="182"/>
      <c r="HN149" s="183"/>
      <c r="HO149" s="178"/>
      <c r="HP149" s="178"/>
      <c r="HQ149" s="179"/>
      <c r="HT149" s="181"/>
      <c r="HU149" s="182"/>
      <c r="HV149" s="183"/>
      <c r="HW149" s="178"/>
      <c r="HX149" s="178"/>
      <c r="HY149" s="179"/>
      <c r="IB149" s="181"/>
      <c r="IC149" s="182"/>
      <c r="ID149" s="183"/>
      <c r="IE149" s="178"/>
      <c r="IF149" s="178"/>
      <c r="IG149" s="179"/>
      <c r="IJ149" s="181"/>
      <c r="IK149" s="182"/>
      <c r="IL149" s="183"/>
      <c r="IM149" s="178"/>
      <c r="IN149" s="178"/>
      <c r="IO149" s="179"/>
      <c r="IR149" s="181"/>
      <c r="IS149" s="182"/>
      <c r="IT149" s="183"/>
    </row>
    <row r="150" spans="1:12" ht="12.75">
      <c r="A150" s="173"/>
      <c r="C150" s="189"/>
      <c r="D150" s="189"/>
      <c r="E150" s="190"/>
      <c r="F150" s="223"/>
      <c r="G150" s="223"/>
      <c r="I150" s="189"/>
      <c r="J150" s="189"/>
      <c r="K150" s="190"/>
      <c r="L150" s="223"/>
    </row>
    <row r="151" spans="1:12" ht="12.75">
      <c r="A151" s="215" t="s">
        <v>585</v>
      </c>
      <c r="B151" s="199" t="s">
        <v>189</v>
      </c>
      <c r="C151" s="200"/>
      <c r="D151" s="201"/>
      <c r="E151" s="202"/>
      <c r="F151" s="203"/>
      <c r="G151" s="203"/>
      <c r="I151" s="200"/>
      <c r="J151" s="201"/>
      <c r="K151" s="202"/>
      <c r="L151" s="203"/>
    </row>
    <row r="152" spans="1:12" ht="12.75">
      <c r="A152" s="173"/>
      <c r="D152" s="172"/>
      <c r="I152" s="172"/>
      <c r="J152" s="172"/>
      <c r="K152" s="176"/>
      <c r="L152" s="207"/>
    </row>
    <row r="153" spans="1:12" ht="25.5">
      <c r="A153" s="173" t="s">
        <v>661</v>
      </c>
      <c r="B153" s="225" t="s">
        <v>671</v>
      </c>
      <c r="C153" s="172" t="s">
        <v>85</v>
      </c>
      <c r="D153" s="172">
        <v>2</v>
      </c>
      <c r="E153" s="435"/>
      <c r="F153" s="435">
        <f>D153*E153</f>
        <v>0</v>
      </c>
      <c r="G153" s="219"/>
      <c r="I153" s="172"/>
      <c r="J153" s="172"/>
      <c r="K153" s="219"/>
      <c r="L153" s="219"/>
    </row>
    <row r="154" spans="1:12" ht="12.75">
      <c r="A154" s="173"/>
      <c r="D154" s="172"/>
      <c r="I154" s="172"/>
      <c r="J154" s="172"/>
      <c r="K154" s="176"/>
      <c r="L154" s="207"/>
    </row>
    <row r="155" spans="1:12" ht="25.5">
      <c r="A155" s="173" t="s">
        <v>663</v>
      </c>
      <c r="B155" s="225" t="s">
        <v>672</v>
      </c>
      <c r="C155" s="172" t="s">
        <v>85</v>
      </c>
      <c r="D155" s="172">
        <v>1</v>
      </c>
      <c r="E155" s="435"/>
      <c r="F155" s="435">
        <f>D155*E155</f>
        <v>0</v>
      </c>
      <c r="G155" s="219"/>
      <c r="I155" s="172"/>
      <c r="J155" s="172"/>
      <c r="K155" s="219"/>
      <c r="L155" s="219"/>
    </row>
    <row r="156" spans="1:12" ht="12.75">
      <c r="A156" s="173"/>
      <c r="D156" s="172"/>
      <c r="I156" s="172"/>
      <c r="J156" s="172"/>
      <c r="K156" s="176"/>
      <c r="L156" s="207"/>
    </row>
    <row r="157" spans="1:12" ht="14.25">
      <c r="A157" s="173" t="s">
        <v>664</v>
      </c>
      <c r="B157" s="175" t="s">
        <v>993</v>
      </c>
      <c r="C157" s="172" t="s">
        <v>155</v>
      </c>
      <c r="D157" s="172">
        <v>28</v>
      </c>
      <c r="E157" s="435"/>
      <c r="F157" s="435">
        <f>D157*E157</f>
        <v>0</v>
      </c>
      <c r="G157" s="219"/>
      <c r="I157" s="172"/>
      <c r="J157" s="172"/>
      <c r="K157" s="219"/>
      <c r="L157" s="219"/>
    </row>
    <row r="158" spans="1:12" ht="12.75">
      <c r="A158" s="173"/>
      <c r="D158" s="172"/>
      <c r="I158" s="172"/>
      <c r="J158" s="172"/>
      <c r="K158" s="176"/>
      <c r="L158" s="207"/>
    </row>
    <row r="159" spans="1:12" ht="14.25">
      <c r="A159" s="173" t="s">
        <v>665</v>
      </c>
      <c r="B159" s="175" t="s">
        <v>994</v>
      </c>
      <c r="C159" s="172" t="s">
        <v>155</v>
      </c>
      <c r="D159" s="172">
        <v>55</v>
      </c>
      <c r="E159" s="435"/>
      <c r="F159" s="435">
        <f>D159*E159</f>
        <v>0</v>
      </c>
      <c r="G159" s="219"/>
      <c r="I159" s="172"/>
      <c r="J159" s="172"/>
      <c r="K159" s="219"/>
      <c r="L159" s="219"/>
    </row>
    <row r="160" spans="1:12" ht="12.75">
      <c r="A160" s="173"/>
      <c r="D160" s="172"/>
      <c r="I160" s="172"/>
      <c r="J160" s="172"/>
      <c r="K160" s="176"/>
      <c r="L160" s="207"/>
    </row>
    <row r="161" spans="1:12" ht="12.75">
      <c r="A161" s="173" t="s">
        <v>666</v>
      </c>
      <c r="B161" s="175" t="s">
        <v>190</v>
      </c>
      <c r="C161" s="172" t="s">
        <v>85</v>
      </c>
      <c r="D161" s="172">
        <v>3</v>
      </c>
      <c r="E161" s="435"/>
      <c r="F161" s="435">
        <f>D161*E161</f>
        <v>0</v>
      </c>
      <c r="G161" s="219"/>
      <c r="I161" s="172"/>
      <c r="J161" s="172"/>
      <c r="K161" s="219"/>
      <c r="L161" s="219"/>
    </row>
    <row r="162" spans="1:12" ht="12.75">
      <c r="A162" s="173"/>
      <c r="D162" s="172"/>
      <c r="I162" s="172"/>
      <c r="J162" s="172"/>
      <c r="K162" s="176"/>
      <c r="L162" s="207"/>
    </row>
    <row r="163" spans="1:12" ht="12.75">
      <c r="A163" s="173" t="s">
        <v>667</v>
      </c>
      <c r="B163" s="175" t="s">
        <v>191</v>
      </c>
      <c r="C163" s="172" t="s">
        <v>85</v>
      </c>
      <c r="D163" s="172">
        <v>1</v>
      </c>
      <c r="E163" s="435"/>
      <c r="F163" s="435">
        <f>D163*E163</f>
        <v>0</v>
      </c>
      <c r="G163" s="219"/>
      <c r="I163" s="172"/>
      <c r="J163" s="172"/>
      <c r="K163" s="219"/>
      <c r="L163" s="219"/>
    </row>
    <row r="164" spans="1:12" ht="12.75">
      <c r="A164" s="173"/>
      <c r="D164" s="172"/>
      <c r="I164" s="172"/>
      <c r="J164" s="172"/>
      <c r="K164" s="176"/>
      <c r="L164" s="207"/>
    </row>
    <row r="165" spans="1:12" ht="12.75">
      <c r="A165" s="173" t="s">
        <v>668</v>
      </c>
      <c r="B165" s="175" t="s">
        <v>673</v>
      </c>
      <c r="C165" s="172" t="s">
        <v>85</v>
      </c>
      <c r="D165" s="172">
        <v>13</v>
      </c>
      <c r="E165" s="435"/>
      <c r="F165" s="435">
        <f>D165*E165</f>
        <v>0</v>
      </c>
      <c r="G165" s="219"/>
      <c r="I165" s="172"/>
      <c r="J165" s="172"/>
      <c r="K165" s="219"/>
      <c r="L165" s="219"/>
    </row>
    <row r="166" spans="1:12" ht="12.75">
      <c r="A166" s="173"/>
      <c r="D166" s="172"/>
      <c r="I166" s="172"/>
      <c r="J166" s="172"/>
      <c r="K166" s="176"/>
      <c r="L166" s="207"/>
    </row>
    <row r="167" spans="1:12" ht="12.75">
      <c r="A167" s="173" t="s">
        <v>669</v>
      </c>
      <c r="B167" s="175" t="s">
        <v>594</v>
      </c>
      <c r="C167" s="208" t="s">
        <v>153</v>
      </c>
      <c r="D167" s="209">
        <v>0.07</v>
      </c>
      <c r="E167" s="226">
        <f>SUM(F152:F166)</f>
        <v>0</v>
      </c>
      <c r="F167" s="219">
        <f>E167*D167</f>
        <v>0</v>
      </c>
      <c r="G167" s="219"/>
      <c r="I167" s="208"/>
      <c r="J167" s="209"/>
      <c r="K167" s="226"/>
      <c r="L167" s="219"/>
    </row>
    <row r="168" spans="1:12" ht="12.75">
      <c r="A168" s="173"/>
      <c r="D168" s="172"/>
      <c r="I168" s="172"/>
      <c r="J168" s="172"/>
      <c r="K168" s="176"/>
      <c r="L168" s="207"/>
    </row>
    <row r="169" spans="1:12" ht="12.75">
      <c r="A169" s="173" t="s">
        <v>670</v>
      </c>
      <c r="B169" s="175" t="s">
        <v>674</v>
      </c>
      <c r="C169" s="172" t="s">
        <v>67</v>
      </c>
      <c r="D169" s="172">
        <v>1</v>
      </c>
      <c r="E169" s="435"/>
      <c r="F169" s="435">
        <f>D169*E169</f>
        <v>0</v>
      </c>
      <c r="G169" s="219"/>
      <c r="I169" s="172"/>
      <c r="J169" s="172"/>
      <c r="K169" s="219"/>
      <c r="L169" s="219"/>
    </row>
    <row r="170" spans="1:12" ht="12.75">
      <c r="A170" s="173"/>
      <c r="D170" s="172"/>
      <c r="I170" s="172"/>
      <c r="J170" s="172"/>
      <c r="K170" s="176"/>
      <c r="L170" s="207"/>
    </row>
    <row r="171" spans="1:254" s="180" customFormat="1" ht="12.75">
      <c r="A171" s="221"/>
      <c r="B171" s="211" t="s">
        <v>662</v>
      </c>
      <c r="C171" s="212"/>
      <c r="D171" s="212"/>
      <c r="E171" s="213"/>
      <c r="F171" s="214">
        <f>SUM(F152:F170)</f>
        <v>0</v>
      </c>
      <c r="G171" s="480"/>
      <c r="H171" s="482"/>
      <c r="I171" s="172"/>
      <c r="J171" s="172"/>
      <c r="K171" s="176"/>
      <c r="L171" s="480"/>
      <c r="M171" s="218"/>
      <c r="N171" s="177"/>
      <c r="O171" s="514"/>
      <c r="P171" s="514"/>
      <c r="Q171" s="200"/>
      <c r="R171" s="515"/>
      <c r="S171" s="515"/>
      <c r="T171" s="181"/>
      <c r="U171" s="182"/>
      <c r="V171" s="183"/>
      <c r="W171" s="178"/>
      <c r="X171" s="178"/>
      <c r="Y171" s="179"/>
      <c r="AB171" s="181"/>
      <c r="AC171" s="182"/>
      <c r="AD171" s="183"/>
      <c r="AE171" s="178"/>
      <c r="AF171" s="178"/>
      <c r="AG171" s="179"/>
      <c r="AJ171" s="181"/>
      <c r="AK171" s="182"/>
      <c r="AL171" s="183"/>
      <c r="AM171" s="178"/>
      <c r="AN171" s="178"/>
      <c r="AO171" s="179"/>
      <c r="AR171" s="181"/>
      <c r="AS171" s="182"/>
      <c r="AT171" s="183"/>
      <c r="AU171" s="178"/>
      <c r="AV171" s="178"/>
      <c r="AW171" s="179"/>
      <c r="AZ171" s="181"/>
      <c r="BA171" s="182"/>
      <c r="BB171" s="183"/>
      <c r="BC171" s="178"/>
      <c r="BD171" s="178"/>
      <c r="BE171" s="179"/>
      <c r="BH171" s="181"/>
      <c r="BI171" s="182"/>
      <c r="BJ171" s="183"/>
      <c r="BK171" s="178"/>
      <c r="BL171" s="178"/>
      <c r="BM171" s="179"/>
      <c r="BP171" s="181"/>
      <c r="BQ171" s="182"/>
      <c r="BR171" s="183"/>
      <c r="BS171" s="178"/>
      <c r="BT171" s="178"/>
      <c r="BU171" s="179"/>
      <c r="BX171" s="181"/>
      <c r="BY171" s="182"/>
      <c r="BZ171" s="183"/>
      <c r="CA171" s="178"/>
      <c r="CB171" s="178"/>
      <c r="CC171" s="179"/>
      <c r="CF171" s="181"/>
      <c r="CG171" s="182"/>
      <c r="CH171" s="183"/>
      <c r="CI171" s="178"/>
      <c r="CJ171" s="178"/>
      <c r="CK171" s="179"/>
      <c r="CN171" s="181"/>
      <c r="CO171" s="182"/>
      <c r="CP171" s="183"/>
      <c r="CQ171" s="178"/>
      <c r="CR171" s="178"/>
      <c r="CS171" s="179"/>
      <c r="CV171" s="181"/>
      <c r="CW171" s="182"/>
      <c r="CX171" s="183"/>
      <c r="CY171" s="178"/>
      <c r="CZ171" s="178"/>
      <c r="DA171" s="179"/>
      <c r="DD171" s="181"/>
      <c r="DE171" s="182"/>
      <c r="DF171" s="183"/>
      <c r="DG171" s="178"/>
      <c r="DH171" s="178"/>
      <c r="DI171" s="179"/>
      <c r="DL171" s="181"/>
      <c r="DM171" s="182"/>
      <c r="DN171" s="183"/>
      <c r="DO171" s="178"/>
      <c r="DP171" s="178"/>
      <c r="DQ171" s="179"/>
      <c r="DT171" s="181"/>
      <c r="DU171" s="182"/>
      <c r="DV171" s="183"/>
      <c r="DW171" s="178"/>
      <c r="DX171" s="178"/>
      <c r="DY171" s="179"/>
      <c r="EB171" s="181"/>
      <c r="EC171" s="182"/>
      <c r="ED171" s="183"/>
      <c r="EE171" s="178"/>
      <c r="EF171" s="178"/>
      <c r="EG171" s="179"/>
      <c r="EJ171" s="181"/>
      <c r="EK171" s="182"/>
      <c r="EL171" s="183"/>
      <c r="EM171" s="178"/>
      <c r="EN171" s="178"/>
      <c r="EO171" s="179"/>
      <c r="ER171" s="181"/>
      <c r="ES171" s="182"/>
      <c r="ET171" s="183"/>
      <c r="EU171" s="178"/>
      <c r="EV171" s="178"/>
      <c r="EW171" s="179"/>
      <c r="EZ171" s="181"/>
      <c r="FA171" s="182"/>
      <c r="FB171" s="183"/>
      <c r="FC171" s="178"/>
      <c r="FD171" s="178"/>
      <c r="FE171" s="179"/>
      <c r="FH171" s="181"/>
      <c r="FI171" s="182"/>
      <c r="FJ171" s="183"/>
      <c r="FK171" s="178"/>
      <c r="FL171" s="178"/>
      <c r="FM171" s="179"/>
      <c r="FP171" s="181"/>
      <c r="FQ171" s="182"/>
      <c r="FR171" s="183"/>
      <c r="FS171" s="178"/>
      <c r="FT171" s="178"/>
      <c r="FU171" s="179"/>
      <c r="FX171" s="181"/>
      <c r="FY171" s="182"/>
      <c r="FZ171" s="183"/>
      <c r="GA171" s="178"/>
      <c r="GB171" s="178"/>
      <c r="GC171" s="179"/>
      <c r="GF171" s="181"/>
      <c r="GG171" s="182"/>
      <c r="GH171" s="183"/>
      <c r="GI171" s="178"/>
      <c r="GJ171" s="178"/>
      <c r="GK171" s="179"/>
      <c r="GN171" s="181"/>
      <c r="GO171" s="182"/>
      <c r="GP171" s="183"/>
      <c r="GQ171" s="178"/>
      <c r="GR171" s="178"/>
      <c r="GS171" s="179"/>
      <c r="GV171" s="181"/>
      <c r="GW171" s="182"/>
      <c r="GX171" s="183"/>
      <c r="GY171" s="178"/>
      <c r="GZ171" s="178"/>
      <c r="HA171" s="179"/>
      <c r="HD171" s="181"/>
      <c r="HE171" s="182"/>
      <c r="HF171" s="183"/>
      <c r="HG171" s="178"/>
      <c r="HH171" s="178"/>
      <c r="HI171" s="179"/>
      <c r="HL171" s="181"/>
      <c r="HM171" s="182"/>
      <c r="HN171" s="183"/>
      <c r="HO171" s="178"/>
      <c r="HP171" s="178"/>
      <c r="HQ171" s="179"/>
      <c r="HT171" s="181"/>
      <c r="HU171" s="182"/>
      <c r="HV171" s="183"/>
      <c r="HW171" s="178"/>
      <c r="HX171" s="178"/>
      <c r="HY171" s="179"/>
      <c r="IB171" s="181"/>
      <c r="IC171" s="182"/>
      <c r="ID171" s="183"/>
      <c r="IE171" s="178"/>
      <c r="IF171" s="178"/>
      <c r="IG171" s="179"/>
      <c r="IJ171" s="181"/>
      <c r="IK171" s="182"/>
      <c r="IL171" s="183"/>
      <c r="IM171" s="178"/>
      <c r="IN171" s="178"/>
      <c r="IO171" s="179"/>
      <c r="IR171" s="181"/>
      <c r="IS171" s="182"/>
      <c r="IT171" s="183"/>
    </row>
    <row r="172" spans="1:12" ht="12.75">
      <c r="A172" s="227"/>
      <c r="C172" s="189"/>
      <c r="D172" s="189"/>
      <c r="E172" s="190"/>
      <c r="F172" s="223"/>
      <c r="G172" s="223"/>
      <c r="I172" s="189"/>
      <c r="J172" s="189"/>
      <c r="K172" s="190"/>
      <c r="L172" s="223"/>
    </row>
    <row r="173" spans="1:12" ht="12.75">
      <c r="A173" s="215" t="s">
        <v>586</v>
      </c>
      <c r="B173" s="199" t="s">
        <v>47</v>
      </c>
      <c r="C173" s="200"/>
      <c r="D173" s="201"/>
      <c r="E173" s="202"/>
      <c r="F173" s="203"/>
      <c r="G173" s="203"/>
      <c r="I173" s="200"/>
      <c r="J173" s="201"/>
      <c r="K173" s="202"/>
      <c r="L173" s="203"/>
    </row>
    <row r="174" spans="1:12" ht="12.75">
      <c r="A174" s="173"/>
      <c r="F174" s="176"/>
      <c r="G174" s="176"/>
      <c r="I174" s="172"/>
      <c r="J174" s="204"/>
      <c r="K174" s="176"/>
      <c r="L174" s="176"/>
    </row>
    <row r="175" spans="1:12" ht="51">
      <c r="A175" s="439" t="s">
        <v>675</v>
      </c>
      <c r="B175" s="228" t="s">
        <v>765</v>
      </c>
      <c r="C175" s="229" t="s">
        <v>85</v>
      </c>
      <c r="D175" s="229">
        <v>35</v>
      </c>
      <c r="E175" s="379"/>
      <c r="F175" s="379">
        <f>D175*E175</f>
        <v>0</v>
      </c>
      <c r="G175" s="378"/>
      <c r="I175" s="172"/>
      <c r="J175" s="172"/>
      <c r="K175" s="378"/>
      <c r="L175" s="378"/>
    </row>
    <row r="176" spans="1:12" ht="12.75">
      <c r="A176" s="439"/>
      <c r="B176" s="228"/>
      <c r="C176" s="229"/>
      <c r="D176" s="230"/>
      <c r="E176" s="231"/>
      <c r="F176" s="309"/>
      <c r="G176" s="277"/>
      <c r="I176" s="172"/>
      <c r="J176" s="204"/>
      <c r="K176" s="276"/>
      <c r="L176" s="277"/>
    </row>
    <row r="177" spans="1:12" ht="51">
      <c r="A177" s="439" t="s">
        <v>676</v>
      </c>
      <c r="B177" s="228" t="s">
        <v>766</v>
      </c>
      <c r="C177" s="229" t="s">
        <v>85</v>
      </c>
      <c r="D177" s="229">
        <v>10</v>
      </c>
      <c r="E177" s="379"/>
      <c r="F177" s="379">
        <f>D177*E177</f>
        <v>0</v>
      </c>
      <c r="G177" s="378"/>
      <c r="I177" s="172"/>
      <c r="J177" s="172"/>
      <c r="K177" s="378"/>
      <c r="L177" s="378"/>
    </row>
    <row r="178" spans="1:12" ht="12.75">
      <c r="A178" s="439"/>
      <c r="B178" s="228"/>
      <c r="C178" s="229"/>
      <c r="D178" s="230"/>
      <c r="E178" s="231"/>
      <c r="F178" s="309"/>
      <c r="G178" s="277"/>
      <c r="I178" s="172"/>
      <c r="J178" s="204"/>
      <c r="K178" s="276"/>
      <c r="L178" s="277"/>
    </row>
    <row r="179" spans="1:12" ht="63.75">
      <c r="A179" s="439" t="s">
        <v>677</v>
      </c>
      <c r="B179" s="228" t="s">
        <v>767</v>
      </c>
      <c r="C179" s="229" t="s">
        <v>85</v>
      </c>
      <c r="D179" s="229">
        <v>28</v>
      </c>
      <c r="E179" s="379"/>
      <c r="F179" s="379">
        <f>D179*E179</f>
        <v>0</v>
      </c>
      <c r="G179" s="378"/>
      <c r="I179" s="172"/>
      <c r="J179" s="172"/>
      <c r="K179" s="378"/>
      <c r="L179" s="378"/>
    </row>
    <row r="180" spans="1:12" ht="12.75">
      <c r="A180" s="439"/>
      <c r="B180" s="228"/>
      <c r="C180" s="229"/>
      <c r="D180" s="229"/>
      <c r="E180" s="231"/>
      <c r="F180" s="309"/>
      <c r="G180" s="277"/>
      <c r="I180" s="172"/>
      <c r="J180" s="172"/>
      <c r="K180" s="276"/>
      <c r="L180" s="277"/>
    </row>
    <row r="181" spans="1:12" ht="51">
      <c r="A181" s="439" t="s">
        <v>678</v>
      </c>
      <c r="B181" s="228" t="s">
        <v>768</v>
      </c>
      <c r="C181" s="229" t="s">
        <v>85</v>
      </c>
      <c r="D181" s="229">
        <v>4</v>
      </c>
      <c r="E181" s="379"/>
      <c r="F181" s="379">
        <f>E181*D181</f>
        <v>0</v>
      </c>
      <c r="G181" s="378"/>
      <c r="I181" s="172"/>
      <c r="J181" s="172"/>
      <c r="K181" s="378"/>
      <c r="L181" s="378"/>
    </row>
    <row r="182" spans="1:12" ht="12.75">
      <c r="A182" s="439"/>
      <c r="B182" s="228"/>
      <c r="C182" s="229"/>
      <c r="D182" s="229"/>
      <c r="E182" s="231"/>
      <c r="F182" s="309"/>
      <c r="G182" s="277"/>
      <c r="I182" s="172"/>
      <c r="J182" s="172"/>
      <c r="K182" s="276"/>
      <c r="L182" s="277"/>
    </row>
    <row r="183" spans="1:12" ht="51">
      <c r="A183" s="439" t="s">
        <v>679</v>
      </c>
      <c r="B183" s="228" t="s">
        <v>769</v>
      </c>
      <c r="C183" s="229" t="s">
        <v>85</v>
      </c>
      <c r="D183" s="229">
        <v>4</v>
      </c>
      <c r="E183" s="379"/>
      <c r="F183" s="379">
        <f>D183*E183</f>
        <v>0</v>
      </c>
      <c r="G183" s="378"/>
      <c r="I183" s="172"/>
      <c r="J183" s="172"/>
      <c r="K183" s="378"/>
      <c r="L183" s="378"/>
    </row>
    <row r="184" spans="1:12" ht="12.75">
      <c r="A184" s="439"/>
      <c r="B184" s="228"/>
      <c r="C184" s="229"/>
      <c r="D184" s="229"/>
      <c r="E184" s="231"/>
      <c r="F184" s="309"/>
      <c r="G184" s="277"/>
      <c r="I184" s="172"/>
      <c r="J184" s="172"/>
      <c r="K184" s="276"/>
      <c r="L184" s="277"/>
    </row>
    <row r="185" spans="1:12" ht="76.5">
      <c r="A185" s="439" t="s">
        <v>680</v>
      </c>
      <c r="B185" s="228" t="s">
        <v>770</v>
      </c>
      <c r="C185" s="229" t="s">
        <v>85</v>
      </c>
      <c r="D185" s="229">
        <v>4</v>
      </c>
      <c r="E185" s="379"/>
      <c r="F185" s="379">
        <f>D185*E185</f>
        <v>0</v>
      </c>
      <c r="G185" s="378"/>
      <c r="I185" s="172"/>
      <c r="J185" s="172"/>
      <c r="K185" s="378"/>
      <c r="L185" s="378"/>
    </row>
    <row r="186" spans="1:12" ht="12.75">
      <c r="A186" s="439"/>
      <c r="B186" s="228"/>
      <c r="C186" s="229"/>
      <c r="D186" s="229"/>
      <c r="E186" s="231"/>
      <c r="F186" s="309"/>
      <c r="G186" s="277"/>
      <c r="I186" s="172"/>
      <c r="J186" s="172"/>
      <c r="K186" s="276"/>
      <c r="L186" s="277"/>
    </row>
    <row r="187" spans="1:12" ht="25.5">
      <c r="A187" s="439" t="s">
        <v>681</v>
      </c>
      <c r="B187" s="228" t="s">
        <v>771</v>
      </c>
      <c r="C187" s="229" t="s">
        <v>85</v>
      </c>
      <c r="D187" s="229">
        <v>4</v>
      </c>
      <c r="E187" s="379"/>
      <c r="F187" s="379">
        <f>D187*E187</f>
        <v>0</v>
      </c>
      <c r="G187" s="378"/>
      <c r="I187" s="172"/>
      <c r="J187" s="172"/>
      <c r="K187" s="378"/>
      <c r="L187" s="378"/>
    </row>
    <row r="188" spans="1:12" ht="12.75">
      <c r="A188" s="439"/>
      <c r="B188" s="228"/>
      <c r="C188" s="229"/>
      <c r="D188" s="229"/>
      <c r="E188" s="231"/>
      <c r="F188" s="309"/>
      <c r="G188" s="277"/>
      <c r="I188" s="172"/>
      <c r="J188" s="172"/>
      <c r="K188" s="276"/>
      <c r="L188" s="277"/>
    </row>
    <row r="189" spans="1:12" ht="38.25">
      <c r="A189" s="439" t="s">
        <v>682</v>
      </c>
      <c r="B189" s="228" t="s">
        <v>772</v>
      </c>
      <c r="C189" s="229" t="s">
        <v>85</v>
      </c>
      <c r="D189" s="229">
        <v>15</v>
      </c>
      <c r="E189" s="379"/>
      <c r="F189" s="379">
        <f>D189*E189</f>
        <v>0</v>
      </c>
      <c r="G189" s="378"/>
      <c r="I189" s="172"/>
      <c r="J189" s="172"/>
      <c r="K189" s="378"/>
      <c r="L189" s="378"/>
    </row>
    <row r="190" spans="1:12" ht="12.75">
      <c r="A190" s="439"/>
      <c r="B190" s="228"/>
      <c r="C190" s="229"/>
      <c r="D190" s="229"/>
      <c r="E190" s="231"/>
      <c r="F190" s="309"/>
      <c r="G190" s="277"/>
      <c r="I190" s="172"/>
      <c r="J190" s="172"/>
      <c r="K190" s="276"/>
      <c r="L190" s="277"/>
    </row>
    <row r="191" spans="1:12" ht="51">
      <c r="A191" s="439" t="s">
        <v>683</v>
      </c>
      <c r="B191" s="228" t="s">
        <v>773</v>
      </c>
      <c r="C191" s="229" t="s">
        <v>85</v>
      </c>
      <c r="D191" s="229">
        <v>4</v>
      </c>
      <c r="E191" s="379"/>
      <c r="F191" s="379">
        <f>D191*E191</f>
        <v>0</v>
      </c>
      <c r="G191" s="378"/>
      <c r="I191" s="172"/>
      <c r="J191" s="172"/>
      <c r="K191" s="378"/>
      <c r="L191" s="378"/>
    </row>
    <row r="192" spans="1:12" ht="12.75">
      <c r="A192" s="439"/>
      <c r="B192" s="228"/>
      <c r="C192" s="229"/>
      <c r="D192" s="229"/>
      <c r="E192" s="231"/>
      <c r="F192" s="309"/>
      <c r="G192" s="277"/>
      <c r="I192" s="172"/>
      <c r="J192" s="172"/>
      <c r="K192" s="276"/>
      <c r="L192" s="277"/>
    </row>
    <row r="193" spans="1:12" ht="51">
      <c r="A193" s="439" t="s">
        <v>684</v>
      </c>
      <c r="B193" s="228" t="s">
        <v>774</v>
      </c>
      <c r="C193" s="229" t="s">
        <v>85</v>
      </c>
      <c r="D193" s="229">
        <v>3</v>
      </c>
      <c r="E193" s="379"/>
      <c r="F193" s="379">
        <f>E193*D193</f>
        <v>0</v>
      </c>
      <c r="G193" s="378"/>
      <c r="I193" s="172"/>
      <c r="J193" s="172"/>
      <c r="K193" s="378"/>
      <c r="L193" s="378"/>
    </row>
    <row r="194" spans="1:12" ht="12.75">
      <c r="A194" s="173"/>
      <c r="B194" s="228"/>
      <c r="C194" s="229"/>
      <c r="D194" s="229"/>
      <c r="E194" s="231"/>
      <c r="F194" s="309"/>
      <c r="G194" s="277"/>
      <c r="I194" s="172"/>
      <c r="J194" s="172"/>
      <c r="K194" s="276"/>
      <c r="L194" s="277"/>
    </row>
    <row r="195" spans="1:12" ht="38.25">
      <c r="A195" s="439" t="s">
        <v>685</v>
      </c>
      <c r="B195" s="228" t="s">
        <v>775</v>
      </c>
      <c r="C195" s="229" t="s">
        <v>85</v>
      </c>
      <c r="D195" s="229">
        <v>4</v>
      </c>
      <c r="E195" s="379"/>
      <c r="F195" s="379">
        <f>D195*E195</f>
        <v>0</v>
      </c>
      <c r="G195" s="378"/>
      <c r="I195" s="172"/>
      <c r="J195" s="172"/>
      <c r="K195" s="378"/>
      <c r="L195" s="378"/>
    </row>
    <row r="196" spans="1:12" ht="12.75">
      <c r="A196" s="439"/>
      <c r="B196" s="228"/>
      <c r="C196" s="229"/>
      <c r="D196" s="229"/>
      <c r="E196" s="231"/>
      <c r="F196" s="309"/>
      <c r="G196" s="277"/>
      <c r="I196" s="172"/>
      <c r="J196" s="172"/>
      <c r="K196" s="276"/>
      <c r="L196" s="277"/>
    </row>
    <row r="197" spans="1:12" ht="38.25">
      <c r="A197" s="439" t="s">
        <v>686</v>
      </c>
      <c r="B197" s="228" t="s">
        <v>776</v>
      </c>
      <c r="C197" s="229" t="s">
        <v>155</v>
      </c>
      <c r="D197" s="229">
        <v>65</v>
      </c>
      <c r="E197" s="379"/>
      <c r="F197" s="379">
        <f>D197*E197</f>
        <v>0</v>
      </c>
      <c r="G197" s="378"/>
      <c r="I197" s="172"/>
      <c r="J197" s="172"/>
      <c r="K197" s="378"/>
      <c r="L197" s="378"/>
    </row>
    <row r="198" spans="1:12" ht="12.75">
      <c r="A198" s="439"/>
      <c r="B198" s="228"/>
      <c r="C198" s="229"/>
      <c r="D198" s="229"/>
      <c r="E198" s="231"/>
      <c r="F198" s="309"/>
      <c r="G198" s="277"/>
      <c r="I198" s="172"/>
      <c r="J198" s="172"/>
      <c r="K198" s="276"/>
      <c r="L198" s="277"/>
    </row>
    <row r="199" spans="1:12" ht="38.25">
      <c r="A199" s="439" t="s">
        <v>687</v>
      </c>
      <c r="B199" s="228" t="s">
        <v>777</v>
      </c>
      <c r="C199" s="229" t="s">
        <v>155</v>
      </c>
      <c r="D199" s="229">
        <v>28</v>
      </c>
      <c r="E199" s="379"/>
      <c r="F199" s="379">
        <f>D199*E199</f>
        <v>0</v>
      </c>
      <c r="G199" s="378"/>
      <c r="I199" s="172"/>
      <c r="J199" s="172"/>
      <c r="K199" s="378"/>
      <c r="L199" s="378"/>
    </row>
    <row r="200" spans="1:12" ht="12.75">
      <c r="A200" s="439"/>
      <c r="B200" s="228"/>
      <c r="C200" s="229"/>
      <c r="D200" s="229"/>
      <c r="E200" s="231"/>
      <c r="F200" s="309"/>
      <c r="G200" s="277"/>
      <c r="I200" s="172"/>
      <c r="J200" s="172"/>
      <c r="K200" s="276"/>
      <c r="L200" s="277"/>
    </row>
    <row r="201" spans="1:12" ht="51">
      <c r="A201" s="439" t="s">
        <v>688</v>
      </c>
      <c r="B201" s="228" t="s">
        <v>778</v>
      </c>
      <c r="C201" s="229" t="s">
        <v>155</v>
      </c>
      <c r="D201" s="229">
        <v>28</v>
      </c>
      <c r="E201" s="379"/>
      <c r="F201" s="379">
        <f>D201*E201</f>
        <v>0</v>
      </c>
      <c r="G201" s="378"/>
      <c r="I201" s="172"/>
      <c r="J201" s="172"/>
      <c r="K201" s="378"/>
      <c r="L201" s="378"/>
    </row>
    <row r="202" spans="1:12" ht="12.75">
      <c r="A202" s="439"/>
      <c r="B202" s="228"/>
      <c r="C202" s="229"/>
      <c r="D202" s="229"/>
      <c r="E202" s="231"/>
      <c r="F202" s="309"/>
      <c r="G202" s="277"/>
      <c r="I202" s="172"/>
      <c r="J202" s="172"/>
      <c r="K202" s="276"/>
      <c r="L202" s="277"/>
    </row>
    <row r="203" spans="1:12" ht="38.25">
      <c r="A203" s="439" t="s">
        <v>689</v>
      </c>
      <c r="B203" s="228" t="s">
        <v>700</v>
      </c>
      <c r="C203" s="229" t="s">
        <v>85</v>
      </c>
      <c r="D203" s="229">
        <v>15</v>
      </c>
      <c r="E203" s="379"/>
      <c r="F203" s="379">
        <f>D203*E203</f>
        <v>0</v>
      </c>
      <c r="G203" s="378"/>
      <c r="I203" s="172"/>
      <c r="J203" s="172"/>
      <c r="K203" s="378"/>
      <c r="L203" s="378"/>
    </row>
    <row r="204" spans="1:12" ht="12.75">
      <c r="A204" s="439"/>
      <c r="B204" s="228"/>
      <c r="C204" s="229"/>
      <c r="D204" s="229"/>
      <c r="E204" s="231"/>
      <c r="F204" s="309"/>
      <c r="G204" s="277"/>
      <c r="I204" s="172"/>
      <c r="J204" s="172"/>
      <c r="K204" s="276"/>
      <c r="L204" s="277"/>
    </row>
    <row r="205" spans="1:12" ht="38.25">
      <c r="A205" s="439" t="s">
        <v>690</v>
      </c>
      <c r="B205" s="228" t="s">
        <v>699</v>
      </c>
      <c r="C205" s="229" t="s">
        <v>85</v>
      </c>
      <c r="D205" s="229">
        <v>25</v>
      </c>
      <c r="E205" s="379"/>
      <c r="F205" s="379">
        <f>D205*E205</f>
        <v>0</v>
      </c>
      <c r="G205" s="378"/>
      <c r="I205" s="172"/>
      <c r="J205" s="172"/>
      <c r="K205" s="378"/>
      <c r="L205" s="378"/>
    </row>
    <row r="206" spans="1:12" ht="12.75">
      <c r="A206" s="439"/>
      <c r="B206" s="228"/>
      <c r="C206" s="229"/>
      <c r="D206" s="229"/>
      <c r="E206" s="231"/>
      <c r="F206" s="309"/>
      <c r="G206" s="277"/>
      <c r="I206" s="172"/>
      <c r="J206" s="172"/>
      <c r="K206" s="276"/>
      <c r="L206" s="277"/>
    </row>
    <row r="207" spans="1:12" ht="51">
      <c r="A207" s="439" t="s">
        <v>691</v>
      </c>
      <c r="B207" s="228" t="s">
        <v>698</v>
      </c>
      <c r="C207" s="229" t="s">
        <v>155</v>
      </c>
      <c r="D207" s="229">
        <v>125</v>
      </c>
      <c r="E207" s="379"/>
      <c r="F207" s="379">
        <f>D207*E207</f>
        <v>0</v>
      </c>
      <c r="G207" s="378"/>
      <c r="I207" s="172"/>
      <c r="J207" s="172"/>
      <c r="K207" s="378"/>
      <c r="L207" s="378"/>
    </row>
    <row r="208" spans="1:12" ht="12.75">
      <c r="A208" s="439"/>
      <c r="B208" s="228"/>
      <c r="C208" s="229"/>
      <c r="D208" s="229"/>
      <c r="E208" s="231"/>
      <c r="F208" s="309"/>
      <c r="G208" s="277"/>
      <c r="I208" s="172"/>
      <c r="J208" s="172"/>
      <c r="K208" s="276"/>
      <c r="L208" s="277"/>
    </row>
    <row r="209" spans="1:12" ht="25.5">
      <c r="A209" s="439" t="s">
        <v>692</v>
      </c>
      <c r="B209" s="228" t="s">
        <v>697</v>
      </c>
      <c r="C209" s="229" t="s">
        <v>67</v>
      </c>
      <c r="D209" s="229">
        <v>1</v>
      </c>
      <c r="E209" s="379"/>
      <c r="F209" s="379">
        <f>D209*E209</f>
        <v>0</v>
      </c>
      <c r="G209" s="378"/>
      <c r="I209" s="172"/>
      <c r="J209" s="172"/>
      <c r="K209" s="378"/>
      <c r="L209" s="378"/>
    </row>
    <row r="210" spans="1:12" ht="12.75">
      <c r="A210" s="440"/>
      <c r="B210" s="228"/>
      <c r="C210" s="229"/>
      <c r="D210" s="229"/>
      <c r="E210" s="235"/>
      <c r="F210" s="235"/>
      <c r="I210" s="172"/>
      <c r="J210" s="172"/>
      <c r="K210" s="207"/>
      <c r="L210" s="207"/>
    </row>
    <row r="211" spans="1:12" ht="12.75">
      <c r="A211" s="439" t="s">
        <v>693</v>
      </c>
      <c r="B211" s="232" t="s">
        <v>696</v>
      </c>
      <c r="C211" s="233" t="s">
        <v>153</v>
      </c>
      <c r="D211" s="209">
        <v>0.03</v>
      </c>
      <c r="E211" s="234">
        <f>SUM(F174:F210)</f>
        <v>0</v>
      </c>
      <c r="F211" s="435">
        <f>E211*D211</f>
        <v>0</v>
      </c>
      <c r="G211" s="219"/>
      <c r="I211" s="233"/>
      <c r="J211" s="209"/>
      <c r="K211" s="234"/>
      <c r="L211" s="219"/>
    </row>
    <row r="212" spans="1:12" ht="12.75">
      <c r="A212" s="173"/>
      <c r="B212" s="228"/>
      <c r="C212" s="229"/>
      <c r="D212" s="230"/>
      <c r="E212" s="235"/>
      <c r="F212" s="235"/>
      <c r="I212" s="172"/>
      <c r="J212" s="204"/>
      <c r="K212" s="207"/>
      <c r="L212" s="207"/>
    </row>
    <row r="213" spans="1:12" ht="12.75">
      <c r="A213" s="439" t="s">
        <v>694</v>
      </c>
      <c r="B213" s="232" t="s">
        <v>695</v>
      </c>
      <c r="C213" s="233" t="s">
        <v>153</v>
      </c>
      <c r="D213" s="209">
        <v>0.03</v>
      </c>
      <c r="E213" s="234">
        <f>SUM(F174:F209)</f>
        <v>0</v>
      </c>
      <c r="F213" s="435">
        <f>E213*D213</f>
        <v>0</v>
      </c>
      <c r="G213" s="219"/>
      <c r="I213" s="233"/>
      <c r="J213" s="209"/>
      <c r="K213" s="234"/>
      <c r="L213" s="219"/>
    </row>
    <row r="214" spans="1:12" ht="12.75">
      <c r="A214" s="173"/>
      <c r="B214" s="228"/>
      <c r="C214" s="229"/>
      <c r="D214" s="230"/>
      <c r="E214" s="235"/>
      <c r="F214" s="235"/>
      <c r="I214" s="172"/>
      <c r="J214" s="204"/>
      <c r="K214" s="207"/>
      <c r="L214" s="207"/>
    </row>
    <row r="215" spans="1:254" s="180" customFormat="1" ht="12.75">
      <c r="A215" s="221"/>
      <c r="B215" s="211" t="s">
        <v>720</v>
      </c>
      <c r="C215" s="212"/>
      <c r="D215" s="212"/>
      <c r="E215" s="213"/>
      <c r="F215" s="214">
        <f>SUM(F174:F214)</f>
        <v>0</v>
      </c>
      <c r="G215" s="480"/>
      <c r="H215" s="482"/>
      <c r="I215" s="172"/>
      <c r="J215" s="172"/>
      <c r="K215" s="176"/>
      <c r="L215" s="480"/>
      <c r="M215" s="218"/>
      <c r="N215" s="177"/>
      <c r="O215" s="514"/>
      <c r="P215" s="514"/>
      <c r="Q215" s="200"/>
      <c r="R215" s="515"/>
      <c r="S215" s="515"/>
      <c r="T215" s="181"/>
      <c r="U215" s="182"/>
      <c r="V215" s="183"/>
      <c r="W215" s="178"/>
      <c r="X215" s="178"/>
      <c r="Y215" s="179"/>
      <c r="AB215" s="181"/>
      <c r="AC215" s="182"/>
      <c r="AD215" s="183"/>
      <c r="AE215" s="178"/>
      <c r="AF215" s="178"/>
      <c r="AG215" s="179"/>
      <c r="AJ215" s="181"/>
      <c r="AK215" s="182"/>
      <c r="AL215" s="183"/>
      <c r="AM215" s="178"/>
      <c r="AN215" s="178"/>
      <c r="AO215" s="179"/>
      <c r="AR215" s="181"/>
      <c r="AS215" s="182"/>
      <c r="AT215" s="183"/>
      <c r="AU215" s="178"/>
      <c r="AV215" s="178"/>
      <c r="AW215" s="179"/>
      <c r="AZ215" s="181"/>
      <c r="BA215" s="182"/>
      <c r="BB215" s="183"/>
      <c r="BC215" s="178"/>
      <c r="BD215" s="178"/>
      <c r="BE215" s="179"/>
      <c r="BH215" s="181"/>
      <c r="BI215" s="182"/>
      <c r="BJ215" s="183"/>
      <c r="BK215" s="178"/>
      <c r="BL215" s="178"/>
      <c r="BM215" s="179"/>
      <c r="BP215" s="181"/>
      <c r="BQ215" s="182"/>
      <c r="BR215" s="183"/>
      <c r="BS215" s="178"/>
      <c r="BT215" s="178"/>
      <c r="BU215" s="179"/>
      <c r="BX215" s="181"/>
      <c r="BY215" s="182"/>
      <c r="BZ215" s="183"/>
      <c r="CA215" s="178"/>
      <c r="CB215" s="178"/>
      <c r="CC215" s="179"/>
      <c r="CF215" s="181"/>
      <c r="CG215" s="182"/>
      <c r="CH215" s="183"/>
      <c r="CI215" s="178"/>
      <c r="CJ215" s="178"/>
      <c r="CK215" s="179"/>
      <c r="CN215" s="181"/>
      <c r="CO215" s="182"/>
      <c r="CP215" s="183"/>
      <c r="CQ215" s="178"/>
      <c r="CR215" s="178"/>
      <c r="CS215" s="179"/>
      <c r="CV215" s="181"/>
      <c r="CW215" s="182"/>
      <c r="CX215" s="183"/>
      <c r="CY215" s="178"/>
      <c r="CZ215" s="178"/>
      <c r="DA215" s="179"/>
      <c r="DD215" s="181"/>
      <c r="DE215" s="182"/>
      <c r="DF215" s="183"/>
      <c r="DG215" s="178"/>
      <c r="DH215" s="178"/>
      <c r="DI215" s="179"/>
      <c r="DL215" s="181"/>
      <c r="DM215" s="182"/>
      <c r="DN215" s="183"/>
      <c r="DO215" s="178"/>
      <c r="DP215" s="178"/>
      <c r="DQ215" s="179"/>
      <c r="DT215" s="181"/>
      <c r="DU215" s="182"/>
      <c r="DV215" s="183"/>
      <c r="DW215" s="178"/>
      <c r="DX215" s="178"/>
      <c r="DY215" s="179"/>
      <c r="EB215" s="181"/>
      <c r="EC215" s="182"/>
      <c r="ED215" s="183"/>
      <c r="EE215" s="178"/>
      <c r="EF215" s="178"/>
      <c r="EG215" s="179"/>
      <c r="EJ215" s="181"/>
      <c r="EK215" s="182"/>
      <c r="EL215" s="183"/>
      <c r="EM215" s="178"/>
      <c r="EN215" s="178"/>
      <c r="EO215" s="179"/>
      <c r="ER215" s="181"/>
      <c r="ES215" s="182"/>
      <c r="ET215" s="183"/>
      <c r="EU215" s="178"/>
      <c r="EV215" s="178"/>
      <c r="EW215" s="179"/>
      <c r="EZ215" s="181"/>
      <c r="FA215" s="182"/>
      <c r="FB215" s="183"/>
      <c r="FC215" s="178"/>
      <c r="FD215" s="178"/>
      <c r="FE215" s="179"/>
      <c r="FH215" s="181"/>
      <c r="FI215" s="182"/>
      <c r="FJ215" s="183"/>
      <c r="FK215" s="178"/>
      <c r="FL215" s="178"/>
      <c r="FM215" s="179"/>
      <c r="FP215" s="181"/>
      <c r="FQ215" s="182"/>
      <c r="FR215" s="183"/>
      <c r="FS215" s="178"/>
      <c r="FT215" s="178"/>
      <c r="FU215" s="179"/>
      <c r="FX215" s="181"/>
      <c r="FY215" s="182"/>
      <c r="FZ215" s="183"/>
      <c r="GA215" s="178"/>
      <c r="GB215" s="178"/>
      <c r="GC215" s="179"/>
      <c r="GF215" s="181"/>
      <c r="GG215" s="182"/>
      <c r="GH215" s="183"/>
      <c r="GI215" s="178"/>
      <c r="GJ215" s="178"/>
      <c r="GK215" s="179"/>
      <c r="GN215" s="181"/>
      <c r="GO215" s="182"/>
      <c r="GP215" s="183"/>
      <c r="GQ215" s="178"/>
      <c r="GR215" s="178"/>
      <c r="GS215" s="179"/>
      <c r="GV215" s="181"/>
      <c r="GW215" s="182"/>
      <c r="GX215" s="183"/>
      <c r="GY215" s="178"/>
      <c r="GZ215" s="178"/>
      <c r="HA215" s="179"/>
      <c r="HD215" s="181"/>
      <c r="HE215" s="182"/>
      <c r="HF215" s="183"/>
      <c r="HG215" s="178"/>
      <c r="HH215" s="178"/>
      <c r="HI215" s="179"/>
      <c r="HL215" s="181"/>
      <c r="HM215" s="182"/>
      <c r="HN215" s="183"/>
      <c r="HO215" s="178"/>
      <c r="HP215" s="178"/>
      <c r="HQ215" s="179"/>
      <c r="HT215" s="181"/>
      <c r="HU215" s="182"/>
      <c r="HV215" s="183"/>
      <c r="HW215" s="178"/>
      <c r="HX215" s="178"/>
      <c r="HY215" s="179"/>
      <c r="IB215" s="181"/>
      <c r="IC215" s="182"/>
      <c r="ID215" s="183"/>
      <c r="IE215" s="178"/>
      <c r="IF215" s="178"/>
      <c r="IG215" s="179"/>
      <c r="IJ215" s="181"/>
      <c r="IK215" s="182"/>
      <c r="IL215" s="183"/>
      <c r="IM215" s="178"/>
      <c r="IN215" s="178"/>
      <c r="IO215" s="179"/>
      <c r="IR215" s="181"/>
      <c r="IS215" s="182"/>
      <c r="IT215" s="183"/>
    </row>
    <row r="216" spans="1:12" ht="12.75">
      <c r="A216" s="173"/>
      <c r="E216" s="207"/>
      <c r="I216" s="172"/>
      <c r="J216" s="204"/>
      <c r="K216" s="207"/>
      <c r="L216" s="207"/>
    </row>
    <row r="217" spans="1:12" ht="12.75">
      <c r="A217" s="215" t="s">
        <v>587</v>
      </c>
      <c r="B217" s="199" t="s">
        <v>49</v>
      </c>
      <c r="C217" s="200"/>
      <c r="D217" s="201"/>
      <c r="E217" s="202"/>
      <c r="F217" s="203"/>
      <c r="G217" s="203"/>
      <c r="I217" s="200"/>
      <c r="J217" s="201"/>
      <c r="K217" s="202"/>
      <c r="L217" s="203"/>
    </row>
    <row r="218" spans="1:12" ht="12.75">
      <c r="A218" s="173"/>
      <c r="F218" s="176"/>
      <c r="G218" s="176"/>
      <c r="I218" s="172"/>
      <c r="J218" s="204"/>
      <c r="K218" s="176"/>
      <c r="L218" s="176"/>
    </row>
    <row r="219" spans="1:12" ht="12.75">
      <c r="A219" s="173"/>
      <c r="B219" s="441" t="s">
        <v>719</v>
      </c>
      <c r="C219" s="442"/>
      <c r="D219" s="229"/>
      <c r="E219" s="236"/>
      <c r="F219" s="236"/>
      <c r="G219" s="236"/>
      <c r="I219" s="512"/>
      <c r="J219" s="172"/>
      <c r="K219" s="236"/>
      <c r="L219" s="236"/>
    </row>
    <row r="220" spans="1:12" ht="51">
      <c r="A220" s="443" t="s">
        <v>701</v>
      </c>
      <c r="B220" s="228" t="s">
        <v>718</v>
      </c>
      <c r="C220" s="229" t="s">
        <v>85</v>
      </c>
      <c r="D220" s="229">
        <v>1</v>
      </c>
      <c r="E220" s="218"/>
      <c r="F220" s="218">
        <f>D220*E220</f>
        <v>0</v>
      </c>
      <c r="G220" s="218"/>
      <c r="I220" s="172"/>
      <c r="J220" s="172"/>
      <c r="K220" s="516"/>
      <c r="L220" s="218"/>
    </row>
    <row r="221" spans="1:12" ht="12.75">
      <c r="A221" s="443"/>
      <c r="B221" s="444"/>
      <c r="C221" s="229"/>
      <c r="D221" s="229"/>
      <c r="E221" s="237"/>
      <c r="F221" s="218"/>
      <c r="G221" s="218"/>
      <c r="I221" s="172"/>
      <c r="J221" s="172"/>
      <c r="K221" s="517"/>
      <c r="L221" s="218"/>
    </row>
    <row r="222" spans="1:12" ht="25.5">
      <c r="A222" s="443" t="s">
        <v>702</v>
      </c>
      <c r="B222" s="228" t="s">
        <v>717</v>
      </c>
      <c r="C222" s="229" t="s">
        <v>85</v>
      </c>
      <c r="D222" s="229">
        <v>1</v>
      </c>
      <c r="E222" s="218"/>
      <c r="F222" s="218">
        <f aca="true" t="shared" si="0" ref="F222:F236">D222*E222</f>
        <v>0</v>
      </c>
      <c r="G222" s="218"/>
      <c r="I222" s="172"/>
      <c r="J222" s="172"/>
      <c r="K222" s="516"/>
      <c r="L222" s="218"/>
    </row>
    <row r="223" spans="1:12" ht="12.75">
      <c r="A223" s="443"/>
      <c r="B223" s="228"/>
      <c r="C223" s="229"/>
      <c r="D223" s="229"/>
      <c r="E223" s="237"/>
      <c r="F223" s="218"/>
      <c r="G223" s="218"/>
      <c r="I223" s="172"/>
      <c r="J223" s="172"/>
      <c r="K223" s="517"/>
      <c r="L223" s="218"/>
    </row>
    <row r="224" spans="1:12" ht="38.25">
      <c r="A224" s="443" t="s">
        <v>703</v>
      </c>
      <c r="B224" s="228" t="s">
        <v>716</v>
      </c>
      <c r="C224" s="229" t="s">
        <v>85</v>
      </c>
      <c r="D224" s="229">
        <v>2</v>
      </c>
      <c r="E224" s="238"/>
      <c r="F224" s="218">
        <f t="shared" si="0"/>
        <v>0</v>
      </c>
      <c r="G224" s="218"/>
      <c r="I224" s="172"/>
      <c r="J224" s="172"/>
      <c r="K224" s="516"/>
      <c r="L224" s="218"/>
    </row>
    <row r="225" spans="1:12" ht="12.75">
      <c r="A225" s="443"/>
      <c r="B225" s="228"/>
      <c r="C225" s="229"/>
      <c r="D225" s="229"/>
      <c r="E225" s="239"/>
      <c r="F225" s="218"/>
      <c r="G225" s="218"/>
      <c r="I225" s="172"/>
      <c r="J225" s="172"/>
      <c r="K225" s="517"/>
      <c r="L225" s="218"/>
    </row>
    <row r="226" spans="1:12" ht="25.5">
      <c r="A226" s="443" t="s">
        <v>704</v>
      </c>
      <c r="B226" s="228" t="s">
        <v>715</v>
      </c>
      <c r="C226" s="229" t="s">
        <v>85</v>
      </c>
      <c r="D226" s="229">
        <v>1</v>
      </c>
      <c r="E226" s="238"/>
      <c r="F226" s="218">
        <f t="shared" si="0"/>
        <v>0</v>
      </c>
      <c r="G226" s="218"/>
      <c r="I226" s="172"/>
      <c r="J226" s="172"/>
      <c r="K226" s="516"/>
      <c r="L226" s="218"/>
    </row>
    <row r="227" spans="1:12" ht="12.75">
      <c r="A227" s="443"/>
      <c r="B227" s="228"/>
      <c r="C227" s="229"/>
      <c r="D227" s="229"/>
      <c r="E227" s="239"/>
      <c r="F227" s="218"/>
      <c r="G227" s="218"/>
      <c r="I227" s="172"/>
      <c r="J227" s="172"/>
      <c r="K227" s="517"/>
      <c r="L227" s="218"/>
    </row>
    <row r="228" spans="1:12" ht="25.5">
      <c r="A228" s="443" t="s">
        <v>705</v>
      </c>
      <c r="B228" s="228" t="s">
        <v>714</v>
      </c>
      <c r="C228" s="229" t="s">
        <v>85</v>
      </c>
      <c r="D228" s="229">
        <v>1</v>
      </c>
      <c r="E228" s="238"/>
      <c r="F228" s="218">
        <f t="shared" si="0"/>
        <v>0</v>
      </c>
      <c r="G228" s="218"/>
      <c r="I228" s="172"/>
      <c r="J228" s="172"/>
      <c r="K228" s="516"/>
      <c r="L228" s="218"/>
    </row>
    <row r="229" spans="1:12" ht="12.75">
      <c r="A229" s="443"/>
      <c r="B229" s="228"/>
      <c r="C229" s="229"/>
      <c r="D229" s="229"/>
      <c r="E229" s="239"/>
      <c r="F229" s="218"/>
      <c r="G229" s="218"/>
      <c r="I229" s="172"/>
      <c r="J229" s="172"/>
      <c r="K229" s="517"/>
      <c r="L229" s="218"/>
    </row>
    <row r="230" spans="1:12" ht="12.75">
      <c r="A230" s="443" t="s">
        <v>706</v>
      </c>
      <c r="B230" s="228" t="s">
        <v>713</v>
      </c>
      <c r="C230" s="229" t="s">
        <v>85</v>
      </c>
      <c r="D230" s="229">
        <v>1</v>
      </c>
      <c r="E230" s="238"/>
      <c r="F230" s="218">
        <f t="shared" si="0"/>
        <v>0</v>
      </c>
      <c r="G230" s="218"/>
      <c r="I230" s="172"/>
      <c r="J230" s="172"/>
      <c r="K230" s="517"/>
      <c r="L230" s="218"/>
    </row>
    <row r="231" spans="1:12" ht="12.75">
      <c r="A231" s="443"/>
      <c r="B231" s="228"/>
      <c r="C231" s="229"/>
      <c r="D231" s="229"/>
      <c r="F231" s="218"/>
      <c r="G231" s="218"/>
      <c r="I231" s="172"/>
      <c r="J231" s="172"/>
      <c r="K231" s="176"/>
      <c r="L231" s="218"/>
    </row>
    <row r="232" spans="1:12" ht="14.25">
      <c r="A232" s="443" t="s">
        <v>707</v>
      </c>
      <c r="B232" s="228" t="s">
        <v>995</v>
      </c>
      <c r="C232" s="229" t="s">
        <v>155</v>
      </c>
      <c r="D232" s="229">
        <v>30</v>
      </c>
      <c r="E232" s="238"/>
      <c r="F232" s="218">
        <f t="shared" si="0"/>
        <v>0</v>
      </c>
      <c r="G232" s="218"/>
      <c r="I232" s="172"/>
      <c r="J232" s="172"/>
      <c r="K232" s="238"/>
      <c r="L232" s="218"/>
    </row>
    <row r="233" spans="1:12" ht="12.75">
      <c r="A233" s="443"/>
      <c r="B233" s="228"/>
      <c r="C233" s="229"/>
      <c r="D233" s="229"/>
      <c r="F233" s="218"/>
      <c r="G233" s="218"/>
      <c r="I233" s="172"/>
      <c r="J233" s="172"/>
      <c r="K233" s="176"/>
      <c r="L233" s="218"/>
    </row>
    <row r="234" spans="1:12" ht="12.75">
      <c r="A234" s="443" t="s">
        <v>708</v>
      </c>
      <c r="B234" s="175" t="s">
        <v>712</v>
      </c>
      <c r="C234" s="305" t="s">
        <v>155</v>
      </c>
      <c r="D234" s="229">
        <v>30</v>
      </c>
      <c r="E234" s="238"/>
      <c r="F234" s="218">
        <f t="shared" si="0"/>
        <v>0</v>
      </c>
      <c r="G234" s="218"/>
      <c r="I234" s="287"/>
      <c r="J234" s="172"/>
      <c r="K234" s="238"/>
      <c r="L234" s="218"/>
    </row>
    <row r="235" spans="1:12" ht="12.75">
      <c r="A235" s="443"/>
      <c r="B235" s="228"/>
      <c r="C235" s="229"/>
      <c r="D235" s="229"/>
      <c r="F235" s="218"/>
      <c r="G235" s="218"/>
      <c r="I235" s="172"/>
      <c r="J235" s="172"/>
      <c r="K235" s="176"/>
      <c r="L235" s="218"/>
    </row>
    <row r="236" spans="1:12" ht="12.75">
      <c r="A236" s="443" t="s">
        <v>709</v>
      </c>
      <c r="B236" s="228" t="s">
        <v>710</v>
      </c>
      <c r="C236" s="229" t="s">
        <v>67</v>
      </c>
      <c r="D236" s="229">
        <v>1</v>
      </c>
      <c r="E236" s="238"/>
      <c r="F236" s="218">
        <f t="shared" si="0"/>
        <v>0</v>
      </c>
      <c r="G236" s="218"/>
      <c r="I236" s="172"/>
      <c r="J236" s="172"/>
      <c r="K236" s="238"/>
      <c r="L236" s="218"/>
    </row>
    <row r="237" spans="1:12" ht="12.75">
      <c r="A237" s="173"/>
      <c r="E237" s="207"/>
      <c r="I237" s="172"/>
      <c r="J237" s="204"/>
      <c r="K237" s="207"/>
      <c r="L237" s="207"/>
    </row>
    <row r="238" spans="1:12" ht="12.75">
      <c r="A238" s="240"/>
      <c r="B238" s="211" t="s">
        <v>711</v>
      </c>
      <c r="C238" s="241"/>
      <c r="D238" s="241"/>
      <c r="E238" s="242"/>
      <c r="F238" s="214">
        <f>SUM(F218:F237)</f>
        <v>0</v>
      </c>
      <c r="G238" s="480"/>
      <c r="I238" s="200"/>
      <c r="J238" s="200"/>
      <c r="K238" s="202"/>
      <c r="L238" s="480"/>
    </row>
    <row r="239" spans="1:12" ht="12.75">
      <c r="A239" s="173"/>
      <c r="E239" s="207"/>
      <c r="I239" s="172"/>
      <c r="J239" s="204"/>
      <c r="K239" s="207"/>
      <c r="L239" s="207"/>
    </row>
    <row r="240" spans="1:12" ht="12.75">
      <c r="A240" s="215" t="s">
        <v>588</v>
      </c>
      <c r="B240" s="199" t="s">
        <v>721</v>
      </c>
      <c r="C240" s="200"/>
      <c r="D240" s="201"/>
      <c r="E240" s="202"/>
      <c r="F240" s="203"/>
      <c r="G240" s="203"/>
      <c r="I240" s="200"/>
      <c r="J240" s="201"/>
      <c r="K240" s="202"/>
      <c r="L240" s="203"/>
    </row>
    <row r="241" spans="1:12" ht="12.75">
      <c r="A241" s="173"/>
      <c r="F241" s="176"/>
      <c r="G241" s="176"/>
      <c r="I241" s="172"/>
      <c r="J241" s="204"/>
      <c r="K241" s="176"/>
      <c r="L241" s="176"/>
    </row>
    <row r="242" spans="1:12" ht="12.75">
      <c r="A242" s="173" t="s">
        <v>722</v>
      </c>
      <c r="B242" s="175" t="s">
        <v>763</v>
      </c>
      <c r="C242" s="204" t="s">
        <v>155</v>
      </c>
      <c r="D242" s="243">
        <v>50</v>
      </c>
      <c r="E242" s="238"/>
      <c r="F242" s="218">
        <f>D242*E242</f>
        <v>0</v>
      </c>
      <c r="G242" s="218"/>
      <c r="I242" s="204"/>
      <c r="J242" s="243"/>
      <c r="K242" s="238"/>
      <c r="L242" s="218"/>
    </row>
    <row r="243" spans="1:12" ht="12.75">
      <c r="A243" s="173"/>
      <c r="C243" s="204"/>
      <c r="D243" s="243"/>
      <c r="F243" s="218"/>
      <c r="G243" s="218"/>
      <c r="I243" s="204"/>
      <c r="J243" s="243"/>
      <c r="K243" s="176"/>
      <c r="L243" s="218"/>
    </row>
    <row r="244" spans="1:12" ht="12.75">
      <c r="A244" s="173" t="s">
        <v>723</v>
      </c>
      <c r="B244" s="175" t="s">
        <v>762</v>
      </c>
      <c r="C244" s="204" t="s">
        <v>155</v>
      </c>
      <c r="D244" s="243">
        <v>73</v>
      </c>
      <c r="E244" s="238"/>
      <c r="F244" s="218">
        <f aca="true" t="shared" si="1" ref="F244:F280">D244*E244</f>
        <v>0</v>
      </c>
      <c r="G244" s="218"/>
      <c r="I244" s="204"/>
      <c r="J244" s="243"/>
      <c r="K244" s="238"/>
      <c r="L244" s="218"/>
    </row>
    <row r="245" spans="1:12" ht="12.75">
      <c r="A245" s="173"/>
      <c r="C245" s="204"/>
      <c r="D245" s="243"/>
      <c r="F245" s="218"/>
      <c r="G245" s="218"/>
      <c r="I245" s="204"/>
      <c r="J245" s="243"/>
      <c r="K245" s="176"/>
      <c r="L245" s="218"/>
    </row>
    <row r="246" spans="1:12" ht="38.25">
      <c r="A246" s="173" t="s">
        <v>724</v>
      </c>
      <c r="B246" s="225" t="s">
        <v>764</v>
      </c>
      <c r="C246" s="204" t="s">
        <v>85</v>
      </c>
      <c r="D246" s="243">
        <v>4</v>
      </c>
      <c r="E246" s="238"/>
      <c r="F246" s="218">
        <f t="shared" si="1"/>
        <v>0</v>
      </c>
      <c r="G246" s="218"/>
      <c r="I246" s="204"/>
      <c r="J246" s="243"/>
      <c r="K246" s="238"/>
      <c r="L246" s="218"/>
    </row>
    <row r="247" spans="1:12" ht="12.75">
      <c r="A247" s="173"/>
      <c r="B247" s="225"/>
      <c r="C247" s="204"/>
      <c r="D247" s="243"/>
      <c r="F247" s="218"/>
      <c r="G247" s="218"/>
      <c r="I247" s="204"/>
      <c r="J247" s="243"/>
      <c r="K247" s="176"/>
      <c r="L247" s="218"/>
    </row>
    <row r="248" spans="1:12" ht="25.5">
      <c r="A248" s="173" t="s">
        <v>725</v>
      </c>
      <c r="B248" s="225" t="s">
        <v>779</v>
      </c>
      <c r="C248" s="204" t="s">
        <v>85</v>
      </c>
      <c r="D248" s="243">
        <v>2</v>
      </c>
      <c r="E248" s="238"/>
      <c r="F248" s="218">
        <f t="shared" si="1"/>
        <v>0</v>
      </c>
      <c r="G248" s="218"/>
      <c r="I248" s="204"/>
      <c r="J248" s="243"/>
      <c r="K248" s="238"/>
      <c r="L248" s="218"/>
    </row>
    <row r="249" spans="1:12" ht="12.75">
      <c r="A249" s="173"/>
      <c r="C249" s="204"/>
      <c r="D249" s="243"/>
      <c r="F249" s="218"/>
      <c r="G249" s="218"/>
      <c r="I249" s="204"/>
      <c r="J249" s="243"/>
      <c r="K249" s="176"/>
      <c r="L249" s="218"/>
    </row>
    <row r="250" spans="1:12" ht="140.25">
      <c r="A250" s="173" t="s">
        <v>726</v>
      </c>
      <c r="B250" s="225" t="s">
        <v>780</v>
      </c>
      <c r="C250" s="204" t="s">
        <v>155</v>
      </c>
      <c r="D250" s="243">
        <v>48</v>
      </c>
      <c r="E250" s="238"/>
      <c r="F250" s="218">
        <f t="shared" si="1"/>
        <v>0</v>
      </c>
      <c r="G250" s="218"/>
      <c r="I250" s="204"/>
      <c r="J250" s="243"/>
      <c r="K250" s="238"/>
      <c r="L250" s="218"/>
    </row>
    <row r="251" spans="1:12" ht="12.75">
      <c r="A251" s="173"/>
      <c r="D251" s="243"/>
      <c r="E251" s="207"/>
      <c r="F251" s="218"/>
      <c r="G251" s="218"/>
      <c r="I251" s="172"/>
      <c r="J251" s="243"/>
      <c r="K251" s="207"/>
      <c r="L251" s="218"/>
    </row>
    <row r="252" spans="1:12" ht="140.25">
      <c r="A252" s="173" t="s">
        <v>727</v>
      </c>
      <c r="B252" s="225" t="s">
        <v>781</v>
      </c>
      <c r="C252" s="204" t="s">
        <v>155</v>
      </c>
      <c r="D252" s="243">
        <v>62</v>
      </c>
      <c r="E252" s="238"/>
      <c r="F252" s="218">
        <f t="shared" si="1"/>
        <v>0</v>
      </c>
      <c r="G252" s="218"/>
      <c r="I252" s="204"/>
      <c r="J252" s="243"/>
      <c r="K252" s="238"/>
      <c r="L252" s="218"/>
    </row>
    <row r="253" spans="1:12" ht="12.75">
      <c r="A253" s="173"/>
      <c r="D253" s="243"/>
      <c r="E253" s="207"/>
      <c r="F253" s="218"/>
      <c r="G253" s="218"/>
      <c r="I253" s="172"/>
      <c r="J253" s="243"/>
      <c r="K253" s="207"/>
      <c r="L253" s="218"/>
    </row>
    <row r="254" spans="1:12" ht="38.25">
      <c r="A254" s="173" t="s">
        <v>728</v>
      </c>
      <c r="B254" s="225" t="s">
        <v>782</v>
      </c>
      <c r="C254" s="172" t="s">
        <v>155</v>
      </c>
      <c r="D254" s="243">
        <v>52</v>
      </c>
      <c r="E254" s="207"/>
      <c r="F254" s="218">
        <f t="shared" si="1"/>
        <v>0</v>
      </c>
      <c r="G254" s="218"/>
      <c r="I254" s="172"/>
      <c r="J254" s="243"/>
      <c r="K254" s="207"/>
      <c r="L254" s="218"/>
    </row>
    <row r="255" spans="1:12" ht="12.75">
      <c r="A255" s="173"/>
      <c r="C255" s="204"/>
      <c r="D255" s="243"/>
      <c r="F255" s="218"/>
      <c r="G255" s="218"/>
      <c r="I255" s="204"/>
      <c r="J255" s="243"/>
      <c r="K255" s="176"/>
      <c r="L255" s="218"/>
    </row>
    <row r="256" spans="1:12" ht="38.25">
      <c r="A256" s="173" t="s">
        <v>729</v>
      </c>
      <c r="B256" s="225" t="s">
        <v>783</v>
      </c>
      <c r="C256" s="204" t="s">
        <v>155</v>
      </c>
      <c r="D256" s="243">
        <v>25</v>
      </c>
      <c r="F256" s="218">
        <f t="shared" si="1"/>
        <v>0</v>
      </c>
      <c r="G256" s="218"/>
      <c r="I256" s="204"/>
      <c r="J256" s="243"/>
      <c r="K256" s="176"/>
      <c r="L256" s="218"/>
    </row>
    <row r="257" spans="1:12" ht="12.75">
      <c r="A257" s="173"/>
      <c r="C257" s="204"/>
      <c r="D257" s="243"/>
      <c r="E257" s="239"/>
      <c r="F257" s="218"/>
      <c r="G257" s="218"/>
      <c r="I257" s="204"/>
      <c r="J257" s="243"/>
      <c r="K257" s="239"/>
      <c r="L257" s="218"/>
    </row>
    <row r="258" spans="1:12" ht="38.25">
      <c r="A258" s="173" t="s">
        <v>730</v>
      </c>
      <c r="B258" s="225" t="s">
        <v>784</v>
      </c>
      <c r="C258" s="204" t="s">
        <v>67</v>
      </c>
      <c r="D258" s="243">
        <v>3</v>
      </c>
      <c r="E258" s="238"/>
      <c r="F258" s="218">
        <f t="shared" si="1"/>
        <v>0</v>
      </c>
      <c r="G258" s="218"/>
      <c r="I258" s="204"/>
      <c r="J258" s="243"/>
      <c r="K258" s="238"/>
      <c r="L258" s="218"/>
    </row>
    <row r="259" spans="1:12" ht="12.75">
      <c r="A259" s="173"/>
      <c r="C259" s="204"/>
      <c r="D259" s="243"/>
      <c r="E259" s="239"/>
      <c r="F259" s="218"/>
      <c r="G259" s="218"/>
      <c r="I259" s="204"/>
      <c r="J259" s="243"/>
      <c r="K259" s="239"/>
      <c r="L259" s="218"/>
    </row>
    <row r="260" spans="1:12" ht="51">
      <c r="A260" s="173" t="s">
        <v>731</v>
      </c>
      <c r="B260" s="225" t="s">
        <v>785</v>
      </c>
      <c r="C260" s="204" t="s">
        <v>67</v>
      </c>
      <c r="D260" s="243">
        <v>1</v>
      </c>
      <c r="E260" s="238"/>
      <c r="F260" s="218">
        <f t="shared" si="1"/>
        <v>0</v>
      </c>
      <c r="G260" s="218"/>
      <c r="I260" s="204"/>
      <c r="J260" s="243"/>
      <c r="K260" s="238"/>
      <c r="L260" s="218"/>
    </row>
    <row r="261" spans="1:12" ht="12.75">
      <c r="A261" s="173"/>
      <c r="C261" s="204"/>
      <c r="D261" s="243"/>
      <c r="F261" s="218"/>
      <c r="G261" s="218"/>
      <c r="I261" s="204"/>
      <c r="J261" s="243"/>
      <c r="K261" s="176"/>
      <c r="L261" s="218"/>
    </row>
    <row r="262" spans="1:12" ht="39.75">
      <c r="A262" s="173" t="s">
        <v>732</v>
      </c>
      <c r="B262" s="225" t="s">
        <v>996</v>
      </c>
      <c r="C262" s="204" t="s">
        <v>192</v>
      </c>
      <c r="D262" s="243">
        <v>395</v>
      </c>
      <c r="E262" s="238"/>
      <c r="F262" s="218">
        <f t="shared" si="1"/>
        <v>0</v>
      </c>
      <c r="G262" s="218"/>
      <c r="I262" s="204"/>
      <c r="J262" s="243"/>
      <c r="K262" s="238"/>
      <c r="L262" s="218"/>
    </row>
    <row r="263" spans="1:12" ht="12.75">
      <c r="A263" s="173"/>
      <c r="D263" s="243"/>
      <c r="E263" s="207"/>
      <c r="F263" s="218"/>
      <c r="G263" s="218"/>
      <c r="I263" s="172"/>
      <c r="J263" s="243"/>
      <c r="K263" s="207"/>
      <c r="L263" s="218"/>
    </row>
    <row r="264" spans="1:12" ht="14.25">
      <c r="A264" s="173" t="s">
        <v>733</v>
      </c>
      <c r="B264" s="225" t="s">
        <v>997</v>
      </c>
      <c r="C264" s="204" t="s">
        <v>193</v>
      </c>
      <c r="D264" s="243">
        <v>2</v>
      </c>
      <c r="E264" s="238"/>
      <c r="F264" s="218">
        <f t="shared" si="1"/>
        <v>0</v>
      </c>
      <c r="G264" s="218"/>
      <c r="I264" s="204"/>
      <c r="J264" s="243"/>
      <c r="K264" s="238"/>
      <c r="L264" s="218"/>
    </row>
    <row r="265" spans="1:12" ht="12.75">
      <c r="A265" s="173"/>
      <c r="B265" s="225"/>
      <c r="C265" s="204"/>
      <c r="D265" s="243"/>
      <c r="F265" s="218"/>
      <c r="G265" s="218"/>
      <c r="I265" s="204"/>
      <c r="J265" s="243"/>
      <c r="K265" s="176"/>
      <c r="L265" s="218"/>
    </row>
    <row r="266" spans="1:12" ht="25.5">
      <c r="A266" s="173" t="s">
        <v>734</v>
      </c>
      <c r="B266" s="225" t="s">
        <v>761</v>
      </c>
      <c r="C266" s="204" t="s">
        <v>85</v>
      </c>
      <c r="D266" s="243">
        <v>3</v>
      </c>
      <c r="E266" s="238"/>
      <c r="F266" s="218">
        <f t="shared" si="1"/>
        <v>0</v>
      </c>
      <c r="G266" s="218"/>
      <c r="I266" s="204"/>
      <c r="J266" s="243"/>
      <c r="K266" s="238"/>
      <c r="L266" s="218"/>
    </row>
    <row r="267" spans="1:12" ht="12.75">
      <c r="A267" s="173"/>
      <c r="B267" s="225"/>
      <c r="C267" s="204"/>
      <c r="D267" s="243"/>
      <c r="F267" s="218"/>
      <c r="G267" s="218"/>
      <c r="I267" s="204"/>
      <c r="J267" s="243"/>
      <c r="K267" s="176"/>
      <c r="L267" s="218"/>
    </row>
    <row r="268" spans="1:12" ht="12.75">
      <c r="A268" s="173" t="s">
        <v>735</v>
      </c>
      <c r="B268" s="225" t="s">
        <v>760</v>
      </c>
      <c r="C268" s="204" t="s">
        <v>85</v>
      </c>
      <c r="D268" s="243">
        <v>1</v>
      </c>
      <c r="E268" s="238"/>
      <c r="F268" s="218">
        <f t="shared" si="1"/>
        <v>0</v>
      </c>
      <c r="G268" s="218"/>
      <c r="I268" s="204"/>
      <c r="J268" s="243"/>
      <c r="K268" s="238"/>
      <c r="L268" s="218"/>
    </row>
    <row r="269" spans="1:12" ht="12.75">
      <c r="A269" s="173"/>
      <c r="B269" s="225"/>
      <c r="C269" s="204"/>
      <c r="D269" s="243"/>
      <c r="F269" s="218"/>
      <c r="G269" s="218"/>
      <c r="I269" s="204"/>
      <c r="J269" s="243"/>
      <c r="K269" s="176"/>
      <c r="L269" s="218"/>
    </row>
    <row r="270" spans="1:12" ht="14.25">
      <c r="A270" s="173" t="s">
        <v>736</v>
      </c>
      <c r="B270" s="225" t="s">
        <v>998</v>
      </c>
      <c r="C270" s="204" t="s">
        <v>85</v>
      </c>
      <c r="D270" s="243">
        <v>1</v>
      </c>
      <c r="E270" s="238"/>
      <c r="F270" s="218">
        <f t="shared" si="1"/>
        <v>0</v>
      </c>
      <c r="G270" s="218"/>
      <c r="I270" s="204"/>
      <c r="J270" s="243"/>
      <c r="K270" s="238"/>
      <c r="L270" s="218"/>
    </row>
    <row r="271" spans="1:12" ht="12.75">
      <c r="A271" s="173"/>
      <c r="B271" s="225"/>
      <c r="C271" s="204"/>
      <c r="D271" s="243"/>
      <c r="F271" s="218"/>
      <c r="G271" s="218"/>
      <c r="I271" s="204"/>
      <c r="J271" s="243"/>
      <c r="K271" s="176"/>
      <c r="L271" s="218"/>
    </row>
    <row r="272" spans="1:12" ht="14.25">
      <c r="A272" s="173" t="s">
        <v>737</v>
      </c>
      <c r="B272" s="225" t="s">
        <v>999</v>
      </c>
      <c r="C272" s="204" t="s">
        <v>85</v>
      </c>
      <c r="D272" s="243">
        <v>1</v>
      </c>
      <c r="E272" s="238"/>
      <c r="F272" s="218">
        <f t="shared" si="1"/>
        <v>0</v>
      </c>
      <c r="G272" s="218"/>
      <c r="I272" s="204"/>
      <c r="J272" s="243"/>
      <c r="K272" s="238"/>
      <c r="L272" s="218"/>
    </row>
    <row r="273" spans="1:12" ht="12.75">
      <c r="A273" s="173"/>
      <c r="B273" s="225"/>
      <c r="C273" s="204"/>
      <c r="D273" s="243"/>
      <c r="F273" s="218"/>
      <c r="G273" s="218"/>
      <c r="I273" s="204"/>
      <c r="J273" s="243"/>
      <c r="K273" s="176"/>
      <c r="L273" s="218"/>
    </row>
    <row r="274" spans="1:12" ht="12.75">
      <c r="A274" s="173" t="s">
        <v>738</v>
      </c>
      <c r="B274" s="225" t="s">
        <v>759</v>
      </c>
      <c r="C274" s="204" t="s">
        <v>192</v>
      </c>
      <c r="D274" s="243">
        <v>55</v>
      </c>
      <c r="E274" s="238"/>
      <c r="F274" s="218">
        <f t="shared" si="1"/>
        <v>0</v>
      </c>
      <c r="G274" s="218"/>
      <c r="I274" s="204"/>
      <c r="J274" s="243"/>
      <c r="K274" s="238"/>
      <c r="L274" s="218"/>
    </row>
    <row r="275" spans="1:12" ht="12.75">
      <c r="A275" s="173"/>
      <c r="C275" s="204"/>
      <c r="D275" s="243"/>
      <c r="E275" s="239"/>
      <c r="F275" s="218"/>
      <c r="G275" s="218"/>
      <c r="I275" s="204"/>
      <c r="J275" s="243"/>
      <c r="K275" s="239"/>
      <c r="L275" s="218"/>
    </row>
    <row r="276" spans="1:12" ht="14.25">
      <c r="A276" s="173" t="s">
        <v>739</v>
      </c>
      <c r="B276" s="175" t="s">
        <v>1000</v>
      </c>
      <c r="C276" s="208" t="s">
        <v>155</v>
      </c>
      <c r="D276" s="243">
        <v>58</v>
      </c>
      <c r="E276" s="238"/>
      <c r="F276" s="218">
        <f t="shared" si="1"/>
        <v>0</v>
      </c>
      <c r="G276" s="218"/>
      <c r="I276" s="208"/>
      <c r="J276" s="243"/>
      <c r="K276" s="238"/>
      <c r="L276" s="218"/>
    </row>
    <row r="277" spans="1:12" ht="12.75">
      <c r="A277" s="173"/>
      <c r="C277" s="204"/>
      <c r="D277" s="243"/>
      <c r="E277" s="239"/>
      <c r="F277" s="218"/>
      <c r="G277" s="218"/>
      <c r="I277" s="204"/>
      <c r="J277" s="243"/>
      <c r="K277" s="239"/>
      <c r="L277" s="218"/>
    </row>
    <row r="278" spans="1:12" ht="14.25">
      <c r="A278" s="173" t="s">
        <v>740</v>
      </c>
      <c r="B278" s="175" t="s">
        <v>1001</v>
      </c>
      <c r="C278" s="208" t="s">
        <v>155</v>
      </c>
      <c r="D278" s="243">
        <v>127</v>
      </c>
      <c r="E278" s="238"/>
      <c r="F278" s="218">
        <f t="shared" si="1"/>
        <v>0</v>
      </c>
      <c r="G278" s="218"/>
      <c r="I278" s="208"/>
      <c r="J278" s="243"/>
      <c r="K278" s="238"/>
      <c r="L278" s="218"/>
    </row>
    <row r="279" spans="1:12" ht="12.75">
      <c r="A279" s="173"/>
      <c r="C279" s="204"/>
      <c r="D279" s="243"/>
      <c r="E279" s="239"/>
      <c r="F279" s="218"/>
      <c r="G279" s="218"/>
      <c r="I279" s="204"/>
      <c r="J279" s="243"/>
      <c r="K279" s="239"/>
      <c r="L279" s="218"/>
    </row>
    <row r="280" spans="1:12" ht="14.25">
      <c r="A280" s="173" t="s">
        <v>741</v>
      </c>
      <c r="B280" s="175" t="s">
        <v>1002</v>
      </c>
      <c r="C280" s="208" t="s">
        <v>155</v>
      </c>
      <c r="D280" s="243">
        <v>86</v>
      </c>
      <c r="E280" s="238"/>
      <c r="F280" s="218">
        <f t="shared" si="1"/>
        <v>0</v>
      </c>
      <c r="G280" s="218"/>
      <c r="I280" s="208"/>
      <c r="J280" s="243"/>
      <c r="K280" s="238"/>
      <c r="L280" s="218"/>
    </row>
    <row r="281" spans="1:12" ht="12.75">
      <c r="A281" s="173"/>
      <c r="C281" s="204"/>
      <c r="D281" s="243"/>
      <c r="E281" s="207"/>
      <c r="I281" s="204"/>
      <c r="J281" s="243"/>
      <c r="K281" s="207"/>
      <c r="L281" s="207"/>
    </row>
    <row r="282" spans="1:12" ht="12.75">
      <c r="A282" s="173" t="s">
        <v>742</v>
      </c>
      <c r="B282" s="244" t="s">
        <v>758</v>
      </c>
      <c r="C282" s="204" t="s">
        <v>153</v>
      </c>
      <c r="D282" s="245">
        <v>3</v>
      </c>
      <c r="E282" s="207">
        <f>SUM(F241:F280)</f>
        <v>0</v>
      </c>
      <c r="F282" s="207">
        <f>(E282/100)*D282</f>
        <v>0</v>
      </c>
      <c r="I282" s="204"/>
      <c r="J282" s="245"/>
      <c r="K282" s="207"/>
      <c r="L282" s="207"/>
    </row>
    <row r="283" spans="1:12" ht="12.75">
      <c r="A283" s="173"/>
      <c r="C283" s="204"/>
      <c r="D283" s="243"/>
      <c r="E283" s="207"/>
      <c r="I283" s="204"/>
      <c r="J283" s="243"/>
      <c r="K283" s="207"/>
      <c r="L283" s="207"/>
    </row>
    <row r="284" spans="1:12" ht="12.75">
      <c r="A284" s="173" t="s">
        <v>743</v>
      </c>
      <c r="B284" s="175" t="s">
        <v>757</v>
      </c>
      <c r="C284" s="204" t="s">
        <v>194</v>
      </c>
      <c r="D284" s="243">
        <v>4</v>
      </c>
      <c r="E284" s="238"/>
      <c r="F284" s="218">
        <f>D284*E284</f>
        <v>0</v>
      </c>
      <c r="G284" s="218"/>
      <c r="I284" s="204"/>
      <c r="J284" s="243"/>
      <c r="K284" s="238"/>
      <c r="L284" s="218"/>
    </row>
    <row r="285" spans="1:12" ht="12.75">
      <c r="A285" s="173"/>
      <c r="C285" s="204"/>
      <c r="D285" s="243"/>
      <c r="E285" s="207"/>
      <c r="F285" s="218"/>
      <c r="G285" s="218"/>
      <c r="I285" s="204"/>
      <c r="J285" s="243"/>
      <c r="K285" s="207"/>
      <c r="L285" s="218"/>
    </row>
    <row r="286" spans="1:12" ht="12.75">
      <c r="A286" s="246" t="s">
        <v>744</v>
      </c>
      <c r="B286" s="244" t="s">
        <v>756</v>
      </c>
      <c r="C286" s="204" t="s">
        <v>67</v>
      </c>
      <c r="D286" s="243">
        <v>1</v>
      </c>
      <c r="E286" s="238"/>
      <c r="F286" s="218">
        <f>D286*E286</f>
        <v>0</v>
      </c>
      <c r="G286" s="218"/>
      <c r="I286" s="204"/>
      <c r="J286" s="243"/>
      <c r="K286" s="238"/>
      <c r="L286" s="218"/>
    </row>
    <row r="287" spans="1:12" ht="12.75">
      <c r="A287" s="173"/>
      <c r="C287" s="204"/>
      <c r="D287" s="243"/>
      <c r="E287" s="239"/>
      <c r="F287" s="218"/>
      <c r="G287" s="218"/>
      <c r="I287" s="204"/>
      <c r="J287" s="243"/>
      <c r="K287" s="239"/>
      <c r="L287" s="218"/>
    </row>
    <row r="288" spans="1:12" ht="25.5">
      <c r="A288" s="246" t="s">
        <v>745</v>
      </c>
      <c r="B288" s="244" t="s">
        <v>755</v>
      </c>
      <c r="C288" s="204" t="s">
        <v>67</v>
      </c>
      <c r="D288" s="243">
        <v>1</v>
      </c>
      <c r="E288" s="238"/>
      <c r="F288" s="218">
        <f>D288*E288</f>
        <v>0</v>
      </c>
      <c r="G288" s="218"/>
      <c r="I288" s="204"/>
      <c r="J288" s="243"/>
      <c r="K288" s="238"/>
      <c r="L288" s="218"/>
    </row>
    <row r="289" spans="1:12" ht="12.75">
      <c r="A289" s="247"/>
      <c r="B289" s="244"/>
      <c r="C289" s="204"/>
      <c r="D289" s="243"/>
      <c r="E289" s="239"/>
      <c r="F289" s="218"/>
      <c r="G289" s="218"/>
      <c r="I289" s="204"/>
      <c r="J289" s="243"/>
      <c r="K289" s="239"/>
      <c r="L289" s="218"/>
    </row>
    <row r="290" spans="1:12" ht="12.75">
      <c r="A290" s="246" t="s">
        <v>746</v>
      </c>
      <c r="B290" s="244" t="s">
        <v>747</v>
      </c>
      <c r="C290" s="204" t="s">
        <v>67</v>
      </c>
      <c r="D290" s="204">
        <v>1</v>
      </c>
      <c r="E290" s="238"/>
      <c r="F290" s="218">
        <f>D290*E290</f>
        <v>0</v>
      </c>
      <c r="G290" s="218"/>
      <c r="I290" s="204"/>
      <c r="J290" s="204"/>
      <c r="K290" s="238"/>
      <c r="L290" s="218"/>
    </row>
    <row r="291" spans="1:12" ht="12.75">
      <c r="A291" s="221"/>
      <c r="B291" s="211" t="s">
        <v>748</v>
      </c>
      <c r="C291" s="212"/>
      <c r="D291" s="212"/>
      <c r="E291" s="213"/>
      <c r="F291" s="214">
        <f>SUM(F241:F290)</f>
        <v>0</v>
      </c>
      <c r="G291" s="480"/>
      <c r="I291" s="172"/>
      <c r="J291" s="172"/>
      <c r="K291" s="176"/>
      <c r="L291" s="480"/>
    </row>
  </sheetData>
  <sheetProtection selectLockedCells="1" selectUnlockedCells="1"/>
  <mergeCells count="6">
    <mergeCell ref="B1:D1"/>
    <mergeCell ref="A15:B15"/>
    <mergeCell ref="C15:F15"/>
    <mergeCell ref="B18:F18"/>
    <mergeCell ref="A4:F4"/>
    <mergeCell ref="I15:L15"/>
  </mergeCell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tabColor indexed="44"/>
  </sheetPr>
  <dimension ref="A1:Z280"/>
  <sheetViews>
    <sheetView view="pageBreakPreview" zoomScaleSheetLayoutView="100" workbookViewId="0" topLeftCell="A146">
      <selection activeCell="E184" sqref="E184:E198"/>
    </sheetView>
  </sheetViews>
  <sheetFormatPr defaultColWidth="9.00390625" defaultRowHeight="12.75"/>
  <cols>
    <col min="1" max="1" width="5.75390625" style="1" customWidth="1"/>
    <col min="2" max="2" width="45.75390625" style="130" customWidth="1"/>
    <col min="3" max="3" width="5.75390625" style="36" customWidth="1"/>
    <col min="4" max="4" width="8.75390625" style="36" customWidth="1"/>
    <col min="5" max="5" width="10.75390625" style="34" customWidth="1"/>
    <col min="6" max="7" width="11.75390625" style="34" customWidth="1"/>
    <col min="8" max="8" width="9.00390625" style="483" customWidth="1"/>
    <col min="9" max="9" width="5.75390625" style="36" customWidth="1"/>
    <col min="10" max="10" width="8.75390625" style="36" customWidth="1"/>
    <col min="11" max="11" width="10.75390625" style="34" customWidth="1"/>
    <col min="12" max="12" width="11.75390625" style="34" customWidth="1"/>
    <col min="13" max="13" width="8.25390625" style="5" customWidth="1"/>
    <col min="14" max="14" width="5.75390625" style="36" customWidth="1"/>
    <col min="15" max="15" width="8.75390625" style="36" customWidth="1"/>
    <col min="16" max="16" width="10.75390625" style="34" customWidth="1"/>
    <col min="17" max="17" width="11.75390625" style="34" customWidth="1"/>
    <col min="18" max="18" width="9.00390625" style="5" customWidth="1"/>
    <col min="19" max="19" width="5.75390625" style="36" customWidth="1"/>
    <col min="20" max="20" width="8.75390625" style="36" customWidth="1"/>
    <col min="21" max="21" width="10.75390625" style="34" customWidth="1"/>
    <col min="22" max="22" width="11.75390625" style="34" customWidth="1"/>
    <col min="23" max="16384" width="9.00390625" style="5" customWidth="1"/>
  </cols>
  <sheetData>
    <row r="1" spans="1:26" s="149" customFormat="1" ht="12.75">
      <c r="A1" s="148"/>
      <c r="B1" s="580" t="s">
        <v>0</v>
      </c>
      <c r="C1" s="580"/>
      <c r="D1" s="580"/>
      <c r="E1" s="580"/>
      <c r="F1" s="580"/>
      <c r="G1" s="416"/>
      <c r="H1" s="504"/>
      <c r="I1" s="505"/>
      <c r="J1" s="505"/>
      <c r="K1" s="505"/>
      <c r="L1" s="505"/>
      <c r="M1" s="505"/>
      <c r="N1" s="505"/>
      <c r="O1" s="505"/>
      <c r="P1" s="505"/>
      <c r="Q1" s="505"/>
      <c r="R1" s="505"/>
      <c r="S1" s="505"/>
      <c r="T1" s="505"/>
      <c r="U1" s="505"/>
      <c r="V1" s="505"/>
      <c r="W1" s="505"/>
      <c r="X1" s="505"/>
      <c r="Y1" s="505"/>
      <c r="Z1" s="505"/>
    </row>
    <row r="2" spans="1:26" s="149" customFormat="1" ht="12.75">
      <c r="A2" s="148"/>
      <c r="B2" s="150" t="s">
        <v>52</v>
      </c>
      <c r="C2" s="151"/>
      <c r="D2" s="152"/>
      <c r="E2" s="153"/>
      <c r="F2" s="153"/>
      <c r="G2" s="40"/>
      <c r="H2" s="504"/>
      <c r="I2" s="327"/>
      <c r="J2" s="73"/>
      <c r="K2" s="40"/>
      <c r="L2" s="40"/>
      <c r="M2" s="505"/>
      <c r="N2" s="327"/>
      <c r="O2" s="73"/>
      <c r="P2" s="40"/>
      <c r="Q2" s="40"/>
      <c r="R2" s="505"/>
      <c r="S2" s="327"/>
      <c r="T2" s="73"/>
      <c r="U2" s="40"/>
      <c r="V2" s="40"/>
      <c r="W2" s="505"/>
      <c r="X2" s="505"/>
      <c r="Y2" s="505"/>
      <c r="Z2" s="505"/>
    </row>
    <row r="3" spans="7:26" ht="12.75">
      <c r="G3" s="457"/>
      <c r="H3" s="506"/>
      <c r="I3" s="456"/>
      <c r="J3" s="456"/>
      <c r="K3" s="457"/>
      <c r="L3" s="457"/>
      <c r="M3" s="507"/>
      <c r="N3" s="456"/>
      <c r="O3" s="456"/>
      <c r="P3" s="457"/>
      <c r="Q3" s="457"/>
      <c r="R3" s="507"/>
      <c r="S3" s="456"/>
      <c r="T3" s="456"/>
      <c r="U3" s="457"/>
      <c r="V3" s="457"/>
      <c r="W3" s="507"/>
      <c r="X3" s="507"/>
      <c r="Y3" s="507"/>
      <c r="Z3" s="507"/>
    </row>
    <row r="4" spans="1:26" ht="12.75" customHeight="1">
      <c r="A4" s="582" t="s">
        <v>0</v>
      </c>
      <c r="B4" s="582"/>
      <c r="C4" s="586"/>
      <c r="D4" s="586"/>
      <c r="E4" s="586"/>
      <c r="F4" s="587"/>
      <c r="G4" s="481"/>
      <c r="H4" s="506"/>
      <c r="I4" s="592"/>
      <c r="J4" s="592"/>
      <c r="K4" s="592"/>
      <c r="L4" s="592"/>
      <c r="M4" s="507"/>
      <c r="N4" s="592"/>
      <c r="O4" s="592"/>
      <c r="P4" s="592"/>
      <c r="Q4" s="592"/>
      <c r="R4" s="507"/>
      <c r="S4" s="592"/>
      <c r="T4" s="592"/>
      <c r="U4" s="592"/>
      <c r="V4" s="592"/>
      <c r="W4" s="507"/>
      <c r="X4" s="507"/>
      <c r="Y4" s="507"/>
      <c r="Z4" s="507"/>
    </row>
    <row r="5" spans="1:26" ht="12.75">
      <c r="A5" s="434" t="s">
        <v>61</v>
      </c>
      <c r="B5" s="354" t="s">
        <v>62</v>
      </c>
      <c r="C5" s="353" t="s">
        <v>143</v>
      </c>
      <c r="D5" s="355" t="s">
        <v>63</v>
      </c>
      <c r="E5" s="356" t="s">
        <v>226</v>
      </c>
      <c r="F5" s="495" t="s">
        <v>227</v>
      </c>
      <c r="G5" s="253"/>
      <c r="H5" s="506"/>
      <c r="I5" s="250"/>
      <c r="J5" s="251"/>
      <c r="K5" s="252"/>
      <c r="L5" s="253"/>
      <c r="M5" s="507"/>
      <c r="N5" s="250"/>
      <c r="O5" s="251"/>
      <c r="P5" s="252"/>
      <c r="Q5" s="253"/>
      <c r="R5" s="507"/>
      <c r="S5" s="250"/>
      <c r="T5" s="251"/>
      <c r="U5" s="252"/>
      <c r="V5" s="253"/>
      <c r="W5" s="507"/>
      <c r="X5" s="507"/>
      <c r="Y5" s="507"/>
      <c r="Z5" s="507"/>
    </row>
    <row r="6" spans="1:26" ht="26.25" customHeight="1">
      <c r="A6" s="248"/>
      <c r="B6" s="595" t="s">
        <v>528</v>
      </c>
      <c r="C6" s="596"/>
      <c r="D6" s="596"/>
      <c r="E6" s="596"/>
      <c r="F6" s="596"/>
      <c r="G6" s="479"/>
      <c r="H6" s="506"/>
      <c r="I6" s="507"/>
      <c r="J6" s="507"/>
      <c r="K6" s="507"/>
      <c r="L6" s="507"/>
      <c r="M6" s="507"/>
      <c r="N6" s="507"/>
      <c r="O6" s="507"/>
      <c r="P6" s="507"/>
      <c r="Q6" s="507"/>
      <c r="R6" s="507"/>
      <c r="S6" s="507"/>
      <c r="T6" s="507"/>
      <c r="U6" s="507"/>
      <c r="V6" s="507"/>
      <c r="W6" s="507"/>
      <c r="X6" s="507"/>
      <c r="Y6" s="507"/>
      <c r="Z6" s="507"/>
    </row>
    <row r="7" spans="1:26" ht="12.75">
      <c r="A7" s="248"/>
      <c r="B7" s="249"/>
      <c r="C7" s="250"/>
      <c r="D7" s="251"/>
      <c r="E7" s="252"/>
      <c r="F7" s="253"/>
      <c r="G7" s="253"/>
      <c r="H7" s="506"/>
      <c r="I7" s="250"/>
      <c r="J7" s="251"/>
      <c r="K7" s="252"/>
      <c r="L7" s="253"/>
      <c r="M7" s="507"/>
      <c r="N7" s="250"/>
      <c r="O7" s="251"/>
      <c r="P7" s="252"/>
      <c r="Q7" s="253"/>
      <c r="R7" s="507"/>
      <c r="S7" s="250"/>
      <c r="T7" s="251"/>
      <c r="U7" s="252"/>
      <c r="V7" s="253"/>
      <c r="W7" s="507"/>
      <c r="X7" s="507"/>
      <c r="Y7" s="507"/>
      <c r="Z7" s="507"/>
    </row>
    <row r="8" spans="1:26" ht="12.75">
      <c r="A8" s="445" t="s">
        <v>522</v>
      </c>
      <c r="B8" s="446" t="s">
        <v>54</v>
      </c>
      <c r="C8" s="447"/>
      <c r="D8" s="447"/>
      <c r="E8" s="332"/>
      <c r="F8" s="332"/>
      <c r="G8" s="457"/>
      <c r="H8" s="506"/>
      <c r="I8" s="456"/>
      <c r="J8" s="456"/>
      <c r="K8" s="457"/>
      <c r="L8" s="457"/>
      <c r="M8" s="507"/>
      <c r="N8" s="456"/>
      <c r="O8" s="456"/>
      <c r="P8" s="457"/>
      <c r="Q8" s="457"/>
      <c r="R8" s="507"/>
      <c r="S8" s="456"/>
      <c r="T8" s="456"/>
      <c r="U8" s="457"/>
      <c r="V8" s="457"/>
      <c r="W8" s="507"/>
      <c r="X8" s="507"/>
      <c r="Y8" s="507"/>
      <c r="Z8" s="507"/>
    </row>
    <row r="9" spans="1:26" ht="12.75">
      <c r="A9" s="307"/>
      <c r="B9" s="254"/>
      <c r="C9" s="447"/>
      <c r="D9" s="447"/>
      <c r="E9" s="332"/>
      <c r="F9" s="332"/>
      <c r="G9" s="457"/>
      <c r="H9" s="506"/>
      <c r="I9" s="456"/>
      <c r="J9" s="456"/>
      <c r="K9" s="457"/>
      <c r="L9" s="457"/>
      <c r="M9" s="507"/>
      <c r="N9" s="456"/>
      <c r="O9" s="456"/>
      <c r="P9" s="457"/>
      <c r="Q9" s="457"/>
      <c r="R9" s="507"/>
      <c r="S9" s="456"/>
      <c r="T9" s="456"/>
      <c r="U9" s="457"/>
      <c r="V9" s="457"/>
      <c r="W9" s="507"/>
      <c r="X9" s="507"/>
      <c r="Y9" s="507"/>
      <c r="Z9" s="507"/>
    </row>
    <row r="10" spans="1:26" ht="25.5">
      <c r="A10" s="307" t="s">
        <v>529</v>
      </c>
      <c r="B10" s="254" t="s">
        <v>425</v>
      </c>
      <c r="C10" s="447" t="s">
        <v>67</v>
      </c>
      <c r="D10" s="447">
        <v>1</v>
      </c>
      <c r="E10" s="336"/>
      <c r="F10" s="448">
        <f>D10*E10</f>
        <v>0</v>
      </c>
      <c r="G10" s="448"/>
      <c r="H10" s="506"/>
      <c r="I10" s="456"/>
      <c r="J10" s="456"/>
      <c r="K10" s="40"/>
      <c r="L10" s="448"/>
      <c r="M10" s="507"/>
      <c r="N10" s="456"/>
      <c r="O10" s="456"/>
      <c r="P10" s="40"/>
      <c r="Q10" s="448"/>
      <c r="R10" s="507"/>
      <c r="S10" s="456"/>
      <c r="T10" s="456"/>
      <c r="U10" s="40"/>
      <c r="V10" s="448"/>
      <c r="W10" s="507"/>
      <c r="X10" s="507"/>
      <c r="Y10" s="507"/>
      <c r="Z10" s="507"/>
    </row>
    <row r="11" spans="1:26" ht="11.25" customHeight="1">
      <c r="A11" s="307"/>
      <c r="B11" s="254"/>
      <c r="C11" s="447"/>
      <c r="D11" s="447"/>
      <c r="E11" s="336"/>
      <c r="F11" s="336"/>
      <c r="G11" s="40"/>
      <c r="H11" s="506"/>
      <c r="I11" s="456"/>
      <c r="J11" s="456"/>
      <c r="K11" s="40"/>
      <c r="L11" s="40"/>
      <c r="M11" s="507"/>
      <c r="N11" s="456"/>
      <c r="O11" s="456"/>
      <c r="P11" s="40"/>
      <c r="Q11" s="40"/>
      <c r="R11" s="507"/>
      <c r="S11" s="456"/>
      <c r="T11" s="456"/>
      <c r="U11" s="40"/>
      <c r="V11" s="40"/>
      <c r="W11" s="507"/>
      <c r="X11" s="507"/>
      <c r="Y11" s="507"/>
      <c r="Z11" s="507"/>
    </row>
    <row r="12" spans="1:26" ht="54.75" customHeight="1">
      <c r="A12" s="307" t="s">
        <v>530</v>
      </c>
      <c r="B12" s="254" t="s">
        <v>426</v>
      </c>
      <c r="C12" s="447" t="s">
        <v>155</v>
      </c>
      <c r="D12" s="447">
        <v>6</v>
      </c>
      <c r="E12" s="336"/>
      <c r="F12" s="448">
        <f>D12*E12</f>
        <v>0</v>
      </c>
      <c r="G12" s="448"/>
      <c r="H12" s="506"/>
      <c r="I12" s="456"/>
      <c r="J12" s="456"/>
      <c r="K12" s="40"/>
      <c r="L12" s="448"/>
      <c r="M12" s="507"/>
      <c r="N12" s="456"/>
      <c r="O12" s="456"/>
      <c r="P12" s="40"/>
      <c r="Q12" s="448"/>
      <c r="R12" s="507"/>
      <c r="S12" s="456"/>
      <c r="T12" s="456"/>
      <c r="U12" s="40"/>
      <c r="V12" s="448"/>
      <c r="W12" s="507"/>
      <c r="X12" s="507"/>
      <c r="Y12" s="507"/>
      <c r="Z12" s="507"/>
    </row>
    <row r="13" spans="1:26" ht="12.75">
      <c r="A13" s="307"/>
      <c r="B13" s="254"/>
      <c r="C13" s="447"/>
      <c r="D13" s="447"/>
      <c r="E13" s="336"/>
      <c r="F13" s="336"/>
      <c r="G13" s="40"/>
      <c r="H13" s="506"/>
      <c r="I13" s="456"/>
      <c r="J13" s="456"/>
      <c r="K13" s="40"/>
      <c r="L13" s="40"/>
      <c r="M13" s="507"/>
      <c r="N13" s="456"/>
      <c r="O13" s="456"/>
      <c r="P13" s="40"/>
      <c r="Q13" s="40"/>
      <c r="R13" s="507"/>
      <c r="S13" s="456"/>
      <c r="T13" s="456"/>
      <c r="U13" s="40"/>
      <c r="V13" s="40"/>
      <c r="W13" s="507"/>
      <c r="X13" s="507"/>
      <c r="Y13" s="507"/>
      <c r="Z13" s="507"/>
    </row>
    <row r="14" spans="1:26" ht="12.75">
      <c r="A14" s="307" t="s">
        <v>531</v>
      </c>
      <c r="B14" s="254" t="s">
        <v>427</v>
      </c>
      <c r="C14" s="447" t="s">
        <v>155</v>
      </c>
      <c r="D14" s="447">
        <v>6</v>
      </c>
      <c r="E14" s="336"/>
      <c r="F14" s="448">
        <f>D14*E14</f>
        <v>0</v>
      </c>
      <c r="G14" s="448"/>
      <c r="H14" s="506"/>
      <c r="I14" s="456"/>
      <c r="J14" s="456"/>
      <c r="K14" s="40"/>
      <c r="L14" s="448"/>
      <c r="M14" s="507"/>
      <c r="N14" s="456"/>
      <c r="O14" s="456"/>
      <c r="P14" s="40"/>
      <c r="Q14" s="448"/>
      <c r="R14" s="507"/>
      <c r="S14" s="456"/>
      <c r="T14" s="456"/>
      <c r="U14" s="40"/>
      <c r="V14" s="448"/>
      <c r="W14" s="507"/>
      <c r="X14" s="507"/>
      <c r="Y14" s="507"/>
      <c r="Z14" s="507"/>
    </row>
    <row r="15" spans="1:26" ht="12.75">
      <c r="A15" s="307"/>
      <c r="B15" s="254"/>
      <c r="C15" s="447"/>
      <c r="D15" s="447"/>
      <c r="E15" s="336"/>
      <c r="F15" s="336"/>
      <c r="G15" s="40"/>
      <c r="H15" s="506"/>
      <c r="I15" s="456"/>
      <c r="J15" s="456"/>
      <c r="K15" s="40"/>
      <c r="L15" s="40"/>
      <c r="M15" s="507"/>
      <c r="N15" s="456"/>
      <c r="O15" s="456"/>
      <c r="P15" s="40"/>
      <c r="Q15" s="40"/>
      <c r="R15" s="507"/>
      <c r="S15" s="456"/>
      <c r="T15" s="456"/>
      <c r="U15" s="40"/>
      <c r="V15" s="40"/>
      <c r="W15" s="507"/>
      <c r="X15" s="507"/>
      <c r="Y15" s="507"/>
      <c r="Z15" s="507"/>
    </row>
    <row r="16" spans="1:26" ht="51">
      <c r="A16" s="307" t="s">
        <v>532</v>
      </c>
      <c r="B16" s="449" t="s">
        <v>428</v>
      </c>
      <c r="C16" s="447" t="s">
        <v>155</v>
      </c>
      <c r="D16" s="447">
        <v>3</v>
      </c>
      <c r="E16" s="336"/>
      <c r="F16" s="448">
        <f>D16*E16</f>
        <v>0</v>
      </c>
      <c r="G16" s="448"/>
      <c r="H16" s="506"/>
      <c r="I16" s="456"/>
      <c r="J16" s="456"/>
      <c r="K16" s="40"/>
      <c r="L16" s="448"/>
      <c r="M16" s="507"/>
      <c r="N16" s="456"/>
      <c r="O16" s="456"/>
      <c r="P16" s="40"/>
      <c r="Q16" s="448"/>
      <c r="R16" s="507"/>
      <c r="S16" s="456"/>
      <c r="T16" s="456"/>
      <c r="U16" s="40"/>
      <c r="V16" s="448"/>
      <c r="W16" s="507"/>
      <c r="X16" s="507"/>
      <c r="Y16" s="507"/>
      <c r="Z16" s="507"/>
    </row>
    <row r="17" spans="1:26" ht="12.75">
      <c r="A17" s="307"/>
      <c r="B17" s="449"/>
      <c r="C17" s="447"/>
      <c r="D17" s="447"/>
      <c r="E17" s="336"/>
      <c r="F17" s="336"/>
      <c r="G17" s="40"/>
      <c r="H17" s="506"/>
      <c r="I17" s="456"/>
      <c r="J17" s="456"/>
      <c r="K17" s="40"/>
      <c r="L17" s="40"/>
      <c r="M17" s="507"/>
      <c r="N17" s="456"/>
      <c r="O17" s="456"/>
      <c r="P17" s="40"/>
      <c r="Q17" s="40"/>
      <c r="R17" s="507"/>
      <c r="S17" s="456"/>
      <c r="T17" s="456"/>
      <c r="U17" s="40"/>
      <c r="V17" s="40"/>
      <c r="W17" s="507"/>
      <c r="X17" s="507"/>
      <c r="Y17" s="507"/>
      <c r="Z17" s="507"/>
    </row>
    <row r="18" spans="1:26" ht="12.75">
      <c r="A18" s="307" t="s">
        <v>533</v>
      </c>
      <c r="B18" s="254" t="s">
        <v>427</v>
      </c>
      <c r="C18" s="447" t="s">
        <v>155</v>
      </c>
      <c r="D18" s="447">
        <v>3</v>
      </c>
      <c r="E18" s="336"/>
      <c r="F18" s="448">
        <f>D18*E18</f>
        <v>0</v>
      </c>
      <c r="G18" s="448"/>
      <c r="H18" s="506"/>
      <c r="I18" s="456"/>
      <c r="J18" s="456"/>
      <c r="K18" s="40"/>
      <c r="L18" s="448"/>
      <c r="M18" s="507"/>
      <c r="N18" s="456"/>
      <c r="O18" s="456"/>
      <c r="P18" s="40"/>
      <c r="Q18" s="448"/>
      <c r="R18" s="507"/>
      <c r="S18" s="456"/>
      <c r="T18" s="456"/>
      <c r="U18" s="40"/>
      <c r="V18" s="448"/>
      <c r="W18" s="507"/>
      <c r="X18" s="507"/>
      <c r="Y18" s="507"/>
      <c r="Z18" s="507"/>
    </row>
    <row r="19" spans="1:26" ht="12.75">
      <c r="A19" s="307"/>
      <c r="B19" s="254"/>
      <c r="C19" s="447"/>
      <c r="D19" s="447"/>
      <c r="E19" s="336"/>
      <c r="F19" s="336"/>
      <c r="G19" s="40"/>
      <c r="H19" s="506"/>
      <c r="I19" s="456"/>
      <c r="J19" s="456"/>
      <c r="K19" s="40"/>
      <c r="L19" s="40"/>
      <c r="M19" s="507"/>
      <c r="N19" s="456"/>
      <c r="O19" s="456"/>
      <c r="P19" s="40"/>
      <c r="Q19" s="40"/>
      <c r="R19" s="507"/>
      <c r="S19" s="456"/>
      <c r="T19" s="456"/>
      <c r="U19" s="40"/>
      <c r="V19" s="40"/>
      <c r="W19" s="507"/>
      <c r="X19" s="507"/>
      <c r="Y19" s="507"/>
      <c r="Z19" s="507"/>
    </row>
    <row r="20" spans="1:26" ht="51">
      <c r="A20" s="307" t="s">
        <v>534</v>
      </c>
      <c r="B20" s="254" t="s">
        <v>429</v>
      </c>
      <c r="C20" s="447" t="s">
        <v>155</v>
      </c>
      <c r="D20" s="447">
        <v>12</v>
      </c>
      <c r="E20" s="336"/>
      <c r="F20" s="448">
        <f>D20*E20</f>
        <v>0</v>
      </c>
      <c r="G20" s="448"/>
      <c r="H20" s="506"/>
      <c r="I20" s="456"/>
      <c r="J20" s="456"/>
      <c r="K20" s="40"/>
      <c r="L20" s="448"/>
      <c r="M20" s="507"/>
      <c r="N20" s="456"/>
      <c r="O20" s="456"/>
      <c r="P20" s="40"/>
      <c r="Q20" s="448"/>
      <c r="R20" s="507"/>
      <c r="S20" s="456"/>
      <c r="T20" s="456"/>
      <c r="U20" s="40"/>
      <c r="V20" s="448"/>
      <c r="W20" s="507"/>
      <c r="X20" s="507"/>
      <c r="Y20" s="507"/>
      <c r="Z20" s="507"/>
    </row>
    <row r="21" spans="1:26" ht="12.75">
      <c r="A21" s="307"/>
      <c r="B21" s="254"/>
      <c r="C21" s="447"/>
      <c r="D21" s="447"/>
      <c r="E21" s="336"/>
      <c r="F21" s="336"/>
      <c r="G21" s="40"/>
      <c r="H21" s="506"/>
      <c r="I21" s="456"/>
      <c r="J21" s="456"/>
      <c r="K21" s="40"/>
      <c r="L21" s="40"/>
      <c r="M21" s="507"/>
      <c r="N21" s="456"/>
      <c r="O21" s="456"/>
      <c r="P21" s="40"/>
      <c r="Q21" s="40"/>
      <c r="R21" s="507"/>
      <c r="S21" s="456"/>
      <c r="T21" s="456"/>
      <c r="U21" s="40"/>
      <c r="V21" s="40"/>
      <c r="W21" s="507"/>
      <c r="X21" s="507"/>
      <c r="Y21" s="507"/>
      <c r="Z21" s="507"/>
    </row>
    <row r="22" spans="1:26" ht="12.75">
      <c r="A22" s="307" t="s">
        <v>535</v>
      </c>
      <c r="B22" s="254" t="s">
        <v>430</v>
      </c>
      <c r="C22" s="447" t="s">
        <v>155</v>
      </c>
      <c r="D22" s="447">
        <v>6</v>
      </c>
      <c r="E22" s="336"/>
      <c r="F22" s="448">
        <f>D22*E22</f>
        <v>0</v>
      </c>
      <c r="G22" s="448"/>
      <c r="H22" s="506"/>
      <c r="I22" s="456"/>
      <c r="J22" s="456"/>
      <c r="K22" s="40"/>
      <c r="L22" s="448"/>
      <c r="M22" s="507"/>
      <c r="N22" s="456"/>
      <c r="O22" s="456"/>
      <c r="P22" s="40"/>
      <c r="Q22" s="448"/>
      <c r="R22" s="507"/>
      <c r="S22" s="456"/>
      <c r="T22" s="456"/>
      <c r="U22" s="40"/>
      <c r="V22" s="448"/>
      <c r="W22" s="507"/>
      <c r="X22" s="507"/>
      <c r="Y22" s="507"/>
      <c r="Z22" s="507"/>
    </row>
    <row r="23" spans="1:26" ht="15" customHeight="1">
      <c r="A23" s="307"/>
      <c r="B23" s="254"/>
      <c r="C23" s="447"/>
      <c r="D23" s="447"/>
      <c r="E23" s="336"/>
      <c r="F23" s="336"/>
      <c r="G23" s="40"/>
      <c r="H23" s="506"/>
      <c r="I23" s="456"/>
      <c r="J23" s="456"/>
      <c r="K23" s="40"/>
      <c r="L23" s="40"/>
      <c r="M23" s="507"/>
      <c r="N23" s="456"/>
      <c r="O23" s="456"/>
      <c r="P23" s="40"/>
      <c r="Q23" s="40"/>
      <c r="R23" s="507"/>
      <c r="S23" s="456"/>
      <c r="T23" s="456"/>
      <c r="U23" s="40"/>
      <c r="V23" s="40"/>
      <c r="W23" s="507"/>
      <c r="X23" s="507"/>
      <c r="Y23" s="507"/>
      <c r="Z23" s="507"/>
    </row>
    <row r="24" spans="1:26" ht="25.5">
      <c r="A24" s="307" t="s">
        <v>536</v>
      </c>
      <c r="B24" s="254" t="s">
        <v>431</v>
      </c>
      <c r="C24" s="447" t="s">
        <v>85</v>
      </c>
      <c r="D24" s="447">
        <v>1</v>
      </c>
      <c r="E24" s="336"/>
      <c r="F24" s="448">
        <f>D24*E24</f>
        <v>0</v>
      </c>
      <c r="G24" s="448"/>
      <c r="H24" s="506"/>
      <c r="I24" s="456"/>
      <c r="J24" s="456"/>
      <c r="K24" s="40"/>
      <c r="L24" s="448"/>
      <c r="M24" s="507"/>
      <c r="N24" s="456"/>
      <c r="O24" s="456"/>
      <c r="P24" s="40"/>
      <c r="Q24" s="448"/>
      <c r="R24" s="507"/>
      <c r="S24" s="456"/>
      <c r="T24" s="456"/>
      <c r="U24" s="40"/>
      <c r="V24" s="448"/>
      <c r="W24" s="507"/>
      <c r="X24" s="507"/>
      <c r="Y24" s="507"/>
      <c r="Z24" s="507"/>
    </row>
    <row r="25" spans="1:26" ht="12.75">
      <c r="A25" s="307"/>
      <c r="B25" s="254"/>
      <c r="C25" s="447"/>
      <c r="D25" s="447"/>
      <c r="E25" s="336"/>
      <c r="F25" s="336"/>
      <c r="G25" s="40"/>
      <c r="H25" s="506"/>
      <c r="I25" s="456"/>
      <c r="J25" s="456"/>
      <c r="K25" s="40"/>
      <c r="L25" s="40"/>
      <c r="M25" s="507"/>
      <c r="N25" s="456"/>
      <c r="O25" s="456"/>
      <c r="P25" s="40"/>
      <c r="Q25" s="40"/>
      <c r="R25" s="507"/>
      <c r="S25" s="456"/>
      <c r="T25" s="456"/>
      <c r="U25" s="40"/>
      <c r="V25" s="40"/>
      <c r="W25" s="507"/>
      <c r="X25" s="507"/>
      <c r="Y25" s="507"/>
      <c r="Z25" s="507"/>
    </row>
    <row r="26" spans="1:26" ht="12.75">
      <c r="A26" s="307" t="s">
        <v>537</v>
      </c>
      <c r="B26" s="254" t="s">
        <v>427</v>
      </c>
      <c r="C26" s="447" t="s">
        <v>85</v>
      </c>
      <c r="D26" s="447">
        <v>3</v>
      </c>
      <c r="E26" s="336"/>
      <c r="F26" s="448">
        <f>D26*E26</f>
        <v>0</v>
      </c>
      <c r="G26" s="448"/>
      <c r="H26" s="506"/>
      <c r="I26" s="456"/>
      <c r="J26" s="456"/>
      <c r="K26" s="40"/>
      <c r="L26" s="448"/>
      <c r="M26" s="507"/>
      <c r="N26" s="456"/>
      <c r="O26" s="456"/>
      <c r="P26" s="40"/>
      <c r="Q26" s="448"/>
      <c r="R26" s="507"/>
      <c r="S26" s="456"/>
      <c r="T26" s="456"/>
      <c r="U26" s="40"/>
      <c r="V26" s="448"/>
      <c r="W26" s="507"/>
      <c r="X26" s="507"/>
      <c r="Y26" s="507"/>
      <c r="Z26" s="507"/>
    </row>
    <row r="27" spans="1:26" ht="12.75">
      <c r="A27" s="307"/>
      <c r="B27" s="254"/>
      <c r="C27" s="447"/>
      <c r="D27" s="447"/>
      <c r="E27" s="336"/>
      <c r="F27" s="336"/>
      <c r="G27" s="40"/>
      <c r="H27" s="506"/>
      <c r="I27" s="456"/>
      <c r="J27" s="456"/>
      <c r="K27" s="40"/>
      <c r="L27" s="40"/>
      <c r="M27" s="507"/>
      <c r="N27" s="456"/>
      <c r="O27" s="456"/>
      <c r="P27" s="40"/>
      <c r="Q27" s="40"/>
      <c r="R27" s="507"/>
      <c r="S27" s="456"/>
      <c r="T27" s="456"/>
      <c r="U27" s="40"/>
      <c r="V27" s="40"/>
      <c r="W27" s="507"/>
      <c r="X27" s="507"/>
      <c r="Y27" s="507"/>
      <c r="Z27" s="507"/>
    </row>
    <row r="28" spans="1:26" ht="25.5">
      <c r="A28" s="307" t="s">
        <v>538</v>
      </c>
      <c r="B28" s="254" t="s">
        <v>432</v>
      </c>
      <c r="C28" s="447" t="s">
        <v>67</v>
      </c>
      <c r="D28" s="447">
        <v>1</v>
      </c>
      <c r="E28" s="336"/>
      <c r="F28" s="448">
        <f>D28*E28</f>
        <v>0</v>
      </c>
      <c r="G28" s="448"/>
      <c r="H28" s="506"/>
      <c r="I28" s="456"/>
      <c r="J28" s="456"/>
      <c r="K28" s="40"/>
      <c r="L28" s="448"/>
      <c r="M28" s="507"/>
      <c r="N28" s="456"/>
      <c r="O28" s="456"/>
      <c r="P28" s="40"/>
      <c r="Q28" s="448"/>
      <c r="R28" s="507"/>
      <c r="S28" s="456"/>
      <c r="T28" s="456"/>
      <c r="U28" s="40"/>
      <c r="V28" s="448"/>
      <c r="W28" s="507"/>
      <c r="X28" s="507"/>
      <c r="Y28" s="507"/>
      <c r="Z28" s="507"/>
    </row>
    <row r="29" spans="1:26" ht="12.75">
      <c r="A29" s="307"/>
      <c r="B29" s="254"/>
      <c r="C29" s="447"/>
      <c r="D29" s="447"/>
      <c r="E29" s="336"/>
      <c r="F29" s="336"/>
      <c r="G29" s="40"/>
      <c r="H29" s="506"/>
      <c r="I29" s="456"/>
      <c r="J29" s="456"/>
      <c r="K29" s="40"/>
      <c r="L29" s="40"/>
      <c r="M29" s="507"/>
      <c r="N29" s="456"/>
      <c r="O29" s="456"/>
      <c r="P29" s="40"/>
      <c r="Q29" s="40"/>
      <c r="R29" s="507"/>
      <c r="S29" s="456"/>
      <c r="T29" s="456"/>
      <c r="U29" s="40"/>
      <c r="V29" s="40"/>
      <c r="W29" s="507"/>
      <c r="X29" s="507"/>
      <c r="Y29" s="507"/>
      <c r="Z29" s="507"/>
    </row>
    <row r="30" spans="1:26" ht="51">
      <c r="A30" s="307" t="s">
        <v>539</v>
      </c>
      <c r="B30" s="254" t="s">
        <v>195</v>
      </c>
      <c r="C30" s="447" t="s">
        <v>67</v>
      </c>
      <c r="D30" s="447">
        <v>1</v>
      </c>
      <c r="E30" s="336"/>
      <c r="F30" s="448">
        <f>D30*E30</f>
        <v>0</v>
      </c>
      <c r="G30" s="448"/>
      <c r="H30" s="506"/>
      <c r="I30" s="456"/>
      <c r="J30" s="456"/>
      <c r="K30" s="40"/>
      <c r="L30" s="448"/>
      <c r="M30" s="507"/>
      <c r="N30" s="456"/>
      <c r="O30" s="456"/>
      <c r="P30" s="40"/>
      <c r="Q30" s="448"/>
      <c r="R30" s="507"/>
      <c r="S30" s="456"/>
      <c r="T30" s="456"/>
      <c r="U30" s="40"/>
      <c r="V30" s="448"/>
      <c r="W30" s="507"/>
      <c r="X30" s="507"/>
      <c r="Y30" s="507"/>
      <c r="Z30" s="507"/>
    </row>
    <row r="31" spans="1:26" ht="12.75">
      <c r="A31" s="307"/>
      <c r="B31" s="254"/>
      <c r="C31" s="447"/>
      <c r="D31" s="447"/>
      <c r="E31" s="336"/>
      <c r="F31" s="336"/>
      <c r="G31" s="40"/>
      <c r="H31" s="506"/>
      <c r="I31" s="456"/>
      <c r="J31" s="456"/>
      <c r="K31" s="40"/>
      <c r="L31" s="40"/>
      <c r="M31" s="507"/>
      <c r="N31" s="456"/>
      <c r="O31" s="456"/>
      <c r="P31" s="40"/>
      <c r="Q31" s="40"/>
      <c r="R31" s="507"/>
      <c r="S31" s="456"/>
      <c r="T31" s="456"/>
      <c r="U31" s="40"/>
      <c r="V31" s="40"/>
      <c r="W31" s="507"/>
      <c r="X31" s="507"/>
      <c r="Y31" s="507"/>
      <c r="Z31" s="507"/>
    </row>
    <row r="32" spans="1:26" ht="12.75">
      <c r="A32" s="307"/>
      <c r="B32" s="254" t="s">
        <v>196</v>
      </c>
      <c r="C32" s="447"/>
      <c r="D32" s="447"/>
      <c r="E32" s="336"/>
      <c r="F32" s="336"/>
      <c r="G32" s="40"/>
      <c r="H32" s="506"/>
      <c r="I32" s="456"/>
      <c r="J32" s="456"/>
      <c r="K32" s="40"/>
      <c r="L32" s="40"/>
      <c r="M32" s="507"/>
      <c r="N32" s="456"/>
      <c r="O32" s="456"/>
      <c r="P32" s="40"/>
      <c r="Q32" s="40"/>
      <c r="R32" s="507"/>
      <c r="S32" s="456"/>
      <c r="T32" s="456"/>
      <c r="U32" s="40"/>
      <c r="V32" s="40"/>
      <c r="W32" s="507"/>
      <c r="X32" s="507"/>
      <c r="Y32" s="507"/>
      <c r="Z32" s="507"/>
    </row>
    <row r="33" spans="1:26" ht="12.75">
      <c r="A33" s="307"/>
      <c r="B33" s="254"/>
      <c r="C33" s="447"/>
      <c r="D33" s="447"/>
      <c r="E33" s="336"/>
      <c r="F33" s="336"/>
      <c r="G33" s="40"/>
      <c r="H33" s="506"/>
      <c r="I33" s="456"/>
      <c r="J33" s="456"/>
      <c r="K33" s="40"/>
      <c r="L33" s="40"/>
      <c r="M33" s="507"/>
      <c r="N33" s="456"/>
      <c r="O33" s="456"/>
      <c r="P33" s="40"/>
      <c r="Q33" s="40"/>
      <c r="R33" s="507"/>
      <c r="S33" s="456"/>
      <c r="T33" s="456"/>
      <c r="U33" s="40"/>
      <c r="V33" s="40"/>
      <c r="W33" s="507"/>
      <c r="X33" s="507"/>
      <c r="Y33" s="507"/>
      <c r="Z33" s="507"/>
    </row>
    <row r="34" spans="1:26" ht="38.25">
      <c r="A34" s="307" t="s">
        <v>540</v>
      </c>
      <c r="B34" s="254" t="s">
        <v>433</v>
      </c>
      <c r="C34" s="447" t="s">
        <v>155</v>
      </c>
      <c r="D34" s="447">
        <v>6</v>
      </c>
      <c r="E34" s="336"/>
      <c r="F34" s="448">
        <f>D34*E34</f>
        <v>0</v>
      </c>
      <c r="G34" s="448"/>
      <c r="H34" s="506"/>
      <c r="I34" s="456"/>
      <c r="J34" s="456"/>
      <c r="K34" s="40"/>
      <c r="L34" s="448"/>
      <c r="M34" s="507"/>
      <c r="N34" s="456"/>
      <c r="O34" s="456"/>
      <c r="P34" s="40"/>
      <c r="Q34" s="448"/>
      <c r="R34" s="507"/>
      <c r="S34" s="456"/>
      <c r="T34" s="456"/>
      <c r="U34" s="40"/>
      <c r="V34" s="448"/>
      <c r="W34" s="507"/>
      <c r="X34" s="507"/>
      <c r="Y34" s="507"/>
      <c r="Z34" s="507"/>
    </row>
    <row r="35" spans="1:26" ht="12.75">
      <c r="A35" s="307"/>
      <c r="B35" s="254"/>
      <c r="C35" s="447"/>
      <c r="D35" s="447"/>
      <c r="E35" s="336"/>
      <c r="F35" s="336"/>
      <c r="G35" s="40"/>
      <c r="H35" s="506"/>
      <c r="I35" s="456"/>
      <c r="J35" s="456"/>
      <c r="K35" s="40"/>
      <c r="L35" s="40"/>
      <c r="M35" s="507"/>
      <c r="N35" s="456"/>
      <c r="O35" s="456"/>
      <c r="P35" s="40"/>
      <c r="Q35" s="40"/>
      <c r="R35" s="507"/>
      <c r="S35" s="456"/>
      <c r="T35" s="456"/>
      <c r="U35" s="40"/>
      <c r="V35" s="40"/>
      <c r="W35" s="507"/>
      <c r="X35" s="507"/>
      <c r="Y35" s="507"/>
      <c r="Z35" s="507"/>
    </row>
    <row r="36" spans="1:26" ht="12.75">
      <c r="A36" s="307" t="s">
        <v>541</v>
      </c>
      <c r="B36" s="254" t="s">
        <v>434</v>
      </c>
      <c r="C36" s="447" t="s">
        <v>155</v>
      </c>
      <c r="D36" s="447">
        <v>12</v>
      </c>
      <c r="E36" s="448"/>
      <c r="F36" s="448">
        <f>D36*E36</f>
        <v>0</v>
      </c>
      <c r="G36" s="448"/>
      <c r="H36" s="506"/>
      <c r="I36" s="456"/>
      <c r="J36" s="456"/>
      <c r="K36" s="448"/>
      <c r="L36" s="448"/>
      <c r="M36" s="507"/>
      <c r="N36" s="456"/>
      <c r="O36" s="456"/>
      <c r="P36" s="448"/>
      <c r="Q36" s="448"/>
      <c r="R36" s="507"/>
      <c r="S36" s="456"/>
      <c r="T36" s="456"/>
      <c r="U36" s="448"/>
      <c r="V36" s="448"/>
      <c r="W36" s="507"/>
      <c r="X36" s="507"/>
      <c r="Y36" s="507"/>
      <c r="Z36" s="507"/>
    </row>
    <row r="37" spans="1:26" ht="12.75">
      <c r="A37" s="307"/>
      <c r="B37" s="254"/>
      <c r="C37" s="447"/>
      <c r="D37" s="447"/>
      <c r="E37" s="336"/>
      <c r="F37" s="336"/>
      <c r="G37" s="40"/>
      <c r="H37" s="506"/>
      <c r="I37" s="456"/>
      <c r="J37" s="456"/>
      <c r="K37" s="40"/>
      <c r="L37" s="40"/>
      <c r="M37" s="507"/>
      <c r="N37" s="456"/>
      <c r="O37" s="456"/>
      <c r="P37" s="40"/>
      <c r="Q37" s="40"/>
      <c r="R37" s="507"/>
      <c r="S37" s="456"/>
      <c r="T37" s="456"/>
      <c r="U37" s="40"/>
      <c r="V37" s="40"/>
      <c r="W37" s="507"/>
      <c r="X37" s="507"/>
      <c r="Y37" s="507"/>
      <c r="Z37" s="507"/>
    </row>
    <row r="38" spans="1:26" ht="12.75">
      <c r="A38" s="307" t="s">
        <v>542</v>
      </c>
      <c r="B38" s="254" t="s">
        <v>435</v>
      </c>
      <c r="C38" s="447" t="s">
        <v>155</v>
      </c>
      <c r="D38" s="447">
        <v>1</v>
      </c>
      <c r="E38" s="336"/>
      <c r="F38" s="448">
        <f>D38*E38</f>
        <v>0</v>
      </c>
      <c r="G38" s="448"/>
      <c r="H38" s="506"/>
      <c r="I38" s="456"/>
      <c r="J38" s="456"/>
      <c r="K38" s="40"/>
      <c r="L38" s="448"/>
      <c r="M38" s="507"/>
      <c r="N38" s="456"/>
      <c r="O38" s="456"/>
      <c r="P38" s="40"/>
      <c r="Q38" s="448"/>
      <c r="R38" s="507"/>
      <c r="S38" s="456"/>
      <c r="T38" s="456"/>
      <c r="U38" s="40"/>
      <c r="V38" s="448"/>
      <c r="W38" s="507"/>
      <c r="X38" s="507"/>
      <c r="Y38" s="507"/>
      <c r="Z38" s="507"/>
    </row>
    <row r="39" spans="1:26" ht="12.75">
      <c r="A39" s="307"/>
      <c r="B39" s="254"/>
      <c r="C39" s="447"/>
      <c r="D39" s="447"/>
      <c r="E39" s="336"/>
      <c r="F39" s="336"/>
      <c r="G39" s="40"/>
      <c r="H39" s="506"/>
      <c r="I39" s="456"/>
      <c r="J39" s="456"/>
      <c r="K39" s="40"/>
      <c r="L39" s="40"/>
      <c r="M39" s="507"/>
      <c r="N39" s="456"/>
      <c r="O39" s="456"/>
      <c r="P39" s="40"/>
      <c r="Q39" s="40"/>
      <c r="R39" s="507"/>
      <c r="S39" s="456"/>
      <c r="T39" s="456"/>
      <c r="U39" s="40"/>
      <c r="V39" s="40"/>
      <c r="W39" s="507"/>
      <c r="X39" s="507"/>
      <c r="Y39" s="507"/>
      <c r="Z39" s="507"/>
    </row>
    <row r="40" spans="1:26" ht="12.75">
      <c r="A40" s="307" t="s">
        <v>543</v>
      </c>
      <c r="B40" s="254" t="s">
        <v>436</v>
      </c>
      <c r="C40" s="447" t="s">
        <v>155</v>
      </c>
      <c r="D40" s="447">
        <v>12</v>
      </c>
      <c r="E40" s="336"/>
      <c r="F40" s="448">
        <f>D40*E40</f>
        <v>0</v>
      </c>
      <c r="G40" s="448"/>
      <c r="H40" s="506"/>
      <c r="I40" s="456"/>
      <c r="J40" s="456"/>
      <c r="K40" s="40"/>
      <c r="L40" s="448"/>
      <c r="M40" s="507"/>
      <c r="N40" s="456"/>
      <c r="O40" s="456"/>
      <c r="P40" s="40"/>
      <c r="Q40" s="448"/>
      <c r="R40" s="507"/>
      <c r="S40" s="456"/>
      <c r="T40" s="456"/>
      <c r="U40" s="40"/>
      <c r="V40" s="448"/>
      <c r="W40" s="507"/>
      <c r="X40" s="507"/>
      <c r="Y40" s="507"/>
      <c r="Z40" s="507"/>
    </row>
    <row r="41" spans="1:26" ht="12.75">
      <c r="A41" s="307"/>
      <c r="B41" s="254"/>
      <c r="C41" s="447"/>
      <c r="D41" s="447"/>
      <c r="E41" s="336"/>
      <c r="F41" s="336"/>
      <c r="G41" s="40"/>
      <c r="H41" s="506"/>
      <c r="I41" s="456"/>
      <c r="J41" s="456"/>
      <c r="K41" s="40"/>
      <c r="L41" s="40"/>
      <c r="M41" s="507"/>
      <c r="N41" s="456"/>
      <c r="O41" s="456"/>
      <c r="P41" s="40"/>
      <c r="Q41" s="40"/>
      <c r="R41" s="507"/>
      <c r="S41" s="456"/>
      <c r="T41" s="456"/>
      <c r="U41" s="40"/>
      <c r="V41" s="40"/>
      <c r="W41" s="507"/>
      <c r="X41" s="507"/>
      <c r="Y41" s="507"/>
      <c r="Z41" s="507"/>
    </row>
    <row r="42" spans="1:26" ht="25.5">
      <c r="A42" s="307" t="s">
        <v>544</v>
      </c>
      <c r="B42" s="254" t="s">
        <v>437</v>
      </c>
      <c r="C42" s="447" t="s">
        <v>85</v>
      </c>
      <c r="D42" s="447">
        <v>3</v>
      </c>
      <c r="E42" s="336"/>
      <c r="F42" s="448">
        <f>D42*E42</f>
        <v>0</v>
      </c>
      <c r="G42" s="448"/>
      <c r="H42" s="506"/>
      <c r="I42" s="456"/>
      <c r="J42" s="456"/>
      <c r="K42" s="40"/>
      <c r="L42" s="448"/>
      <c r="M42" s="507"/>
      <c r="N42" s="456"/>
      <c r="O42" s="456"/>
      <c r="P42" s="40"/>
      <c r="Q42" s="448"/>
      <c r="R42" s="507"/>
      <c r="S42" s="456"/>
      <c r="T42" s="456"/>
      <c r="U42" s="40"/>
      <c r="V42" s="448"/>
      <c r="W42" s="507"/>
      <c r="X42" s="507"/>
      <c r="Y42" s="507"/>
      <c r="Z42" s="507"/>
    </row>
    <row r="43" spans="1:26" ht="12.75">
      <c r="A43" s="307"/>
      <c r="B43" s="254"/>
      <c r="C43" s="447"/>
      <c r="D43" s="447"/>
      <c r="E43" s="336"/>
      <c r="F43" s="336"/>
      <c r="G43" s="40"/>
      <c r="H43" s="506"/>
      <c r="I43" s="456"/>
      <c r="J43" s="456"/>
      <c r="K43" s="40"/>
      <c r="L43" s="40"/>
      <c r="M43" s="507"/>
      <c r="N43" s="456"/>
      <c r="O43" s="456"/>
      <c r="P43" s="40"/>
      <c r="Q43" s="40"/>
      <c r="R43" s="507"/>
      <c r="S43" s="456"/>
      <c r="T43" s="456"/>
      <c r="U43" s="40"/>
      <c r="V43" s="40"/>
      <c r="W43" s="507"/>
      <c r="X43" s="507"/>
      <c r="Y43" s="507"/>
      <c r="Z43" s="507"/>
    </row>
    <row r="44" spans="1:26" ht="12.75">
      <c r="A44" s="307" t="s">
        <v>545</v>
      </c>
      <c r="B44" s="254" t="s">
        <v>438</v>
      </c>
      <c r="C44" s="447" t="s">
        <v>85</v>
      </c>
      <c r="D44" s="447">
        <v>2</v>
      </c>
      <c r="E44" s="336"/>
      <c r="F44" s="448">
        <f>D44*E44</f>
        <v>0</v>
      </c>
      <c r="G44" s="448"/>
      <c r="H44" s="506"/>
      <c r="I44" s="456"/>
      <c r="J44" s="456"/>
      <c r="K44" s="40"/>
      <c r="L44" s="448"/>
      <c r="M44" s="507"/>
      <c r="N44" s="456"/>
      <c r="O44" s="456"/>
      <c r="P44" s="40"/>
      <c r="Q44" s="448"/>
      <c r="R44" s="507"/>
      <c r="S44" s="456"/>
      <c r="T44" s="456"/>
      <c r="U44" s="40"/>
      <c r="V44" s="448"/>
      <c r="W44" s="507"/>
      <c r="X44" s="507"/>
      <c r="Y44" s="507"/>
      <c r="Z44" s="507"/>
    </row>
    <row r="45" spans="1:26" ht="14.25" customHeight="1">
      <c r="A45" s="307"/>
      <c r="B45" s="254"/>
      <c r="C45" s="447"/>
      <c r="D45" s="447"/>
      <c r="E45" s="336"/>
      <c r="F45" s="336"/>
      <c r="G45" s="40"/>
      <c r="H45" s="506"/>
      <c r="I45" s="456"/>
      <c r="J45" s="456"/>
      <c r="K45" s="40"/>
      <c r="L45" s="40"/>
      <c r="M45" s="507"/>
      <c r="N45" s="456"/>
      <c r="O45" s="456"/>
      <c r="P45" s="40"/>
      <c r="Q45" s="40"/>
      <c r="R45" s="507"/>
      <c r="S45" s="456"/>
      <c r="T45" s="456"/>
      <c r="U45" s="40"/>
      <c r="V45" s="40"/>
      <c r="W45" s="507"/>
      <c r="X45" s="507"/>
      <c r="Y45" s="507"/>
      <c r="Z45" s="507"/>
    </row>
    <row r="46" spans="1:26" ht="25.5">
      <c r="A46" s="307" t="s">
        <v>546</v>
      </c>
      <c r="B46" s="254" t="s">
        <v>439</v>
      </c>
      <c r="C46" s="447" t="s">
        <v>85</v>
      </c>
      <c r="D46" s="447">
        <v>10</v>
      </c>
      <c r="E46" s="448"/>
      <c r="F46" s="448">
        <f>D46*E46</f>
        <v>0</v>
      </c>
      <c r="G46" s="448"/>
      <c r="H46" s="506"/>
      <c r="I46" s="456"/>
      <c r="J46" s="456"/>
      <c r="K46" s="448"/>
      <c r="L46" s="448"/>
      <c r="M46" s="507"/>
      <c r="N46" s="456"/>
      <c r="O46" s="456"/>
      <c r="P46" s="448"/>
      <c r="Q46" s="448"/>
      <c r="R46" s="507"/>
      <c r="S46" s="456"/>
      <c r="T46" s="456"/>
      <c r="U46" s="448"/>
      <c r="V46" s="448"/>
      <c r="W46" s="507"/>
      <c r="X46" s="507"/>
      <c r="Y46" s="507"/>
      <c r="Z46" s="507"/>
    </row>
    <row r="47" spans="1:26" ht="12.75">
      <c r="A47" s="307"/>
      <c r="B47" s="254"/>
      <c r="C47" s="447"/>
      <c r="D47" s="447"/>
      <c r="E47" s="448"/>
      <c r="F47" s="448"/>
      <c r="G47" s="448"/>
      <c r="H47" s="506"/>
      <c r="I47" s="456"/>
      <c r="J47" s="456"/>
      <c r="K47" s="448"/>
      <c r="L47" s="448"/>
      <c r="M47" s="507"/>
      <c r="N47" s="456"/>
      <c r="O47" s="456"/>
      <c r="P47" s="448"/>
      <c r="Q47" s="448"/>
      <c r="R47" s="507"/>
      <c r="S47" s="456"/>
      <c r="T47" s="456"/>
      <c r="U47" s="448"/>
      <c r="V47" s="448"/>
      <c r="W47" s="507"/>
      <c r="X47" s="507"/>
      <c r="Y47" s="507"/>
      <c r="Z47" s="507"/>
    </row>
    <row r="48" spans="1:26" ht="12.75">
      <c r="A48" s="307" t="s">
        <v>547</v>
      </c>
      <c r="B48" s="254" t="s">
        <v>440</v>
      </c>
      <c r="C48" s="447" t="s">
        <v>85</v>
      </c>
      <c r="D48" s="447">
        <v>5</v>
      </c>
      <c r="E48" s="448"/>
      <c r="F48" s="448">
        <f>D48*E48</f>
        <v>0</v>
      </c>
      <c r="G48" s="448"/>
      <c r="H48" s="506"/>
      <c r="I48" s="456"/>
      <c r="J48" s="456"/>
      <c r="K48" s="448"/>
      <c r="L48" s="448"/>
      <c r="M48" s="507"/>
      <c r="N48" s="456"/>
      <c r="O48" s="456"/>
      <c r="P48" s="448"/>
      <c r="Q48" s="448"/>
      <c r="R48" s="507"/>
      <c r="S48" s="456"/>
      <c r="T48" s="456"/>
      <c r="U48" s="448"/>
      <c r="V48" s="448"/>
      <c r="W48" s="507"/>
      <c r="X48" s="507"/>
      <c r="Y48" s="507"/>
      <c r="Z48" s="507"/>
    </row>
    <row r="49" spans="1:26" ht="12.75">
      <c r="A49" s="307"/>
      <c r="B49" s="254"/>
      <c r="C49" s="447"/>
      <c r="D49" s="447"/>
      <c r="E49" s="336"/>
      <c r="F49" s="336"/>
      <c r="G49" s="40"/>
      <c r="H49" s="506"/>
      <c r="I49" s="456"/>
      <c r="J49" s="456"/>
      <c r="K49" s="40"/>
      <c r="L49" s="40"/>
      <c r="M49" s="507"/>
      <c r="N49" s="456"/>
      <c r="O49" s="456"/>
      <c r="P49" s="40"/>
      <c r="Q49" s="40"/>
      <c r="R49" s="507"/>
      <c r="S49" s="456"/>
      <c r="T49" s="456"/>
      <c r="U49" s="40"/>
      <c r="V49" s="40"/>
      <c r="W49" s="507"/>
      <c r="X49" s="507"/>
      <c r="Y49" s="507"/>
      <c r="Z49" s="507"/>
    </row>
    <row r="50" spans="1:26" ht="12.75">
      <c r="A50" s="307" t="s">
        <v>548</v>
      </c>
      <c r="B50" s="254" t="s">
        <v>441</v>
      </c>
      <c r="C50" s="447" t="s">
        <v>85</v>
      </c>
      <c r="D50" s="447">
        <v>2</v>
      </c>
      <c r="E50" s="336"/>
      <c r="F50" s="448">
        <f>D50*E50</f>
        <v>0</v>
      </c>
      <c r="G50" s="448"/>
      <c r="H50" s="506"/>
      <c r="I50" s="456"/>
      <c r="J50" s="456"/>
      <c r="K50" s="40"/>
      <c r="L50" s="448"/>
      <c r="M50" s="507"/>
      <c r="N50" s="456"/>
      <c r="O50" s="456"/>
      <c r="P50" s="40"/>
      <c r="Q50" s="448"/>
      <c r="R50" s="507"/>
      <c r="S50" s="456"/>
      <c r="T50" s="456"/>
      <c r="U50" s="40"/>
      <c r="V50" s="448"/>
      <c r="W50" s="507"/>
      <c r="X50" s="507"/>
      <c r="Y50" s="507"/>
      <c r="Z50" s="507"/>
    </row>
    <row r="51" spans="1:26" ht="12.75">
      <c r="A51" s="307"/>
      <c r="B51" s="254"/>
      <c r="C51" s="447"/>
      <c r="D51" s="447"/>
      <c r="E51" s="336"/>
      <c r="F51" s="336"/>
      <c r="G51" s="40"/>
      <c r="H51" s="506"/>
      <c r="I51" s="456"/>
      <c r="J51" s="456"/>
      <c r="K51" s="40"/>
      <c r="L51" s="40"/>
      <c r="M51" s="507"/>
      <c r="N51" s="456"/>
      <c r="O51" s="456"/>
      <c r="P51" s="40"/>
      <c r="Q51" s="40"/>
      <c r="R51" s="507"/>
      <c r="S51" s="456"/>
      <c r="T51" s="456"/>
      <c r="U51" s="40"/>
      <c r="V51" s="40"/>
      <c r="W51" s="507"/>
      <c r="X51" s="507"/>
      <c r="Y51" s="507"/>
      <c r="Z51" s="507"/>
    </row>
    <row r="52" spans="1:26" ht="12.75">
      <c r="A52" s="307" t="s">
        <v>549</v>
      </c>
      <c r="B52" s="254" t="s">
        <v>442</v>
      </c>
      <c r="C52" s="447" t="s">
        <v>85</v>
      </c>
      <c r="D52" s="447">
        <v>2</v>
      </c>
      <c r="E52" s="336"/>
      <c r="F52" s="448">
        <f>D52*E52</f>
        <v>0</v>
      </c>
      <c r="G52" s="448"/>
      <c r="H52" s="506"/>
      <c r="I52" s="456"/>
      <c r="J52" s="456"/>
      <c r="K52" s="40"/>
      <c r="L52" s="448"/>
      <c r="M52" s="507"/>
      <c r="N52" s="456"/>
      <c r="O52" s="456"/>
      <c r="P52" s="40"/>
      <c r="Q52" s="448"/>
      <c r="R52" s="507"/>
      <c r="S52" s="456"/>
      <c r="T52" s="456"/>
      <c r="U52" s="40"/>
      <c r="V52" s="448"/>
      <c r="W52" s="507"/>
      <c r="X52" s="507"/>
      <c r="Y52" s="507"/>
      <c r="Z52" s="507"/>
    </row>
    <row r="53" spans="1:26" ht="12.75">
      <c r="A53" s="307"/>
      <c r="B53" s="254"/>
      <c r="C53" s="447"/>
      <c r="D53" s="447"/>
      <c r="E53" s="336"/>
      <c r="F53" s="336"/>
      <c r="G53" s="40"/>
      <c r="H53" s="506"/>
      <c r="I53" s="456"/>
      <c r="J53" s="456"/>
      <c r="K53" s="40"/>
      <c r="L53" s="40"/>
      <c r="M53" s="507"/>
      <c r="N53" s="456"/>
      <c r="O53" s="456"/>
      <c r="P53" s="40"/>
      <c r="Q53" s="40"/>
      <c r="R53" s="507"/>
      <c r="S53" s="456"/>
      <c r="T53" s="456"/>
      <c r="U53" s="40"/>
      <c r="V53" s="40"/>
      <c r="W53" s="507"/>
      <c r="X53" s="507"/>
      <c r="Y53" s="507"/>
      <c r="Z53" s="507"/>
    </row>
    <row r="54" spans="1:26" ht="25.5">
      <c r="A54" s="307" t="s">
        <v>550</v>
      </c>
      <c r="B54" s="254" t="s">
        <v>443</v>
      </c>
      <c r="C54" s="447" t="s">
        <v>85</v>
      </c>
      <c r="D54" s="447">
        <v>2</v>
      </c>
      <c r="E54" s="336"/>
      <c r="F54" s="448">
        <f>D54*E54</f>
        <v>0</v>
      </c>
      <c r="G54" s="448"/>
      <c r="H54" s="506"/>
      <c r="I54" s="456"/>
      <c r="J54" s="456"/>
      <c r="K54" s="40"/>
      <c r="L54" s="448"/>
      <c r="M54" s="507"/>
      <c r="N54" s="456"/>
      <c r="O54" s="456"/>
      <c r="P54" s="40"/>
      <c r="Q54" s="448"/>
      <c r="R54" s="507"/>
      <c r="S54" s="456"/>
      <c r="T54" s="456"/>
      <c r="U54" s="40"/>
      <c r="V54" s="448"/>
      <c r="W54" s="507"/>
      <c r="X54" s="507"/>
      <c r="Y54" s="507"/>
      <c r="Z54" s="507"/>
    </row>
    <row r="55" spans="1:26" ht="12.75">
      <c r="A55" s="307"/>
      <c r="B55" s="254"/>
      <c r="C55" s="447"/>
      <c r="D55" s="447"/>
      <c r="E55" s="336"/>
      <c r="F55" s="336"/>
      <c r="G55" s="40"/>
      <c r="H55" s="506"/>
      <c r="I55" s="456"/>
      <c r="J55" s="456"/>
      <c r="K55" s="40"/>
      <c r="L55" s="40"/>
      <c r="M55" s="507"/>
      <c r="N55" s="456"/>
      <c r="O55" s="456"/>
      <c r="P55" s="40"/>
      <c r="Q55" s="40"/>
      <c r="R55" s="507"/>
      <c r="S55" s="456"/>
      <c r="T55" s="456"/>
      <c r="U55" s="40"/>
      <c r="V55" s="40"/>
      <c r="W55" s="507"/>
      <c r="X55" s="507"/>
      <c r="Y55" s="507"/>
      <c r="Z55" s="507"/>
    </row>
    <row r="56" spans="1:26" ht="12.75">
      <c r="A56" s="307" t="s">
        <v>551</v>
      </c>
      <c r="B56" s="254" t="s">
        <v>444</v>
      </c>
      <c r="C56" s="447" t="s">
        <v>85</v>
      </c>
      <c r="D56" s="447">
        <v>2</v>
      </c>
      <c r="E56" s="336"/>
      <c r="F56" s="448">
        <f>D56*E56</f>
        <v>0</v>
      </c>
      <c r="G56" s="448"/>
      <c r="H56" s="506"/>
      <c r="I56" s="456"/>
      <c r="J56" s="456"/>
      <c r="K56" s="40"/>
      <c r="L56" s="448"/>
      <c r="M56" s="507"/>
      <c r="N56" s="456"/>
      <c r="O56" s="456"/>
      <c r="P56" s="40"/>
      <c r="Q56" s="448"/>
      <c r="R56" s="507"/>
      <c r="S56" s="456"/>
      <c r="T56" s="456"/>
      <c r="U56" s="40"/>
      <c r="V56" s="448"/>
      <c r="W56" s="507"/>
      <c r="X56" s="507"/>
      <c r="Y56" s="507"/>
      <c r="Z56" s="507"/>
    </row>
    <row r="57" spans="1:26" ht="12.75">
      <c r="A57" s="307"/>
      <c r="B57" s="254"/>
      <c r="C57" s="447"/>
      <c r="D57" s="447"/>
      <c r="E57" s="336"/>
      <c r="F57" s="336"/>
      <c r="G57" s="40"/>
      <c r="H57" s="506"/>
      <c r="I57" s="456"/>
      <c r="J57" s="456"/>
      <c r="K57" s="40"/>
      <c r="L57" s="40"/>
      <c r="M57" s="507"/>
      <c r="N57" s="456"/>
      <c r="O57" s="456"/>
      <c r="P57" s="40"/>
      <c r="Q57" s="40"/>
      <c r="R57" s="507"/>
      <c r="S57" s="456"/>
      <c r="T57" s="456"/>
      <c r="U57" s="40"/>
      <c r="V57" s="40"/>
      <c r="W57" s="507"/>
      <c r="X57" s="507"/>
      <c r="Y57" s="507"/>
      <c r="Z57" s="507"/>
    </row>
    <row r="58" spans="1:26" ht="12.75">
      <c r="A58" s="307" t="s">
        <v>552</v>
      </c>
      <c r="B58" s="254" t="s">
        <v>445</v>
      </c>
      <c r="C58" s="447" t="s">
        <v>85</v>
      </c>
      <c r="D58" s="447">
        <v>2</v>
      </c>
      <c r="E58" s="336"/>
      <c r="F58" s="448">
        <f>D58*E58</f>
        <v>0</v>
      </c>
      <c r="G58" s="448"/>
      <c r="H58" s="506"/>
      <c r="I58" s="456"/>
      <c r="J58" s="456"/>
      <c r="K58" s="40"/>
      <c r="L58" s="448"/>
      <c r="M58" s="507"/>
      <c r="N58" s="456"/>
      <c r="O58" s="456"/>
      <c r="P58" s="40"/>
      <c r="Q58" s="448"/>
      <c r="R58" s="507"/>
      <c r="S58" s="456"/>
      <c r="T58" s="456"/>
      <c r="U58" s="40"/>
      <c r="V58" s="448"/>
      <c r="W58" s="507"/>
      <c r="X58" s="507"/>
      <c r="Y58" s="507"/>
      <c r="Z58" s="507"/>
    </row>
    <row r="59" spans="1:26" ht="12.75">
      <c r="A59" s="307"/>
      <c r="B59" s="254"/>
      <c r="C59" s="447"/>
      <c r="D59" s="447"/>
      <c r="E59" s="336"/>
      <c r="F59" s="336"/>
      <c r="G59" s="40"/>
      <c r="H59" s="506"/>
      <c r="I59" s="456"/>
      <c r="J59" s="456"/>
      <c r="K59" s="40"/>
      <c r="L59" s="40"/>
      <c r="M59" s="507"/>
      <c r="N59" s="456"/>
      <c r="O59" s="456"/>
      <c r="P59" s="40"/>
      <c r="Q59" s="40"/>
      <c r="R59" s="507"/>
      <c r="S59" s="456"/>
      <c r="T59" s="456"/>
      <c r="U59" s="40"/>
      <c r="V59" s="40"/>
      <c r="W59" s="507"/>
      <c r="X59" s="507"/>
      <c r="Y59" s="507"/>
      <c r="Z59" s="507"/>
    </row>
    <row r="60" spans="1:26" ht="25.5">
      <c r="A60" s="307" t="s">
        <v>553</v>
      </c>
      <c r="B60" s="254" t="s">
        <v>446</v>
      </c>
      <c r="C60" s="447" t="s">
        <v>85</v>
      </c>
      <c r="D60" s="447">
        <v>1</v>
      </c>
      <c r="E60" s="336"/>
      <c r="F60" s="448">
        <f>D60*E60</f>
        <v>0</v>
      </c>
      <c r="G60" s="448"/>
      <c r="H60" s="506"/>
      <c r="I60" s="456"/>
      <c r="J60" s="456"/>
      <c r="K60" s="40"/>
      <c r="L60" s="448"/>
      <c r="M60" s="507"/>
      <c r="N60" s="456"/>
      <c r="O60" s="456"/>
      <c r="P60" s="40"/>
      <c r="Q60" s="448"/>
      <c r="R60" s="507"/>
      <c r="S60" s="456"/>
      <c r="T60" s="456"/>
      <c r="U60" s="40"/>
      <c r="V60" s="448"/>
      <c r="W60" s="507"/>
      <c r="X60" s="507"/>
      <c r="Y60" s="507"/>
      <c r="Z60" s="507"/>
    </row>
    <row r="61" spans="1:26" ht="12.75">
      <c r="A61" s="307"/>
      <c r="B61" s="254"/>
      <c r="C61" s="447"/>
      <c r="D61" s="447"/>
      <c r="E61" s="336"/>
      <c r="F61" s="336"/>
      <c r="G61" s="40"/>
      <c r="H61" s="506"/>
      <c r="I61" s="456"/>
      <c r="J61" s="456"/>
      <c r="K61" s="40"/>
      <c r="L61" s="40"/>
      <c r="M61" s="507"/>
      <c r="N61" s="456"/>
      <c r="O61" s="456"/>
      <c r="P61" s="40"/>
      <c r="Q61" s="40"/>
      <c r="R61" s="507"/>
      <c r="S61" s="456"/>
      <c r="T61" s="456"/>
      <c r="U61" s="40"/>
      <c r="V61" s="40"/>
      <c r="W61" s="507"/>
      <c r="X61" s="507"/>
      <c r="Y61" s="507"/>
      <c r="Z61" s="507"/>
    </row>
    <row r="62" spans="1:26" ht="25.5">
      <c r="A62" s="307" t="s">
        <v>554</v>
      </c>
      <c r="B62" s="254" t="s">
        <v>447</v>
      </c>
      <c r="C62" s="447" t="s">
        <v>85</v>
      </c>
      <c r="D62" s="447">
        <v>1</v>
      </c>
      <c r="E62" s="336"/>
      <c r="F62" s="448">
        <f>D62*E62</f>
        <v>0</v>
      </c>
      <c r="G62" s="448"/>
      <c r="H62" s="506"/>
      <c r="I62" s="456"/>
      <c r="J62" s="456"/>
      <c r="K62" s="40"/>
      <c r="L62" s="448"/>
      <c r="M62" s="507"/>
      <c r="N62" s="456"/>
      <c r="O62" s="456"/>
      <c r="P62" s="40"/>
      <c r="Q62" s="448"/>
      <c r="R62" s="507"/>
      <c r="S62" s="456"/>
      <c r="T62" s="456"/>
      <c r="U62" s="40"/>
      <c r="V62" s="448"/>
      <c r="W62" s="507"/>
      <c r="X62" s="507"/>
      <c r="Y62" s="507"/>
      <c r="Z62" s="507"/>
    </row>
    <row r="63" spans="1:26" ht="12.75">
      <c r="A63" s="307"/>
      <c r="B63" s="254"/>
      <c r="C63" s="447"/>
      <c r="D63" s="447"/>
      <c r="E63" s="336"/>
      <c r="F63" s="336"/>
      <c r="G63" s="40"/>
      <c r="H63" s="506"/>
      <c r="I63" s="456"/>
      <c r="J63" s="456"/>
      <c r="K63" s="40"/>
      <c r="L63" s="40"/>
      <c r="M63" s="507"/>
      <c r="N63" s="456"/>
      <c r="O63" s="456"/>
      <c r="P63" s="40"/>
      <c r="Q63" s="40"/>
      <c r="R63" s="507"/>
      <c r="S63" s="456"/>
      <c r="T63" s="456"/>
      <c r="U63" s="40"/>
      <c r="V63" s="40"/>
      <c r="W63" s="507"/>
      <c r="X63" s="507"/>
      <c r="Y63" s="507"/>
      <c r="Z63" s="507"/>
    </row>
    <row r="64" spans="1:26" ht="38.25">
      <c r="A64" s="307" t="s">
        <v>555</v>
      </c>
      <c r="B64" s="254" t="s">
        <v>197</v>
      </c>
      <c r="C64" s="447" t="s">
        <v>85</v>
      </c>
      <c r="D64" s="447">
        <v>2</v>
      </c>
      <c r="E64" s="336"/>
      <c r="F64" s="448">
        <f>D64*E64</f>
        <v>0</v>
      </c>
      <c r="G64" s="448"/>
      <c r="H64" s="506"/>
      <c r="I64" s="456"/>
      <c r="J64" s="456"/>
      <c r="K64" s="40"/>
      <c r="L64" s="448"/>
      <c r="M64" s="507"/>
      <c r="N64" s="456"/>
      <c r="O64" s="456"/>
      <c r="P64" s="40"/>
      <c r="Q64" s="448"/>
      <c r="R64" s="507"/>
      <c r="S64" s="456"/>
      <c r="T64" s="456"/>
      <c r="U64" s="40"/>
      <c r="V64" s="448"/>
      <c r="W64" s="507"/>
      <c r="X64" s="507"/>
      <c r="Y64" s="507"/>
      <c r="Z64" s="507"/>
    </row>
    <row r="65" spans="1:26" ht="12.75">
      <c r="A65" s="307"/>
      <c r="B65" s="254"/>
      <c r="C65" s="447"/>
      <c r="D65" s="447"/>
      <c r="E65" s="336"/>
      <c r="F65" s="336"/>
      <c r="G65" s="40"/>
      <c r="H65" s="506"/>
      <c r="I65" s="456"/>
      <c r="J65" s="456"/>
      <c r="K65" s="40"/>
      <c r="L65" s="40"/>
      <c r="M65" s="507"/>
      <c r="N65" s="456"/>
      <c r="O65" s="456"/>
      <c r="P65" s="40"/>
      <c r="Q65" s="40"/>
      <c r="R65" s="507"/>
      <c r="S65" s="456"/>
      <c r="T65" s="456"/>
      <c r="U65" s="40"/>
      <c r="V65" s="40"/>
      <c r="W65" s="507"/>
      <c r="X65" s="507"/>
      <c r="Y65" s="507"/>
      <c r="Z65" s="507"/>
    </row>
    <row r="66" spans="1:26" ht="25.5">
      <c r="A66" s="307" t="s">
        <v>556</v>
      </c>
      <c r="B66" s="254" t="s">
        <v>198</v>
      </c>
      <c r="C66" s="447" t="s">
        <v>85</v>
      </c>
      <c r="D66" s="447">
        <v>4</v>
      </c>
      <c r="E66" s="336"/>
      <c r="F66" s="448">
        <f>D66*E66</f>
        <v>0</v>
      </c>
      <c r="G66" s="448"/>
      <c r="H66" s="506"/>
      <c r="I66" s="456"/>
      <c r="J66" s="456"/>
      <c r="K66" s="40"/>
      <c r="L66" s="448"/>
      <c r="M66" s="507"/>
      <c r="N66" s="456"/>
      <c r="O66" s="456"/>
      <c r="P66" s="40"/>
      <c r="Q66" s="448"/>
      <c r="R66" s="507"/>
      <c r="S66" s="456"/>
      <c r="T66" s="456"/>
      <c r="U66" s="40"/>
      <c r="V66" s="448"/>
      <c r="W66" s="507"/>
      <c r="X66" s="507"/>
      <c r="Y66" s="507"/>
      <c r="Z66" s="507"/>
    </row>
    <row r="67" spans="1:26" ht="12.75">
      <c r="A67" s="307"/>
      <c r="B67" s="254"/>
      <c r="C67" s="447"/>
      <c r="D67" s="447"/>
      <c r="E67" s="336"/>
      <c r="F67" s="336"/>
      <c r="G67" s="40"/>
      <c r="H67" s="506"/>
      <c r="I67" s="456"/>
      <c r="J67" s="456"/>
      <c r="K67" s="40"/>
      <c r="L67" s="40"/>
      <c r="M67" s="507"/>
      <c r="N67" s="456"/>
      <c r="O67" s="456"/>
      <c r="P67" s="40"/>
      <c r="Q67" s="40"/>
      <c r="R67" s="507"/>
      <c r="S67" s="456"/>
      <c r="T67" s="456"/>
      <c r="U67" s="40"/>
      <c r="V67" s="40"/>
      <c r="W67" s="507"/>
      <c r="X67" s="507"/>
      <c r="Y67" s="507"/>
      <c r="Z67" s="507"/>
    </row>
    <row r="68" spans="1:26" ht="25.5">
      <c r="A68" s="307"/>
      <c r="B68" s="254" t="s">
        <v>199</v>
      </c>
      <c r="C68" s="447"/>
      <c r="D68" s="447"/>
      <c r="E68" s="336"/>
      <c r="F68" s="336"/>
      <c r="G68" s="40"/>
      <c r="H68" s="506"/>
      <c r="I68" s="456"/>
      <c r="J68" s="456"/>
      <c r="K68" s="40"/>
      <c r="L68" s="40"/>
      <c r="M68" s="507"/>
      <c r="N68" s="456"/>
      <c r="O68" s="456"/>
      <c r="P68" s="40"/>
      <c r="Q68" s="40"/>
      <c r="R68" s="507"/>
      <c r="S68" s="456"/>
      <c r="T68" s="456"/>
      <c r="U68" s="40"/>
      <c r="V68" s="40"/>
      <c r="W68" s="507"/>
      <c r="X68" s="507"/>
      <c r="Y68" s="507"/>
      <c r="Z68" s="507"/>
    </row>
    <row r="69" spans="1:26" ht="12.75">
      <c r="A69" s="307"/>
      <c r="B69" s="254"/>
      <c r="C69" s="447"/>
      <c r="D69" s="447"/>
      <c r="E69" s="336"/>
      <c r="F69" s="336"/>
      <c r="G69" s="40"/>
      <c r="H69" s="506"/>
      <c r="I69" s="456"/>
      <c r="J69" s="456"/>
      <c r="K69" s="40"/>
      <c r="L69" s="40"/>
      <c r="M69" s="507"/>
      <c r="N69" s="456"/>
      <c r="O69" s="456"/>
      <c r="P69" s="40"/>
      <c r="Q69" s="40"/>
      <c r="R69" s="507"/>
      <c r="S69" s="456"/>
      <c r="T69" s="456"/>
      <c r="U69" s="40"/>
      <c r="V69" s="40"/>
      <c r="W69" s="507"/>
      <c r="X69" s="507"/>
      <c r="Y69" s="507"/>
      <c r="Z69" s="507"/>
    </row>
    <row r="70" spans="1:26" ht="38.25">
      <c r="A70" s="307" t="s">
        <v>557</v>
      </c>
      <c r="B70" s="254" t="s">
        <v>448</v>
      </c>
      <c r="C70" s="447" t="s">
        <v>85</v>
      </c>
      <c r="D70" s="447">
        <v>1</v>
      </c>
      <c r="E70" s="448"/>
      <c r="F70" s="448">
        <f>D70*E70</f>
        <v>0</v>
      </c>
      <c r="G70" s="448"/>
      <c r="H70" s="506"/>
      <c r="I70" s="456"/>
      <c r="J70" s="456"/>
      <c r="K70" s="448"/>
      <c r="L70" s="448"/>
      <c r="M70" s="507"/>
      <c r="N70" s="456"/>
      <c r="O70" s="456"/>
      <c r="P70" s="448"/>
      <c r="Q70" s="448"/>
      <c r="R70" s="507"/>
      <c r="S70" s="456"/>
      <c r="T70" s="456"/>
      <c r="U70" s="448"/>
      <c r="V70" s="448"/>
      <c r="W70" s="507"/>
      <c r="X70" s="507"/>
      <c r="Y70" s="507"/>
      <c r="Z70" s="507"/>
    </row>
    <row r="71" spans="1:26" ht="12.75">
      <c r="A71" s="307"/>
      <c r="B71" s="254"/>
      <c r="C71" s="447"/>
      <c r="D71" s="447"/>
      <c r="E71" s="336"/>
      <c r="F71" s="336"/>
      <c r="G71" s="40"/>
      <c r="H71" s="506"/>
      <c r="I71" s="456"/>
      <c r="J71" s="456"/>
      <c r="K71" s="40"/>
      <c r="L71" s="40"/>
      <c r="M71" s="507"/>
      <c r="N71" s="456"/>
      <c r="O71" s="456"/>
      <c r="P71" s="40"/>
      <c r="Q71" s="40"/>
      <c r="R71" s="507"/>
      <c r="S71" s="456"/>
      <c r="T71" s="456"/>
      <c r="U71" s="40"/>
      <c r="V71" s="40"/>
      <c r="W71" s="507"/>
      <c r="X71" s="507"/>
      <c r="Y71" s="507"/>
      <c r="Z71" s="507"/>
    </row>
    <row r="72" spans="1:26" ht="51">
      <c r="A72" s="307" t="s">
        <v>558</v>
      </c>
      <c r="B72" s="254" t="s">
        <v>449</v>
      </c>
      <c r="C72" s="447" t="s">
        <v>85</v>
      </c>
      <c r="D72" s="447">
        <v>2</v>
      </c>
      <c r="E72" s="448"/>
      <c r="F72" s="448">
        <f>D72*E72</f>
        <v>0</v>
      </c>
      <c r="G72" s="448"/>
      <c r="H72" s="506"/>
      <c r="I72" s="456"/>
      <c r="J72" s="456"/>
      <c r="K72" s="448"/>
      <c r="L72" s="448"/>
      <c r="M72" s="507"/>
      <c r="N72" s="456"/>
      <c r="O72" s="456"/>
      <c r="P72" s="448"/>
      <c r="Q72" s="448"/>
      <c r="R72" s="507"/>
      <c r="S72" s="456"/>
      <c r="T72" s="456"/>
      <c r="U72" s="448"/>
      <c r="V72" s="448"/>
      <c r="W72" s="507"/>
      <c r="X72" s="507"/>
      <c r="Y72" s="507"/>
      <c r="Z72" s="507"/>
    </row>
    <row r="73" spans="1:26" ht="12.75">
      <c r="A73" s="307"/>
      <c r="B73" s="254"/>
      <c r="C73" s="447"/>
      <c r="D73" s="447"/>
      <c r="E73" s="336"/>
      <c r="F73" s="336"/>
      <c r="G73" s="40"/>
      <c r="H73" s="506"/>
      <c r="I73" s="456"/>
      <c r="J73" s="456"/>
      <c r="K73" s="40"/>
      <c r="L73" s="40"/>
      <c r="M73" s="507"/>
      <c r="N73" s="456"/>
      <c r="O73" s="456"/>
      <c r="P73" s="40"/>
      <c r="Q73" s="40"/>
      <c r="R73" s="507"/>
      <c r="S73" s="456"/>
      <c r="T73" s="456"/>
      <c r="U73" s="40"/>
      <c r="V73" s="40"/>
      <c r="W73" s="507"/>
      <c r="X73" s="507"/>
      <c r="Y73" s="507"/>
      <c r="Z73" s="507"/>
    </row>
    <row r="74" spans="1:26" ht="12.75">
      <c r="A74" s="332"/>
      <c r="B74" s="449" t="s">
        <v>200</v>
      </c>
      <c r="C74" s="447"/>
      <c r="D74" s="447"/>
      <c r="E74" s="336"/>
      <c r="F74" s="448"/>
      <c r="G74" s="448"/>
      <c r="H74" s="506"/>
      <c r="I74" s="456"/>
      <c r="J74" s="456"/>
      <c r="K74" s="40"/>
      <c r="L74" s="448"/>
      <c r="M74" s="507"/>
      <c r="N74" s="456"/>
      <c r="O74" s="456"/>
      <c r="P74" s="40"/>
      <c r="Q74" s="448"/>
      <c r="R74" s="507"/>
      <c r="S74" s="456"/>
      <c r="T74" s="456"/>
      <c r="U74" s="40"/>
      <c r="V74" s="448"/>
      <c r="W74" s="507"/>
      <c r="X74" s="507"/>
      <c r="Y74" s="507"/>
      <c r="Z74" s="507"/>
    </row>
    <row r="75" spans="1:26" ht="12.75">
      <c r="A75" s="332"/>
      <c r="B75" s="449"/>
      <c r="C75" s="447"/>
      <c r="D75" s="447"/>
      <c r="E75" s="336"/>
      <c r="F75" s="336"/>
      <c r="G75" s="40"/>
      <c r="H75" s="506"/>
      <c r="I75" s="456"/>
      <c r="J75" s="456"/>
      <c r="K75" s="40"/>
      <c r="L75" s="40"/>
      <c r="M75" s="507"/>
      <c r="N75" s="456"/>
      <c r="O75" s="456"/>
      <c r="P75" s="40"/>
      <c r="Q75" s="40"/>
      <c r="R75" s="507"/>
      <c r="S75" s="456"/>
      <c r="T75" s="456"/>
      <c r="U75" s="40"/>
      <c r="V75" s="40"/>
      <c r="W75" s="507"/>
      <c r="X75" s="507"/>
      <c r="Y75" s="507"/>
      <c r="Z75" s="507"/>
    </row>
    <row r="76" spans="1:26" ht="63.75">
      <c r="A76" s="307" t="s">
        <v>559</v>
      </c>
      <c r="B76" s="254" t="s">
        <v>450</v>
      </c>
      <c r="C76" s="447" t="s">
        <v>85</v>
      </c>
      <c r="D76" s="447">
        <v>1</v>
      </c>
      <c r="E76" s="448"/>
      <c r="F76" s="448">
        <f>D76*E76</f>
        <v>0</v>
      </c>
      <c r="G76" s="448"/>
      <c r="H76" s="506"/>
      <c r="I76" s="456"/>
      <c r="J76" s="456"/>
      <c r="K76" s="448"/>
      <c r="L76" s="448"/>
      <c r="M76" s="507"/>
      <c r="N76" s="456"/>
      <c r="O76" s="456"/>
      <c r="P76" s="448"/>
      <c r="Q76" s="448"/>
      <c r="R76" s="507"/>
      <c r="S76" s="456"/>
      <c r="T76" s="456"/>
      <c r="U76" s="448"/>
      <c r="V76" s="448"/>
      <c r="W76" s="507"/>
      <c r="X76" s="507"/>
      <c r="Y76" s="507"/>
      <c r="Z76" s="507"/>
    </row>
    <row r="77" spans="1:26" ht="12.75">
      <c r="A77" s="307"/>
      <c r="B77" s="254"/>
      <c r="C77" s="447"/>
      <c r="D77" s="447"/>
      <c r="E77" s="336"/>
      <c r="F77" s="336"/>
      <c r="G77" s="40"/>
      <c r="H77" s="506"/>
      <c r="I77" s="456"/>
      <c r="J77" s="456"/>
      <c r="K77" s="40"/>
      <c r="L77" s="40"/>
      <c r="M77" s="507"/>
      <c r="N77" s="456"/>
      <c r="O77" s="456"/>
      <c r="P77" s="40"/>
      <c r="Q77" s="40"/>
      <c r="R77" s="507"/>
      <c r="S77" s="456"/>
      <c r="T77" s="456"/>
      <c r="U77" s="40"/>
      <c r="V77" s="40"/>
      <c r="W77" s="507"/>
      <c r="X77" s="507"/>
      <c r="Y77" s="507"/>
      <c r="Z77" s="507"/>
    </row>
    <row r="78" spans="1:26" ht="38.25">
      <c r="A78" s="307" t="s">
        <v>560</v>
      </c>
      <c r="B78" s="254" t="s">
        <v>451</v>
      </c>
      <c r="C78" s="447" t="s">
        <v>85</v>
      </c>
      <c r="D78" s="447">
        <v>1</v>
      </c>
      <c r="E78" s="336"/>
      <c r="F78" s="448">
        <f>D78*E78</f>
        <v>0</v>
      </c>
      <c r="G78" s="448"/>
      <c r="H78" s="506"/>
      <c r="I78" s="456"/>
      <c r="J78" s="456"/>
      <c r="K78" s="40"/>
      <c r="L78" s="448"/>
      <c r="M78" s="507"/>
      <c r="N78" s="456"/>
      <c r="O78" s="456"/>
      <c r="P78" s="40"/>
      <c r="Q78" s="448"/>
      <c r="R78" s="507"/>
      <c r="S78" s="456"/>
      <c r="T78" s="456"/>
      <c r="U78" s="40"/>
      <c r="V78" s="448"/>
      <c r="W78" s="507"/>
      <c r="X78" s="507"/>
      <c r="Y78" s="507"/>
      <c r="Z78" s="507"/>
    </row>
    <row r="79" spans="1:26" ht="12.75">
      <c r="A79" s="307"/>
      <c r="B79" s="254"/>
      <c r="C79" s="447"/>
      <c r="D79" s="447"/>
      <c r="E79" s="336"/>
      <c r="F79" s="336"/>
      <c r="G79" s="40"/>
      <c r="H79" s="506"/>
      <c r="I79" s="456"/>
      <c r="J79" s="456"/>
      <c r="K79" s="40"/>
      <c r="L79" s="40"/>
      <c r="M79" s="507"/>
      <c r="N79" s="456"/>
      <c r="O79" s="456"/>
      <c r="P79" s="40"/>
      <c r="Q79" s="40"/>
      <c r="R79" s="507"/>
      <c r="S79" s="456"/>
      <c r="T79" s="456"/>
      <c r="U79" s="40"/>
      <c r="V79" s="40"/>
      <c r="W79" s="507"/>
      <c r="X79" s="507"/>
      <c r="Y79" s="507"/>
      <c r="Z79" s="507"/>
    </row>
    <row r="80" spans="1:26" ht="25.5">
      <c r="A80" s="307"/>
      <c r="B80" s="254" t="s">
        <v>201</v>
      </c>
      <c r="C80" s="447"/>
      <c r="D80" s="447"/>
      <c r="E80" s="336"/>
      <c r="F80" s="336"/>
      <c r="G80" s="40"/>
      <c r="H80" s="506"/>
      <c r="I80" s="456"/>
      <c r="J80" s="456"/>
      <c r="K80" s="40"/>
      <c r="L80" s="40"/>
      <c r="M80" s="507"/>
      <c r="N80" s="456"/>
      <c r="O80" s="456"/>
      <c r="P80" s="40"/>
      <c r="Q80" s="40"/>
      <c r="R80" s="507"/>
      <c r="S80" s="456"/>
      <c r="T80" s="456"/>
      <c r="U80" s="40"/>
      <c r="V80" s="40"/>
      <c r="W80" s="507"/>
      <c r="X80" s="507"/>
      <c r="Y80" s="507"/>
      <c r="Z80" s="507"/>
    </row>
    <row r="81" spans="1:26" ht="12.75">
      <c r="A81" s="307"/>
      <c r="B81" s="254"/>
      <c r="C81" s="447"/>
      <c r="D81" s="447"/>
      <c r="E81" s="336"/>
      <c r="F81" s="336"/>
      <c r="G81" s="40"/>
      <c r="H81" s="506"/>
      <c r="I81" s="456"/>
      <c r="J81" s="456"/>
      <c r="K81" s="40"/>
      <c r="L81" s="40"/>
      <c r="M81" s="507"/>
      <c r="N81" s="456"/>
      <c r="O81" s="456"/>
      <c r="P81" s="40"/>
      <c r="Q81" s="40"/>
      <c r="R81" s="507"/>
      <c r="S81" s="456"/>
      <c r="T81" s="456"/>
      <c r="U81" s="40"/>
      <c r="V81" s="40"/>
      <c r="W81" s="507"/>
      <c r="X81" s="507"/>
      <c r="Y81" s="507"/>
      <c r="Z81" s="507"/>
    </row>
    <row r="82" spans="1:26" ht="38.25">
      <c r="A82" s="307" t="s">
        <v>561</v>
      </c>
      <c r="B82" s="254" t="s">
        <v>202</v>
      </c>
      <c r="C82" s="447" t="s">
        <v>85</v>
      </c>
      <c r="D82" s="447">
        <v>1</v>
      </c>
      <c r="E82" s="336"/>
      <c r="F82" s="448">
        <f>D82*E82</f>
        <v>0</v>
      </c>
      <c r="G82" s="448"/>
      <c r="H82" s="506"/>
      <c r="I82" s="456"/>
      <c r="J82" s="456"/>
      <c r="K82" s="40"/>
      <c r="L82" s="448"/>
      <c r="M82" s="507"/>
      <c r="N82" s="456"/>
      <c r="O82" s="456"/>
      <c r="P82" s="40"/>
      <c r="Q82" s="448"/>
      <c r="R82" s="507"/>
      <c r="S82" s="456"/>
      <c r="T82" s="456"/>
      <c r="U82" s="40"/>
      <c r="V82" s="448"/>
      <c r="W82" s="507"/>
      <c r="X82" s="507"/>
      <c r="Y82" s="507"/>
      <c r="Z82" s="507"/>
    </row>
    <row r="83" spans="1:26" ht="12.75">
      <c r="A83" s="307"/>
      <c r="B83" s="254"/>
      <c r="C83" s="447"/>
      <c r="D83" s="447"/>
      <c r="E83" s="336"/>
      <c r="F83" s="336"/>
      <c r="G83" s="40"/>
      <c r="H83" s="506"/>
      <c r="I83" s="456"/>
      <c r="J83" s="456"/>
      <c r="K83" s="40"/>
      <c r="L83" s="40"/>
      <c r="M83" s="507"/>
      <c r="N83" s="456"/>
      <c r="O83" s="456"/>
      <c r="P83" s="40"/>
      <c r="Q83" s="40"/>
      <c r="R83" s="507"/>
      <c r="S83" s="456"/>
      <c r="T83" s="456"/>
      <c r="U83" s="40"/>
      <c r="V83" s="40"/>
      <c r="W83" s="507"/>
      <c r="X83" s="507"/>
      <c r="Y83" s="507"/>
      <c r="Z83" s="507"/>
    </row>
    <row r="84" spans="1:26" ht="38.25">
      <c r="A84" s="307" t="s">
        <v>562</v>
      </c>
      <c r="B84" s="254" t="s">
        <v>452</v>
      </c>
      <c r="C84" s="447" t="s">
        <v>85</v>
      </c>
      <c r="D84" s="447">
        <v>1</v>
      </c>
      <c r="E84" s="336"/>
      <c r="F84" s="448">
        <f>D84*E84</f>
        <v>0</v>
      </c>
      <c r="G84" s="448"/>
      <c r="H84" s="506"/>
      <c r="I84" s="456"/>
      <c r="J84" s="456"/>
      <c r="K84" s="40"/>
      <c r="L84" s="448"/>
      <c r="M84" s="507"/>
      <c r="N84" s="456"/>
      <c r="O84" s="456"/>
      <c r="P84" s="40"/>
      <c r="Q84" s="448"/>
      <c r="R84" s="507"/>
      <c r="S84" s="456"/>
      <c r="T84" s="456"/>
      <c r="U84" s="40"/>
      <c r="V84" s="448"/>
      <c r="W84" s="507"/>
      <c r="X84" s="507"/>
      <c r="Y84" s="507"/>
      <c r="Z84" s="507"/>
    </row>
    <row r="85" spans="1:26" ht="12.75">
      <c r="A85" s="307"/>
      <c r="B85" s="254"/>
      <c r="C85" s="447"/>
      <c r="D85" s="447"/>
      <c r="E85" s="336"/>
      <c r="F85" s="336"/>
      <c r="G85" s="40"/>
      <c r="H85" s="506"/>
      <c r="I85" s="456"/>
      <c r="J85" s="456"/>
      <c r="K85" s="40"/>
      <c r="L85" s="40"/>
      <c r="M85" s="507"/>
      <c r="N85" s="456"/>
      <c r="O85" s="456"/>
      <c r="P85" s="40"/>
      <c r="Q85" s="40"/>
      <c r="R85" s="507"/>
      <c r="S85" s="456"/>
      <c r="T85" s="456"/>
      <c r="U85" s="40"/>
      <c r="V85" s="40"/>
      <c r="W85" s="507"/>
      <c r="X85" s="507"/>
      <c r="Y85" s="507"/>
      <c r="Z85" s="507"/>
    </row>
    <row r="86" spans="1:26" ht="12.75">
      <c r="A86" s="307"/>
      <c r="B86" s="254" t="s">
        <v>203</v>
      </c>
      <c r="C86" s="447"/>
      <c r="D86" s="447"/>
      <c r="E86" s="336"/>
      <c r="F86" s="336"/>
      <c r="G86" s="40"/>
      <c r="H86" s="506"/>
      <c r="I86" s="456"/>
      <c r="J86" s="456"/>
      <c r="K86" s="40"/>
      <c r="L86" s="40"/>
      <c r="M86" s="507"/>
      <c r="N86" s="456"/>
      <c r="O86" s="456"/>
      <c r="P86" s="40"/>
      <c r="Q86" s="40"/>
      <c r="R86" s="507"/>
      <c r="S86" s="456"/>
      <c r="T86" s="456"/>
      <c r="U86" s="40"/>
      <c r="V86" s="40"/>
      <c r="W86" s="507"/>
      <c r="X86" s="507"/>
      <c r="Y86" s="507"/>
      <c r="Z86" s="507"/>
    </row>
    <row r="87" spans="1:26" ht="12.75">
      <c r="A87" s="307"/>
      <c r="B87" s="254"/>
      <c r="C87" s="447"/>
      <c r="D87" s="447"/>
      <c r="E87" s="336"/>
      <c r="F87" s="336"/>
      <c r="G87" s="40"/>
      <c r="H87" s="506"/>
      <c r="I87" s="456"/>
      <c r="J87" s="456"/>
      <c r="K87" s="40"/>
      <c r="L87" s="40"/>
      <c r="M87" s="507"/>
      <c r="N87" s="456"/>
      <c r="O87" s="456"/>
      <c r="P87" s="40"/>
      <c r="Q87" s="40"/>
      <c r="R87" s="507"/>
      <c r="S87" s="456"/>
      <c r="T87" s="456"/>
      <c r="U87" s="40"/>
      <c r="V87" s="40"/>
      <c r="W87" s="507"/>
      <c r="X87" s="507"/>
      <c r="Y87" s="507"/>
      <c r="Z87" s="507"/>
    </row>
    <row r="88" spans="1:26" ht="51">
      <c r="A88" s="307" t="s">
        <v>563</v>
      </c>
      <c r="B88" s="254" t="s">
        <v>453</v>
      </c>
      <c r="C88" s="447" t="s">
        <v>85</v>
      </c>
      <c r="D88" s="447">
        <v>1</v>
      </c>
      <c r="E88" s="336"/>
      <c r="F88" s="448">
        <f>D88*E88</f>
        <v>0</v>
      </c>
      <c r="G88" s="448"/>
      <c r="H88" s="506"/>
      <c r="I88" s="456"/>
      <c r="J88" s="456"/>
      <c r="K88" s="40"/>
      <c r="L88" s="448"/>
      <c r="M88" s="507"/>
      <c r="N88" s="456"/>
      <c r="O88" s="456"/>
      <c r="P88" s="40"/>
      <c r="Q88" s="448"/>
      <c r="R88" s="507"/>
      <c r="S88" s="456"/>
      <c r="T88" s="456"/>
      <c r="U88" s="40"/>
      <c r="V88" s="448"/>
      <c r="W88" s="507"/>
      <c r="X88" s="507"/>
      <c r="Y88" s="507"/>
      <c r="Z88" s="507"/>
    </row>
    <row r="89" spans="1:26" ht="12.75">
      <c r="A89" s="307"/>
      <c r="B89" s="254"/>
      <c r="C89" s="447"/>
      <c r="D89" s="447"/>
      <c r="E89" s="336"/>
      <c r="F89" s="336"/>
      <c r="G89" s="40"/>
      <c r="H89" s="506"/>
      <c r="I89" s="456"/>
      <c r="J89" s="456"/>
      <c r="K89" s="40"/>
      <c r="L89" s="40"/>
      <c r="M89" s="507"/>
      <c r="N89" s="456"/>
      <c r="O89" s="456"/>
      <c r="P89" s="40"/>
      <c r="Q89" s="40"/>
      <c r="R89" s="507"/>
      <c r="S89" s="456"/>
      <c r="T89" s="456"/>
      <c r="U89" s="40"/>
      <c r="V89" s="40"/>
      <c r="W89" s="507"/>
      <c r="X89" s="507"/>
      <c r="Y89" s="507"/>
      <c r="Z89" s="507"/>
    </row>
    <row r="90" spans="1:26" ht="51">
      <c r="A90" s="307" t="s">
        <v>564</v>
      </c>
      <c r="B90" s="254" t="s">
        <v>454</v>
      </c>
      <c r="C90" s="447" t="s">
        <v>85</v>
      </c>
      <c r="D90" s="447">
        <v>1</v>
      </c>
      <c r="E90" s="336"/>
      <c r="F90" s="448">
        <f>D90*E90</f>
        <v>0</v>
      </c>
      <c r="G90" s="448"/>
      <c r="H90" s="506"/>
      <c r="I90" s="456"/>
      <c r="J90" s="456"/>
      <c r="K90" s="40"/>
      <c r="L90" s="448"/>
      <c r="M90" s="507"/>
      <c r="N90" s="456"/>
      <c r="O90" s="456"/>
      <c r="P90" s="40"/>
      <c r="Q90" s="448"/>
      <c r="R90" s="507"/>
      <c r="S90" s="456"/>
      <c r="T90" s="456"/>
      <c r="U90" s="40"/>
      <c r="V90" s="448"/>
      <c r="W90" s="507"/>
      <c r="X90" s="507"/>
      <c r="Y90" s="507"/>
      <c r="Z90" s="507"/>
    </row>
    <row r="91" spans="1:26" ht="12.75">
      <c r="A91" s="307"/>
      <c r="B91" s="254"/>
      <c r="C91" s="447"/>
      <c r="D91" s="447"/>
      <c r="E91" s="336"/>
      <c r="F91" s="336"/>
      <c r="G91" s="40"/>
      <c r="H91" s="506"/>
      <c r="I91" s="456"/>
      <c r="J91" s="456"/>
      <c r="K91" s="40"/>
      <c r="L91" s="40"/>
      <c r="M91" s="507"/>
      <c r="N91" s="456"/>
      <c r="O91" s="456"/>
      <c r="P91" s="40"/>
      <c r="Q91" s="40"/>
      <c r="R91" s="507"/>
      <c r="S91" s="456"/>
      <c r="T91" s="456"/>
      <c r="U91" s="40"/>
      <c r="V91" s="40"/>
      <c r="W91" s="507"/>
      <c r="X91" s="507"/>
      <c r="Y91" s="507"/>
      <c r="Z91" s="507"/>
    </row>
    <row r="92" spans="1:26" ht="12.75">
      <c r="A92" s="307"/>
      <c r="B92" s="254" t="s">
        <v>455</v>
      </c>
      <c r="C92" s="447"/>
      <c r="D92" s="447"/>
      <c r="E92" s="336"/>
      <c r="F92" s="336"/>
      <c r="G92" s="40"/>
      <c r="H92" s="506"/>
      <c r="I92" s="456"/>
      <c r="J92" s="456"/>
      <c r="K92" s="40"/>
      <c r="L92" s="40"/>
      <c r="M92" s="507"/>
      <c r="N92" s="456"/>
      <c r="O92" s="456"/>
      <c r="P92" s="40"/>
      <c r="Q92" s="40"/>
      <c r="R92" s="507"/>
      <c r="S92" s="456"/>
      <c r="T92" s="456"/>
      <c r="U92" s="40"/>
      <c r="V92" s="40"/>
      <c r="W92" s="507"/>
      <c r="X92" s="507"/>
      <c r="Y92" s="507"/>
      <c r="Z92" s="507"/>
    </row>
    <row r="93" spans="1:26" ht="12.75">
      <c r="A93" s="307"/>
      <c r="B93" s="254"/>
      <c r="C93" s="447"/>
      <c r="D93" s="447"/>
      <c r="E93" s="336"/>
      <c r="F93" s="336"/>
      <c r="G93" s="40"/>
      <c r="H93" s="506"/>
      <c r="I93" s="456"/>
      <c r="J93" s="456"/>
      <c r="K93" s="40"/>
      <c r="L93" s="40"/>
      <c r="M93" s="507"/>
      <c r="N93" s="456"/>
      <c r="O93" s="456"/>
      <c r="P93" s="40"/>
      <c r="Q93" s="40"/>
      <c r="R93" s="507"/>
      <c r="S93" s="456"/>
      <c r="T93" s="456"/>
      <c r="U93" s="40"/>
      <c r="V93" s="40"/>
      <c r="W93" s="507"/>
      <c r="X93" s="507"/>
      <c r="Y93" s="507"/>
      <c r="Z93" s="507"/>
    </row>
    <row r="94" spans="1:26" ht="63.75">
      <c r="A94" s="307" t="s">
        <v>565</v>
      </c>
      <c r="B94" s="254" t="s">
        <v>456</v>
      </c>
      <c r="C94" s="447" t="s">
        <v>85</v>
      </c>
      <c r="D94" s="447">
        <v>1</v>
      </c>
      <c r="E94" s="336"/>
      <c r="F94" s="448">
        <f>D94*E94</f>
        <v>0</v>
      </c>
      <c r="G94" s="448"/>
      <c r="H94" s="506"/>
      <c r="I94" s="456"/>
      <c r="J94" s="456"/>
      <c r="K94" s="40"/>
      <c r="L94" s="448"/>
      <c r="M94" s="507"/>
      <c r="N94" s="456"/>
      <c r="O94" s="456"/>
      <c r="P94" s="40"/>
      <c r="Q94" s="448"/>
      <c r="R94" s="507"/>
      <c r="S94" s="456"/>
      <c r="T94" s="456"/>
      <c r="U94" s="40"/>
      <c r="V94" s="448"/>
      <c r="W94" s="507"/>
      <c r="X94" s="507"/>
      <c r="Y94" s="507"/>
      <c r="Z94" s="507"/>
    </row>
    <row r="95" spans="1:26" ht="12.75">
      <c r="A95" s="307"/>
      <c r="B95" s="254"/>
      <c r="C95" s="447"/>
      <c r="D95" s="447"/>
      <c r="E95" s="336"/>
      <c r="F95" s="336"/>
      <c r="G95" s="40"/>
      <c r="H95" s="506"/>
      <c r="I95" s="456"/>
      <c r="J95" s="456"/>
      <c r="K95" s="40"/>
      <c r="L95" s="40"/>
      <c r="M95" s="507"/>
      <c r="N95" s="456"/>
      <c r="O95" s="456"/>
      <c r="P95" s="40"/>
      <c r="Q95" s="40"/>
      <c r="R95" s="507"/>
      <c r="S95" s="456"/>
      <c r="T95" s="456"/>
      <c r="U95" s="40"/>
      <c r="V95" s="40"/>
      <c r="W95" s="507"/>
      <c r="X95" s="507"/>
      <c r="Y95" s="507"/>
      <c r="Z95" s="507"/>
    </row>
    <row r="96" spans="1:26" ht="25.5">
      <c r="A96" s="307" t="s">
        <v>566</v>
      </c>
      <c r="B96" s="254" t="s">
        <v>457</v>
      </c>
      <c r="C96" s="447" t="s">
        <v>85</v>
      </c>
      <c r="D96" s="447">
        <v>1</v>
      </c>
      <c r="E96" s="336"/>
      <c r="F96" s="448">
        <f>D96*E96</f>
        <v>0</v>
      </c>
      <c r="G96" s="448"/>
      <c r="H96" s="506"/>
      <c r="I96" s="456"/>
      <c r="J96" s="456"/>
      <c r="K96" s="40"/>
      <c r="L96" s="448"/>
      <c r="M96" s="507"/>
      <c r="N96" s="456"/>
      <c r="O96" s="456"/>
      <c r="P96" s="40"/>
      <c r="Q96" s="448"/>
      <c r="R96" s="507"/>
      <c r="S96" s="456"/>
      <c r="T96" s="456"/>
      <c r="U96" s="40"/>
      <c r="V96" s="448"/>
      <c r="W96" s="507"/>
      <c r="X96" s="507"/>
      <c r="Y96" s="507"/>
      <c r="Z96" s="507"/>
    </row>
    <row r="97" spans="1:26" ht="12.75">
      <c r="A97" s="307"/>
      <c r="B97" s="254"/>
      <c r="C97" s="447"/>
      <c r="D97" s="447"/>
      <c r="E97" s="336"/>
      <c r="F97" s="336"/>
      <c r="G97" s="40"/>
      <c r="H97" s="506"/>
      <c r="I97" s="456"/>
      <c r="J97" s="456"/>
      <c r="K97" s="40"/>
      <c r="L97" s="40"/>
      <c r="M97" s="507"/>
      <c r="N97" s="456"/>
      <c r="O97" s="456"/>
      <c r="P97" s="40"/>
      <c r="Q97" s="40"/>
      <c r="R97" s="507"/>
      <c r="S97" s="456"/>
      <c r="T97" s="456"/>
      <c r="U97" s="40"/>
      <c r="V97" s="40"/>
      <c r="W97" s="507"/>
      <c r="X97" s="507"/>
      <c r="Y97" s="507"/>
      <c r="Z97" s="507"/>
    </row>
    <row r="98" spans="1:26" ht="63.75">
      <c r="A98" s="307" t="s">
        <v>567</v>
      </c>
      <c r="B98" s="254" t="s">
        <v>458</v>
      </c>
      <c r="C98" s="447" t="s">
        <v>85</v>
      </c>
      <c r="D98" s="447">
        <v>1</v>
      </c>
      <c r="E98" s="336"/>
      <c r="F98" s="448">
        <f>D98*E98</f>
        <v>0</v>
      </c>
      <c r="G98" s="448"/>
      <c r="H98" s="506"/>
      <c r="I98" s="456"/>
      <c r="J98" s="456"/>
      <c r="K98" s="40"/>
      <c r="L98" s="448"/>
      <c r="M98" s="507"/>
      <c r="N98" s="456"/>
      <c r="O98" s="456"/>
      <c r="P98" s="40"/>
      <c r="Q98" s="448"/>
      <c r="R98" s="507"/>
      <c r="S98" s="456"/>
      <c r="T98" s="456"/>
      <c r="U98" s="40"/>
      <c r="V98" s="448"/>
      <c r="W98" s="507"/>
      <c r="X98" s="507"/>
      <c r="Y98" s="507"/>
      <c r="Z98" s="507"/>
    </row>
    <row r="99" spans="1:26" ht="12.75">
      <c r="A99" s="307"/>
      <c r="B99" s="254"/>
      <c r="C99" s="447"/>
      <c r="D99" s="447"/>
      <c r="E99" s="336"/>
      <c r="F99" s="336"/>
      <c r="G99" s="40"/>
      <c r="H99" s="506"/>
      <c r="I99" s="456"/>
      <c r="J99" s="456"/>
      <c r="K99" s="40"/>
      <c r="L99" s="40"/>
      <c r="M99" s="507"/>
      <c r="N99" s="456"/>
      <c r="O99" s="456"/>
      <c r="P99" s="40"/>
      <c r="Q99" s="40"/>
      <c r="R99" s="507"/>
      <c r="S99" s="456"/>
      <c r="T99" s="456"/>
      <c r="U99" s="40"/>
      <c r="V99" s="40"/>
      <c r="W99" s="507"/>
      <c r="X99" s="507"/>
      <c r="Y99" s="507"/>
      <c r="Z99" s="507"/>
    </row>
    <row r="100" spans="1:26" ht="51">
      <c r="A100" s="307" t="s">
        <v>568</v>
      </c>
      <c r="B100" s="254" t="s">
        <v>459</v>
      </c>
      <c r="C100" s="447" t="s">
        <v>85</v>
      </c>
      <c r="D100" s="447">
        <v>1</v>
      </c>
      <c r="E100" s="336"/>
      <c r="F100" s="448">
        <f>D100*E100</f>
        <v>0</v>
      </c>
      <c r="G100" s="448"/>
      <c r="H100" s="506"/>
      <c r="I100" s="456"/>
      <c r="J100" s="456"/>
      <c r="K100" s="40"/>
      <c r="L100" s="448"/>
      <c r="M100" s="507"/>
      <c r="N100" s="456"/>
      <c r="O100" s="456"/>
      <c r="P100" s="40"/>
      <c r="Q100" s="448"/>
      <c r="R100" s="507"/>
      <c r="S100" s="456"/>
      <c r="T100" s="456"/>
      <c r="U100" s="40"/>
      <c r="V100" s="448"/>
      <c r="W100" s="507"/>
      <c r="X100" s="507"/>
      <c r="Y100" s="507"/>
      <c r="Z100" s="507"/>
    </row>
    <row r="101" spans="1:26" ht="12.75">
      <c r="A101" s="307"/>
      <c r="B101" s="254"/>
      <c r="C101" s="447"/>
      <c r="D101" s="447"/>
      <c r="E101" s="336"/>
      <c r="F101" s="336"/>
      <c r="G101" s="40"/>
      <c r="H101" s="506"/>
      <c r="I101" s="456"/>
      <c r="J101" s="456"/>
      <c r="K101" s="40"/>
      <c r="L101" s="40"/>
      <c r="M101" s="507"/>
      <c r="N101" s="456"/>
      <c r="O101" s="456"/>
      <c r="P101" s="40"/>
      <c r="Q101" s="40"/>
      <c r="R101" s="507"/>
      <c r="S101" s="456"/>
      <c r="T101" s="456"/>
      <c r="U101" s="40"/>
      <c r="V101" s="40"/>
      <c r="W101" s="507"/>
      <c r="X101" s="507"/>
      <c r="Y101" s="507"/>
      <c r="Z101" s="507"/>
    </row>
    <row r="102" spans="1:26" ht="51">
      <c r="A102" s="307" t="s">
        <v>569</v>
      </c>
      <c r="B102" s="254" t="s">
        <v>460</v>
      </c>
      <c r="C102" s="447" t="s">
        <v>85</v>
      </c>
      <c r="D102" s="447">
        <v>1</v>
      </c>
      <c r="E102" s="336"/>
      <c r="F102" s="448">
        <f>D102*E102</f>
        <v>0</v>
      </c>
      <c r="G102" s="448"/>
      <c r="H102" s="506"/>
      <c r="I102" s="456"/>
      <c r="J102" s="456"/>
      <c r="K102" s="40"/>
      <c r="L102" s="448"/>
      <c r="M102" s="507"/>
      <c r="N102" s="456"/>
      <c r="O102" s="456"/>
      <c r="P102" s="40"/>
      <c r="Q102" s="448"/>
      <c r="R102" s="507"/>
      <c r="S102" s="456"/>
      <c r="T102" s="456"/>
      <c r="U102" s="40"/>
      <c r="V102" s="448"/>
      <c r="W102" s="507"/>
      <c r="X102" s="507"/>
      <c r="Y102" s="507"/>
      <c r="Z102" s="507"/>
    </row>
    <row r="103" spans="1:26" ht="12.75">
      <c r="A103" s="307"/>
      <c r="B103" s="254"/>
      <c r="C103" s="447"/>
      <c r="D103" s="447"/>
      <c r="E103" s="336"/>
      <c r="F103" s="448"/>
      <c r="G103" s="448"/>
      <c r="H103" s="506"/>
      <c r="I103" s="456"/>
      <c r="J103" s="456"/>
      <c r="K103" s="40"/>
      <c r="L103" s="448"/>
      <c r="M103" s="507"/>
      <c r="N103" s="456"/>
      <c r="O103" s="456"/>
      <c r="P103" s="40"/>
      <c r="Q103" s="448"/>
      <c r="R103" s="507"/>
      <c r="S103" s="456"/>
      <c r="T103" s="456"/>
      <c r="U103" s="40"/>
      <c r="V103" s="448"/>
      <c r="W103" s="507"/>
      <c r="X103" s="507"/>
      <c r="Y103" s="507"/>
      <c r="Z103" s="507"/>
    </row>
    <row r="104" spans="1:26" ht="51">
      <c r="A104" s="307" t="s">
        <v>570</v>
      </c>
      <c r="B104" s="254" t="s">
        <v>461</v>
      </c>
      <c r="C104" s="447" t="s">
        <v>85</v>
      </c>
      <c r="D104" s="447">
        <v>1</v>
      </c>
      <c r="E104" s="336"/>
      <c r="F104" s="448">
        <f>D104*E104</f>
        <v>0</v>
      </c>
      <c r="G104" s="448"/>
      <c r="H104" s="506"/>
      <c r="I104" s="456"/>
      <c r="J104" s="456"/>
      <c r="K104" s="40"/>
      <c r="L104" s="448"/>
      <c r="M104" s="507"/>
      <c r="N104" s="456"/>
      <c r="O104" s="456"/>
      <c r="P104" s="40"/>
      <c r="Q104" s="448"/>
      <c r="R104" s="507"/>
      <c r="S104" s="456"/>
      <c r="T104" s="456"/>
      <c r="U104" s="40"/>
      <c r="V104" s="448"/>
      <c r="W104" s="507"/>
      <c r="X104" s="507"/>
      <c r="Y104" s="507"/>
      <c r="Z104" s="507"/>
    </row>
    <row r="105" spans="1:26" ht="12.75">
      <c r="A105" s="307"/>
      <c r="B105" s="254"/>
      <c r="C105" s="447"/>
      <c r="D105" s="447"/>
      <c r="E105" s="336"/>
      <c r="F105" s="336"/>
      <c r="G105" s="40"/>
      <c r="H105" s="506"/>
      <c r="I105" s="456"/>
      <c r="J105" s="456"/>
      <c r="K105" s="40"/>
      <c r="L105" s="40"/>
      <c r="M105" s="507"/>
      <c r="N105" s="456"/>
      <c r="O105" s="456"/>
      <c r="P105" s="40"/>
      <c r="Q105" s="40"/>
      <c r="R105" s="507"/>
      <c r="S105" s="456"/>
      <c r="T105" s="456"/>
      <c r="U105" s="40"/>
      <c r="V105" s="40"/>
      <c r="W105" s="507"/>
      <c r="X105" s="507"/>
      <c r="Y105" s="507"/>
      <c r="Z105" s="507"/>
    </row>
    <row r="106" spans="1:26" ht="51">
      <c r="A106" s="307" t="s">
        <v>571</v>
      </c>
      <c r="B106" s="254" t="s">
        <v>462</v>
      </c>
      <c r="C106" s="447" t="s">
        <v>85</v>
      </c>
      <c r="D106" s="447">
        <v>1</v>
      </c>
      <c r="E106" s="336"/>
      <c r="F106" s="448">
        <f>D106*E106</f>
        <v>0</v>
      </c>
      <c r="G106" s="448"/>
      <c r="H106" s="506"/>
      <c r="I106" s="456"/>
      <c r="J106" s="456"/>
      <c r="K106" s="40"/>
      <c r="L106" s="448"/>
      <c r="M106" s="507"/>
      <c r="N106" s="456"/>
      <c r="O106" s="456"/>
      <c r="P106" s="40"/>
      <c r="Q106" s="448"/>
      <c r="R106" s="507"/>
      <c r="S106" s="456"/>
      <c r="T106" s="456"/>
      <c r="U106" s="40"/>
      <c r="V106" s="448"/>
      <c r="W106" s="507"/>
      <c r="X106" s="507"/>
      <c r="Y106" s="507"/>
      <c r="Z106" s="507"/>
    </row>
    <row r="107" spans="1:26" ht="12" customHeight="1">
      <c r="A107" s="307"/>
      <c r="B107" s="254"/>
      <c r="C107" s="447"/>
      <c r="D107" s="447"/>
      <c r="E107" s="336"/>
      <c r="F107" s="336"/>
      <c r="G107" s="40"/>
      <c r="H107" s="506"/>
      <c r="I107" s="456"/>
      <c r="J107" s="456"/>
      <c r="K107" s="40"/>
      <c r="L107" s="40"/>
      <c r="M107" s="507"/>
      <c r="N107" s="456"/>
      <c r="O107" s="456"/>
      <c r="P107" s="40"/>
      <c r="Q107" s="40"/>
      <c r="R107" s="507"/>
      <c r="S107" s="456"/>
      <c r="T107" s="456"/>
      <c r="U107" s="40"/>
      <c r="V107" s="40"/>
      <c r="W107" s="507"/>
      <c r="X107" s="507"/>
      <c r="Y107" s="507"/>
      <c r="Z107" s="507"/>
    </row>
    <row r="108" spans="1:26" ht="38.25">
      <c r="A108" s="307" t="s">
        <v>572</v>
      </c>
      <c r="B108" s="254" t="s">
        <v>463</v>
      </c>
      <c r="C108" s="447" t="s">
        <v>85</v>
      </c>
      <c r="D108" s="447">
        <v>1</v>
      </c>
      <c r="E108" s="336"/>
      <c r="F108" s="448">
        <f>D108*E108</f>
        <v>0</v>
      </c>
      <c r="G108" s="448"/>
      <c r="H108" s="506"/>
      <c r="I108" s="456"/>
      <c r="J108" s="456"/>
      <c r="K108" s="40"/>
      <c r="L108" s="448"/>
      <c r="M108" s="507"/>
      <c r="N108" s="456"/>
      <c r="O108" s="456"/>
      <c r="P108" s="40"/>
      <c r="Q108" s="448"/>
      <c r="R108" s="507"/>
      <c r="S108" s="456"/>
      <c r="T108" s="456"/>
      <c r="U108" s="40"/>
      <c r="V108" s="448"/>
      <c r="W108" s="507"/>
      <c r="X108" s="507"/>
      <c r="Y108" s="507"/>
      <c r="Z108" s="507"/>
    </row>
    <row r="109" spans="1:26" ht="12.75">
      <c r="A109" s="450"/>
      <c r="B109" s="254"/>
      <c r="C109" s="447"/>
      <c r="D109" s="376"/>
      <c r="E109" s="336"/>
      <c r="F109" s="336"/>
      <c r="G109" s="40"/>
      <c r="H109" s="506"/>
      <c r="I109" s="456"/>
      <c r="J109" s="370"/>
      <c r="K109" s="40"/>
      <c r="L109" s="40"/>
      <c r="M109" s="507"/>
      <c r="N109" s="456"/>
      <c r="O109" s="370"/>
      <c r="P109" s="40"/>
      <c r="Q109" s="40"/>
      <c r="R109" s="507"/>
      <c r="S109" s="456"/>
      <c r="T109" s="370"/>
      <c r="U109" s="40"/>
      <c r="V109" s="40"/>
      <c r="W109" s="507"/>
      <c r="X109" s="507"/>
      <c r="Y109" s="507"/>
      <c r="Z109" s="507"/>
    </row>
    <row r="110" spans="1:26" ht="39" customHeight="1">
      <c r="A110" s="307" t="s">
        <v>573</v>
      </c>
      <c r="B110" s="254" t="s">
        <v>464</v>
      </c>
      <c r="C110" s="447" t="s">
        <v>85</v>
      </c>
      <c r="D110" s="447">
        <v>1</v>
      </c>
      <c r="E110" s="336"/>
      <c r="F110" s="448">
        <f>D110*E110</f>
        <v>0</v>
      </c>
      <c r="G110" s="448"/>
      <c r="H110" s="506"/>
      <c r="I110" s="456"/>
      <c r="J110" s="456"/>
      <c r="K110" s="40"/>
      <c r="L110" s="448"/>
      <c r="M110" s="507"/>
      <c r="N110" s="456"/>
      <c r="O110" s="456"/>
      <c r="P110" s="40"/>
      <c r="Q110" s="448"/>
      <c r="R110" s="507"/>
      <c r="S110" s="456"/>
      <c r="T110" s="456"/>
      <c r="U110" s="40"/>
      <c r="V110" s="448"/>
      <c r="W110" s="507"/>
      <c r="X110" s="507"/>
      <c r="Y110" s="507"/>
      <c r="Z110" s="507"/>
    </row>
    <row r="111" spans="1:26" ht="12.75">
      <c r="A111" s="307"/>
      <c r="B111" s="254"/>
      <c r="C111" s="447"/>
      <c r="D111" s="447"/>
      <c r="E111" s="336"/>
      <c r="F111" s="336"/>
      <c r="G111" s="40"/>
      <c r="H111" s="506"/>
      <c r="I111" s="456"/>
      <c r="J111" s="456"/>
      <c r="K111" s="40"/>
      <c r="L111" s="40"/>
      <c r="M111" s="507"/>
      <c r="N111" s="456"/>
      <c r="O111" s="456"/>
      <c r="P111" s="40"/>
      <c r="Q111" s="40"/>
      <c r="R111" s="507"/>
      <c r="S111" s="456"/>
      <c r="T111" s="456"/>
      <c r="U111" s="40"/>
      <c r="V111" s="40"/>
      <c r="W111" s="507"/>
      <c r="X111" s="507"/>
      <c r="Y111" s="507"/>
      <c r="Z111" s="507"/>
    </row>
    <row r="112" spans="1:26" ht="38.25">
      <c r="A112" s="307" t="s">
        <v>574</v>
      </c>
      <c r="B112" s="254" t="s">
        <v>204</v>
      </c>
      <c r="C112" s="447" t="s">
        <v>85</v>
      </c>
      <c r="D112" s="447">
        <v>2</v>
      </c>
      <c r="E112" s="336"/>
      <c r="F112" s="448">
        <f>D112*E112</f>
        <v>0</v>
      </c>
      <c r="G112" s="448"/>
      <c r="H112" s="506"/>
      <c r="I112" s="456"/>
      <c r="J112" s="456"/>
      <c r="K112" s="40"/>
      <c r="L112" s="448"/>
      <c r="M112" s="507"/>
      <c r="N112" s="456"/>
      <c r="O112" s="456"/>
      <c r="P112" s="40"/>
      <c r="Q112" s="448"/>
      <c r="R112" s="507"/>
      <c r="S112" s="456"/>
      <c r="T112" s="456"/>
      <c r="U112" s="40"/>
      <c r="V112" s="448"/>
      <c r="W112" s="507"/>
      <c r="X112" s="507"/>
      <c r="Y112" s="507"/>
      <c r="Z112" s="507"/>
    </row>
    <row r="113" spans="1:26" ht="12.75">
      <c r="A113" s="307"/>
      <c r="B113" s="254"/>
      <c r="C113" s="447"/>
      <c r="D113" s="447"/>
      <c r="E113" s="336"/>
      <c r="F113" s="336"/>
      <c r="G113" s="40"/>
      <c r="H113" s="506"/>
      <c r="I113" s="456"/>
      <c r="J113" s="456"/>
      <c r="K113" s="40"/>
      <c r="L113" s="40"/>
      <c r="M113" s="507"/>
      <c r="N113" s="456"/>
      <c r="O113" s="456"/>
      <c r="P113" s="40"/>
      <c r="Q113" s="40"/>
      <c r="R113" s="507"/>
      <c r="S113" s="456"/>
      <c r="T113" s="456"/>
      <c r="U113" s="40"/>
      <c r="V113" s="40"/>
      <c r="W113" s="507"/>
      <c r="X113" s="507"/>
      <c r="Y113" s="507"/>
      <c r="Z113" s="507"/>
    </row>
    <row r="114" spans="1:26" ht="25.5">
      <c r="A114" s="307" t="s">
        <v>575</v>
      </c>
      <c r="B114" s="254" t="s">
        <v>205</v>
      </c>
      <c r="C114" s="447" t="s">
        <v>85</v>
      </c>
      <c r="D114" s="447">
        <v>2</v>
      </c>
      <c r="E114" s="336"/>
      <c r="F114" s="448">
        <f>D114*E114</f>
        <v>0</v>
      </c>
      <c r="G114" s="448"/>
      <c r="H114" s="506"/>
      <c r="I114" s="456"/>
      <c r="J114" s="456"/>
      <c r="K114" s="40"/>
      <c r="L114" s="448"/>
      <c r="M114" s="507"/>
      <c r="N114" s="456"/>
      <c r="O114" s="456"/>
      <c r="P114" s="40"/>
      <c r="Q114" s="448"/>
      <c r="R114" s="507"/>
      <c r="S114" s="456"/>
      <c r="T114" s="456"/>
      <c r="U114" s="40"/>
      <c r="V114" s="448"/>
      <c r="W114" s="507"/>
      <c r="X114" s="507"/>
      <c r="Y114" s="507"/>
      <c r="Z114" s="507"/>
    </row>
    <row r="115" spans="1:26" ht="12.75">
      <c r="A115" s="307"/>
      <c r="B115" s="254"/>
      <c r="C115" s="447"/>
      <c r="D115" s="447"/>
      <c r="E115" s="336"/>
      <c r="F115" s="336"/>
      <c r="G115" s="40"/>
      <c r="H115" s="506"/>
      <c r="I115" s="456"/>
      <c r="J115" s="456"/>
      <c r="K115" s="40"/>
      <c r="L115" s="40"/>
      <c r="M115" s="507"/>
      <c r="N115" s="456"/>
      <c r="O115" s="456"/>
      <c r="P115" s="40"/>
      <c r="Q115" s="40"/>
      <c r="R115" s="507"/>
      <c r="S115" s="456"/>
      <c r="T115" s="456"/>
      <c r="U115" s="40"/>
      <c r="V115" s="40"/>
      <c r="W115" s="507"/>
      <c r="X115" s="507"/>
      <c r="Y115" s="507"/>
      <c r="Z115" s="507"/>
    </row>
    <row r="116" spans="1:26" ht="25.5">
      <c r="A116" s="307" t="s">
        <v>576</v>
      </c>
      <c r="B116" s="254" t="s">
        <v>465</v>
      </c>
      <c r="C116" s="447" t="s">
        <v>85</v>
      </c>
      <c r="D116" s="447">
        <v>2</v>
      </c>
      <c r="E116" s="336"/>
      <c r="F116" s="448">
        <f>D116*E116</f>
        <v>0</v>
      </c>
      <c r="G116" s="448"/>
      <c r="H116" s="506"/>
      <c r="I116" s="456"/>
      <c r="J116" s="456"/>
      <c r="K116" s="40"/>
      <c r="L116" s="448"/>
      <c r="M116" s="507"/>
      <c r="N116" s="456"/>
      <c r="O116" s="456"/>
      <c r="P116" s="40"/>
      <c r="Q116" s="448"/>
      <c r="R116" s="507"/>
      <c r="S116" s="456"/>
      <c r="T116" s="456"/>
      <c r="U116" s="40"/>
      <c r="V116" s="448"/>
      <c r="W116" s="507"/>
      <c r="X116" s="507"/>
      <c r="Y116" s="507"/>
      <c r="Z116" s="507"/>
    </row>
    <row r="117" spans="1:26" ht="12.75">
      <c r="A117" s="307"/>
      <c r="B117" s="254"/>
      <c r="C117" s="447"/>
      <c r="D117" s="447"/>
      <c r="E117" s="336"/>
      <c r="F117" s="448"/>
      <c r="G117" s="448"/>
      <c r="H117" s="506"/>
      <c r="I117" s="456"/>
      <c r="J117" s="456"/>
      <c r="K117" s="40"/>
      <c r="L117" s="448"/>
      <c r="M117" s="507"/>
      <c r="N117" s="456"/>
      <c r="O117" s="456"/>
      <c r="P117" s="40"/>
      <c r="Q117" s="448"/>
      <c r="R117" s="507"/>
      <c r="S117" s="456"/>
      <c r="T117" s="456"/>
      <c r="U117" s="40"/>
      <c r="V117" s="448"/>
      <c r="W117" s="507"/>
      <c r="X117" s="507"/>
      <c r="Y117" s="507"/>
      <c r="Z117" s="507"/>
    </row>
    <row r="118" spans="1:26" ht="51">
      <c r="A118" s="307" t="s">
        <v>577</v>
      </c>
      <c r="B118" s="254" t="s">
        <v>482</v>
      </c>
      <c r="C118" s="447" t="s">
        <v>85</v>
      </c>
      <c r="D118" s="447">
        <v>1</v>
      </c>
      <c r="E118" s="336"/>
      <c r="F118" s="448">
        <f>D118*E118</f>
        <v>0</v>
      </c>
      <c r="G118" s="448"/>
      <c r="H118" s="506"/>
      <c r="I118" s="456"/>
      <c r="J118" s="456"/>
      <c r="K118" s="40"/>
      <c r="L118" s="448"/>
      <c r="M118" s="507"/>
      <c r="N118" s="456"/>
      <c r="O118" s="456"/>
      <c r="P118" s="40"/>
      <c r="Q118" s="448"/>
      <c r="R118" s="507"/>
      <c r="S118" s="456"/>
      <c r="T118" s="456"/>
      <c r="U118" s="40"/>
      <c r="V118" s="448"/>
      <c r="W118" s="507"/>
      <c r="X118" s="507"/>
      <c r="Y118" s="507"/>
      <c r="Z118" s="507"/>
    </row>
    <row r="119" spans="1:26" ht="12.75">
      <c r="A119" s="307"/>
      <c r="B119" s="254"/>
      <c r="C119" s="447"/>
      <c r="D119" s="447"/>
      <c r="E119" s="336"/>
      <c r="F119" s="336"/>
      <c r="G119" s="40"/>
      <c r="H119" s="506"/>
      <c r="I119" s="456"/>
      <c r="J119" s="456"/>
      <c r="K119" s="40"/>
      <c r="L119" s="40"/>
      <c r="M119" s="507"/>
      <c r="N119" s="456"/>
      <c r="O119" s="456"/>
      <c r="P119" s="40"/>
      <c r="Q119" s="40"/>
      <c r="R119" s="507"/>
      <c r="S119" s="456"/>
      <c r="T119" s="456"/>
      <c r="U119" s="40"/>
      <c r="V119" s="40"/>
      <c r="W119" s="507"/>
      <c r="X119" s="507"/>
      <c r="Y119" s="507"/>
      <c r="Z119" s="507"/>
    </row>
    <row r="120" spans="1:26" ht="38.25">
      <c r="A120" s="307" t="s">
        <v>578</v>
      </c>
      <c r="B120" s="254" t="s">
        <v>527</v>
      </c>
      <c r="C120" s="447" t="s">
        <v>85</v>
      </c>
      <c r="D120" s="447">
        <v>2</v>
      </c>
      <c r="E120" s="336"/>
      <c r="F120" s="448">
        <f>D120*E120</f>
        <v>0</v>
      </c>
      <c r="G120" s="448"/>
      <c r="H120" s="506"/>
      <c r="I120" s="456"/>
      <c r="J120" s="456"/>
      <c r="K120" s="40"/>
      <c r="L120" s="448"/>
      <c r="M120" s="508"/>
      <c r="N120" s="456"/>
      <c r="O120" s="456"/>
      <c r="P120" s="40"/>
      <c r="Q120" s="448"/>
      <c r="R120" s="507"/>
      <c r="S120" s="456"/>
      <c r="T120" s="456"/>
      <c r="U120" s="40"/>
      <c r="V120" s="448"/>
      <c r="W120" s="507"/>
      <c r="X120" s="507"/>
      <c r="Y120" s="507"/>
      <c r="Z120" s="507"/>
    </row>
    <row r="121" spans="1:26" ht="12.75">
      <c r="A121" s="307"/>
      <c r="B121" s="254"/>
      <c r="C121" s="447"/>
      <c r="D121" s="447"/>
      <c r="E121" s="336"/>
      <c r="F121" s="336"/>
      <c r="G121" s="40"/>
      <c r="H121" s="506"/>
      <c r="I121" s="456"/>
      <c r="J121" s="456"/>
      <c r="K121" s="40"/>
      <c r="L121" s="40"/>
      <c r="M121" s="507"/>
      <c r="N121" s="456"/>
      <c r="O121" s="456"/>
      <c r="P121" s="40"/>
      <c r="Q121" s="40"/>
      <c r="R121" s="507"/>
      <c r="S121" s="456"/>
      <c r="T121" s="456"/>
      <c r="U121" s="40"/>
      <c r="V121" s="40"/>
      <c r="W121" s="507"/>
      <c r="X121" s="507"/>
      <c r="Y121" s="507"/>
      <c r="Z121" s="507"/>
    </row>
    <row r="122" spans="1:26" ht="38.25">
      <c r="A122" s="307" t="s">
        <v>579</v>
      </c>
      <c r="B122" s="254" t="s">
        <v>466</v>
      </c>
      <c r="C122" s="447" t="s">
        <v>85</v>
      </c>
      <c r="D122" s="447">
        <v>3</v>
      </c>
      <c r="E122" s="336"/>
      <c r="F122" s="448">
        <f>D122*E122</f>
        <v>0</v>
      </c>
      <c r="G122" s="448"/>
      <c r="H122" s="506"/>
      <c r="I122" s="456"/>
      <c r="J122" s="456"/>
      <c r="K122" s="40"/>
      <c r="L122" s="448"/>
      <c r="M122" s="507"/>
      <c r="N122" s="456"/>
      <c r="O122" s="456"/>
      <c r="P122" s="40"/>
      <c r="Q122" s="448"/>
      <c r="R122" s="507"/>
      <c r="S122" s="456"/>
      <c r="T122" s="456"/>
      <c r="U122" s="40"/>
      <c r="V122" s="448"/>
      <c r="W122" s="507"/>
      <c r="X122" s="507"/>
      <c r="Y122" s="507"/>
      <c r="Z122" s="507"/>
    </row>
    <row r="123" spans="1:26" ht="12.75">
      <c r="A123" s="307"/>
      <c r="B123" s="254"/>
      <c r="C123" s="447"/>
      <c r="D123" s="447"/>
      <c r="E123" s="336"/>
      <c r="F123" s="336"/>
      <c r="G123" s="40"/>
      <c r="H123" s="506"/>
      <c r="I123" s="456"/>
      <c r="J123" s="456"/>
      <c r="K123" s="40"/>
      <c r="L123" s="40"/>
      <c r="M123" s="507"/>
      <c r="N123" s="456"/>
      <c r="O123" s="456"/>
      <c r="P123" s="40"/>
      <c r="Q123" s="40"/>
      <c r="R123" s="507"/>
      <c r="S123" s="456"/>
      <c r="T123" s="456"/>
      <c r="U123" s="40"/>
      <c r="V123" s="40"/>
      <c r="W123" s="507"/>
      <c r="X123" s="507"/>
      <c r="Y123" s="507"/>
      <c r="Z123" s="507"/>
    </row>
    <row r="124" spans="1:26" ht="25.5">
      <c r="A124" s="307" t="s">
        <v>580</v>
      </c>
      <c r="B124" s="254" t="s">
        <v>206</v>
      </c>
      <c r="C124" s="447" t="s">
        <v>153</v>
      </c>
      <c r="D124" s="447">
        <v>5</v>
      </c>
      <c r="E124" s="336">
        <f>SUM(F9:F122)/100</f>
        <v>0</v>
      </c>
      <c r="F124" s="448">
        <f>D124*E124</f>
        <v>0</v>
      </c>
      <c r="G124" s="448"/>
      <c r="H124" s="506"/>
      <c r="I124" s="456"/>
      <c r="J124" s="456"/>
      <c r="K124" s="40"/>
      <c r="L124" s="448"/>
      <c r="M124" s="507"/>
      <c r="N124" s="456"/>
      <c r="O124" s="456"/>
      <c r="P124" s="40"/>
      <c r="Q124" s="448"/>
      <c r="R124" s="507"/>
      <c r="S124" s="456"/>
      <c r="T124" s="456"/>
      <c r="U124" s="40"/>
      <c r="V124" s="448"/>
      <c r="W124" s="507"/>
      <c r="X124" s="507"/>
      <c r="Y124" s="507"/>
      <c r="Z124" s="507"/>
    </row>
    <row r="125" spans="1:26" ht="12.75">
      <c r="A125" s="307"/>
      <c r="B125" s="254"/>
      <c r="C125" s="447"/>
      <c r="D125" s="447"/>
      <c r="E125" s="336"/>
      <c r="F125" s="336"/>
      <c r="G125" s="40"/>
      <c r="H125" s="506"/>
      <c r="I125" s="456"/>
      <c r="J125" s="456"/>
      <c r="K125" s="40"/>
      <c r="L125" s="40"/>
      <c r="M125" s="507"/>
      <c r="N125" s="456"/>
      <c r="O125" s="456"/>
      <c r="P125" s="40"/>
      <c r="Q125" s="40"/>
      <c r="R125" s="507"/>
      <c r="S125" s="456"/>
      <c r="T125" s="456"/>
      <c r="U125" s="40"/>
      <c r="V125" s="40"/>
      <c r="W125" s="507"/>
      <c r="X125" s="507"/>
      <c r="Y125" s="507"/>
      <c r="Z125" s="507"/>
    </row>
    <row r="126" spans="1:26" ht="26.25" thickBot="1">
      <c r="A126" s="307" t="s">
        <v>581</v>
      </c>
      <c r="B126" s="254" t="s">
        <v>207</v>
      </c>
      <c r="C126" s="447" t="s">
        <v>67</v>
      </c>
      <c r="D126" s="447">
        <v>1</v>
      </c>
      <c r="E126" s="336"/>
      <c r="F126" s="336">
        <f>D126*E126</f>
        <v>0</v>
      </c>
      <c r="G126" s="40"/>
      <c r="H126" s="506"/>
      <c r="I126" s="456"/>
      <c r="J126" s="456"/>
      <c r="K126" s="40"/>
      <c r="L126" s="40"/>
      <c r="M126" s="507"/>
      <c r="N126" s="456"/>
      <c r="O126" s="456"/>
      <c r="P126" s="40"/>
      <c r="Q126" s="40"/>
      <c r="R126" s="507"/>
      <c r="S126" s="456"/>
      <c r="T126" s="456"/>
      <c r="U126" s="40"/>
      <c r="V126" s="40"/>
      <c r="W126" s="507"/>
      <c r="X126" s="507"/>
      <c r="Y126" s="507"/>
      <c r="Z126" s="507"/>
    </row>
    <row r="127" spans="1:26" ht="13.5" thickTop="1">
      <c r="A127" s="451"/>
      <c r="B127" s="452" t="s">
        <v>467</v>
      </c>
      <c r="C127" s="453"/>
      <c r="D127" s="453"/>
      <c r="E127" s="454"/>
      <c r="F127" s="455">
        <f>SUM(F10:F126)</f>
        <v>0</v>
      </c>
      <c r="G127" s="406"/>
      <c r="H127" s="506"/>
      <c r="I127" s="456"/>
      <c r="J127" s="456"/>
      <c r="K127" s="40"/>
      <c r="L127" s="406"/>
      <c r="M127" s="507"/>
      <c r="N127" s="456"/>
      <c r="O127" s="456"/>
      <c r="P127" s="40"/>
      <c r="Q127" s="406"/>
      <c r="R127" s="507"/>
      <c r="S127" s="456"/>
      <c r="T127" s="456"/>
      <c r="U127" s="40"/>
      <c r="V127" s="406"/>
      <c r="W127" s="507"/>
      <c r="X127" s="507"/>
      <c r="Y127" s="507"/>
      <c r="Z127" s="507"/>
    </row>
    <row r="128" spans="1:26" ht="12.75">
      <c r="A128" s="271"/>
      <c r="B128" s="126"/>
      <c r="C128" s="456"/>
      <c r="D128" s="456"/>
      <c r="E128" s="457"/>
      <c r="F128" s="457"/>
      <c r="G128" s="457"/>
      <c r="H128" s="506"/>
      <c r="I128" s="456"/>
      <c r="J128" s="456"/>
      <c r="K128" s="457"/>
      <c r="L128" s="457"/>
      <c r="M128" s="507"/>
      <c r="N128" s="456"/>
      <c r="O128" s="456"/>
      <c r="P128" s="457"/>
      <c r="Q128" s="457"/>
      <c r="R128" s="507"/>
      <c r="S128" s="456"/>
      <c r="T128" s="456"/>
      <c r="U128" s="457"/>
      <c r="V128" s="457"/>
      <c r="W128" s="507"/>
      <c r="X128" s="507"/>
      <c r="Y128" s="507"/>
      <c r="Z128" s="507"/>
    </row>
    <row r="129" spans="1:26" ht="12.75">
      <c r="A129" s="445" t="s">
        <v>521</v>
      </c>
      <c r="B129" s="458" t="s">
        <v>56</v>
      </c>
      <c r="C129" s="459"/>
      <c r="D129" s="459"/>
      <c r="E129" s="352"/>
      <c r="F129" s="352"/>
      <c r="G129" s="406"/>
      <c r="H129" s="506"/>
      <c r="I129" s="72"/>
      <c r="J129" s="72"/>
      <c r="K129" s="406"/>
      <c r="L129" s="406"/>
      <c r="M129" s="507"/>
      <c r="N129" s="72"/>
      <c r="O129" s="72"/>
      <c r="P129" s="406"/>
      <c r="Q129" s="406"/>
      <c r="R129" s="507"/>
      <c r="S129" s="72"/>
      <c r="T129" s="72"/>
      <c r="U129" s="406"/>
      <c r="V129" s="406"/>
      <c r="W129" s="507"/>
      <c r="X129" s="507"/>
      <c r="Y129" s="507"/>
      <c r="Z129" s="507"/>
    </row>
    <row r="130" spans="1:26" ht="12.75">
      <c r="A130" s="307"/>
      <c r="B130" s="254"/>
      <c r="C130" s="447"/>
      <c r="D130" s="447"/>
      <c r="E130" s="336"/>
      <c r="F130" s="336"/>
      <c r="G130" s="40"/>
      <c r="H130" s="506"/>
      <c r="I130" s="456"/>
      <c r="J130" s="456"/>
      <c r="K130" s="40"/>
      <c r="L130" s="40"/>
      <c r="M130" s="507"/>
      <c r="N130" s="456"/>
      <c r="O130" s="456"/>
      <c r="P130" s="40"/>
      <c r="Q130" s="40"/>
      <c r="R130" s="507"/>
      <c r="S130" s="456"/>
      <c r="T130" s="456"/>
      <c r="U130" s="40"/>
      <c r="V130" s="40"/>
      <c r="W130" s="507"/>
      <c r="X130" s="507"/>
      <c r="Y130" s="507"/>
      <c r="Z130" s="507"/>
    </row>
    <row r="131" spans="1:26" ht="167.25" customHeight="1">
      <c r="A131" s="307" t="s">
        <v>523</v>
      </c>
      <c r="B131" s="460" t="s">
        <v>468</v>
      </c>
      <c r="C131" s="447" t="s">
        <v>85</v>
      </c>
      <c r="D131" s="461">
        <v>1</v>
      </c>
      <c r="E131" s="336"/>
      <c r="F131" s="448">
        <f>D131*E131</f>
        <v>0</v>
      </c>
      <c r="G131" s="448"/>
      <c r="H131" s="506"/>
      <c r="I131" s="456"/>
      <c r="J131" s="500"/>
      <c r="K131" s="40"/>
      <c r="L131" s="448"/>
      <c r="M131" s="507"/>
      <c r="N131" s="456"/>
      <c r="O131" s="500"/>
      <c r="P131" s="40"/>
      <c r="Q131" s="448"/>
      <c r="R131" s="507"/>
      <c r="S131" s="456"/>
      <c r="T131" s="500"/>
      <c r="U131" s="40"/>
      <c r="V131" s="448"/>
      <c r="W131" s="507"/>
      <c r="X131" s="507"/>
      <c r="Y131" s="507"/>
      <c r="Z131" s="507"/>
    </row>
    <row r="132" spans="1:26" ht="12.75">
      <c r="A132" s="307"/>
      <c r="B132" s="254"/>
      <c r="C132" s="447"/>
      <c r="D132" s="447"/>
      <c r="E132" s="336"/>
      <c r="F132" s="448"/>
      <c r="G132" s="448"/>
      <c r="H132" s="506"/>
      <c r="I132" s="456"/>
      <c r="J132" s="456"/>
      <c r="K132" s="40"/>
      <c r="L132" s="448"/>
      <c r="M132" s="507"/>
      <c r="N132" s="456"/>
      <c r="O132" s="456"/>
      <c r="P132" s="40"/>
      <c r="Q132" s="448"/>
      <c r="R132" s="507"/>
      <c r="S132" s="456"/>
      <c r="T132" s="456"/>
      <c r="U132" s="40"/>
      <c r="V132" s="448"/>
      <c r="W132" s="507"/>
      <c r="X132" s="507"/>
      <c r="Y132" s="507"/>
      <c r="Z132" s="507"/>
    </row>
    <row r="133" spans="1:26" ht="51">
      <c r="A133" s="307" t="s">
        <v>524</v>
      </c>
      <c r="B133" s="254" t="s">
        <v>469</v>
      </c>
      <c r="C133" s="447" t="s">
        <v>155</v>
      </c>
      <c r="D133" s="447">
        <v>12</v>
      </c>
      <c r="E133" s="336"/>
      <c r="F133" s="448">
        <f>D133*E133</f>
        <v>0</v>
      </c>
      <c r="G133" s="448"/>
      <c r="H133" s="506"/>
      <c r="I133" s="456"/>
      <c r="J133" s="456"/>
      <c r="K133" s="40"/>
      <c r="L133" s="448"/>
      <c r="M133" s="507"/>
      <c r="N133" s="456"/>
      <c r="O133" s="456"/>
      <c r="P133" s="40"/>
      <c r="Q133" s="448"/>
      <c r="R133" s="507"/>
      <c r="S133" s="456"/>
      <c r="T133" s="456"/>
      <c r="U133" s="40"/>
      <c r="V133" s="448"/>
      <c r="W133" s="507"/>
      <c r="X133" s="507"/>
      <c r="Y133" s="507"/>
      <c r="Z133" s="507"/>
    </row>
    <row r="134" spans="1:26" ht="12.75">
      <c r="A134" s="307"/>
      <c r="B134" s="254"/>
      <c r="C134" s="447"/>
      <c r="D134" s="447"/>
      <c r="E134" s="336"/>
      <c r="F134" s="336"/>
      <c r="G134" s="40"/>
      <c r="H134" s="506"/>
      <c r="I134" s="456"/>
      <c r="J134" s="456"/>
      <c r="K134" s="40"/>
      <c r="L134" s="40"/>
      <c r="M134" s="507"/>
      <c r="N134" s="456"/>
      <c r="O134" s="456"/>
      <c r="P134" s="40"/>
      <c r="Q134" s="40"/>
      <c r="R134" s="507"/>
      <c r="S134" s="456"/>
      <c r="T134" s="456"/>
      <c r="U134" s="40"/>
      <c r="V134" s="40"/>
      <c r="W134" s="507"/>
      <c r="X134" s="507"/>
      <c r="Y134" s="507"/>
      <c r="Z134" s="507"/>
    </row>
    <row r="135" spans="1:26" ht="25.5">
      <c r="A135" s="307" t="s">
        <v>525</v>
      </c>
      <c r="B135" s="254" t="s">
        <v>206</v>
      </c>
      <c r="C135" s="447" t="s">
        <v>153</v>
      </c>
      <c r="D135" s="447">
        <v>5</v>
      </c>
      <c r="E135" s="336">
        <f>SUM(F131:F134)/100</f>
        <v>0</v>
      </c>
      <c r="F135" s="448">
        <f>D135*E135</f>
        <v>0</v>
      </c>
      <c r="G135" s="448"/>
      <c r="H135" s="506"/>
      <c r="I135" s="456"/>
      <c r="J135" s="456"/>
      <c r="K135" s="40"/>
      <c r="L135" s="448"/>
      <c r="M135" s="507"/>
      <c r="N135" s="456"/>
      <c r="O135" s="456"/>
      <c r="P135" s="40"/>
      <c r="Q135" s="448"/>
      <c r="R135" s="507"/>
      <c r="S135" s="456"/>
      <c r="T135" s="456"/>
      <c r="U135" s="40"/>
      <c r="V135" s="448"/>
      <c r="W135" s="507"/>
      <c r="X135" s="507"/>
      <c r="Y135" s="507"/>
      <c r="Z135" s="507"/>
    </row>
    <row r="136" spans="1:26" ht="12.75">
      <c r="A136" s="307"/>
      <c r="B136" s="254"/>
      <c r="C136" s="447"/>
      <c r="D136" s="447"/>
      <c r="E136" s="336"/>
      <c r="F136" s="336"/>
      <c r="G136" s="40"/>
      <c r="H136" s="506"/>
      <c r="I136" s="456"/>
      <c r="J136" s="456"/>
      <c r="K136" s="40"/>
      <c r="L136" s="40"/>
      <c r="M136" s="507"/>
      <c r="N136" s="456"/>
      <c r="O136" s="456"/>
      <c r="P136" s="40"/>
      <c r="Q136" s="40"/>
      <c r="R136" s="507"/>
      <c r="S136" s="456"/>
      <c r="T136" s="456"/>
      <c r="U136" s="40"/>
      <c r="V136" s="40"/>
      <c r="W136" s="507"/>
      <c r="X136" s="507"/>
      <c r="Y136" s="507"/>
      <c r="Z136" s="507"/>
    </row>
    <row r="137" spans="1:26" ht="26.25" thickBot="1">
      <c r="A137" s="307" t="s">
        <v>526</v>
      </c>
      <c r="B137" s="254" t="s">
        <v>207</v>
      </c>
      <c r="C137" s="447" t="s">
        <v>67</v>
      </c>
      <c r="D137" s="447">
        <v>1</v>
      </c>
      <c r="E137" s="336"/>
      <c r="F137" s="448">
        <f>D137*E137</f>
        <v>0</v>
      </c>
      <c r="G137" s="448"/>
      <c r="H137" s="506"/>
      <c r="I137" s="456"/>
      <c r="J137" s="456"/>
      <c r="K137" s="40"/>
      <c r="L137" s="448"/>
      <c r="M137" s="507"/>
      <c r="N137" s="456"/>
      <c r="O137" s="456"/>
      <c r="P137" s="40"/>
      <c r="Q137" s="448"/>
      <c r="R137" s="507"/>
      <c r="S137" s="456"/>
      <c r="T137" s="456"/>
      <c r="U137" s="40"/>
      <c r="V137" s="448"/>
      <c r="W137" s="507"/>
      <c r="X137" s="507"/>
      <c r="Y137" s="507"/>
      <c r="Z137" s="507"/>
    </row>
    <row r="138" spans="1:26" ht="13.5" thickTop="1">
      <c r="A138" s="451"/>
      <c r="B138" s="452" t="s">
        <v>470</v>
      </c>
      <c r="C138" s="453"/>
      <c r="D138" s="453"/>
      <c r="E138" s="454"/>
      <c r="F138" s="455">
        <f>SUM(F131:F137)</f>
        <v>0</v>
      </c>
      <c r="G138" s="406"/>
      <c r="H138" s="506"/>
      <c r="I138" s="456"/>
      <c r="J138" s="456"/>
      <c r="K138" s="40"/>
      <c r="L138" s="406"/>
      <c r="M138" s="507"/>
      <c r="N138" s="456"/>
      <c r="O138" s="456"/>
      <c r="P138" s="40"/>
      <c r="Q138" s="406"/>
      <c r="R138" s="507"/>
      <c r="S138" s="456"/>
      <c r="T138" s="456"/>
      <c r="U138" s="40"/>
      <c r="V138" s="406"/>
      <c r="W138" s="507"/>
      <c r="X138" s="507"/>
      <c r="Y138" s="507"/>
      <c r="Z138" s="507"/>
    </row>
    <row r="139" spans="1:26" ht="12.75">
      <c r="A139" s="271"/>
      <c r="B139" s="126"/>
      <c r="C139" s="456"/>
      <c r="D139" s="456"/>
      <c r="E139" s="457"/>
      <c r="F139" s="457"/>
      <c r="G139" s="457"/>
      <c r="H139" s="506"/>
      <c r="I139" s="456"/>
      <c r="J139" s="456"/>
      <c r="K139" s="457"/>
      <c r="L139" s="457"/>
      <c r="M139" s="507"/>
      <c r="N139" s="456"/>
      <c r="O139" s="456"/>
      <c r="P139" s="457"/>
      <c r="Q139" s="457"/>
      <c r="R139" s="507"/>
      <c r="S139" s="456"/>
      <c r="T139" s="456"/>
      <c r="U139" s="457"/>
      <c r="V139" s="457"/>
      <c r="W139" s="507"/>
      <c r="X139" s="507"/>
      <c r="Y139" s="507"/>
      <c r="Z139" s="507"/>
    </row>
    <row r="140" spans="1:26" ht="12.75">
      <c r="A140" s="445" t="s">
        <v>512</v>
      </c>
      <c r="B140" s="458" t="s">
        <v>208</v>
      </c>
      <c r="C140" s="459"/>
      <c r="D140" s="459"/>
      <c r="E140" s="344"/>
      <c r="F140" s="344"/>
      <c r="G140" s="361"/>
      <c r="H140" s="506"/>
      <c r="I140" s="72"/>
      <c r="J140" s="72"/>
      <c r="K140" s="361"/>
      <c r="L140" s="361"/>
      <c r="M140" s="507"/>
      <c r="N140" s="72"/>
      <c r="O140" s="72"/>
      <c r="P140" s="361"/>
      <c r="Q140" s="361"/>
      <c r="R140" s="507"/>
      <c r="S140" s="72"/>
      <c r="T140" s="72"/>
      <c r="U140" s="361"/>
      <c r="V140" s="361"/>
      <c r="W140" s="507"/>
      <c r="X140" s="507"/>
      <c r="Y140" s="507"/>
      <c r="Z140" s="507"/>
    </row>
    <row r="141" spans="1:26" ht="12.75">
      <c r="A141" s="307"/>
      <c r="B141" s="254"/>
      <c r="C141" s="447"/>
      <c r="D141" s="447"/>
      <c r="E141" s="332"/>
      <c r="F141" s="332"/>
      <c r="G141" s="457"/>
      <c r="H141" s="506"/>
      <c r="I141" s="456"/>
      <c r="J141" s="456"/>
      <c r="K141" s="457"/>
      <c r="L141" s="457"/>
      <c r="M141" s="507"/>
      <c r="N141" s="456"/>
      <c r="O141" s="456"/>
      <c r="P141" s="457"/>
      <c r="Q141" s="457"/>
      <c r="R141" s="507"/>
      <c r="S141" s="456"/>
      <c r="T141" s="456"/>
      <c r="U141" s="457"/>
      <c r="V141" s="457"/>
      <c r="W141" s="507"/>
      <c r="X141" s="507"/>
      <c r="Y141" s="507"/>
      <c r="Z141" s="507"/>
    </row>
    <row r="142" spans="1:26" ht="12.75">
      <c r="A142" s="307"/>
      <c r="B142" s="254" t="s">
        <v>209</v>
      </c>
      <c r="C142" s="447"/>
      <c r="D142" s="447"/>
      <c r="E142" s="336"/>
      <c r="F142" s="336"/>
      <c r="G142" s="40"/>
      <c r="H142" s="506"/>
      <c r="I142" s="456"/>
      <c r="J142" s="456"/>
      <c r="K142" s="40"/>
      <c r="L142" s="40"/>
      <c r="M142" s="507"/>
      <c r="N142" s="456"/>
      <c r="O142" s="456"/>
      <c r="P142" s="40"/>
      <c r="Q142" s="40"/>
      <c r="R142" s="507"/>
      <c r="S142" s="456"/>
      <c r="T142" s="456"/>
      <c r="U142" s="40"/>
      <c r="V142" s="40"/>
      <c r="W142" s="507"/>
      <c r="X142" s="507"/>
      <c r="Y142" s="507"/>
      <c r="Z142" s="507"/>
    </row>
    <row r="143" spans="1:26" ht="12.75">
      <c r="A143" s="307"/>
      <c r="B143" s="254"/>
      <c r="C143" s="447"/>
      <c r="D143" s="447"/>
      <c r="E143" s="332"/>
      <c r="F143" s="332"/>
      <c r="G143" s="457"/>
      <c r="H143" s="506"/>
      <c r="I143" s="456"/>
      <c r="J143" s="456"/>
      <c r="K143" s="457"/>
      <c r="L143" s="457"/>
      <c r="M143" s="507"/>
      <c r="N143" s="456"/>
      <c r="O143" s="456"/>
      <c r="P143" s="457"/>
      <c r="Q143" s="457"/>
      <c r="R143" s="507"/>
      <c r="S143" s="456"/>
      <c r="T143" s="456"/>
      <c r="U143" s="457"/>
      <c r="V143" s="457"/>
      <c r="W143" s="507"/>
      <c r="X143" s="507"/>
      <c r="Y143" s="507"/>
      <c r="Z143" s="507"/>
    </row>
    <row r="144" spans="1:26" ht="51">
      <c r="A144" s="307" t="s">
        <v>513</v>
      </c>
      <c r="B144" s="254" t="s">
        <v>520</v>
      </c>
      <c r="C144" s="447" t="s">
        <v>85</v>
      </c>
      <c r="D144" s="447">
        <v>1</v>
      </c>
      <c r="E144" s="336"/>
      <c r="F144" s="448">
        <f>D144*E144</f>
        <v>0</v>
      </c>
      <c r="G144" s="448"/>
      <c r="H144" s="506"/>
      <c r="I144" s="456"/>
      <c r="J144" s="456"/>
      <c r="K144" s="40"/>
      <c r="L144" s="448"/>
      <c r="M144" s="507"/>
      <c r="N144" s="456"/>
      <c r="O144" s="456"/>
      <c r="P144" s="40"/>
      <c r="Q144" s="448"/>
      <c r="R144" s="507"/>
      <c r="S144" s="456"/>
      <c r="T144" s="456"/>
      <c r="U144" s="40"/>
      <c r="V144" s="448"/>
      <c r="W144" s="507"/>
      <c r="X144" s="507"/>
      <c r="Y144" s="507"/>
      <c r="Z144" s="507"/>
    </row>
    <row r="145" spans="1:26" ht="12.75">
      <c r="A145" s="307"/>
      <c r="B145" s="254"/>
      <c r="C145" s="447"/>
      <c r="D145" s="447"/>
      <c r="E145" s="336"/>
      <c r="F145" s="336"/>
      <c r="G145" s="40"/>
      <c r="H145" s="506"/>
      <c r="I145" s="456"/>
      <c r="J145" s="456"/>
      <c r="K145" s="40"/>
      <c r="L145" s="40"/>
      <c r="M145" s="507"/>
      <c r="N145" s="456"/>
      <c r="O145" s="456"/>
      <c r="P145" s="40"/>
      <c r="Q145" s="40"/>
      <c r="R145" s="507"/>
      <c r="S145" s="456"/>
      <c r="T145" s="456"/>
      <c r="U145" s="40"/>
      <c r="V145" s="40"/>
      <c r="W145" s="507"/>
      <c r="X145" s="507"/>
      <c r="Y145" s="507"/>
      <c r="Z145" s="507"/>
    </row>
    <row r="146" spans="1:26" ht="12.75">
      <c r="A146" s="307" t="s">
        <v>514</v>
      </c>
      <c r="B146" s="254" t="s">
        <v>471</v>
      </c>
      <c r="C146" s="447" t="s">
        <v>85</v>
      </c>
      <c r="D146" s="447">
        <v>3</v>
      </c>
      <c r="E146" s="336"/>
      <c r="F146" s="448">
        <f>D146*E146</f>
        <v>0</v>
      </c>
      <c r="G146" s="448"/>
      <c r="H146" s="506"/>
      <c r="I146" s="456"/>
      <c r="J146" s="456"/>
      <c r="K146" s="40"/>
      <c r="L146" s="448"/>
      <c r="M146" s="507"/>
      <c r="N146" s="456"/>
      <c r="O146" s="456"/>
      <c r="P146" s="40"/>
      <c r="Q146" s="448"/>
      <c r="R146" s="507"/>
      <c r="S146" s="456"/>
      <c r="T146" s="456"/>
      <c r="U146" s="40"/>
      <c r="V146" s="448"/>
      <c r="W146" s="507"/>
      <c r="X146" s="507"/>
      <c r="Y146" s="507"/>
      <c r="Z146" s="507"/>
    </row>
    <row r="147" spans="1:26" ht="12.75">
      <c r="A147" s="307"/>
      <c r="B147" s="254"/>
      <c r="C147" s="447"/>
      <c r="D147" s="447"/>
      <c r="E147" s="336"/>
      <c r="F147" s="336"/>
      <c r="G147" s="40"/>
      <c r="H147" s="506"/>
      <c r="I147" s="456"/>
      <c r="J147" s="456"/>
      <c r="K147" s="40"/>
      <c r="L147" s="40"/>
      <c r="M147" s="507"/>
      <c r="N147" s="456"/>
      <c r="O147" s="456"/>
      <c r="P147" s="40"/>
      <c r="Q147" s="40"/>
      <c r="R147" s="507"/>
      <c r="S147" s="456"/>
      <c r="T147" s="456"/>
      <c r="U147" s="40"/>
      <c r="V147" s="40"/>
      <c r="W147" s="507"/>
      <c r="X147" s="507"/>
      <c r="Y147" s="507"/>
      <c r="Z147" s="507"/>
    </row>
    <row r="148" spans="1:26" ht="51">
      <c r="A148" s="307" t="s">
        <v>515</v>
      </c>
      <c r="B148" s="254" t="s">
        <v>472</v>
      </c>
      <c r="C148" s="447" t="s">
        <v>155</v>
      </c>
      <c r="D148" s="447">
        <v>18</v>
      </c>
      <c r="E148" s="336"/>
      <c r="F148" s="448">
        <f>D148*E148</f>
        <v>0</v>
      </c>
      <c r="G148" s="448"/>
      <c r="H148" s="506"/>
      <c r="I148" s="456"/>
      <c r="J148" s="456"/>
      <c r="K148" s="40"/>
      <c r="L148" s="448"/>
      <c r="M148" s="507"/>
      <c r="N148" s="456"/>
      <c r="O148" s="456"/>
      <c r="P148" s="40"/>
      <c r="Q148" s="448"/>
      <c r="R148" s="507"/>
      <c r="S148" s="456"/>
      <c r="T148" s="456"/>
      <c r="U148" s="40"/>
      <c r="V148" s="448"/>
      <c r="W148" s="507"/>
      <c r="X148" s="507"/>
      <c r="Y148" s="507"/>
      <c r="Z148" s="507"/>
    </row>
    <row r="149" spans="1:26" ht="12.75">
      <c r="A149" s="307"/>
      <c r="B149" s="254"/>
      <c r="C149" s="447"/>
      <c r="D149" s="447"/>
      <c r="E149" s="336"/>
      <c r="F149" s="336"/>
      <c r="G149" s="40"/>
      <c r="H149" s="506"/>
      <c r="I149" s="456"/>
      <c r="J149" s="456"/>
      <c r="K149" s="40"/>
      <c r="L149" s="40"/>
      <c r="M149" s="507"/>
      <c r="N149" s="456"/>
      <c r="O149" s="456"/>
      <c r="P149" s="40"/>
      <c r="Q149" s="40"/>
      <c r="R149" s="507"/>
      <c r="S149" s="456"/>
      <c r="T149" s="456"/>
      <c r="U149" s="40"/>
      <c r="V149" s="40"/>
      <c r="W149" s="507"/>
      <c r="X149" s="507"/>
      <c r="Y149" s="507"/>
      <c r="Z149" s="507"/>
    </row>
    <row r="150" spans="1:26" ht="12.75">
      <c r="A150" s="450" t="s">
        <v>516</v>
      </c>
      <c r="B150" s="254" t="s">
        <v>210</v>
      </c>
      <c r="C150" s="447" t="s">
        <v>85</v>
      </c>
      <c r="D150" s="447">
        <v>4</v>
      </c>
      <c r="E150" s="336"/>
      <c r="F150" s="448">
        <f>D150*E150</f>
        <v>0</v>
      </c>
      <c r="G150" s="448"/>
      <c r="H150" s="506"/>
      <c r="I150" s="456"/>
      <c r="J150" s="456"/>
      <c r="K150" s="40"/>
      <c r="L150" s="448"/>
      <c r="M150" s="507"/>
      <c r="N150" s="456"/>
      <c r="O150" s="456"/>
      <c r="P150" s="40"/>
      <c r="Q150" s="448"/>
      <c r="R150" s="507"/>
      <c r="S150" s="456"/>
      <c r="T150" s="456"/>
      <c r="U150" s="40"/>
      <c r="V150" s="448"/>
      <c r="W150" s="507"/>
      <c r="X150" s="507"/>
      <c r="Y150" s="507"/>
      <c r="Z150" s="507"/>
    </row>
    <row r="151" spans="1:26" ht="12.75">
      <c r="A151" s="450"/>
      <c r="B151" s="254"/>
      <c r="C151" s="447"/>
      <c r="D151" s="447"/>
      <c r="E151" s="336"/>
      <c r="F151" s="336"/>
      <c r="G151" s="40"/>
      <c r="H151" s="506"/>
      <c r="I151" s="456"/>
      <c r="J151" s="456"/>
      <c r="K151" s="40"/>
      <c r="L151" s="40"/>
      <c r="M151" s="507"/>
      <c r="N151" s="456"/>
      <c r="O151" s="456"/>
      <c r="P151" s="40"/>
      <c r="Q151" s="40"/>
      <c r="R151" s="507"/>
      <c r="S151" s="456"/>
      <c r="T151" s="456"/>
      <c r="U151" s="40"/>
      <c r="V151" s="40"/>
      <c r="W151" s="507"/>
      <c r="X151" s="507"/>
      <c r="Y151" s="507"/>
      <c r="Z151" s="507"/>
    </row>
    <row r="152" spans="1:26" ht="12.75">
      <c r="A152" s="307" t="s">
        <v>517</v>
      </c>
      <c r="B152" s="254" t="s">
        <v>473</v>
      </c>
      <c r="C152" s="447" t="s">
        <v>85</v>
      </c>
      <c r="D152" s="447">
        <v>9</v>
      </c>
      <c r="E152" s="336"/>
      <c r="F152" s="448">
        <f>D152*E152</f>
        <v>0</v>
      </c>
      <c r="G152" s="448"/>
      <c r="H152" s="506"/>
      <c r="I152" s="456"/>
      <c r="J152" s="456"/>
      <c r="K152" s="40"/>
      <c r="L152" s="448"/>
      <c r="M152" s="507"/>
      <c r="N152" s="456"/>
      <c r="O152" s="456"/>
      <c r="P152" s="40"/>
      <c r="Q152" s="448"/>
      <c r="R152" s="507"/>
      <c r="S152" s="456"/>
      <c r="T152" s="456"/>
      <c r="U152" s="40"/>
      <c r="V152" s="448"/>
      <c r="W152" s="507"/>
      <c r="X152" s="507"/>
      <c r="Y152" s="507"/>
      <c r="Z152" s="507"/>
    </row>
    <row r="153" spans="1:26" ht="12.75">
      <c r="A153" s="307"/>
      <c r="B153" s="254"/>
      <c r="C153" s="447"/>
      <c r="D153" s="447"/>
      <c r="E153" s="336"/>
      <c r="F153" s="336"/>
      <c r="G153" s="40"/>
      <c r="H153" s="506"/>
      <c r="I153" s="456"/>
      <c r="J153" s="456"/>
      <c r="K153" s="40"/>
      <c r="L153" s="40"/>
      <c r="M153" s="507"/>
      <c r="N153" s="456"/>
      <c r="O153" s="456"/>
      <c r="P153" s="40"/>
      <c r="Q153" s="40"/>
      <c r="R153" s="507"/>
      <c r="S153" s="456"/>
      <c r="T153" s="456"/>
      <c r="U153" s="40"/>
      <c r="V153" s="40"/>
      <c r="W153" s="507"/>
      <c r="X153" s="507"/>
      <c r="Y153" s="507"/>
      <c r="Z153" s="507"/>
    </row>
    <row r="154" spans="1:26" ht="25.5">
      <c r="A154" s="307" t="s">
        <v>518</v>
      </c>
      <c r="B154" s="254" t="s">
        <v>474</v>
      </c>
      <c r="C154" s="447" t="s">
        <v>67</v>
      </c>
      <c r="D154" s="447">
        <v>1</v>
      </c>
      <c r="E154" s="336"/>
      <c r="F154" s="448">
        <f>D154*E154</f>
        <v>0</v>
      </c>
      <c r="G154" s="448"/>
      <c r="H154" s="506"/>
      <c r="I154" s="456"/>
      <c r="J154" s="456"/>
      <c r="K154" s="40"/>
      <c r="L154" s="448"/>
      <c r="M154" s="507"/>
      <c r="N154" s="456"/>
      <c r="O154" s="456"/>
      <c r="P154" s="40"/>
      <c r="Q154" s="448"/>
      <c r="R154" s="507"/>
      <c r="S154" s="456"/>
      <c r="T154" s="456"/>
      <c r="U154" s="40"/>
      <c r="V154" s="448"/>
      <c r="W154" s="507"/>
      <c r="X154" s="507"/>
      <c r="Y154" s="507"/>
      <c r="Z154" s="507"/>
    </row>
    <row r="155" spans="1:26" ht="12.75">
      <c r="A155" s="307"/>
      <c r="B155" s="254"/>
      <c r="C155" s="447"/>
      <c r="D155" s="447"/>
      <c r="E155" s="336"/>
      <c r="F155" s="336"/>
      <c r="G155" s="40"/>
      <c r="H155" s="506"/>
      <c r="I155" s="456"/>
      <c r="J155" s="456"/>
      <c r="K155" s="40"/>
      <c r="L155" s="40"/>
      <c r="M155" s="507"/>
      <c r="N155" s="456"/>
      <c r="O155" s="456"/>
      <c r="P155" s="40"/>
      <c r="Q155" s="40"/>
      <c r="R155" s="507"/>
      <c r="S155" s="456"/>
      <c r="T155" s="456"/>
      <c r="U155" s="40"/>
      <c r="V155" s="40"/>
      <c r="W155" s="507"/>
      <c r="X155" s="507"/>
      <c r="Y155" s="507"/>
      <c r="Z155" s="507"/>
    </row>
    <row r="156" spans="1:26" ht="26.25" thickBot="1">
      <c r="A156" s="307" t="s">
        <v>519</v>
      </c>
      <c r="B156" s="254" t="s">
        <v>206</v>
      </c>
      <c r="C156" s="447" t="s">
        <v>153</v>
      </c>
      <c r="D156" s="447">
        <v>3</v>
      </c>
      <c r="E156" s="336">
        <f>SUM(F144:F154)/100</f>
        <v>0</v>
      </c>
      <c r="F156" s="448">
        <f>D156*E156</f>
        <v>0</v>
      </c>
      <c r="G156" s="448"/>
      <c r="H156" s="506"/>
      <c r="I156" s="456"/>
      <c r="J156" s="456"/>
      <c r="K156" s="40"/>
      <c r="L156" s="448"/>
      <c r="M156" s="507"/>
      <c r="N156" s="456"/>
      <c r="O156" s="456"/>
      <c r="P156" s="40"/>
      <c r="Q156" s="448"/>
      <c r="R156" s="507"/>
      <c r="S156" s="456"/>
      <c r="T156" s="456"/>
      <c r="U156" s="40"/>
      <c r="V156" s="448"/>
      <c r="W156" s="507"/>
      <c r="X156" s="507"/>
      <c r="Y156" s="507"/>
      <c r="Z156" s="507"/>
    </row>
    <row r="157" spans="1:26" ht="13.5" thickTop="1">
      <c r="A157" s="451"/>
      <c r="B157" s="452" t="s">
        <v>475</v>
      </c>
      <c r="C157" s="453"/>
      <c r="D157" s="453"/>
      <c r="E157" s="454"/>
      <c r="F157" s="455">
        <f>SUM(F144:F156)</f>
        <v>0</v>
      </c>
      <c r="G157" s="406"/>
      <c r="H157" s="506"/>
      <c r="I157" s="456"/>
      <c r="J157" s="456"/>
      <c r="K157" s="40"/>
      <c r="L157" s="406"/>
      <c r="M157" s="507"/>
      <c r="N157" s="456"/>
      <c r="O157" s="456"/>
      <c r="P157" s="40"/>
      <c r="Q157" s="406"/>
      <c r="R157" s="507"/>
      <c r="S157" s="456"/>
      <c r="T157" s="456"/>
      <c r="U157" s="40"/>
      <c r="V157" s="406"/>
      <c r="W157" s="507"/>
      <c r="X157" s="507"/>
      <c r="Y157" s="507"/>
      <c r="Z157" s="507"/>
    </row>
    <row r="158" spans="1:26" ht="12.75">
      <c r="A158" s="307"/>
      <c r="B158" s="254"/>
      <c r="C158" s="447"/>
      <c r="D158" s="447"/>
      <c r="E158" s="332"/>
      <c r="F158" s="332"/>
      <c r="G158" s="457"/>
      <c r="H158" s="506"/>
      <c r="I158" s="456"/>
      <c r="J158" s="456"/>
      <c r="K158" s="457"/>
      <c r="L158" s="457"/>
      <c r="M158" s="507"/>
      <c r="N158" s="456"/>
      <c r="O158" s="456"/>
      <c r="P158" s="457"/>
      <c r="Q158" s="457"/>
      <c r="R158" s="507"/>
      <c r="S158" s="456"/>
      <c r="T158" s="456"/>
      <c r="U158" s="457"/>
      <c r="V158" s="457"/>
      <c r="W158" s="507"/>
      <c r="X158" s="507"/>
      <c r="Y158" s="507"/>
      <c r="Z158" s="507"/>
    </row>
    <row r="159" spans="1:26" ht="12.75">
      <c r="A159" s="445" t="s">
        <v>501</v>
      </c>
      <c r="B159" s="462" t="s">
        <v>211</v>
      </c>
      <c r="C159" s="72"/>
      <c r="D159" s="72"/>
      <c r="E159" s="463"/>
      <c r="F159" s="463"/>
      <c r="G159" s="463"/>
      <c r="H159" s="506"/>
      <c r="I159" s="72"/>
      <c r="J159" s="72"/>
      <c r="K159" s="463"/>
      <c r="L159" s="463"/>
      <c r="M159" s="507"/>
      <c r="N159" s="72"/>
      <c r="O159" s="72"/>
      <c r="P159" s="463"/>
      <c r="Q159" s="463"/>
      <c r="R159" s="507"/>
      <c r="S159" s="72"/>
      <c r="T159" s="72"/>
      <c r="U159" s="463"/>
      <c r="V159" s="463"/>
      <c r="W159" s="507"/>
      <c r="X159" s="507"/>
      <c r="Y159" s="507"/>
      <c r="Z159" s="507"/>
    </row>
    <row r="160" spans="1:26" ht="12.75">
      <c r="A160" s="307"/>
      <c r="B160" s="254"/>
      <c r="C160" s="447"/>
      <c r="D160" s="447"/>
      <c r="E160" s="464"/>
      <c r="F160" s="464"/>
      <c r="G160" s="501"/>
      <c r="H160" s="506"/>
      <c r="I160" s="456"/>
      <c r="J160" s="456"/>
      <c r="K160" s="501"/>
      <c r="L160" s="501"/>
      <c r="M160" s="507"/>
      <c r="N160" s="456"/>
      <c r="O160" s="456"/>
      <c r="P160" s="501"/>
      <c r="Q160" s="501"/>
      <c r="R160" s="507"/>
      <c r="S160" s="456"/>
      <c r="T160" s="456"/>
      <c r="U160" s="501"/>
      <c r="V160" s="501"/>
      <c r="W160" s="507"/>
      <c r="X160" s="507"/>
      <c r="Y160" s="507"/>
      <c r="Z160" s="507"/>
    </row>
    <row r="161" spans="1:26" ht="38.25">
      <c r="A161" s="307" t="s">
        <v>502</v>
      </c>
      <c r="B161" s="254" t="s">
        <v>476</v>
      </c>
      <c r="C161" s="305" t="s">
        <v>67</v>
      </c>
      <c r="D161" s="305">
        <v>1</v>
      </c>
      <c r="E161" s="465"/>
      <c r="F161" s="466">
        <f>D161*E161</f>
        <v>0</v>
      </c>
      <c r="G161" s="466"/>
      <c r="H161" s="509"/>
      <c r="I161" s="287"/>
      <c r="J161" s="287"/>
      <c r="K161" s="502"/>
      <c r="L161" s="466"/>
      <c r="M161" s="507"/>
      <c r="N161" s="287"/>
      <c r="O161" s="287"/>
      <c r="P161" s="502"/>
      <c r="Q161" s="466"/>
      <c r="R161" s="507"/>
      <c r="S161" s="287"/>
      <c r="T161" s="287"/>
      <c r="U161" s="502"/>
      <c r="V161" s="466"/>
      <c r="W161" s="507"/>
      <c r="X161" s="507"/>
      <c r="Y161" s="507"/>
      <c r="Z161" s="507"/>
    </row>
    <row r="162" spans="1:26" ht="12.75">
      <c r="A162" s="307"/>
      <c r="B162" s="254"/>
      <c r="C162" s="305"/>
      <c r="D162" s="305"/>
      <c r="E162" s="465"/>
      <c r="F162" s="465"/>
      <c r="G162" s="502"/>
      <c r="H162" s="509"/>
      <c r="I162" s="287"/>
      <c r="J162" s="287"/>
      <c r="K162" s="502"/>
      <c r="L162" s="502"/>
      <c r="M162" s="507"/>
      <c r="N162" s="287"/>
      <c r="O162" s="287"/>
      <c r="P162" s="502"/>
      <c r="Q162" s="502"/>
      <c r="R162" s="507"/>
      <c r="S162" s="287"/>
      <c r="T162" s="287"/>
      <c r="U162" s="502"/>
      <c r="V162" s="502"/>
      <c r="W162" s="507"/>
      <c r="X162" s="507"/>
      <c r="Y162" s="507"/>
      <c r="Z162" s="507"/>
    </row>
    <row r="163" spans="1:26" ht="51">
      <c r="A163" s="307" t="s">
        <v>503</v>
      </c>
      <c r="B163" s="254" t="s">
        <v>429</v>
      </c>
      <c r="C163" s="305" t="s">
        <v>155</v>
      </c>
      <c r="D163" s="305">
        <v>12</v>
      </c>
      <c r="E163" s="309"/>
      <c r="F163" s="467">
        <f>D163*E163</f>
        <v>0</v>
      </c>
      <c r="G163" s="467"/>
      <c r="H163" s="509"/>
      <c r="I163" s="287"/>
      <c r="J163" s="287"/>
      <c r="K163" s="277"/>
      <c r="L163" s="467"/>
      <c r="M163" s="507"/>
      <c r="N163" s="287"/>
      <c r="O163" s="287"/>
      <c r="P163" s="277"/>
      <c r="Q163" s="467"/>
      <c r="R163" s="507"/>
      <c r="S163" s="287"/>
      <c r="T163" s="287"/>
      <c r="U163" s="277"/>
      <c r="V163" s="467"/>
      <c r="W163" s="507"/>
      <c r="X163" s="507"/>
      <c r="Y163" s="507"/>
      <c r="Z163" s="507"/>
    </row>
    <row r="164" spans="1:26" ht="12.75">
      <c r="A164" s="307"/>
      <c r="B164" s="254"/>
      <c r="C164" s="305"/>
      <c r="D164" s="305"/>
      <c r="E164" s="309"/>
      <c r="F164" s="309"/>
      <c r="G164" s="277"/>
      <c r="H164" s="509"/>
      <c r="I164" s="287"/>
      <c r="J164" s="287"/>
      <c r="K164" s="277"/>
      <c r="L164" s="277"/>
      <c r="M164" s="507"/>
      <c r="N164" s="287"/>
      <c r="O164" s="287"/>
      <c r="P164" s="277"/>
      <c r="Q164" s="277"/>
      <c r="R164" s="507"/>
      <c r="S164" s="287"/>
      <c r="T164" s="287"/>
      <c r="U164" s="277"/>
      <c r="V164" s="277"/>
      <c r="W164" s="507"/>
      <c r="X164" s="507"/>
      <c r="Y164" s="507"/>
      <c r="Z164" s="507"/>
    </row>
    <row r="165" spans="1:26" ht="12.75">
      <c r="A165" s="307" t="s">
        <v>504</v>
      </c>
      <c r="B165" s="254" t="s">
        <v>430</v>
      </c>
      <c r="C165" s="305" t="s">
        <v>155</v>
      </c>
      <c r="D165" s="305">
        <v>74</v>
      </c>
      <c r="E165" s="309"/>
      <c r="F165" s="467">
        <f>D165*E165</f>
        <v>0</v>
      </c>
      <c r="G165" s="467"/>
      <c r="H165" s="509"/>
      <c r="I165" s="287"/>
      <c r="J165" s="287"/>
      <c r="K165" s="277"/>
      <c r="L165" s="467"/>
      <c r="M165" s="507"/>
      <c r="N165" s="287"/>
      <c r="O165" s="287"/>
      <c r="P165" s="277"/>
      <c r="Q165" s="467"/>
      <c r="R165" s="507"/>
      <c r="S165" s="287"/>
      <c r="T165" s="287"/>
      <c r="U165" s="277"/>
      <c r="V165" s="467"/>
      <c r="W165" s="507"/>
      <c r="X165" s="507"/>
      <c r="Y165" s="507"/>
      <c r="Z165" s="507"/>
    </row>
    <row r="166" spans="1:26" ht="12.75">
      <c r="A166" s="307"/>
      <c r="B166" s="254"/>
      <c r="C166" s="305"/>
      <c r="D166" s="305"/>
      <c r="E166" s="309"/>
      <c r="F166" s="309"/>
      <c r="G166" s="277"/>
      <c r="H166" s="509"/>
      <c r="I166" s="287"/>
      <c r="J166" s="287"/>
      <c r="K166" s="277"/>
      <c r="L166" s="277"/>
      <c r="M166" s="507"/>
      <c r="N166" s="287"/>
      <c r="O166" s="287"/>
      <c r="P166" s="277"/>
      <c r="Q166" s="277"/>
      <c r="R166" s="507"/>
      <c r="S166" s="287"/>
      <c r="T166" s="287"/>
      <c r="U166" s="277"/>
      <c r="V166" s="277"/>
      <c r="W166" s="507"/>
      <c r="X166" s="507"/>
      <c r="Y166" s="507"/>
      <c r="Z166" s="507"/>
    </row>
    <row r="167" spans="1:26" ht="12.75">
      <c r="A167" s="307" t="s">
        <v>505</v>
      </c>
      <c r="B167" s="254" t="s">
        <v>477</v>
      </c>
      <c r="C167" s="305" t="s">
        <v>85</v>
      </c>
      <c r="D167" s="305">
        <v>2</v>
      </c>
      <c r="E167" s="309"/>
      <c r="F167" s="467">
        <f>D167*E167</f>
        <v>0</v>
      </c>
      <c r="G167" s="467"/>
      <c r="H167" s="509"/>
      <c r="I167" s="287"/>
      <c r="J167" s="287"/>
      <c r="K167" s="277"/>
      <c r="L167" s="467"/>
      <c r="M167" s="507"/>
      <c r="N167" s="287"/>
      <c r="O167" s="287"/>
      <c r="P167" s="277"/>
      <c r="Q167" s="467"/>
      <c r="R167" s="507"/>
      <c r="S167" s="287"/>
      <c r="T167" s="287"/>
      <c r="U167" s="277"/>
      <c r="V167" s="467"/>
      <c r="W167" s="507"/>
      <c r="X167" s="507"/>
      <c r="Y167" s="507"/>
      <c r="Z167" s="507"/>
    </row>
    <row r="168" spans="1:26" ht="12.75">
      <c r="A168" s="307"/>
      <c r="B168" s="254"/>
      <c r="C168" s="305"/>
      <c r="D168" s="305"/>
      <c r="E168" s="309"/>
      <c r="F168" s="467"/>
      <c r="G168" s="277"/>
      <c r="H168" s="509"/>
      <c r="I168" s="287"/>
      <c r="J168" s="287"/>
      <c r="K168" s="277"/>
      <c r="L168" s="277"/>
      <c r="M168" s="507"/>
      <c r="N168" s="287"/>
      <c r="O168" s="287"/>
      <c r="P168" s="277"/>
      <c r="Q168" s="277"/>
      <c r="R168" s="507"/>
      <c r="S168" s="287"/>
      <c r="T168" s="287"/>
      <c r="U168" s="277"/>
      <c r="V168" s="277"/>
      <c r="W168" s="507"/>
      <c r="X168" s="507"/>
      <c r="Y168" s="507"/>
      <c r="Z168" s="507"/>
    </row>
    <row r="169" spans="1:26" ht="12.75">
      <c r="A169" s="307" t="s">
        <v>506</v>
      </c>
      <c r="B169" s="254" t="s">
        <v>478</v>
      </c>
      <c r="C169" s="305" t="s">
        <v>85</v>
      </c>
      <c r="D169" s="305">
        <v>1</v>
      </c>
      <c r="E169" s="309"/>
      <c r="F169" s="467">
        <f>D169*E169</f>
        <v>0</v>
      </c>
      <c r="G169" s="277"/>
      <c r="H169" s="509"/>
      <c r="I169" s="287"/>
      <c r="J169" s="287"/>
      <c r="K169" s="277"/>
      <c r="L169" s="277"/>
      <c r="M169" s="507"/>
      <c r="N169" s="287"/>
      <c r="O169" s="287"/>
      <c r="P169" s="277"/>
      <c r="Q169" s="277"/>
      <c r="R169" s="507"/>
      <c r="S169" s="287"/>
      <c r="T169" s="287"/>
      <c r="U169" s="277"/>
      <c r="V169" s="277"/>
      <c r="W169" s="507"/>
      <c r="X169" s="507"/>
      <c r="Y169" s="507"/>
      <c r="Z169" s="507"/>
    </row>
    <row r="170" spans="1:26" ht="12.75">
      <c r="A170" s="307"/>
      <c r="B170" s="254"/>
      <c r="C170" s="305"/>
      <c r="D170" s="305"/>
      <c r="E170" s="309"/>
      <c r="F170" s="309"/>
      <c r="G170" s="277"/>
      <c r="H170" s="509"/>
      <c r="I170" s="287"/>
      <c r="J170" s="287"/>
      <c r="K170" s="277"/>
      <c r="L170" s="277"/>
      <c r="M170" s="507"/>
      <c r="N170" s="287"/>
      <c r="O170" s="287"/>
      <c r="P170" s="277"/>
      <c r="Q170" s="277"/>
      <c r="R170" s="507"/>
      <c r="S170" s="287"/>
      <c r="T170" s="287"/>
      <c r="U170" s="277"/>
      <c r="V170" s="277"/>
      <c r="W170" s="507"/>
      <c r="X170" s="507"/>
      <c r="Y170" s="507"/>
      <c r="Z170" s="507"/>
    </row>
    <row r="171" spans="1:26" ht="25.5">
      <c r="A171" s="307" t="s">
        <v>507</v>
      </c>
      <c r="B171" s="254" t="s">
        <v>481</v>
      </c>
      <c r="C171" s="305" t="s">
        <v>155</v>
      </c>
      <c r="D171" s="305">
        <v>78</v>
      </c>
      <c r="E171" s="309"/>
      <c r="F171" s="467">
        <f>D171*E171</f>
        <v>0</v>
      </c>
      <c r="G171" s="467"/>
      <c r="H171" s="509"/>
      <c r="I171" s="287"/>
      <c r="J171" s="287"/>
      <c r="K171" s="277"/>
      <c r="L171" s="467"/>
      <c r="M171" s="507"/>
      <c r="N171" s="287"/>
      <c r="O171" s="287"/>
      <c r="P171" s="277"/>
      <c r="Q171" s="467"/>
      <c r="R171" s="507"/>
      <c r="S171" s="287"/>
      <c r="T171" s="287"/>
      <c r="U171" s="277"/>
      <c r="V171" s="467"/>
      <c r="W171" s="507"/>
      <c r="X171" s="507"/>
      <c r="Y171" s="507"/>
      <c r="Z171" s="507"/>
    </row>
    <row r="172" spans="1:26" ht="12.75">
      <c r="A172" s="307"/>
      <c r="B172" s="254"/>
      <c r="C172" s="305"/>
      <c r="D172" s="305"/>
      <c r="E172" s="309"/>
      <c r="F172" s="309"/>
      <c r="G172" s="277"/>
      <c r="H172" s="509"/>
      <c r="I172" s="287"/>
      <c r="J172" s="287"/>
      <c r="K172" s="277"/>
      <c r="L172" s="277"/>
      <c r="M172" s="507"/>
      <c r="N172" s="287"/>
      <c r="O172" s="287"/>
      <c r="P172" s="277"/>
      <c r="Q172" s="277"/>
      <c r="R172" s="507"/>
      <c r="S172" s="287"/>
      <c r="T172" s="287"/>
      <c r="U172" s="277"/>
      <c r="V172" s="277"/>
      <c r="W172" s="507"/>
      <c r="X172" s="507"/>
      <c r="Y172" s="507"/>
      <c r="Z172" s="507"/>
    </row>
    <row r="173" spans="1:26" ht="25.5">
      <c r="A173" s="307" t="s">
        <v>508</v>
      </c>
      <c r="B173" s="254" t="s">
        <v>432</v>
      </c>
      <c r="C173" s="305" t="s">
        <v>67</v>
      </c>
      <c r="D173" s="305">
        <v>1</v>
      </c>
      <c r="E173" s="309"/>
      <c r="F173" s="467">
        <f>D173*E173</f>
        <v>0</v>
      </c>
      <c r="G173" s="467"/>
      <c r="H173" s="509"/>
      <c r="I173" s="287"/>
      <c r="J173" s="287"/>
      <c r="K173" s="277"/>
      <c r="L173" s="467"/>
      <c r="M173" s="507"/>
      <c r="N173" s="287"/>
      <c r="O173" s="287"/>
      <c r="P173" s="277"/>
      <c r="Q173" s="467"/>
      <c r="R173" s="507"/>
      <c r="S173" s="287"/>
      <c r="T173" s="287"/>
      <c r="U173" s="277"/>
      <c r="V173" s="467"/>
      <c r="W173" s="507"/>
      <c r="X173" s="507"/>
      <c r="Y173" s="507"/>
      <c r="Z173" s="507"/>
    </row>
    <row r="174" spans="1:26" ht="12.75">
      <c r="A174" s="307"/>
      <c r="B174" s="254"/>
      <c r="C174" s="305"/>
      <c r="D174" s="305"/>
      <c r="E174" s="309"/>
      <c r="F174" s="309"/>
      <c r="G174" s="277"/>
      <c r="H174" s="509"/>
      <c r="I174" s="287"/>
      <c r="J174" s="287"/>
      <c r="K174" s="277"/>
      <c r="L174" s="277"/>
      <c r="M174" s="507"/>
      <c r="N174" s="287"/>
      <c r="O174" s="287"/>
      <c r="P174" s="277"/>
      <c r="Q174" s="277"/>
      <c r="R174" s="507"/>
      <c r="S174" s="287"/>
      <c r="T174" s="287"/>
      <c r="U174" s="277"/>
      <c r="V174" s="277"/>
      <c r="W174" s="507"/>
      <c r="X174" s="507"/>
      <c r="Y174" s="507"/>
      <c r="Z174" s="507"/>
    </row>
    <row r="175" spans="1:26" ht="51" customHeight="1">
      <c r="A175" s="307" t="s">
        <v>509</v>
      </c>
      <c r="B175" s="254" t="s">
        <v>195</v>
      </c>
      <c r="C175" s="305" t="s">
        <v>67</v>
      </c>
      <c r="D175" s="305">
        <v>1</v>
      </c>
      <c r="E175" s="309"/>
      <c r="F175" s="467">
        <f>D175*E175</f>
        <v>0</v>
      </c>
      <c r="G175" s="467"/>
      <c r="H175" s="509"/>
      <c r="I175" s="287"/>
      <c r="J175" s="287"/>
      <c r="K175" s="277"/>
      <c r="L175" s="467"/>
      <c r="M175" s="507"/>
      <c r="N175" s="287"/>
      <c r="O175" s="287"/>
      <c r="P175" s="277"/>
      <c r="Q175" s="467"/>
      <c r="R175" s="507"/>
      <c r="S175" s="287"/>
      <c r="T175" s="287"/>
      <c r="U175" s="277"/>
      <c r="V175" s="467"/>
      <c r="W175" s="507"/>
      <c r="X175" s="507"/>
      <c r="Y175" s="507"/>
      <c r="Z175" s="507"/>
    </row>
    <row r="176" spans="1:26" ht="12.75">
      <c r="A176" s="307"/>
      <c r="B176" s="254"/>
      <c r="C176" s="305"/>
      <c r="D176" s="305"/>
      <c r="E176" s="309"/>
      <c r="F176" s="309"/>
      <c r="G176" s="277"/>
      <c r="H176" s="509"/>
      <c r="I176" s="287"/>
      <c r="J176" s="287"/>
      <c r="K176" s="277"/>
      <c r="L176" s="277"/>
      <c r="M176" s="507"/>
      <c r="N176" s="287"/>
      <c r="O176" s="287"/>
      <c r="P176" s="277"/>
      <c r="Q176" s="277"/>
      <c r="R176" s="507"/>
      <c r="S176" s="287"/>
      <c r="T176" s="287"/>
      <c r="U176" s="277"/>
      <c r="V176" s="277"/>
      <c r="W176" s="507"/>
      <c r="X176" s="507"/>
      <c r="Y176" s="507"/>
      <c r="Z176" s="507"/>
    </row>
    <row r="177" spans="1:26" ht="25.5">
      <c r="A177" s="307" t="s">
        <v>510</v>
      </c>
      <c r="B177" s="254" t="s">
        <v>206</v>
      </c>
      <c r="C177" s="305" t="s">
        <v>153</v>
      </c>
      <c r="D177" s="305">
        <v>3</v>
      </c>
      <c r="E177" s="309">
        <f>SUM(F161:F175)/100</f>
        <v>0</v>
      </c>
      <c r="F177" s="467">
        <f>D177*E177</f>
        <v>0</v>
      </c>
      <c r="G177" s="467"/>
      <c r="H177" s="509"/>
      <c r="I177" s="287"/>
      <c r="J177" s="287"/>
      <c r="K177" s="277"/>
      <c r="L177" s="467"/>
      <c r="M177" s="507"/>
      <c r="N177" s="287"/>
      <c r="O177" s="287"/>
      <c r="P177" s="277"/>
      <c r="Q177" s="467"/>
      <c r="R177" s="507"/>
      <c r="S177" s="287"/>
      <c r="T177" s="287"/>
      <c r="U177" s="277"/>
      <c r="V177" s="467"/>
      <c r="W177" s="507"/>
      <c r="X177" s="507"/>
      <c r="Y177" s="507"/>
      <c r="Z177" s="507"/>
    </row>
    <row r="178" spans="1:26" ht="12.75">
      <c r="A178" s="307"/>
      <c r="B178" s="254"/>
      <c r="C178" s="305"/>
      <c r="D178" s="305"/>
      <c r="E178" s="309"/>
      <c r="F178" s="309"/>
      <c r="G178" s="277"/>
      <c r="H178" s="509"/>
      <c r="I178" s="287"/>
      <c r="J178" s="287"/>
      <c r="K178" s="277"/>
      <c r="L178" s="277"/>
      <c r="M178" s="507"/>
      <c r="N178" s="287"/>
      <c r="O178" s="287"/>
      <c r="P178" s="277"/>
      <c r="Q178" s="277"/>
      <c r="R178" s="507"/>
      <c r="S178" s="287"/>
      <c r="T178" s="287"/>
      <c r="U178" s="277"/>
      <c r="V178" s="277"/>
      <c r="W178" s="507"/>
      <c r="X178" s="507"/>
      <c r="Y178" s="507"/>
      <c r="Z178" s="507"/>
    </row>
    <row r="179" spans="1:26" ht="26.25" thickBot="1">
      <c r="A179" s="307" t="s">
        <v>511</v>
      </c>
      <c r="B179" s="254" t="s">
        <v>207</v>
      </c>
      <c r="C179" s="305" t="s">
        <v>67</v>
      </c>
      <c r="D179" s="305">
        <v>1</v>
      </c>
      <c r="E179" s="309"/>
      <c r="F179" s="467">
        <f>D179*E179</f>
        <v>0</v>
      </c>
      <c r="G179" s="467"/>
      <c r="H179" s="509"/>
      <c r="I179" s="287"/>
      <c r="J179" s="287"/>
      <c r="K179" s="277"/>
      <c r="L179" s="467"/>
      <c r="M179" s="507"/>
      <c r="N179" s="287"/>
      <c r="O179" s="287"/>
      <c r="P179" s="277"/>
      <c r="Q179" s="467"/>
      <c r="R179" s="507"/>
      <c r="S179" s="287"/>
      <c r="T179" s="287"/>
      <c r="U179" s="277"/>
      <c r="V179" s="467"/>
      <c r="W179" s="507"/>
      <c r="X179" s="507"/>
      <c r="Y179" s="507"/>
      <c r="Z179" s="507"/>
    </row>
    <row r="180" spans="1:26" ht="13.5" thickTop="1">
      <c r="A180" s="451"/>
      <c r="B180" s="597" t="s">
        <v>479</v>
      </c>
      <c r="C180" s="598"/>
      <c r="D180" s="598"/>
      <c r="E180" s="454"/>
      <c r="F180" s="468">
        <f>SUM(F161:F179)</f>
        <v>0</v>
      </c>
      <c r="G180" s="321"/>
      <c r="H180" s="506"/>
      <c r="I180" s="507"/>
      <c r="J180" s="507"/>
      <c r="K180" s="40"/>
      <c r="L180" s="321"/>
      <c r="M180" s="507"/>
      <c r="N180" s="507"/>
      <c r="O180" s="507"/>
      <c r="P180" s="40"/>
      <c r="Q180" s="321"/>
      <c r="R180" s="507"/>
      <c r="S180" s="507"/>
      <c r="T180" s="507"/>
      <c r="U180" s="40"/>
      <c r="V180" s="321"/>
      <c r="W180" s="507"/>
      <c r="X180" s="507"/>
      <c r="Y180" s="507"/>
      <c r="Z180" s="507"/>
    </row>
    <row r="181" spans="1:26" ht="12.75">
      <c r="A181" s="307"/>
      <c r="B181" s="254"/>
      <c r="C181" s="447"/>
      <c r="D181" s="447"/>
      <c r="E181" s="464"/>
      <c r="F181" s="464"/>
      <c r="G181" s="501"/>
      <c r="H181" s="506"/>
      <c r="I181" s="456"/>
      <c r="J181" s="456"/>
      <c r="K181" s="501"/>
      <c r="L181" s="501"/>
      <c r="M181" s="507"/>
      <c r="N181" s="456"/>
      <c r="O181" s="456"/>
      <c r="P181" s="501"/>
      <c r="Q181" s="501"/>
      <c r="R181" s="507"/>
      <c r="S181" s="456"/>
      <c r="T181" s="456"/>
      <c r="U181" s="501"/>
      <c r="V181" s="501"/>
      <c r="W181" s="507"/>
      <c r="X181" s="507"/>
      <c r="Y181" s="507"/>
      <c r="Z181" s="507"/>
    </row>
    <row r="182" spans="1:26" ht="12.75">
      <c r="A182" s="445" t="s">
        <v>485</v>
      </c>
      <c r="B182" s="469" t="s">
        <v>213</v>
      </c>
      <c r="C182" s="447"/>
      <c r="D182" s="447"/>
      <c r="E182" s="464"/>
      <c r="F182" s="464"/>
      <c r="G182" s="501"/>
      <c r="H182" s="506"/>
      <c r="I182" s="456"/>
      <c r="J182" s="456"/>
      <c r="K182" s="501"/>
      <c r="L182" s="501"/>
      <c r="M182" s="507"/>
      <c r="N182" s="456"/>
      <c r="O182" s="456"/>
      <c r="P182" s="501"/>
      <c r="Q182" s="501"/>
      <c r="R182" s="507"/>
      <c r="S182" s="456"/>
      <c r="T182" s="456"/>
      <c r="U182" s="501"/>
      <c r="V182" s="501"/>
      <c r="W182" s="507"/>
      <c r="X182" s="507"/>
      <c r="Y182" s="507"/>
      <c r="Z182" s="507"/>
    </row>
    <row r="183" spans="1:26" ht="12.75">
      <c r="A183" s="307"/>
      <c r="B183" s="254"/>
      <c r="C183" s="447"/>
      <c r="D183" s="447"/>
      <c r="E183" s="464"/>
      <c r="F183" s="464"/>
      <c r="G183" s="501"/>
      <c r="H183" s="506"/>
      <c r="I183" s="456"/>
      <c r="J183" s="456"/>
      <c r="K183" s="501"/>
      <c r="L183" s="501"/>
      <c r="M183" s="507"/>
      <c r="N183" s="456"/>
      <c r="O183" s="456"/>
      <c r="P183" s="501"/>
      <c r="Q183" s="501"/>
      <c r="R183" s="507"/>
      <c r="S183" s="456"/>
      <c r="T183" s="456"/>
      <c r="U183" s="501"/>
      <c r="V183" s="501"/>
      <c r="W183" s="507"/>
      <c r="X183" s="507"/>
      <c r="Y183" s="507"/>
      <c r="Z183" s="507"/>
    </row>
    <row r="184" spans="1:26" ht="12.75">
      <c r="A184" s="307" t="s">
        <v>486</v>
      </c>
      <c r="B184" s="254" t="s">
        <v>499</v>
      </c>
      <c r="C184" s="305" t="s">
        <v>155</v>
      </c>
      <c r="D184" s="470">
        <v>74</v>
      </c>
      <c r="E184" s="309"/>
      <c r="F184" s="467">
        <f>D184*E184</f>
        <v>0</v>
      </c>
      <c r="G184" s="467"/>
      <c r="H184" s="506"/>
      <c r="I184" s="287"/>
      <c r="J184" s="503"/>
      <c r="K184" s="277"/>
      <c r="L184" s="467"/>
      <c r="M184" s="507"/>
      <c r="N184" s="287"/>
      <c r="O184" s="503"/>
      <c r="P184" s="277"/>
      <c r="Q184" s="467"/>
      <c r="R184" s="507"/>
      <c r="S184" s="287"/>
      <c r="T184" s="503"/>
      <c r="U184" s="277"/>
      <c r="V184" s="467"/>
      <c r="W184" s="507"/>
      <c r="X184" s="507"/>
      <c r="Y184" s="507"/>
      <c r="Z184" s="507"/>
    </row>
    <row r="185" spans="1:26" ht="12.75">
      <c r="A185" s="307"/>
      <c r="B185" s="254"/>
      <c r="C185" s="305"/>
      <c r="D185" s="470"/>
      <c r="E185" s="309"/>
      <c r="F185" s="309"/>
      <c r="G185" s="277"/>
      <c r="H185" s="506"/>
      <c r="I185" s="287"/>
      <c r="J185" s="503"/>
      <c r="K185" s="277"/>
      <c r="L185" s="277"/>
      <c r="M185" s="507"/>
      <c r="N185" s="287"/>
      <c r="O185" s="503"/>
      <c r="P185" s="277"/>
      <c r="Q185" s="277"/>
      <c r="R185" s="507"/>
      <c r="S185" s="287"/>
      <c r="T185" s="503"/>
      <c r="U185" s="277"/>
      <c r="V185" s="277"/>
      <c r="W185" s="507"/>
      <c r="X185" s="507"/>
      <c r="Y185" s="507"/>
      <c r="Z185" s="507"/>
    </row>
    <row r="186" spans="1:26" ht="51">
      <c r="A186" s="307" t="s">
        <v>487</v>
      </c>
      <c r="B186" s="254" t="s">
        <v>484</v>
      </c>
      <c r="C186" s="305" t="s">
        <v>76</v>
      </c>
      <c r="D186" s="470">
        <v>55</v>
      </c>
      <c r="E186" s="309"/>
      <c r="F186" s="467">
        <f>D186*E186</f>
        <v>0</v>
      </c>
      <c r="G186" s="467"/>
      <c r="H186" s="506"/>
      <c r="I186" s="287"/>
      <c r="J186" s="503"/>
      <c r="K186" s="277"/>
      <c r="L186" s="467"/>
      <c r="M186" s="508"/>
      <c r="N186" s="287"/>
      <c r="O186" s="503"/>
      <c r="P186" s="277"/>
      <c r="Q186" s="467"/>
      <c r="R186" s="507"/>
      <c r="S186" s="287"/>
      <c r="T186" s="503"/>
      <c r="U186" s="277"/>
      <c r="V186" s="467"/>
      <c r="W186" s="507"/>
      <c r="X186" s="507"/>
      <c r="Y186" s="507"/>
      <c r="Z186" s="507"/>
    </row>
    <row r="187" spans="1:26" ht="12.75">
      <c r="A187" s="307"/>
      <c r="B187" s="254"/>
      <c r="C187" s="305"/>
      <c r="D187" s="470"/>
      <c r="E187" s="309"/>
      <c r="F187" s="309"/>
      <c r="G187" s="277"/>
      <c r="H187" s="506"/>
      <c r="I187" s="287"/>
      <c r="J187" s="503"/>
      <c r="K187" s="277"/>
      <c r="L187" s="277"/>
      <c r="M187" s="507"/>
      <c r="N187" s="287"/>
      <c r="O187" s="503"/>
      <c r="P187" s="277"/>
      <c r="Q187" s="277"/>
      <c r="R187" s="507"/>
      <c r="S187" s="287"/>
      <c r="T187" s="503"/>
      <c r="U187" s="277"/>
      <c r="V187" s="277"/>
      <c r="W187" s="507"/>
      <c r="X187" s="507"/>
      <c r="Y187" s="507"/>
      <c r="Z187" s="507"/>
    </row>
    <row r="188" spans="1:26" ht="12.75">
      <c r="A188" s="307" t="s">
        <v>488</v>
      </c>
      <c r="B188" s="254" t="s">
        <v>489</v>
      </c>
      <c r="C188" s="305" t="s">
        <v>73</v>
      </c>
      <c r="D188" s="470">
        <v>44</v>
      </c>
      <c r="E188" s="309"/>
      <c r="F188" s="467">
        <f>D188*E188</f>
        <v>0</v>
      </c>
      <c r="G188" s="467"/>
      <c r="H188" s="506"/>
      <c r="I188" s="287"/>
      <c r="J188" s="503"/>
      <c r="K188" s="277"/>
      <c r="L188" s="467"/>
      <c r="M188" s="507"/>
      <c r="N188" s="287"/>
      <c r="O188" s="503"/>
      <c r="P188" s="277"/>
      <c r="Q188" s="467"/>
      <c r="R188" s="507"/>
      <c r="S188" s="287"/>
      <c r="T188" s="503"/>
      <c r="U188" s="277"/>
      <c r="V188" s="467"/>
      <c r="W188" s="507"/>
      <c r="X188" s="507"/>
      <c r="Y188" s="507"/>
      <c r="Z188" s="507"/>
    </row>
    <row r="189" spans="1:26" ht="12.75">
      <c r="A189" s="307"/>
      <c r="B189" s="254"/>
      <c r="C189" s="305"/>
      <c r="D189" s="470"/>
      <c r="E189" s="309"/>
      <c r="F189" s="309"/>
      <c r="G189" s="277"/>
      <c r="H189" s="506"/>
      <c r="I189" s="287"/>
      <c r="J189" s="503"/>
      <c r="K189" s="277"/>
      <c r="L189" s="277"/>
      <c r="M189" s="507"/>
      <c r="N189" s="287"/>
      <c r="O189" s="503"/>
      <c r="P189" s="277"/>
      <c r="Q189" s="277"/>
      <c r="R189" s="507"/>
      <c r="S189" s="287"/>
      <c r="T189" s="503"/>
      <c r="U189" s="277"/>
      <c r="V189" s="277"/>
      <c r="W189" s="507"/>
      <c r="X189" s="507"/>
      <c r="Y189" s="507"/>
      <c r="Z189" s="507"/>
    </row>
    <row r="190" spans="1:26" ht="51">
      <c r="A190" s="307" t="s">
        <v>492</v>
      </c>
      <c r="B190" s="254" t="s">
        <v>491</v>
      </c>
      <c r="C190" s="305" t="s">
        <v>76</v>
      </c>
      <c r="D190" s="470">
        <v>14</v>
      </c>
      <c r="E190" s="309"/>
      <c r="F190" s="467">
        <f>D190*E190</f>
        <v>0</v>
      </c>
      <c r="G190" s="467"/>
      <c r="H190" s="506"/>
      <c r="I190" s="287"/>
      <c r="J190" s="503"/>
      <c r="K190" s="277"/>
      <c r="L190" s="467"/>
      <c r="M190" s="508"/>
      <c r="N190" s="287"/>
      <c r="O190" s="503"/>
      <c r="P190" s="277"/>
      <c r="Q190" s="467"/>
      <c r="R190" s="507"/>
      <c r="S190" s="287"/>
      <c r="T190" s="503"/>
      <c r="U190" s="277"/>
      <c r="V190" s="467"/>
      <c r="W190" s="507"/>
      <c r="X190" s="507"/>
      <c r="Y190" s="507"/>
      <c r="Z190" s="507"/>
    </row>
    <row r="191" spans="1:26" ht="12.75">
      <c r="A191" s="307"/>
      <c r="B191" s="254"/>
      <c r="C191" s="305"/>
      <c r="D191" s="470"/>
      <c r="E191" s="309"/>
      <c r="F191" s="309"/>
      <c r="G191" s="277"/>
      <c r="H191" s="506"/>
      <c r="I191" s="287"/>
      <c r="J191" s="503"/>
      <c r="K191" s="277"/>
      <c r="L191" s="277"/>
      <c r="M191" s="507"/>
      <c r="N191" s="287"/>
      <c r="O191" s="503"/>
      <c r="P191" s="277"/>
      <c r="Q191" s="277"/>
      <c r="R191" s="507"/>
      <c r="S191" s="287"/>
      <c r="T191" s="503"/>
      <c r="U191" s="277"/>
      <c r="V191" s="277"/>
      <c r="W191" s="507"/>
      <c r="X191" s="507"/>
      <c r="Y191" s="507"/>
      <c r="Z191" s="507"/>
    </row>
    <row r="192" spans="1:26" ht="38.25">
      <c r="A192" s="307" t="s">
        <v>495</v>
      </c>
      <c r="B192" s="254" t="s">
        <v>490</v>
      </c>
      <c r="C192" s="305" t="s">
        <v>76</v>
      </c>
      <c r="D192" s="470">
        <v>49</v>
      </c>
      <c r="E192" s="309"/>
      <c r="F192" s="467">
        <f>D192*E192</f>
        <v>0</v>
      </c>
      <c r="G192" s="467"/>
      <c r="H192" s="506"/>
      <c r="I192" s="287"/>
      <c r="J192" s="503"/>
      <c r="K192" s="277"/>
      <c r="L192" s="467"/>
      <c r="M192" s="507"/>
      <c r="N192" s="287"/>
      <c r="O192" s="503"/>
      <c r="P192" s="277"/>
      <c r="Q192" s="467"/>
      <c r="R192" s="507"/>
      <c r="S192" s="287"/>
      <c r="T192" s="503"/>
      <c r="U192" s="277"/>
      <c r="V192" s="467"/>
      <c r="W192" s="507"/>
      <c r="X192" s="507"/>
      <c r="Y192" s="507"/>
      <c r="Z192" s="507"/>
    </row>
    <row r="193" spans="1:26" ht="12.75">
      <c r="A193" s="307"/>
      <c r="B193" s="254"/>
      <c r="C193" s="305"/>
      <c r="D193" s="470"/>
      <c r="E193" s="309"/>
      <c r="F193" s="309"/>
      <c r="G193" s="277"/>
      <c r="H193" s="506"/>
      <c r="I193" s="287"/>
      <c r="J193" s="503"/>
      <c r="K193" s="277"/>
      <c r="L193" s="277"/>
      <c r="M193" s="507"/>
      <c r="N193" s="287"/>
      <c r="O193" s="503"/>
      <c r="P193" s="277"/>
      <c r="Q193" s="277"/>
      <c r="R193" s="507"/>
      <c r="S193" s="287"/>
      <c r="T193" s="503"/>
      <c r="U193" s="277"/>
      <c r="V193" s="277"/>
      <c r="W193" s="507"/>
      <c r="X193" s="507"/>
      <c r="Y193" s="507"/>
      <c r="Z193" s="507"/>
    </row>
    <row r="194" spans="1:26" ht="25.5">
      <c r="A194" s="307" t="s">
        <v>494</v>
      </c>
      <c r="B194" s="254" t="s">
        <v>493</v>
      </c>
      <c r="C194" s="305" t="s">
        <v>155</v>
      </c>
      <c r="D194" s="470">
        <v>6</v>
      </c>
      <c r="E194" s="309"/>
      <c r="F194" s="467">
        <f>D194*E194</f>
        <v>0</v>
      </c>
      <c r="G194" s="467"/>
      <c r="H194" s="506"/>
      <c r="I194" s="287"/>
      <c r="J194" s="503"/>
      <c r="K194" s="277"/>
      <c r="L194" s="467"/>
      <c r="M194" s="507"/>
      <c r="N194" s="287"/>
      <c r="O194" s="503"/>
      <c r="P194" s="277"/>
      <c r="Q194" s="467"/>
      <c r="R194" s="507"/>
      <c r="S194" s="287"/>
      <c r="T194" s="503"/>
      <c r="U194" s="277"/>
      <c r="V194" s="467"/>
      <c r="W194" s="507"/>
      <c r="X194" s="507"/>
      <c r="Y194" s="507"/>
      <c r="Z194" s="507"/>
    </row>
    <row r="195" spans="1:26" ht="12.75">
      <c r="A195" s="307"/>
      <c r="B195" s="254"/>
      <c r="C195" s="305"/>
      <c r="D195" s="470"/>
      <c r="E195" s="309"/>
      <c r="F195" s="309"/>
      <c r="G195" s="277"/>
      <c r="H195" s="506"/>
      <c r="I195" s="287"/>
      <c r="J195" s="503"/>
      <c r="K195" s="277"/>
      <c r="L195" s="277"/>
      <c r="M195" s="507"/>
      <c r="N195" s="287"/>
      <c r="O195" s="503"/>
      <c r="P195" s="277"/>
      <c r="Q195" s="277"/>
      <c r="R195" s="507"/>
      <c r="S195" s="287"/>
      <c r="T195" s="503"/>
      <c r="U195" s="277"/>
      <c r="V195" s="277"/>
      <c r="W195" s="507"/>
      <c r="X195" s="507"/>
      <c r="Y195" s="507"/>
      <c r="Z195" s="507"/>
    </row>
    <row r="196" spans="1:26" ht="25.5">
      <c r="A196" s="307" t="s">
        <v>497</v>
      </c>
      <c r="B196" s="254" t="s">
        <v>496</v>
      </c>
      <c r="C196" s="305" t="s">
        <v>76</v>
      </c>
      <c r="D196" s="470">
        <v>1</v>
      </c>
      <c r="E196" s="309"/>
      <c r="F196" s="467">
        <f>D196*E196</f>
        <v>0</v>
      </c>
      <c r="G196" s="467"/>
      <c r="H196" s="506"/>
      <c r="I196" s="287"/>
      <c r="J196" s="503"/>
      <c r="K196" s="277"/>
      <c r="L196" s="467"/>
      <c r="M196" s="507"/>
      <c r="N196" s="287"/>
      <c r="O196" s="503"/>
      <c r="P196" s="277"/>
      <c r="Q196" s="467"/>
      <c r="R196" s="507"/>
      <c r="S196" s="287"/>
      <c r="T196" s="503"/>
      <c r="U196" s="277"/>
      <c r="V196" s="467"/>
      <c r="W196" s="507"/>
      <c r="X196" s="507"/>
      <c r="Y196" s="507"/>
      <c r="Z196" s="507"/>
    </row>
    <row r="197" spans="1:26" ht="12.75">
      <c r="A197" s="307"/>
      <c r="B197" s="254"/>
      <c r="C197" s="305"/>
      <c r="D197" s="470"/>
      <c r="E197" s="309"/>
      <c r="F197" s="309"/>
      <c r="G197" s="277"/>
      <c r="H197" s="506"/>
      <c r="I197" s="287"/>
      <c r="J197" s="503"/>
      <c r="K197" s="277"/>
      <c r="L197" s="277"/>
      <c r="M197" s="507"/>
      <c r="N197" s="287"/>
      <c r="O197" s="503"/>
      <c r="P197" s="277"/>
      <c r="Q197" s="277"/>
      <c r="R197" s="507"/>
      <c r="S197" s="287"/>
      <c r="T197" s="503"/>
      <c r="U197" s="277"/>
      <c r="V197" s="277"/>
      <c r="W197" s="507"/>
      <c r="X197" s="507"/>
      <c r="Y197" s="507"/>
      <c r="Z197" s="507"/>
    </row>
    <row r="198" spans="1:26" ht="128.25" thickBot="1">
      <c r="A198" s="307" t="s">
        <v>498</v>
      </c>
      <c r="B198" s="254" t="s">
        <v>483</v>
      </c>
      <c r="C198" s="305" t="s">
        <v>85</v>
      </c>
      <c r="D198" s="470">
        <v>1</v>
      </c>
      <c r="E198" s="309"/>
      <c r="F198" s="467">
        <f>D198*E198</f>
        <v>0</v>
      </c>
      <c r="G198" s="467"/>
      <c r="H198" s="506"/>
      <c r="I198" s="287"/>
      <c r="J198" s="503"/>
      <c r="K198" s="277"/>
      <c r="L198" s="467"/>
      <c r="M198" s="508"/>
      <c r="N198" s="287"/>
      <c r="O198" s="503"/>
      <c r="P198" s="277"/>
      <c r="Q198" s="467"/>
      <c r="R198" s="507"/>
      <c r="S198" s="287"/>
      <c r="T198" s="503"/>
      <c r="U198" s="277"/>
      <c r="V198" s="467"/>
      <c r="W198" s="507"/>
      <c r="X198" s="507"/>
      <c r="Y198" s="507"/>
      <c r="Z198" s="507"/>
    </row>
    <row r="199" spans="1:26" ht="14.25" thickBot="1" thickTop="1">
      <c r="A199" s="451"/>
      <c r="B199" s="593" t="s">
        <v>500</v>
      </c>
      <c r="C199" s="594"/>
      <c r="D199" s="471"/>
      <c r="E199" s="472"/>
      <c r="F199" s="468">
        <f>SUM(F184:F198)</f>
        <v>0</v>
      </c>
      <c r="G199" s="321"/>
      <c r="H199" s="506"/>
      <c r="I199" s="507"/>
      <c r="J199" s="287"/>
      <c r="K199" s="277"/>
      <c r="L199" s="321"/>
      <c r="M199" s="507"/>
      <c r="N199" s="287"/>
      <c r="O199" s="503"/>
      <c r="P199" s="277"/>
      <c r="Q199" s="467"/>
      <c r="R199" s="507"/>
      <c r="S199" s="507"/>
      <c r="T199" s="287"/>
      <c r="U199" s="277"/>
      <c r="V199" s="321"/>
      <c r="W199" s="507"/>
      <c r="X199" s="507"/>
      <c r="Y199" s="507"/>
      <c r="Z199" s="507"/>
    </row>
    <row r="200" spans="1:26" ht="13.5" thickTop="1">
      <c r="A200" s="255"/>
      <c r="B200" s="256" t="s">
        <v>214</v>
      </c>
      <c r="C200" s="256"/>
      <c r="D200" s="256"/>
      <c r="E200" s="257"/>
      <c r="F200" s="496"/>
      <c r="G200" s="457"/>
      <c r="H200" s="506"/>
      <c r="I200" s="456"/>
      <c r="J200" s="456"/>
      <c r="K200" s="501"/>
      <c r="L200" s="457"/>
      <c r="M200" s="507"/>
      <c r="N200" s="507"/>
      <c r="O200" s="287"/>
      <c r="P200" s="277"/>
      <c r="Q200" s="321"/>
      <c r="R200" s="507"/>
      <c r="S200" s="456"/>
      <c r="T200" s="456"/>
      <c r="U200" s="501"/>
      <c r="V200" s="457"/>
      <c r="W200" s="507"/>
      <c r="X200" s="507"/>
      <c r="Y200" s="507"/>
      <c r="Z200" s="507"/>
    </row>
    <row r="201" spans="1:26" ht="12.75">
      <c r="A201" s="258">
        <v>1</v>
      </c>
      <c r="B201" s="259" t="s">
        <v>54</v>
      </c>
      <c r="C201" s="260"/>
      <c r="D201" s="261"/>
      <c r="E201" s="262">
        <f>F127</f>
        <v>0</v>
      </c>
      <c r="F201" s="497" t="s">
        <v>144</v>
      </c>
      <c r="G201" s="510"/>
      <c r="H201" s="506"/>
      <c r="I201" s="375"/>
      <c r="J201" s="358"/>
      <c r="K201" s="40"/>
      <c r="L201" s="510"/>
      <c r="M201" s="507"/>
      <c r="N201" s="456"/>
      <c r="O201" s="456"/>
      <c r="P201" s="501"/>
      <c r="Q201" s="457"/>
      <c r="R201" s="507"/>
      <c r="S201" s="375"/>
      <c r="T201" s="358"/>
      <c r="U201" s="40"/>
      <c r="V201" s="510"/>
      <c r="W201" s="507"/>
      <c r="X201" s="507"/>
      <c r="Y201" s="507"/>
      <c r="Z201" s="507"/>
    </row>
    <row r="202" spans="1:26" ht="12.75">
      <c r="A202" s="263">
        <v>2</v>
      </c>
      <c r="B202" s="259" t="s">
        <v>56</v>
      </c>
      <c r="C202" s="260"/>
      <c r="D202" s="261"/>
      <c r="E202" s="262">
        <f>F138</f>
        <v>0</v>
      </c>
      <c r="F202" s="497" t="s">
        <v>144</v>
      </c>
      <c r="G202" s="510"/>
      <c r="H202" s="506"/>
      <c r="I202" s="375"/>
      <c r="J202" s="358"/>
      <c r="K202" s="40"/>
      <c r="L202" s="510"/>
      <c r="M202" s="507"/>
      <c r="N202" s="375"/>
      <c r="O202" s="358"/>
      <c r="P202" s="40"/>
      <c r="Q202" s="510"/>
      <c r="R202" s="507"/>
      <c r="S202" s="375"/>
      <c r="T202" s="358"/>
      <c r="U202" s="40"/>
      <c r="V202" s="510"/>
      <c r="W202" s="507"/>
      <c r="X202" s="507"/>
      <c r="Y202" s="507"/>
      <c r="Z202" s="507"/>
    </row>
    <row r="203" spans="1:26" ht="12.75">
      <c r="A203" s="258">
        <v>3</v>
      </c>
      <c r="B203" s="259" t="s">
        <v>208</v>
      </c>
      <c r="C203" s="260"/>
      <c r="D203" s="261"/>
      <c r="E203" s="262">
        <f>F157</f>
        <v>0</v>
      </c>
      <c r="F203" s="497" t="s">
        <v>144</v>
      </c>
      <c r="G203" s="510"/>
      <c r="H203" s="506"/>
      <c r="I203" s="375"/>
      <c r="J203" s="358"/>
      <c r="K203" s="40"/>
      <c r="L203" s="510"/>
      <c r="M203" s="507"/>
      <c r="N203" s="375"/>
      <c r="O203" s="358"/>
      <c r="P203" s="40"/>
      <c r="Q203" s="510"/>
      <c r="R203" s="507"/>
      <c r="S203" s="375"/>
      <c r="T203" s="358"/>
      <c r="U203" s="40"/>
      <c r="V203" s="510"/>
      <c r="W203" s="507"/>
      <c r="X203" s="507"/>
      <c r="Y203" s="507"/>
      <c r="Z203" s="507"/>
    </row>
    <row r="204" spans="1:26" ht="12.75">
      <c r="A204" s="263">
        <v>4</v>
      </c>
      <c r="B204" s="259" t="s">
        <v>212</v>
      </c>
      <c r="C204" s="260"/>
      <c r="D204" s="261"/>
      <c r="E204" s="262">
        <f>F180</f>
        <v>0</v>
      </c>
      <c r="F204" s="497" t="s">
        <v>144</v>
      </c>
      <c r="G204" s="510"/>
      <c r="H204" s="506"/>
      <c r="I204" s="375"/>
      <c r="J204" s="358"/>
      <c r="K204" s="40"/>
      <c r="L204" s="510"/>
      <c r="M204" s="507"/>
      <c r="N204" s="375"/>
      <c r="O204" s="358"/>
      <c r="P204" s="40"/>
      <c r="Q204" s="510"/>
      <c r="R204" s="507"/>
      <c r="S204" s="375"/>
      <c r="T204" s="358"/>
      <c r="U204" s="40"/>
      <c r="V204" s="510"/>
      <c r="W204" s="507"/>
      <c r="X204" s="507"/>
      <c r="Y204" s="507"/>
      <c r="Z204" s="507"/>
    </row>
    <row r="205" spans="1:26" ht="13.5" thickBot="1">
      <c r="A205" s="264">
        <v>5</v>
      </c>
      <c r="B205" s="265" t="s">
        <v>213</v>
      </c>
      <c r="C205" s="266"/>
      <c r="D205" s="267"/>
      <c r="E205" s="268">
        <f>F199</f>
        <v>0</v>
      </c>
      <c r="F205" s="498" t="s">
        <v>144</v>
      </c>
      <c r="G205" s="510"/>
      <c r="H205" s="506"/>
      <c r="I205" s="375"/>
      <c r="J205" s="358"/>
      <c r="K205" s="40"/>
      <c r="L205" s="510"/>
      <c r="M205" s="507"/>
      <c r="N205" s="375"/>
      <c r="O205" s="358"/>
      <c r="P205" s="40"/>
      <c r="Q205" s="510"/>
      <c r="R205" s="507"/>
      <c r="S205" s="375"/>
      <c r="T205" s="358"/>
      <c r="U205" s="40"/>
      <c r="V205" s="510"/>
      <c r="W205" s="507"/>
      <c r="X205" s="507"/>
      <c r="Y205" s="507"/>
      <c r="Z205" s="507"/>
    </row>
    <row r="206" spans="1:26" ht="14.25" thickBot="1" thickTop="1">
      <c r="A206" s="269"/>
      <c r="B206" s="475" t="s">
        <v>225</v>
      </c>
      <c r="C206" s="270"/>
      <c r="D206" s="473"/>
      <c r="E206" s="474">
        <f>SUM(E201:E205)</f>
        <v>0</v>
      </c>
      <c r="F206" s="499" t="s">
        <v>144</v>
      </c>
      <c r="G206" s="510"/>
      <c r="H206" s="506"/>
      <c r="I206" s="375"/>
      <c r="J206" s="358"/>
      <c r="K206" s="406"/>
      <c r="L206" s="510"/>
      <c r="M206" s="507"/>
      <c r="N206" s="375"/>
      <c r="O206" s="358"/>
      <c r="P206" s="40"/>
      <c r="Q206" s="510"/>
      <c r="R206" s="507"/>
      <c r="S206" s="375"/>
      <c r="T206" s="358"/>
      <c r="U206" s="406"/>
      <c r="V206" s="510"/>
      <c r="W206" s="507"/>
      <c r="X206" s="507"/>
      <c r="Y206" s="507"/>
      <c r="Z206" s="507"/>
    </row>
    <row r="207" spans="7:26" ht="13.5" thickTop="1">
      <c r="G207" s="457"/>
      <c r="H207" s="506"/>
      <c r="I207" s="456"/>
      <c r="J207" s="456"/>
      <c r="K207" s="457"/>
      <c r="L207" s="457"/>
      <c r="M207" s="507"/>
      <c r="N207" s="375"/>
      <c r="O207" s="358"/>
      <c r="P207" s="406"/>
      <c r="Q207" s="510"/>
      <c r="R207" s="507"/>
      <c r="S207" s="456"/>
      <c r="T207" s="456"/>
      <c r="U207" s="457"/>
      <c r="V207" s="457"/>
      <c r="W207" s="507"/>
      <c r="X207" s="507"/>
      <c r="Y207" s="507"/>
      <c r="Z207" s="507"/>
    </row>
    <row r="208" spans="7:26" ht="12.75">
      <c r="G208" s="457"/>
      <c r="H208" s="506"/>
      <c r="I208" s="456"/>
      <c r="J208" s="456"/>
      <c r="K208" s="457"/>
      <c r="L208" s="457"/>
      <c r="M208" s="507"/>
      <c r="N208" s="456"/>
      <c r="O208" s="456"/>
      <c r="P208" s="457"/>
      <c r="Q208" s="457"/>
      <c r="R208" s="507"/>
      <c r="S208" s="456"/>
      <c r="T208" s="456"/>
      <c r="U208" s="457"/>
      <c r="V208" s="457"/>
      <c r="W208" s="507"/>
      <c r="X208" s="507"/>
      <c r="Y208" s="507"/>
      <c r="Z208" s="507"/>
    </row>
    <row r="209" spans="7:26" ht="12.75">
      <c r="G209" s="457"/>
      <c r="H209" s="506"/>
      <c r="I209" s="456"/>
      <c r="J209" s="456"/>
      <c r="K209" s="457"/>
      <c r="L209" s="457"/>
      <c r="M209" s="507"/>
      <c r="N209" s="456"/>
      <c r="O209" s="456"/>
      <c r="P209" s="457"/>
      <c r="Q209" s="457"/>
      <c r="R209" s="507"/>
      <c r="S209" s="456"/>
      <c r="T209" s="456"/>
      <c r="U209" s="457"/>
      <c r="V209" s="457"/>
      <c r="W209" s="507"/>
      <c r="X209" s="507"/>
      <c r="Y209" s="507"/>
      <c r="Z209" s="507"/>
    </row>
    <row r="210" spans="7:26" ht="12.75">
      <c r="G210" s="457"/>
      <c r="H210" s="506"/>
      <c r="I210" s="456"/>
      <c r="J210" s="456"/>
      <c r="K210" s="457"/>
      <c r="L210" s="457"/>
      <c r="M210" s="507"/>
      <c r="N210" s="456"/>
      <c r="O210" s="456"/>
      <c r="P210" s="457"/>
      <c r="Q210" s="457"/>
      <c r="R210" s="507"/>
      <c r="S210" s="456"/>
      <c r="T210" s="456"/>
      <c r="U210" s="457"/>
      <c r="V210" s="457"/>
      <c r="W210" s="507"/>
      <c r="X210" s="507"/>
      <c r="Y210" s="507"/>
      <c r="Z210" s="507"/>
    </row>
    <row r="211" spans="7:26" ht="12.75">
      <c r="G211" s="457"/>
      <c r="H211" s="506"/>
      <c r="I211" s="456"/>
      <c r="J211" s="456"/>
      <c r="K211" s="457"/>
      <c r="L211" s="457"/>
      <c r="M211" s="507"/>
      <c r="N211" s="456"/>
      <c r="O211" s="456"/>
      <c r="P211" s="457"/>
      <c r="Q211" s="457"/>
      <c r="R211" s="507"/>
      <c r="S211" s="456"/>
      <c r="T211" s="456"/>
      <c r="U211" s="457"/>
      <c r="V211" s="457"/>
      <c r="W211" s="507"/>
      <c r="X211" s="507"/>
      <c r="Y211" s="507"/>
      <c r="Z211" s="507"/>
    </row>
    <row r="212" spans="7:26" ht="12.75">
      <c r="G212" s="457"/>
      <c r="H212" s="506"/>
      <c r="I212" s="456"/>
      <c r="J212" s="456"/>
      <c r="K212" s="457"/>
      <c r="L212" s="457"/>
      <c r="M212" s="507"/>
      <c r="N212" s="456"/>
      <c r="O212" s="456"/>
      <c r="P212" s="457"/>
      <c r="Q212" s="457"/>
      <c r="R212" s="507"/>
      <c r="S212" s="456"/>
      <c r="T212" s="456"/>
      <c r="U212" s="457"/>
      <c r="V212" s="457"/>
      <c r="W212" s="507"/>
      <c r="X212" s="507"/>
      <c r="Y212" s="507"/>
      <c r="Z212" s="507"/>
    </row>
    <row r="213" spans="7:26" ht="12.75">
      <c r="G213" s="457"/>
      <c r="H213" s="506"/>
      <c r="I213" s="456"/>
      <c r="J213" s="456"/>
      <c r="K213" s="457"/>
      <c r="L213" s="457"/>
      <c r="M213" s="507"/>
      <c r="N213" s="456"/>
      <c r="O213" s="456"/>
      <c r="P213" s="457"/>
      <c r="Q213" s="457"/>
      <c r="R213" s="507"/>
      <c r="S213" s="456"/>
      <c r="T213" s="456"/>
      <c r="U213" s="457"/>
      <c r="V213" s="457"/>
      <c r="W213" s="507"/>
      <c r="X213" s="507"/>
      <c r="Y213" s="507"/>
      <c r="Z213" s="507"/>
    </row>
    <row r="214" spans="7:26" ht="12.75">
      <c r="G214" s="457"/>
      <c r="H214" s="506"/>
      <c r="I214" s="456"/>
      <c r="J214" s="456"/>
      <c r="K214" s="457"/>
      <c r="L214" s="457"/>
      <c r="M214" s="507"/>
      <c r="N214" s="456"/>
      <c r="O214" s="456"/>
      <c r="P214" s="457"/>
      <c r="Q214" s="457"/>
      <c r="R214" s="507"/>
      <c r="S214" s="456"/>
      <c r="T214" s="456"/>
      <c r="U214" s="457"/>
      <c r="V214" s="457"/>
      <c r="W214" s="507"/>
      <c r="X214" s="507"/>
      <c r="Y214" s="507"/>
      <c r="Z214" s="507"/>
    </row>
    <row r="215" spans="7:26" ht="12.75">
      <c r="G215" s="457"/>
      <c r="H215" s="506"/>
      <c r="I215" s="456"/>
      <c r="J215" s="456"/>
      <c r="K215" s="457"/>
      <c r="L215" s="457"/>
      <c r="M215" s="507"/>
      <c r="N215" s="456"/>
      <c r="O215" s="456"/>
      <c r="P215" s="457"/>
      <c r="Q215" s="457"/>
      <c r="R215" s="507"/>
      <c r="S215" s="456"/>
      <c r="T215" s="456"/>
      <c r="U215" s="457"/>
      <c r="V215" s="457"/>
      <c r="W215" s="507"/>
      <c r="X215" s="507"/>
      <c r="Y215" s="507"/>
      <c r="Z215" s="507"/>
    </row>
    <row r="216" spans="7:26" ht="12.75">
      <c r="G216" s="457"/>
      <c r="H216" s="506"/>
      <c r="I216" s="456"/>
      <c r="J216" s="456"/>
      <c r="K216" s="457"/>
      <c r="L216" s="457"/>
      <c r="M216" s="507"/>
      <c r="N216" s="456"/>
      <c r="O216" s="456"/>
      <c r="P216" s="457"/>
      <c r="Q216" s="457"/>
      <c r="R216" s="507"/>
      <c r="S216" s="456"/>
      <c r="T216" s="456"/>
      <c r="U216" s="457"/>
      <c r="V216" s="457"/>
      <c r="W216" s="507"/>
      <c r="X216" s="507"/>
      <c r="Y216" s="507"/>
      <c r="Z216" s="507"/>
    </row>
    <row r="217" spans="7:26" ht="12.75">
      <c r="G217" s="457"/>
      <c r="H217" s="506"/>
      <c r="I217" s="456"/>
      <c r="J217" s="456"/>
      <c r="K217" s="457"/>
      <c r="L217" s="457"/>
      <c r="M217" s="507"/>
      <c r="N217" s="456"/>
      <c r="O217" s="456"/>
      <c r="P217" s="457"/>
      <c r="Q217" s="457"/>
      <c r="R217" s="507"/>
      <c r="S217" s="456"/>
      <c r="T217" s="456"/>
      <c r="U217" s="457"/>
      <c r="V217" s="457"/>
      <c r="W217" s="507"/>
      <c r="X217" s="507"/>
      <c r="Y217" s="507"/>
      <c r="Z217" s="507"/>
    </row>
    <row r="218" spans="7:26" ht="12.75">
      <c r="G218" s="457"/>
      <c r="H218" s="506"/>
      <c r="I218" s="456"/>
      <c r="J218" s="456"/>
      <c r="K218" s="457"/>
      <c r="L218" s="457"/>
      <c r="M218" s="507"/>
      <c r="N218" s="456"/>
      <c r="O218" s="456"/>
      <c r="P218" s="457"/>
      <c r="Q218" s="457"/>
      <c r="R218" s="507"/>
      <c r="S218" s="456"/>
      <c r="T218" s="456"/>
      <c r="U218" s="457"/>
      <c r="V218" s="457"/>
      <c r="W218" s="507"/>
      <c r="X218" s="507"/>
      <c r="Y218" s="507"/>
      <c r="Z218" s="507"/>
    </row>
    <row r="219" spans="7:26" ht="12.75">
      <c r="G219" s="457"/>
      <c r="H219" s="506"/>
      <c r="I219" s="456"/>
      <c r="J219" s="456"/>
      <c r="K219" s="457"/>
      <c r="L219" s="457"/>
      <c r="M219" s="507"/>
      <c r="N219" s="456"/>
      <c r="O219" s="456"/>
      <c r="P219" s="457"/>
      <c r="Q219" s="457"/>
      <c r="R219" s="507"/>
      <c r="S219" s="456"/>
      <c r="T219" s="456"/>
      <c r="U219" s="457"/>
      <c r="V219" s="457"/>
      <c r="W219" s="507"/>
      <c r="X219" s="507"/>
      <c r="Y219" s="507"/>
      <c r="Z219" s="507"/>
    </row>
    <row r="220" spans="7:26" ht="12.75">
      <c r="G220" s="457"/>
      <c r="H220" s="506"/>
      <c r="I220" s="456"/>
      <c r="J220" s="456"/>
      <c r="K220" s="457"/>
      <c r="L220" s="457"/>
      <c r="M220" s="507"/>
      <c r="N220" s="456"/>
      <c r="O220" s="456"/>
      <c r="P220" s="457"/>
      <c r="Q220" s="457"/>
      <c r="R220" s="507"/>
      <c r="S220" s="456"/>
      <c r="T220" s="456"/>
      <c r="U220" s="457"/>
      <c r="V220" s="457"/>
      <c r="W220" s="507"/>
      <c r="X220" s="507"/>
      <c r="Y220" s="507"/>
      <c r="Z220" s="507"/>
    </row>
    <row r="221" spans="7:26" ht="12.75">
      <c r="G221" s="457"/>
      <c r="H221" s="506"/>
      <c r="I221" s="456"/>
      <c r="J221" s="456"/>
      <c r="K221" s="457"/>
      <c r="L221" s="457"/>
      <c r="M221" s="507"/>
      <c r="N221" s="456"/>
      <c r="O221" s="456"/>
      <c r="P221" s="457"/>
      <c r="Q221" s="457"/>
      <c r="R221" s="507"/>
      <c r="S221" s="456"/>
      <c r="T221" s="456"/>
      <c r="U221" s="457"/>
      <c r="V221" s="457"/>
      <c r="W221" s="507"/>
      <c r="X221" s="507"/>
      <c r="Y221" s="507"/>
      <c r="Z221" s="507"/>
    </row>
    <row r="222" spans="7:26" ht="12.75">
      <c r="G222" s="457"/>
      <c r="H222" s="506"/>
      <c r="I222" s="456"/>
      <c r="J222" s="456"/>
      <c r="K222" s="457"/>
      <c r="L222" s="457"/>
      <c r="M222" s="507"/>
      <c r="N222" s="456"/>
      <c r="O222" s="456"/>
      <c r="P222" s="457"/>
      <c r="Q222" s="457"/>
      <c r="R222" s="507"/>
      <c r="S222" s="456"/>
      <c r="T222" s="456"/>
      <c r="U222" s="457"/>
      <c r="V222" s="457"/>
      <c r="W222" s="507"/>
      <c r="X222" s="507"/>
      <c r="Y222" s="507"/>
      <c r="Z222" s="507"/>
    </row>
    <row r="223" spans="7:26" ht="12.75">
      <c r="G223" s="457"/>
      <c r="H223" s="506"/>
      <c r="I223" s="456"/>
      <c r="J223" s="456"/>
      <c r="K223" s="457"/>
      <c r="L223" s="457"/>
      <c r="M223" s="507"/>
      <c r="N223" s="456"/>
      <c r="O223" s="456"/>
      <c r="P223" s="457"/>
      <c r="Q223" s="457"/>
      <c r="R223" s="507"/>
      <c r="S223" s="456"/>
      <c r="T223" s="456"/>
      <c r="U223" s="457"/>
      <c r="V223" s="457"/>
      <c r="W223" s="507"/>
      <c r="X223" s="507"/>
      <c r="Y223" s="507"/>
      <c r="Z223" s="507"/>
    </row>
    <row r="224" spans="7:26" ht="12.75">
      <c r="G224" s="457"/>
      <c r="H224" s="506"/>
      <c r="I224" s="456"/>
      <c r="J224" s="456"/>
      <c r="K224" s="457"/>
      <c r="L224" s="457"/>
      <c r="M224" s="507"/>
      <c r="N224" s="456"/>
      <c r="O224" s="456"/>
      <c r="P224" s="457"/>
      <c r="Q224" s="457"/>
      <c r="R224" s="507"/>
      <c r="S224" s="456"/>
      <c r="T224" s="456"/>
      <c r="U224" s="457"/>
      <c r="V224" s="457"/>
      <c r="W224" s="507"/>
      <c r="X224" s="507"/>
      <c r="Y224" s="507"/>
      <c r="Z224" s="507"/>
    </row>
    <row r="225" spans="7:26" ht="12.75">
      <c r="G225" s="457"/>
      <c r="H225" s="506"/>
      <c r="I225" s="456"/>
      <c r="J225" s="456"/>
      <c r="K225" s="457"/>
      <c r="L225" s="457"/>
      <c r="M225" s="507"/>
      <c r="N225" s="456"/>
      <c r="O225" s="456"/>
      <c r="P225" s="457"/>
      <c r="Q225" s="457"/>
      <c r="R225" s="507"/>
      <c r="S225" s="456"/>
      <c r="T225" s="456"/>
      <c r="U225" s="457"/>
      <c r="V225" s="457"/>
      <c r="W225" s="507"/>
      <c r="X225" s="507"/>
      <c r="Y225" s="507"/>
      <c r="Z225" s="507"/>
    </row>
    <row r="226" spans="7:26" ht="12.75">
      <c r="G226" s="457"/>
      <c r="H226" s="506"/>
      <c r="I226" s="456"/>
      <c r="J226" s="456"/>
      <c r="K226" s="457"/>
      <c r="L226" s="457"/>
      <c r="M226" s="507"/>
      <c r="N226" s="456"/>
      <c r="O226" s="456"/>
      <c r="P226" s="457"/>
      <c r="Q226" s="457"/>
      <c r="R226" s="507"/>
      <c r="S226" s="456"/>
      <c r="T226" s="456"/>
      <c r="U226" s="457"/>
      <c r="V226" s="457"/>
      <c r="W226" s="507"/>
      <c r="X226" s="507"/>
      <c r="Y226" s="507"/>
      <c r="Z226" s="507"/>
    </row>
    <row r="227" spans="7:26" ht="12.75">
      <c r="G227" s="457"/>
      <c r="H227" s="506"/>
      <c r="I227" s="456"/>
      <c r="J227" s="456"/>
      <c r="K227" s="457"/>
      <c r="L227" s="457"/>
      <c r="M227" s="507"/>
      <c r="N227" s="456"/>
      <c r="O227" s="456"/>
      <c r="P227" s="457"/>
      <c r="Q227" s="457"/>
      <c r="R227" s="507"/>
      <c r="S227" s="456"/>
      <c r="T227" s="456"/>
      <c r="U227" s="457"/>
      <c r="V227" s="457"/>
      <c r="W227" s="507"/>
      <c r="X227" s="507"/>
      <c r="Y227" s="507"/>
      <c r="Z227" s="507"/>
    </row>
    <row r="228" spans="7:26" ht="12.75">
      <c r="G228" s="457"/>
      <c r="H228" s="506"/>
      <c r="I228" s="456"/>
      <c r="J228" s="456"/>
      <c r="K228" s="457"/>
      <c r="L228" s="457"/>
      <c r="M228" s="507"/>
      <c r="N228" s="456"/>
      <c r="O228" s="456"/>
      <c r="P228" s="457"/>
      <c r="Q228" s="457"/>
      <c r="R228" s="507"/>
      <c r="S228" s="456"/>
      <c r="T228" s="456"/>
      <c r="U228" s="457"/>
      <c r="V228" s="457"/>
      <c r="W228" s="507"/>
      <c r="X228" s="507"/>
      <c r="Y228" s="507"/>
      <c r="Z228" s="507"/>
    </row>
    <row r="229" spans="7:26" ht="12.75">
      <c r="G229" s="457"/>
      <c r="H229" s="506"/>
      <c r="I229" s="456"/>
      <c r="J229" s="456"/>
      <c r="K229" s="457"/>
      <c r="L229" s="457"/>
      <c r="M229" s="507"/>
      <c r="N229" s="456"/>
      <c r="O229" s="456"/>
      <c r="P229" s="457"/>
      <c r="Q229" s="457"/>
      <c r="R229" s="507"/>
      <c r="S229" s="456"/>
      <c r="T229" s="456"/>
      <c r="U229" s="457"/>
      <c r="V229" s="457"/>
      <c r="W229" s="507"/>
      <c r="X229" s="507"/>
      <c r="Y229" s="507"/>
      <c r="Z229" s="507"/>
    </row>
    <row r="230" spans="7:26" ht="12.75">
      <c r="G230" s="457"/>
      <c r="H230" s="506"/>
      <c r="I230" s="456"/>
      <c r="J230" s="456"/>
      <c r="K230" s="457"/>
      <c r="L230" s="457"/>
      <c r="M230" s="507"/>
      <c r="N230" s="456"/>
      <c r="O230" s="456"/>
      <c r="P230" s="457"/>
      <c r="Q230" s="457"/>
      <c r="R230" s="507"/>
      <c r="S230" s="456"/>
      <c r="T230" s="456"/>
      <c r="U230" s="457"/>
      <c r="V230" s="457"/>
      <c r="W230" s="507"/>
      <c r="X230" s="507"/>
      <c r="Y230" s="507"/>
      <c r="Z230" s="507"/>
    </row>
    <row r="231" spans="7:26" ht="12.75">
      <c r="G231" s="457"/>
      <c r="H231" s="506"/>
      <c r="I231" s="456"/>
      <c r="J231" s="456"/>
      <c r="K231" s="457"/>
      <c r="L231" s="457"/>
      <c r="M231" s="507"/>
      <c r="N231" s="456"/>
      <c r="O231" s="456"/>
      <c r="P231" s="457"/>
      <c r="Q231" s="457"/>
      <c r="R231" s="507"/>
      <c r="S231" s="456"/>
      <c r="T231" s="456"/>
      <c r="U231" s="457"/>
      <c r="V231" s="457"/>
      <c r="W231" s="507"/>
      <c r="X231" s="507"/>
      <c r="Y231" s="507"/>
      <c r="Z231" s="507"/>
    </row>
    <row r="232" spans="7:26" ht="12.75">
      <c r="G232" s="457"/>
      <c r="H232" s="506"/>
      <c r="I232" s="456"/>
      <c r="J232" s="456"/>
      <c r="K232" s="457"/>
      <c r="L232" s="457"/>
      <c r="M232" s="507"/>
      <c r="N232" s="456"/>
      <c r="O232" s="456"/>
      <c r="P232" s="457"/>
      <c r="Q232" s="457"/>
      <c r="R232" s="507"/>
      <c r="S232" s="456"/>
      <c r="T232" s="456"/>
      <c r="U232" s="457"/>
      <c r="V232" s="457"/>
      <c r="W232" s="507"/>
      <c r="X232" s="507"/>
      <c r="Y232" s="507"/>
      <c r="Z232" s="507"/>
    </row>
    <row r="233" spans="7:26" ht="12.75">
      <c r="G233" s="457"/>
      <c r="H233" s="506"/>
      <c r="I233" s="456"/>
      <c r="J233" s="456"/>
      <c r="K233" s="457"/>
      <c r="L233" s="457"/>
      <c r="M233" s="507"/>
      <c r="N233" s="456"/>
      <c r="O233" s="456"/>
      <c r="P233" s="457"/>
      <c r="Q233" s="457"/>
      <c r="R233" s="507"/>
      <c r="S233" s="456"/>
      <c r="T233" s="456"/>
      <c r="U233" s="457"/>
      <c r="V233" s="457"/>
      <c r="W233" s="507"/>
      <c r="X233" s="507"/>
      <c r="Y233" s="507"/>
      <c r="Z233" s="507"/>
    </row>
    <row r="234" spans="7:26" ht="12.75">
      <c r="G234" s="457"/>
      <c r="H234" s="506"/>
      <c r="I234" s="456"/>
      <c r="J234" s="456"/>
      <c r="K234" s="457"/>
      <c r="L234" s="457"/>
      <c r="M234" s="507"/>
      <c r="N234" s="456"/>
      <c r="O234" s="456"/>
      <c r="P234" s="457"/>
      <c r="Q234" s="457"/>
      <c r="R234" s="507"/>
      <c r="S234" s="456"/>
      <c r="T234" s="456"/>
      <c r="U234" s="457"/>
      <c r="V234" s="457"/>
      <c r="W234" s="507"/>
      <c r="X234" s="507"/>
      <c r="Y234" s="507"/>
      <c r="Z234" s="507"/>
    </row>
    <row r="235" spans="7:26" ht="12.75">
      <c r="G235" s="457"/>
      <c r="H235" s="506"/>
      <c r="I235" s="456"/>
      <c r="J235" s="456"/>
      <c r="K235" s="457"/>
      <c r="L235" s="457"/>
      <c r="M235" s="507"/>
      <c r="N235" s="456"/>
      <c r="O235" s="456"/>
      <c r="P235" s="457"/>
      <c r="Q235" s="457"/>
      <c r="R235" s="507"/>
      <c r="S235" s="456"/>
      <c r="T235" s="456"/>
      <c r="U235" s="457"/>
      <c r="V235" s="457"/>
      <c r="W235" s="507"/>
      <c r="X235" s="507"/>
      <c r="Y235" s="507"/>
      <c r="Z235" s="507"/>
    </row>
    <row r="236" spans="7:26" ht="12.75">
      <c r="G236" s="457"/>
      <c r="H236" s="506"/>
      <c r="I236" s="456"/>
      <c r="J236" s="456"/>
      <c r="K236" s="457"/>
      <c r="L236" s="457"/>
      <c r="M236" s="507"/>
      <c r="N236" s="456"/>
      <c r="O236" s="456"/>
      <c r="P236" s="457"/>
      <c r="Q236" s="457"/>
      <c r="R236" s="507"/>
      <c r="S236" s="456"/>
      <c r="T236" s="456"/>
      <c r="U236" s="457"/>
      <c r="V236" s="457"/>
      <c r="W236" s="507"/>
      <c r="X236" s="507"/>
      <c r="Y236" s="507"/>
      <c r="Z236" s="507"/>
    </row>
    <row r="237" spans="7:26" ht="12.75">
      <c r="G237" s="457"/>
      <c r="H237" s="506"/>
      <c r="I237" s="456"/>
      <c r="J237" s="456"/>
      <c r="K237" s="457"/>
      <c r="L237" s="457"/>
      <c r="M237" s="507"/>
      <c r="N237" s="456"/>
      <c r="O237" s="456"/>
      <c r="P237" s="457"/>
      <c r="Q237" s="457"/>
      <c r="R237" s="507"/>
      <c r="S237" s="456"/>
      <c r="T237" s="456"/>
      <c r="U237" s="457"/>
      <c r="V237" s="457"/>
      <c r="W237" s="507"/>
      <c r="X237" s="507"/>
      <c r="Y237" s="507"/>
      <c r="Z237" s="507"/>
    </row>
    <row r="238" spans="7:26" ht="12.75">
      <c r="G238" s="457"/>
      <c r="H238" s="506"/>
      <c r="I238" s="456"/>
      <c r="J238" s="456"/>
      <c r="K238" s="457"/>
      <c r="L238" s="457"/>
      <c r="M238" s="507"/>
      <c r="N238" s="456"/>
      <c r="O238" s="456"/>
      <c r="P238" s="457"/>
      <c r="Q238" s="457"/>
      <c r="R238" s="507"/>
      <c r="S238" s="456"/>
      <c r="T238" s="456"/>
      <c r="U238" s="457"/>
      <c r="V238" s="457"/>
      <c r="W238" s="507"/>
      <c r="X238" s="507"/>
      <c r="Y238" s="507"/>
      <c r="Z238" s="507"/>
    </row>
    <row r="239" spans="7:26" ht="12.75">
      <c r="G239" s="457"/>
      <c r="H239" s="506"/>
      <c r="I239" s="456"/>
      <c r="J239" s="456"/>
      <c r="K239" s="457"/>
      <c r="L239" s="457"/>
      <c r="M239" s="507"/>
      <c r="N239" s="456"/>
      <c r="O239" s="456"/>
      <c r="P239" s="457"/>
      <c r="Q239" s="457"/>
      <c r="R239" s="507"/>
      <c r="S239" s="456"/>
      <c r="T239" s="456"/>
      <c r="U239" s="457"/>
      <c r="V239" s="457"/>
      <c r="W239" s="507"/>
      <c r="X239" s="507"/>
      <c r="Y239" s="507"/>
      <c r="Z239" s="507"/>
    </row>
    <row r="240" spans="7:26" ht="12.75">
      <c r="G240" s="457"/>
      <c r="H240" s="506"/>
      <c r="I240" s="456"/>
      <c r="J240" s="456"/>
      <c r="K240" s="457"/>
      <c r="L240" s="457"/>
      <c r="M240" s="507"/>
      <c r="N240" s="456"/>
      <c r="O240" s="456"/>
      <c r="P240" s="457"/>
      <c r="Q240" s="457"/>
      <c r="R240" s="507"/>
      <c r="S240" s="456"/>
      <c r="T240" s="456"/>
      <c r="U240" s="457"/>
      <c r="V240" s="457"/>
      <c r="W240" s="507"/>
      <c r="X240" s="507"/>
      <c r="Y240" s="507"/>
      <c r="Z240" s="507"/>
    </row>
    <row r="241" spans="7:26" ht="12.75">
      <c r="G241" s="457"/>
      <c r="H241" s="506"/>
      <c r="I241" s="456"/>
      <c r="J241" s="456"/>
      <c r="K241" s="457"/>
      <c r="L241" s="457"/>
      <c r="M241" s="507"/>
      <c r="N241" s="456"/>
      <c r="O241" s="456"/>
      <c r="P241" s="457"/>
      <c r="Q241" s="457"/>
      <c r="R241" s="507"/>
      <c r="S241" s="456"/>
      <c r="T241" s="456"/>
      <c r="U241" s="457"/>
      <c r="V241" s="457"/>
      <c r="W241" s="507"/>
      <c r="X241" s="507"/>
      <c r="Y241" s="507"/>
      <c r="Z241" s="507"/>
    </row>
    <row r="242" spans="7:26" ht="12.75">
      <c r="G242" s="457"/>
      <c r="H242" s="506"/>
      <c r="I242" s="456"/>
      <c r="J242" s="456"/>
      <c r="K242" s="457"/>
      <c r="L242" s="457"/>
      <c r="M242" s="507"/>
      <c r="N242" s="456"/>
      <c r="O242" s="456"/>
      <c r="P242" s="457"/>
      <c r="Q242" s="457"/>
      <c r="R242" s="507"/>
      <c r="S242" s="456"/>
      <c r="T242" s="456"/>
      <c r="U242" s="457"/>
      <c r="V242" s="457"/>
      <c r="W242" s="507"/>
      <c r="X242" s="507"/>
      <c r="Y242" s="507"/>
      <c r="Z242" s="507"/>
    </row>
    <row r="243" spans="7:26" ht="12.75">
      <c r="G243" s="457"/>
      <c r="H243" s="506"/>
      <c r="I243" s="456"/>
      <c r="J243" s="456"/>
      <c r="K243" s="457"/>
      <c r="L243" s="457"/>
      <c r="M243" s="507"/>
      <c r="N243" s="456"/>
      <c r="O243" s="456"/>
      <c r="P243" s="457"/>
      <c r="Q243" s="457"/>
      <c r="R243" s="507"/>
      <c r="S243" s="456"/>
      <c r="T243" s="456"/>
      <c r="U243" s="457"/>
      <c r="V243" s="457"/>
      <c r="W243" s="507"/>
      <c r="X243" s="507"/>
      <c r="Y243" s="507"/>
      <c r="Z243" s="507"/>
    </row>
    <row r="244" spans="7:26" ht="12.75">
      <c r="G244" s="457"/>
      <c r="H244" s="506"/>
      <c r="I244" s="456"/>
      <c r="J244" s="456"/>
      <c r="K244" s="457"/>
      <c r="L244" s="457"/>
      <c r="M244" s="507"/>
      <c r="N244" s="456"/>
      <c r="O244" s="456"/>
      <c r="P244" s="457"/>
      <c r="Q244" s="457"/>
      <c r="R244" s="507"/>
      <c r="S244" s="456"/>
      <c r="T244" s="456"/>
      <c r="U244" s="457"/>
      <c r="V244" s="457"/>
      <c r="W244" s="507"/>
      <c r="X244" s="507"/>
      <c r="Y244" s="507"/>
      <c r="Z244" s="507"/>
    </row>
    <row r="245" spans="7:26" ht="12.75">
      <c r="G245" s="457"/>
      <c r="H245" s="506"/>
      <c r="I245" s="456"/>
      <c r="J245" s="456"/>
      <c r="K245" s="457"/>
      <c r="L245" s="457"/>
      <c r="M245" s="507"/>
      <c r="N245" s="456"/>
      <c r="O245" s="456"/>
      <c r="P245" s="457"/>
      <c r="Q245" s="457"/>
      <c r="R245" s="507"/>
      <c r="S245" s="456"/>
      <c r="T245" s="456"/>
      <c r="U245" s="457"/>
      <c r="V245" s="457"/>
      <c r="W245" s="507"/>
      <c r="X245" s="507"/>
      <c r="Y245" s="507"/>
      <c r="Z245" s="507"/>
    </row>
    <row r="246" spans="7:26" ht="12.75">
      <c r="G246" s="457"/>
      <c r="H246" s="506"/>
      <c r="I246" s="456"/>
      <c r="J246" s="456"/>
      <c r="K246" s="457"/>
      <c r="L246" s="457"/>
      <c r="M246" s="507"/>
      <c r="N246" s="456"/>
      <c r="O246" s="456"/>
      <c r="P246" s="457"/>
      <c r="Q246" s="457"/>
      <c r="R246" s="507"/>
      <c r="S246" s="456"/>
      <c r="T246" s="456"/>
      <c r="U246" s="457"/>
      <c r="V246" s="457"/>
      <c r="W246" s="507"/>
      <c r="X246" s="507"/>
      <c r="Y246" s="507"/>
      <c r="Z246" s="507"/>
    </row>
    <row r="247" spans="7:26" ht="12.75">
      <c r="G247" s="457"/>
      <c r="H247" s="506"/>
      <c r="I247" s="456"/>
      <c r="J247" s="456"/>
      <c r="K247" s="457"/>
      <c r="L247" s="457"/>
      <c r="M247" s="507"/>
      <c r="N247" s="456"/>
      <c r="O247" s="456"/>
      <c r="P247" s="457"/>
      <c r="Q247" s="457"/>
      <c r="R247" s="507"/>
      <c r="S247" s="456"/>
      <c r="T247" s="456"/>
      <c r="U247" s="457"/>
      <c r="V247" s="457"/>
      <c r="W247" s="507"/>
      <c r="X247" s="507"/>
      <c r="Y247" s="507"/>
      <c r="Z247" s="507"/>
    </row>
    <row r="248" spans="7:26" ht="12.75">
      <c r="G248" s="457"/>
      <c r="H248" s="506"/>
      <c r="I248" s="456"/>
      <c r="J248" s="456"/>
      <c r="K248" s="457"/>
      <c r="L248" s="457"/>
      <c r="M248" s="507"/>
      <c r="N248" s="456"/>
      <c r="O248" s="456"/>
      <c r="P248" s="457"/>
      <c r="Q248" s="457"/>
      <c r="R248" s="507"/>
      <c r="S248" s="456"/>
      <c r="T248" s="456"/>
      <c r="U248" s="457"/>
      <c r="V248" s="457"/>
      <c r="W248" s="507"/>
      <c r="X248" s="507"/>
      <c r="Y248" s="507"/>
      <c r="Z248" s="507"/>
    </row>
    <row r="249" spans="7:26" ht="12.75">
      <c r="G249" s="457"/>
      <c r="H249" s="506"/>
      <c r="I249" s="456"/>
      <c r="J249" s="456"/>
      <c r="K249" s="457"/>
      <c r="L249" s="457"/>
      <c r="M249" s="507"/>
      <c r="N249" s="456"/>
      <c r="O249" s="456"/>
      <c r="P249" s="457"/>
      <c r="Q249" s="457"/>
      <c r="R249" s="507"/>
      <c r="S249" s="456"/>
      <c r="T249" s="456"/>
      <c r="U249" s="457"/>
      <c r="V249" s="457"/>
      <c r="W249" s="507"/>
      <c r="X249" s="507"/>
      <c r="Y249" s="507"/>
      <c r="Z249" s="507"/>
    </row>
    <row r="250" spans="7:26" ht="12.75">
      <c r="G250" s="457"/>
      <c r="H250" s="506"/>
      <c r="I250" s="456"/>
      <c r="J250" s="456"/>
      <c r="K250" s="457"/>
      <c r="L250" s="457"/>
      <c r="M250" s="507"/>
      <c r="N250" s="456"/>
      <c r="O250" s="456"/>
      <c r="P250" s="457"/>
      <c r="Q250" s="457"/>
      <c r="R250" s="507"/>
      <c r="S250" s="456"/>
      <c r="T250" s="456"/>
      <c r="U250" s="457"/>
      <c r="V250" s="457"/>
      <c r="W250" s="507"/>
      <c r="X250" s="507"/>
      <c r="Y250" s="507"/>
      <c r="Z250" s="507"/>
    </row>
    <row r="251" spans="7:26" ht="12.75">
      <c r="G251" s="457"/>
      <c r="H251" s="506"/>
      <c r="I251" s="456"/>
      <c r="J251" s="456"/>
      <c r="K251" s="457"/>
      <c r="L251" s="457"/>
      <c r="M251" s="507"/>
      <c r="N251" s="456"/>
      <c r="O251" s="456"/>
      <c r="P251" s="457"/>
      <c r="Q251" s="457"/>
      <c r="R251" s="507"/>
      <c r="S251" s="456"/>
      <c r="T251" s="456"/>
      <c r="U251" s="457"/>
      <c r="V251" s="457"/>
      <c r="W251" s="507"/>
      <c r="X251" s="507"/>
      <c r="Y251" s="507"/>
      <c r="Z251" s="507"/>
    </row>
    <row r="252" spans="7:26" ht="12.75">
      <c r="G252" s="457"/>
      <c r="H252" s="506"/>
      <c r="I252" s="456"/>
      <c r="J252" s="456"/>
      <c r="K252" s="457"/>
      <c r="L252" s="457"/>
      <c r="M252" s="507"/>
      <c r="N252" s="456"/>
      <c r="O252" s="456"/>
      <c r="P252" s="457"/>
      <c r="Q252" s="457"/>
      <c r="R252" s="507"/>
      <c r="S252" s="456"/>
      <c r="T252" s="456"/>
      <c r="U252" s="457"/>
      <c r="V252" s="457"/>
      <c r="W252" s="507"/>
      <c r="X252" s="507"/>
      <c r="Y252" s="507"/>
      <c r="Z252" s="507"/>
    </row>
    <row r="253" spans="7:26" ht="12.75">
      <c r="G253" s="457"/>
      <c r="H253" s="506"/>
      <c r="I253" s="456"/>
      <c r="J253" s="456"/>
      <c r="K253" s="457"/>
      <c r="L253" s="457"/>
      <c r="M253" s="507"/>
      <c r="N253" s="456"/>
      <c r="O253" s="456"/>
      <c r="P253" s="457"/>
      <c r="Q253" s="457"/>
      <c r="R253" s="507"/>
      <c r="S253" s="456"/>
      <c r="T253" s="456"/>
      <c r="U253" s="457"/>
      <c r="V253" s="457"/>
      <c r="W253" s="507"/>
      <c r="X253" s="507"/>
      <c r="Y253" s="507"/>
      <c r="Z253" s="507"/>
    </row>
    <row r="254" spans="7:26" ht="12.75">
      <c r="G254" s="457"/>
      <c r="H254" s="506"/>
      <c r="I254" s="456"/>
      <c r="J254" s="456"/>
      <c r="K254" s="457"/>
      <c r="L254" s="457"/>
      <c r="M254" s="507"/>
      <c r="N254" s="456"/>
      <c r="O254" s="456"/>
      <c r="P254" s="457"/>
      <c r="Q254" s="457"/>
      <c r="R254" s="507"/>
      <c r="S254" s="456"/>
      <c r="T254" s="456"/>
      <c r="U254" s="457"/>
      <c r="V254" s="457"/>
      <c r="W254" s="507"/>
      <c r="X254" s="507"/>
      <c r="Y254" s="507"/>
      <c r="Z254" s="507"/>
    </row>
    <row r="255" spans="7:26" ht="12.75">
      <c r="G255" s="457"/>
      <c r="H255" s="506"/>
      <c r="I255" s="456"/>
      <c r="J255" s="456"/>
      <c r="K255" s="457"/>
      <c r="L255" s="457"/>
      <c r="M255" s="507"/>
      <c r="N255" s="456"/>
      <c r="O255" s="456"/>
      <c r="P255" s="457"/>
      <c r="Q255" s="457"/>
      <c r="R255" s="507"/>
      <c r="S255" s="456"/>
      <c r="T255" s="456"/>
      <c r="U255" s="457"/>
      <c r="V255" s="457"/>
      <c r="W255" s="507"/>
      <c r="X255" s="507"/>
      <c r="Y255" s="507"/>
      <c r="Z255" s="507"/>
    </row>
    <row r="256" spans="7:26" ht="12.75">
      <c r="G256" s="457"/>
      <c r="H256" s="506"/>
      <c r="I256" s="456"/>
      <c r="J256" s="456"/>
      <c r="K256" s="457"/>
      <c r="L256" s="457"/>
      <c r="M256" s="507"/>
      <c r="N256" s="456"/>
      <c r="O256" s="456"/>
      <c r="P256" s="457"/>
      <c r="Q256" s="457"/>
      <c r="R256" s="507"/>
      <c r="S256" s="456"/>
      <c r="T256" s="456"/>
      <c r="U256" s="457"/>
      <c r="V256" s="457"/>
      <c r="W256" s="507"/>
      <c r="X256" s="507"/>
      <c r="Y256" s="507"/>
      <c r="Z256" s="507"/>
    </row>
    <row r="257" spans="7:26" ht="12.75">
      <c r="G257" s="457"/>
      <c r="H257" s="506"/>
      <c r="I257" s="456"/>
      <c r="J257" s="456"/>
      <c r="K257" s="457"/>
      <c r="L257" s="457"/>
      <c r="M257" s="507"/>
      <c r="N257" s="456"/>
      <c r="O257" s="456"/>
      <c r="P257" s="457"/>
      <c r="Q257" s="457"/>
      <c r="R257" s="507"/>
      <c r="S257" s="456"/>
      <c r="T257" s="456"/>
      <c r="U257" s="457"/>
      <c r="V257" s="457"/>
      <c r="W257" s="507"/>
      <c r="X257" s="507"/>
      <c r="Y257" s="507"/>
      <c r="Z257" s="507"/>
    </row>
    <row r="258" spans="7:26" ht="12.75">
      <c r="G258" s="457"/>
      <c r="H258" s="506"/>
      <c r="I258" s="456"/>
      <c r="J258" s="456"/>
      <c r="K258" s="457"/>
      <c r="L258" s="457"/>
      <c r="M258" s="507"/>
      <c r="N258" s="456"/>
      <c r="O258" s="456"/>
      <c r="P258" s="457"/>
      <c r="Q258" s="457"/>
      <c r="R258" s="507"/>
      <c r="S258" s="456"/>
      <c r="T258" s="456"/>
      <c r="U258" s="457"/>
      <c r="V258" s="457"/>
      <c r="W258" s="507"/>
      <c r="X258" s="507"/>
      <c r="Y258" s="507"/>
      <c r="Z258" s="507"/>
    </row>
    <row r="259" spans="7:26" ht="12.75">
      <c r="G259" s="457"/>
      <c r="H259" s="506"/>
      <c r="I259" s="456"/>
      <c r="J259" s="456"/>
      <c r="K259" s="457"/>
      <c r="L259" s="457"/>
      <c r="M259" s="507"/>
      <c r="N259" s="456"/>
      <c r="O259" s="456"/>
      <c r="P259" s="457"/>
      <c r="Q259" s="457"/>
      <c r="R259" s="507"/>
      <c r="S259" s="456"/>
      <c r="T259" s="456"/>
      <c r="U259" s="457"/>
      <c r="V259" s="457"/>
      <c r="W259" s="507"/>
      <c r="X259" s="507"/>
      <c r="Y259" s="507"/>
      <c r="Z259" s="507"/>
    </row>
    <row r="260" spans="7:26" ht="12.75">
      <c r="G260" s="457"/>
      <c r="H260" s="506"/>
      <c r="I260" s="456"/>
      <c r="J260" s="456"/>
      <c r="K260" s="457"/>
      <c r="L260" s="457"/>
      <c r="M260" s="507"/>
      <c r="N260" s="456"/>
      <c r="O260" s="456"/>
      <c r="P260" s="457"/>
      <c r="Q260" s="457"/>
      <c r="R260" s="507"/>
      <c r="S260" s="456"/>
      <c r="T260" s="456"/>
      <c r="U260" s="457"/>
      <c r="V260" s="457"/>
      <c r="W260" s="507"/>
      <c r="X260" s="507"/>
      <c r="Y260" s="507"/>
      <c r="Z260" s="507"/>
    </row>
    <row r="261" spans="7:26" ht="12.75">
      <c r="G261" s="457"/>
      <c r="H261" s="506"/>
      <c r="I261" s="456"/>
      <c r="J261" s="456"/>
      <c r="K261" s="457"/>
      <c r="L261" s="457"/>
      <c r="M261" s="507"/>
      <c r="N261" s="456"/>
      <c r="O261" s="456"/>
      <c r="P261" s="457"/>
      <c r="Q261" s="457"/>
      <c r="R261" s="507"/>
      <c r="S261" s="456"/>
      <c r="T261" s="456"/>
      <c r="U261" s="457"/>
      <c r="V261" s="457"/>
      <c r="W261" s="507"/>
      <c r="X261" s="507"/>
      <c r="Y261" s="507"/>
      <c r="Z261" s="507"/>
    </row>
    <row r="262" spans="7:26" ht="12.75">
      <c r="G262" s="457"/>
      <c r="H262" s="506"/>
      <c r="I262" s="456"/>
      <c r="J262" s="456"/>
      <c r="K262" s="457"/>
      <c r="L262" s="457"/>
      <c r="M262" s="507"/>
      <c r="N262" s="456"/>
      <c r="O262" s="456"/>
      <c r="P262" s="457"/>
      <c r="Q262" s="457"/>
      <c r="R262" s="507"/>
      <c r="S262" s="456"/>
      <c r="T262" s="456"/>
      <c r="U262" s="457"/>
      <c r="V262" s="457"/>
      <c r="W262" s="507"/>
      <c r="X262" s="507"/>
      <c r="Y262" s="507"/>
      <c r="Z262" s="507"/>
    </row>
    <row r="263" spans="7:26" ht="12.75">
      <c r="G263" s="457"/>
      <c r="H263" s="506"/>
      <c r="I263" s="456"/>
      <c r="J263" s="456"/>
      <c r="K263" s="457"/>
      <c r="L263" s="457"/>
      <c r="M263" s="507"/>
      <c r="N263" s="456"/>
      <c r="O263" s="456"/>
      <c r="P263" s="457"/>
      <c r="Q263" s="457"/>
      <c r="R263" s="507"/>
      <c r="S263" s="456"/>
      <c r="T263" s="456"/>
      <c r="U263" s="457"/>
      <c r="V263" s="457"/>
      <c r="W263" s="507"/>
      <c r="X263" s="507"/>
      <c r="Y263" s="507"/>
      <c r="Z263" s="507"/>
    </row>
    <row r="264" spans="7:26" ht="12.75">
      <c r="G264" s="457"/>
      <c r="H264" s="506"/>
      <c r="I264" s="456"/>
      <c r="J264" s="456"/>
      <c r="K264" s="457"/>
      <c r="L264" s="457"/>
      <c r="M264" s="507"/>
      <c r="N264" s="456"/>
      <c r="O264" s="456"/>
      <c r="P264" s="457"/>
      <c r="Q264" s="457"/>
      <c r="R264" s="507"/>
      <c r="S264" s="456"/>
      <c r="T264" s="456"/>
      <c r="U264" s="457"/>
      <c r="V264" s="457"/>
      <c r="W264" s="507"/>
      <c r="X264" s="507"/>
      <c r="Y264" s="507"/>
      <c r="Z264" s="507"/>
    </row>
    <row r="265" spans="7:26" ht="12.75">
      <c r="G265" s="457"/>
      <c r="H265" s="506"/>
      <c r="I265" s="456"/>
      <c r="J265" s="456"/>
      <c r="K265" s="457"/>
      <c r="L265" s="457"/>
      <c r="M265" s="507"/>
      <c r="N265" s="456"/>
      <c r="O265" s="456"/>
      <c r="P265" s="457"/>
      <c r="Q265" s="457"/>
      <c r="R265" s="507"/>
      <c r="S265" s="456"/>
      <c r="T265" s="456"/>
      <c r="U265" s="457"/>
      <c r="V265" s="457"/>
      <c r="W265" s="507"/>
      <c r="X265" s="507"/>
      <c r="Y265" s="507"/>
      <c r="Z265" s="507"/>
    </row>
    <row r="266" spans="7:26" ht="12.75">
      <c r="G266" s="457"/>
      <c r="H266" s="506"/>
      <c r="I266" s="456"/>
      <c r="J266" s="456"/>
      <c r="K266" s="457"/>
      <c r="L266" s="457"/>
      <c r="M266" s="507"/>
      <c r="N266" s="456"/>
      <c r="O266" s="456"/>
      <c r="P266" s="457"/>
      <c r="Q266" s="457"/>
      <c r="R266" s="507"/>
      <c r="S266" s="456"/>
      <c r="T266" s="456"/>
      <c r="U266" s="457"/>
      <c r="V266" s="457"/>
      <c r="W266" s="507"/>
      <c r="X266" s="507"/>
      <c r="Y266" s="507"/>
      <c r="Z266" s="507"/>
    </row>
    <row r="267" spans="7:26" ht="12.75">
      <c r="G267" s="457"/>
      <c r="H267" s="506"/>
      <c r="I267" s="456"/>
      <c r="J267" s="456"/>
      <c r="K267" s="457"/>
      <c r="L267" s="457"/>
      <c r="M267" s="507"/>
      <c r="N267" s="456"/>
      <c r="O267" s="456"/>
      <c r="P267" s="457"/>
      <c r="Q267" s="457"/>
      <c r="R267" s="507"/>
      <c r="S267" s="456"/>
      <c r="T267" s="456"/>
      <c r="U267" s="457"/>
      <c r="V267" s="457"/>
      <c r="W267" s="507"/>
      <c r="X267" s="507"/>
      <c r="Y267" s="507"/>
      <c r="Z267" s="507"/>
    </row>
    <row r="268" spans="7:26" ht="12.75">
      <c r="G268" s="457"/>
      <c r="H268" s="506"/>
      <c r="I268" s="456"/>
      <c r="J268" s="456"/>
      <c r="K268" s="457"/>
      <c r="L268" s="457"/>
      <c r="M268" s="507"/>
      <c r="N268" s="456"/>
      <c r="O268" s="456"/>
      <c r="P268" s="457"/>
      <c r="Q268" s="457"/>
      <c r="R268" s="507"/>
      <c r="S268" s="456"/>
      <c r="T268" s="456"/>
      <c r="U268" s="457"/>
      <c r="V268" s="457"/>
      <c r="W268" s="507"/>
      <c r="X268" s="507"/>
      <c r="Y268" s="507"/>
      <c r="Z268" s="507"/>
    </row>
    <row r="269" spans="7:26" ht="12.75">
      <c r="G269" s="457"/>
      <c r="H269" s="506"/>
      <c r="I269" s="456"/>
      <c r="J269" s="456"/>
      <c r="K269" s="457"/>
      <c r="L269" s="457"/>
      <c r="M269" s="507"/>
      <c r="N269" s="456"/>
      <c r="O269" s="456"/>
      <c r="P269" s="457"/>
      <c r="Q269" s="457"/>
      <c r="R269" s="507"/>
      <c r="S269" s="456"/>
      <c r="T269" s="456"/>
      <c r="U269" s="457"/>
      <c r="V269" s="457"/>
      <c r="W269" s="507"/>
      <c r="X269" s="507"/>
      <c r="Y269" s="507"/>
      <c r="Z269" s="507"/>
    </row>
    <row r="270" spans="7:26" ht="12.75">
      <c r="G270" s="457"/>
      <c r="H270" s="506"/>
      <c r="I270" s="456"/>
      <c r="J270" s="456"/>
      <c r="K270" s="457"/>
      <c r="L270" s="457"/>
      <c r="M270" s="507"/>
      <c r="N270" s="456"/>
      <c r="O270" s="456"/>
      <c r="P270" s="457"/>
      <c r="Q270" s="457"/>
      <c r="R270" s="507"/>
      <c r="S270" s="456"/>
      <c r="T270" s="456"/>
      <c r="U270" s="457"/>
      <c r="V270" s="457"/>
      <c r="W270" s="507"/>
      <c r="X270" s="507"/>
      <c r="Y270" s="507"/>
      <c r="Z270" s="507"/>
    </row>
    <row r="271" spans="7:26" ht="12.75">
      <c r="G271" s="457"/>
      <c r="H271" s="506"/>
      <c r="I271" s="456"/>
      <c r="J271" s="456"/>
      <c r="K271" s="457"/>
      <c r="L271" s="457"/>
      <c r="M271" s="507"/>
      <c r="N271" s="456"/>
      <c r="O271" s="456"/>
      <c r="P271" s="457"/>
      <c r="Q271" s="457"/>
      <c r="R271" s="507"/>
      <c r="S271" s="456"/>
      <c r="T271" s="456"/>
      <c r="U271" s="457"/>
      <c r="V271" s="457"/>
      <c r="W271" s="507"/>
      <c r="X271" s="507"/>
      <c r="Y271" s="507"/>
      <c r="Z271" s="507"/>
    </row>
    <row r="272" spans="7:26" ht="12.75">
      <c r="G272" s="457"/>
      <c r="H272" s="506"/>
      <c r="I272" s="456"/>
      <c r="J272" s="456"/>
      <c r="K272" s="457"/>
      <c r="L272" s="457"/>
      <c r="M272" s="507"/>
      <c r="N272" s="456"/>
      <c r="O272" s="456"/>
      <c r="P272" s="457"/>
      <c r="Q272" s="457"/>
      <c r="R272" s="507"/>
      <c r="S272" s="456"/>
      <c r="T272" s="456"/>
      <c r="U272" s="457"/>
      <c r="V272" s="457"/>
      <c r="W272" s="507"/>
      <c r="X272" s="507"/>
      <c r="Y272" s="507"/>
      <c r="Z272" s="507"/>
    </row>
    <row r="273" spans="7:26" ht="12.75">
      <c r="G273" s="457"/>
      <c r="H273" s="506"/>
      <c r="I273" s="456"/>
      <c r="J273" s="456"/>
      <c r="K273" s="457"/>
      <c r="L273" s="457"/>
      <c r="M273" s="507"/>
      <c r="N273" s="456"/>
      <c r="O273" s="456"/>
      <c r="P273" s="457"/>
      <c r="Q273" s="457"/>
      <c r="R273" s="507"/>
      <c r="S273" s="456"/>
      <c r="T273" s="456"/>
      <c r="U273" s="457"/>
      <c r="V273" s="457"/>
      <c r="W273" s="507"/>
      <c r="X273" s="507"/>
      <c r="Y273" s="507"/>
      <c r="Z273" s="507"/>
    </row>
    <row r="274" spans="7:26" ht="12.75">
      <c r="G274" s="457"/>
      <c r="H274" s="506"/>
      <c r="I274" s="456"/>
      <c r="J274" s="456"/>
      <c r="K274" s="457"/>
      <c r="L274" s="457"/>
      <c r="M274" s="507"/>
      <c r="N274" s="456"/>
      <c r="O274" s="456"/>
      <c r="P274" s="457"/>
      <c r="Q274" s="457"/>
      <c r="R274" s="507"/>
      <c r="S274" s="456"/>
      <c r="T274" s="456"/>
      <c r="U274" s="457"/>
      <c r="V274" s="457"/>
      <c r="W274" s="507"/>
      <c r="X274" s="507"/>
      <c r="Y274" s="507"/>
      <c r="Z274" s="507"/>
    </row>
    <row r="275" spans="7:26" ht="12.75">
      <c r="G275" s="457"/>
      <c r="H275" s="506"/>
      <c r="I275" s="456"/>
      <c r="J275" s="456"/>
      <c r="K275" s="457"/>
      <c r="L275" s="457"/>
      <c r="M275" s="507"/>
      <c r="N275" s="456"/>
      <c r="O275" s="456"/>
      <c r="P275" s="457"/>
      <c r="Q275" s="457"/>
      <c r="R275" s="507"/>
      <c r="S275" s="456"/>
      <c r="T275" s="456"/>
      <c r="U275" s="457"/>
      <c r="V275" s="457"/>
      <c r="W275" s="507"/>
      <c r="X275" s="507"/>
      <c r="Y275" s="507"/>
      <c r="Z275" s="507"/>
    </row>
    <row r="276" spans="7:26" ht="12.75">
      <c r="G276" s="457"/>
      <c r="H276" s="506"/>
      <c r="I276" s="456"/>
      <c r="J276" s="456"/>
      <c r="K276" s="457"/>
      <c r="L276" s="457"/>
      <c r="M276" s="507"/>
      <c r="N276" s="456"/>
      <c r="O276" s="456"/>
      <c r="P276" s="457"/>
      <c r="Q276" s="457"/>
      <c r="R276" s="507"/>
      <c r="S276" s="456"/>
      <c r="T276" s="456"/>
      <c r="U276" s="457"/>
      <c r="V276" s="457"/>
      <c r="W276" s="507"/>
      <c r="X276" s="507"/>
      <c r="Y276" s="507"/>
      <c r="Z276" s="507"/>
    </row>
    <row r="277" spans="7:26" ht="12.75">
      <c r="G277" s="457"/>
      <c r="H277" s="506"/>
      <c r="I277" s="456"/>
      <c r="J277" s="456"/>
      <c r="K277" s="457"/>
      <c r="L277" s="457"/>
      <c r="M277" s="507"/>
      <c r="N277" s="456"/>
      <c r="O277" s="456"/>
      <c r="P277" s="457"/>
      <c r="Q277" s="457"/>
      <c r="R277" s="507"/>
      <c r="S277" s="456"/>
      <c r="T277" s="456"/>
      <c r="U277" s="457"/>
      <c r="V277" s="457"/>
      <c r="W277" s="507"/>
      <c r="X277" s="507"/>
      <c r="Y277" s="507"/>
      <c r="Z277" s="507"/>
    </row>
    <row r="278" spans="7:26" ht="12.75">
      <c r="G278" s="457"/>
      <c r="H278" s="506"/>
      <c r="I278" s="456"/>
      <c r="J278" s="456"/>
      <c r="K278" s="457"/>
      <c r="L278" s="457"/>
      <c r="M278" s="507"/>
      <c r="N278" s="456"/>
      <c r="O278" s="456"/>
      <c r="P278" s="457"/>
      <c r="Q278" s="457"/>
      <c r="R278" s="507"/>
      <c r="S278" s="456"/>
      <c r="T278" s="456"/>
      <c r="U278" s="457"/>
      <c r="V278" s="457"/>
      <c r="W278" s="507"/>
      <c r="X278" s="507"/>
      <c r="Y278" s="507"/>
      <c r="Z278" s="507"/>
    </row>
    <row r="279" spans="7:26" ht="12.75">
      <c r="G279" s="457"/>
      <c r="H279" s="506"/>
      <c r="I279" s="456"/>
      <c r="J279" s="456"/>
      <c r="K279" s="457"/>
      <c r="L279" s="457"/>
      <c r="M279" s="507"/>
      <c r="N279" s="456"/>
      <c r="O279" s="456"/>
      <c r="P279" s="457"/>
      <c r="Q279" s="457"/>
      <c r="R279" s="507"/>
      <c r="S279" s="456"/>
      <c r="T279" s="456"/>
      <c r="U279" s="457"/>
      <c r="V279" s="457"/>
      <c r="W279" s="507"/>
      <c r="X279" s="507"/>
      <c r="Y279" s="507"/>
      <c r="Z279" s="507"/>
    </row>
    <row r="280" spans="7:26" ht="12.75">
      <c r="G280" s="457"/>
      <c r="H280" s="506"/>
      <c r="I280" s="456"/>
      <c r="J280" s="456"/>
      <c r="K280" s="457"/>
      <c r="L280" s="457"/>
      <c r="M280" s="507"/>
      <c r="N280" s="456"/>
      <c r="O280" s="456"/>
      <c r="P280" s="457"/>
      <c r="Q280" s="457"/>
      <c r="R280" s="507"/>
      <c r="S280" s="456"/>
      <c r="T280" s="456"/>
      <c r="U280" s="457"/>
      <c r="V280" s="457"/>
      <c r="W280" s="507"/>
      <c r="X280" s="507"/>
      <c r="Y280" s="507"/>
      <c r="Z280" s="507"/>
    </row>
  </sheetData>
  <sheetProtection selectLockedCells="1" selectUnlockedCells="1"/>
  <mergeCells count="9">
    <mergeCell ref="B199:C199"/>
    <mergeCell ref="B6:F6"/>
    <mergeCell ref="S4:V4"/>
    <mergeCell ref="N4:Q4"/>
    <mergeCell ref="I4:L4"/>
    <mergeCell ref="B1:F1"/>
    <mergeCell ref="A4:B4"/>
    <mergeCell ref="C4:F4"/>
    <mergeCell ref="B180:D180"/>
  </mergeCells>
  <printOptions/>
  <pageMargins left="0.7" right="0.7" top="0.75" bottom="0.75" header="0.3" footer="0.3"/>
  <pageSetup horizontalDpi="600" verticalDpi="600" orientation="portrait" paperSize="9" r:id="rId1"/>
  <rowBreaks count="1" manualBreakCount="1">
    <brk id="199" max="255" man="1"/>
  </rowBreaks>
</worksheet>
</file>

<file path=xl/worksheets/sheet17.xml><?xml version="1.0" encoding="utf-8"?>
<worksheet xmlns="http://schemas.openxmlformats.org/spreadsheetml/2006/main" xmlns:r="http://schemas.openxmlformats.org/officeDocument/2006/relationships">
  <sheetPr>
    <tabColor indexed="45"/>
  </sheetPr>
  <dimension ref="A1:N20"/>
  <sheetViews>
    <sheetView view="pageBreakPreview" zoomScaleSheetLayoutView="100" zoomScalePageLayoutView="0" workbookViewId="0" topLeftCell="A1">
      <selection activeCell="E7" sqref="E7:E13"/>
    </sheetView>
  </sheetViews>
  <sheetFormatPr defaultColWidth="9.00390625" defaultRowHeight="12.75"/>
  <cols>
    <col min="1" max="1" width="5.75390625" style="34" customWidth="1"/>
    <col min="2" max="2" width="45.75390625" style="35" customWidth="1"/>
    <col min="3" max="3" width="5.75390625" style="36" customWidth="1"/>
    <col min="4" max="4" width="8.75390625" style="36" customWidth="1"/>
    <col min="5" max="5" width="10.75390625" style="37" customWidth="1"/>
    <col min="6" max="7" width="11.75390625" style="34" customWidth="1"/>
    <col min="8" max="8" width="9.125" style="483" customWidth="1"/>
    <col min="9" max="9" width="5.75390625" style="36" customWidth="1"/>
    <col min="10" max="10" width="8.75390625" style="36" customWidth="1"/>
    <col min="11" max="11" width="10.75390625" style="37" customWidth="1"/>
    <col min="12" max="12" width="11.75390625" style="34" customWidth="1"/>
    <col min="13" max="16384" width="9.125" style="5" customWidth="1"/>
  </cols>
  <sheetData>
    <row r="1" spans="1:14" ht="12.75">
      <c r="A1" s="1"/>
      <c r="B1" s="2"/>
      <c r="C1" s="3"/>
      <c r="D1" s="3"/>
      <c r="E1" s="4"/>
      <c r="F1" s="1"/>
      <c r="G1" s="271"/>
      <c r="H1" s="506"/>
      <c r="I1" s="287"/>
      <c r="J1" s="287"/>
      <c r="K1" s="312"/>
      <c r="L1" s="271"/>
      <c r="M1" s="507"/>
      <c r="N1" s="507"/>
    </row>
    <row r="2" spans="1:14" ht="12.75">
      <c r="A2" s="567" t="s">
        <v>0</v>
      </c>
      <c r="B2" s="567"/>
      <c r="C2" s="568" t="s">
        <v>216</v>
      </c>
      <c r="D2" s="568"/>
      <c r="E2" s="568"/>
      <c r="F2" s="572"/>
      <c r="G2" s="493"/>
      <c r="H2" s="506"/>
      <c r="I2" s="573"/>
      <c r="J2" s="573"/>
      <c r="K2" s="573"/>
      <c r="L2" s="573"/>
      <c r="M2" s="507"/>
      <c r="N2" s="507"/>
    </row>
    <row r="3" spans="1:14" ht="12.75">
      <c r="A3" s="6" t="s">
        <v>61</v>
      </c>
      <c r="B3" s="7" t="s">
        <v>62</v>
      </c>
      <c r="C3" s="8" t="s">
        <v>143</v>
      </c>
      <c r="D3" s="9" t="s">
        <v>63</v>
      </c>
      <c r="E3" s="10" t="s">
        <v>226</v>
      </c>
      <c r="F3" s="527" t="s">
        <v>227</v>
      </c>
      <c r="G3" s="528"/>
      <c r="H3" s="506"/>
      <c r="I3" s="529"/>
      <c r="J3" s="530"/>
      <c r="K3" s="531"/>
      <c r="L3" s="528"/>
      <c r="M3" s="507"/>
      <c r="N3" s="507"/>
    </row>
    <row r="4" spans="1:14" ht="12.75">
      <c r="A4" s="12"/>
      <c r="B4" s="13"/>
      <c r="C4" s="14"/>
      <c r="D4" s="15"/>
      <c r="E4" s="16"/>
      <c r="F4" s="17"/>
      <c r="G4" s="302"/>
      <c r="H4" s="506"/>
      <c r="I4" s="299"/>
      <c r="J4" s="300"/>
      <c r="K4" s="301"/>
      <c r="L4" s="302"/>
      <c r="M4" s="507"/>
      <c r="N4" s="507"/>
    </row>
    <row r="5" spans="1:14" ht="12.75">
      <c r="A5" s="18" t="s">
        <v>786</v>
      </c>
      <c r="B5" s="19" t="s">
        <v>1023</v>
      </c>
      <c r="C5" s="20"/>
      <c r="D5" s="115"/>
      <c r="E5" s="22"/>
      <c r="F5" s="22"/>
      <c r="G5" s="328"/>
      <c r="H5" s="506"/>
      <c r="I5" s="327"/>
      <c r="J5" s="319"/>
      <c r="K5" s="328"/>
      <c r="L5" s="328"/>
      <c r="M5" s="507"/>
      <c r="N5" s="507"/>
    </row>
    <row r="6" spans="1:14" ht="12.75">
      <c r="A6" s="18"/>
      <c r="B6" s="116"/>
      <c r="C6" s="20"/>
      <c r="D6" s="115"/>
      <c r="E6" s="22"/>
      <c r="F6" s="22"/>
      <c r="G6" s="328"/>
      <c r="H6" s="506"/>
      <c r="I6" s="327"/>
      <c r="J6" s="319"/>
      <c r="K6" s="328"/>
      <c r="L6" s="328"/>
      <c r="M6" s="507"/>
      <c r="N6" s="507"/>
    </row>
    <row r="7" spans="1:14" ht="51">
      <c r="A7" s="288" t="s">
        <v>1024</v>
      </c>
      <c r="B7" s="279" t="s">
        <v>1025</v>
      </c>
      <c r="C7" s="287" t="s">
        <v>1019</v>
      </c>
      <c r="D7" s="276">
        <v>20</v>
      </c>
      <c r="E7" s="277"/>
      <c r="F7" s="277">
        <f>E7*D7</f>
        <v>0</v>
      </c>
      <c r="G7" s="277"/>
      <c r="H7" s="509"/>
      <c r="I7" s="287"/>
      <c r="J7" s="276"/>
      <c r="K7" s="277"/>
      <c r="L7" s="277"/>
      <c r="M7" s="507"/>
      <c r="N7" s="507"/>
    </row>
    <row r="8" spans="1:14" ht="12.75">
      <c r="A8" s="288"/>
      <c r="B8" s="279"/>
      <c r="C8" s="287"/>
      <c r="D8" s="276"/>
      <c r="E8" s="277"/>
      <c r="F8" s="277"/>
      <c r="G8" s="277"/>
      <c r="H8" s="509"/>
      <c r="I8" s="287"/>
      <c r="J8" s="276"/>
      <c r="K8" s="277"/>
      <c r="L8" s="277"/>
      <c r="M8" s="507"/>
      <c r="N8" s="507"/>
    </row>
    <row r="9" spans="1:14" ht="12.75">
      <c r="A9" s="288" t="s">
        <v>1026</v>
      </c>
      <c r="B9" s="126" t="s">
        <v>1029</v>
      </c>
      <c r="C9" s="287" t="s">
        <v>85</v>
      </c>
      <c r="D9" s="276">
        <v>1</v>
      </c>
      <c r="E9" s="277"/>
      <c r="F9" s="277">
        <f>E9*D9</f>
        <v>0</v>
      </c>
      <c r="G9" s="277"/>
      <c r="H9" s="509"/>
      <c r="I9" s="287"/>
      <c r="J9" s="276"/>
      <c r="K9" s="277"/>
      <c r="L9" s="277"/>
      <c r="M9" s="507"/>
      <c r="N9" s="507"/>
    </row>
    <row r="10" spans="1:14" ht="12.75">
      <c r="A10" s="288"/>
      <c r="B10" s="126"/>
      <c r="C10" s="287"/>
      <c r="D10" s="276"/>
      <c r="E10" s="277"/>
      <c r="F10" s="277"/>
      <c r="G10" s="277"/>
      <c r="H10" s="509"/>
      <c r="I10" s="287"/>
      <c r="J10" s="276"/>
      <c r="K10" s="277"/>
      <c r="L10" s="277"/>
      <c r="M10" s="507"/>
      <c r="N10" s="507"/>
    </row>
    <row r="11" spans="1:14" ht="25.5">
      <c r="A11" s="288" t="s">
        <v>1027</v>
      </c>
      <c r="B11" s="126" t="s">
        <v>1031</v>
      </c>
      <c r="C11" s="287" t="s">
        <v>67</v>
      </c>
      <c r="D11" s="276">
        <v>1</v>
      </c>
      <c r="E11" s="277"/>
      <c r="F11" s="277">
        <f>E11*D11</f>
        <v>0</v>
      </c>
      <c r="G11" s="277"/>
      <c r="H11" s="509"/>
      <c r="I11" s="287"/>
      <c r="J11" s="276"/>
      <c r="K11" s="277"/>
      <c r="L11" s="277"/>
      <c r="M11" s="507"/>
      <c r="N11" s="507"/>
    </row>
    <row r="12" spans="1:14" ht="12.75">
      <c r="A12" s="288"/>
      <c r="B12" s="126"/>
      <c r="C12" s="287"/>
      <c r="D12" s="276"/>
      <c r="E12" s="277"/>
      <c r="F12" s="277"/>
      <c r="G12" s="277"/>
      <c r="H12" s="509"/>
      <c r="I12" s="287"/>
      <c r="J12" s="276"/>
      <c r="K12" s="277"/>
      <c r="L12" s="277"/>
      <c r="M12" s="507"/>
      <c r="N12" s="507"/>
    </row>
    <row r="13" spans="1:14" ht="25.5">
      <c r="A13" s="288" t="s">
        <v>1028</v>
      </c>
      <c r="B13" s="126" t="s">
        <v>1030</v>
      </c>
      <c r="C13" s="287" t="s">
        <v>67</v>
      </c>
      <c r="D13" s="276">
        <v>1</v>
      </c>
      <c r="E13" s="277"/>
      <c r="F13" s="277">
        <f>E13*D13</f>
        <v>0</v>
      </c>
      <c r="G13" s="277"/>
      <c r="H13" s="509"/>
      <c r="I13" s="287"/>
      <c r="J13" s="276"/>
      <c r="K13" s="277"/>
      <c r="L13" s="277"/>
      <c r="M13" s="507"/>
      <c r="N13" s="507"/>
    </row>
    <row r="14" spans="1:14" ht="12.75">
      <c r="A14" s="86"/>
      <c r="B14" s="87" t="s">
        <v>1023</v>
      </c>
      <c r="C14" s="109"/>
      <c r="D14" s="117"/>
      <c r="E14" s="118" t="s">
        <v>74</v>
      </c>
      <c r="F14" s="94">
        <f>SUM(F7:F13)</f>
        <v>0</v>
      </c>
      <c r="G14" s="321"/>
      <c r="H14" s="506"/>
      <c r="I14" s="327"/>
      <c r="J14" s="276"/>
      <c r="K14" s="328"/>
      <c r="L14" s="321"/>
      <c r="M14" s="507"/>
      <c r="N14" s="507"/>
    </row>
    <row r="15" spans="1:14" ht="12.75">
      <c r="A15" s="1"/>
      <c r="B15" s="2"/>
      <c r="C15" s="3"/>
      <c r="D15" s="3"/>
      <c r="E15" s="4"/>
      <c r="F15" s="1"/>
      <c r="G15" s="271"/>
      <c r="H15" s="506"/>
      <c r="I15" s="287"/>
      <c r="J15" s="287"/>
      <c r="K15" s="312"/>
      <c r="L15" s="271"/>
      <c r="M15" s="507"/>
      <c r="N15" s="507"/>
    </row>
    <row r="16" spans="7:14" ht="12.75">
      <c r="G16" s="457"/>
      <c r="H16" s="506"/>
      <c r="I16" s="456"/>
      <c r="J16" s="456"/>
      <c r="K16" s="536"/>
      <c r="L16" s="457"/>
      <c r="M16" s="507"/>
      <c r="N16" s="507"/>
    </row>
    <row r="17" spans="7:14" ht="12.75">
      <c r="G17" s="457"/>
      <c r="H17" s="506"/>
      <c r="I17" s="456"/>
      <c r="J17" s="456"/>
      <c r="K17" s="536"/>
      <c r="L17" s="457"/>
      <c r="M17" s="507"/>
      <c r="N17" s="507"/>
    </row>
    <row r="18" spans="7:14" ht="12.75">
      <c r="G18" s="457"/>
      <c r="H18" s="506"/>
      <c r="I18" s="456"/>
      <c r="J18" s="456"/>
      <c r="K18" s="536"/>
      <c r="L18" s="457"/>
      <c r="M18" s="507"/>
      <c r="N18" s="507"/>
    </row>
    <row r="19" spans="7:14" ht="12.75">
      <c r="G19" s="457"/>
      <c r="H19" s="506"/>
      <c r="I19" s="456"/>
      <c r="J19" s="456"/>
      <c r="K19" s="536"/>
      <c r="L19" s="457"/>
      <c r="M19" s="507"/>
      <c r="N19" s="507"/>
    </row>
    <row r="20" spans="7:14" ht="12.75">
      <c r="G20" s="457"/>
      <c r="H20" s="506"/>
      <c r="I20" s="456"/>
      <c r="J20" s="456"/>
      <c r="K20" s="536"/>
      <c r="L20" s="457"/>
      <c r="M20" s="507"/>
      <c r="N20" s="507"/>
    </row>
  </sheetData>
  <sheetProtection/>
  <mergeCells count="3">
    <mergeCell ref="A2:B2"/>
    <mergeCell ref="C2:F2"/>
    <mergeCell ref="I2:L2"/>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43"/>
  </sheetPr>
  <dimension ref="A2:F23"/>
  <sheetViews>
    <sheetView view="pageBreakPreview" zoomScaleSheetLayoutView="100" zoomScalePageLayoutView="0" workbookViewId="0" topLeftCell="A10">
      <selection activeCell="F22" sqref="F22"/>
    </sheetView>
  </sheetViews>
  <sheetFormatPr defaultColWidth="9.00390625" defaultRowHeight="12.75"/>
  <cols>
    <col min="1" max="1" width="5.75390625" style="34" customWidth="1"/>
    <col min="2" max="2" width="45.75390625" style="35" customWidth="1"/>
    <col min="3" max="3" width="5.75390625" style="36" customWidth="1"/>
    <col min="4" max="4" width="8.75390625" style="36" customWidth="1"/>
    <col min="5" max="5" width="10.75390625" style="37" customWidth="1"/>
    <col min="6" max="6" width="11.75390625" style="34" customWidth="1"/>
    <col min="7" max="16384" width="9.125" style="5" customWidth="1"/>
  </cols>
  <sheetData>
    <row r="2" spans="1:6" ht="12.75" customHeight="1">
      <c r="A2" s="567" t="s">
        <v>0</v>
      </c>
      <c r="B2" s="567"/>
      <c r="C2" s="568" t="s">
        <v>216</v>
      </c>
      <c r="D2" s="568"/>
      <c r="E2" s="568"/>
      <c r="F2" s="568"/>
    </row>
    <row r="3" spans="1:6" ht="12.75">
      <c r="A3" s="6" t="s">
        <v>61</v>
      </c>
      <c r="B3" s="7" t="s">
        <v>62</v>
      </c>
      <c r="C3" s="8" t="s">
        <v>143</v>
      </c>
      <c r="D3" s="9" t="s">
        <v>63</v>
      </c>
      <c r="E3" s="10" t="s">
        <v>226</v>
      </c>
      <c r="F3" s="11" t="s">
        <v>227</v>
      </c>
    </row>
    <row r="4" spans="1:6" ht="12.75">
      <c r="A4" s="12"/>
      <c r="B4" s="13"/>
      <c r="C4" s="14"/>
      <c r="D4" s="15"/>
      <c r="E4" s="16"/>
      <c r="F4" s="17"/>
    </row>
    <row r="5" spans="1:6" ht="12.75">
      <c r="A5" s="81" t="s">
        <v>64</v>
      </c>
      <c r="B5" s="82" t="s">
        <v>65</v>
      </c>
      <c r="C5" s="83"/>
      <c r="D5" s="3"/>
      <c r="E5" s="4"/>
      <c r="F5" s="1"/>
    </row>
    <row r="6" spans="1:6" ht="12.75">
      <c r="A6" s="81"/>
      <c r="B6" s="84"/>
      <c r="C6" s="83"/>
      <c r="D6" s="3"/>
      <c r="E6" s="4"/>
      <c r="F6" s="1"/>
    </row>
    <row r="7" spans="1:6" ht="25.5">
      <c r="A7" s="271" t="s">
        <v>66</v>
      </c>
      <c r="B7" s="272" t="s">
        <v>810</v>
      </c>
      <c r="C7" s="273" t="s">
        <v>67</v>
      </c>
      <c r="D7" s="274">
        <v>1</v>
      </c>
      <c r="E7" s="275"/>
      <c r="F7" s="275">
        <f aca="true" t="shared" si="0" ref="F7:F21">E7*D7</f>
        <v>0</v>
      </c>
    </row>
    <row r="8" spans="1:6" ht="12.75">
      <c r="A8" s="271"/>
      <c r="B8" s="272"/>
      <c r="C8" s="273"/>
      <c r="D8" s="274"/>
      <c r="E8" s="275"/>
      <c r="F8" s="275"/>
    </row>
    <row r="9" spans="1:6" ht="127.5">
      <c r="A9" s="271" t="s">
        <v>68</v>
      </c>
      <c r="B9" s="272" t="s">
        <v>811</v>
      </c>
      <c r="C9" s="273" t="s">
        <v>67</v>
      </c>
      <c r="D9" s="274">
        <v>1</v>
      </c>
      <c r="E9" s="275"/>
      <c r="F9" s="275">
        <f t="shared" si="0"/>
        <v>0</v>
      </c>
    </row>
    <row r="10" spans="1:6" ht="12.75">
      <c r="A10" s="271"/>
      <c r="B10" s="272"/>
      <c r="C10" s="273"/>
      <c r="D10" s="274"/>
      <c r="E10" s="275"/>
      <c r="F10" s="275"/>
    </row>
    <row r="11" spans="1:6" ht="25.5">
      <c r="A11" s="271" t="s">
        <v>69</v>
      </c>
      <c r="B11" s="272" t="s">
        <v>812</v>
      </c>
      <c r="C11" s="273" t="s">
        <v>67</v>
      </c>
      <c r="D11" s="274">
        <v>1</v>
      </c>
      <c r="E11" s="275"/>
      <c r="F11" s="275">
        <f t="shared" si="0"/>
        <v>0</v>
      </c>
    </row>
    <row r="12" spans="1:6" ht="12.75">
      <c r="A12" s="271"/>
      <c r="B12" s="272"/>
      <c r="C12" s="273"/>
      <c r="D12" s="274"/>
      <c r="E12" s="275"/>
      <c r="F12" s="275"/>
    </row>
    <row r="13" spans="1:6" ht="178.5">
      <c r="A13" s="271" t="s">
        <v>70</v>
      </c>
      <c r="B13" s="272" t="s">
        <v>813</v>
      </c>
      <c r="C13" s="273" t="s">
        <v>67</v>
      </c>
      <c r="D13" s="274">
        <v>1</v>
      </c>
      <c r="E13" s="275"/>
      <c r="F13" s="275">
        <f t="shared" si="0"/>
        <v>0</v>
      </c>
    </row>
    <row r="14" spans="1:6" ht="12.75">
      <c r="A14" s="271"/>
      <c r="B14" s="272"/>
      <c r="C14" s="273"/>
      <c r="D14" s="274"/>
      <c r="E14" s="275"/>
      <c r="F14" s="275"/>
    </row>
    <row r="15" spans="1:6" ht="51">
      <c r="A15" s="271" t="s">
        <v>71</v>
      </c>
      <c r="B15" s="272" t="s">
        <v>814</v>
      </c>
      <c r="C15" s="273" t="s">
        <v>67</v>
      </c>
      <c r="D15" s="274">
        <v>1</v>
      </c>
      <c r="E15" s="275"/>
      <c r="F15" s="275">
        <f t="shared" si="0"/>
        <v>0</v>
      </c>
    </row>
    <row r="16" spans="1:6" ht="12.75">
      <c r="A16" s="271"/>
      <c r="B16" s="272"/>
      <c r="C16" s="273"/>
      <c r="D16" s="274"/>
      <c r="E16" s="275"/>
      <c r="F16" s="275"/>
    </row>
    <row r="17" spans="1:6" ht="25.5">
      <c r="A17" s="271" t="s">
        <v>72</v>
      </c>
      <c r="B17" s="272" t="s">
        <v>228</v>
      </c>
      <c r="C17" s="273" t="s">
        <v>73</v>
      </c>
      <c r="D17" s="274">
        <v>90</v>
      </c>
      <c r="E17" s="275"/>
      <c r="F17" s="275">
        <f t="shared" si="0"/>
        <v>0</v>
      </c>
    </row>
    <row r="18" spans="1:6" ht="12.75">
      <c r="A18" s="271"/>
      <c r="B18" s="272"/>
      <c r="C18" s="273"/>
      <c r="D18" s="274"/>
      <c r="E18" s="275"/>
      <c r="F18" s="275"/>
    </row>
    <row r="19" spans="1:6" ht="51">
      <c r="A19" s="271" t="s">
        <v>1015</v>
      </c>
      <c r="B19" s="272" t="s">
        <v>1016</v>
      </c>
      <c r="C19" s="273"/>
      <c r="D19" s="274"/>
      <c r="E19" s="275"/>
      <c r="F19" s="275"/>
    </row>
    <row r="20" spans="1:6" ht="12.75">
      <c r="A20" s="271"/>
      <c r="B20" s="272" t="s">
        <v>1017</v>
      </c>
      <c r="C20" s="273" t="s">
        <v>1019</v>
      </c>
      <c r="D20" s="274">
        <v>50</v>
      </c>
      <c r="E20" s="275"/>
      <c r="F20" s="275">
        <f t="shared" si="0"/>
        <v>0</v>
      </c>
    </row>
    <row r="21" spans="1:6" ht="12.75">
      <c r="A21" s="271"/>
      <c r="B21" s="272" t="s">
        <v>1018</v>
      </c>
      <c r="C21" s="273" t="s">
        <v>1019</v>
      </c>
      <c r="D21" s="274">
        <v>20</v>
      </c>
      <c r="E21" s="275"/>
      <c r="F21" s="275">
        <f t="shared" si="0"/>
        <v>0</v>
      </c>
    </row>
    <row r="22" spans="1:6" ht="12.75">
      <c r="A22" s="86"/>
      <c r="B22" s="87" t="str">
        <f>B5</f>
        <v>PRIPRAVLJALNA IN RUŠITVENA DELA </v>
      </c>
      <c r="C22" s="88"/>
      <c r="D22" s="88"/>
      <c r="E22" s="89" t="s">
        <v>74</v>
      </c>
      <c r="F22" s="90">
        <f>SUM(F7:F21)</f>
        <v>0</v>
      </c>
    </row>
    <row r="23" spans="1:6" ht="12.75">
      <c r="A23" s="1"/>
      <c r="B23" s="2"/>
      <c r="C23" s="3"/>
      <c r="D23" s="3"/>
      <c r="E23" s="4"/>
      <c r="F23" s="1"/>
    </row>
  </sheetData>
  <sheetProtection selectLockedCells="1" selectUnlockedCells="1"/>
  <mergeCells count="2">
    <mergeCell ref="A2:B2"/>
    <mergeCell ref="C2:F2"/>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43"/>
  </sheetPr>
  <dimension ref="A2:F19"/>
  <sheetViews>
    <sheetView view="pageBreakPreview" zoomScaleSheetLayoutView="100" zoomScalePageLayoutView="0" workbookViewId="0" topLeftCell="A1">
      <selection activeCell="F18" sqref="F18"/>
    </sheetView>
  </sheetViews>
  <sheetFormatPr defaultColWidth="9.00390625" defaultRowHeight="12.75"/>
  <cols>
    <col min="1" max="1" width="5.75390625" style="34" customWidth="1"/>
    <col min="2" max="2" width="45.75390625" style="35" customWidth="1"/>
    <col min="3" max="3" width="5.75390625" style="36" customWidth="1"/>
    <col min="4" max="4" width="8.75390625" style="56" customWidth="1"/>
    <col min="5" max="5" width="10.75390625" style="37" customWidth="1"/>
    <col min="6" max="6" width="11.75390625" style="37" customWidth="1"/>
    <col min="7" max="16384" width="9.125" style="5" customWidth="1"/>
  </cols>
  <sheetData>
    <row r="2" spans="1:6" ht="12.75" customHeight="1">
      <c r="A2" s="567" t="s">
        <v>0</v>
      </c>
      <c r="B2" s="567"/>
      <c r="C2" s="568" t="s">
        <v>216</v>
      </c>
      <c r="D2" s="568"/>
      <c r="E2" s="568"/>
      <c r="F2" s="568"/>
    </row>
    <row r="3" spans="1:6" ht="12.75">
      <c r="A3" s="6" t="s">
        <v>61</v>
      </c>
      <c r="B3" s="7" t="s">
        <v>62</v>
      </c>
      <c r="C3" s="8" t="s">
        <v>143</v>
      </c>
      <c r="D3" s="9" t="s">
        <v>63</v>
      </c>
      <c r="E3" s="10" t="s">
        <v>226</v>
      </c>
      <c r="F3" s="11" t="s">
        <v>227</v>
      </c>
    </row>
    <row r="4" spans="1:6" ht="10.5" customHeight="1">
      <c r="A4" s="12"/>
      <c r="B4" s="13"/>
      <c r="C4" s="14"/>
      <c r="D4" s="15"/>
      <c r="E4" s="16"/>
      <c r="F4" s="16"/>
    </row>
    <row r="5" spans="1:6" ht="12.75">
      <c r="A5" s="81" t="s">
        <v>75</v>
      </c>
      <c r="B5" s="82" t="s">
        <v>5</v>
      </c>
      <c r="C5" s="83"/>
      <c r="D5" s="83"/>
      <c r="E5" s="4"/>
      <c r="F5" s="4"/>
    </row>
    <row r="6" spans="1:6" ht="12.75">
      <c r="A6" s="81"/>
      <c r="B6" s="91"/>
      <c r="C6" s="21"/>
      <c r="D6" s="21"/>
      <c r="E6" s="92"/>
      <c r="F6" s="92"/>
    </row>
    <row r="7" spans="1:6" ht="51">
      <c r="A7" s="271" t="s">
        <v>298</v>
      </c>
      <c r="B7" s="101" t="s">
        <v>229</v>
      </c>
      <c r="C7" s="276" t="s">
        <v>76</v>
      </c>
      <c r="D7" s="276">
        <v>98</v>
      </c>
      <c r="E7" s="277"/>
      <c r="F7" s="277">
        <f aca="true" t="shared" si="0" ref="F7:F17">D7*E7</f>
        <v>0</v>
      </c>
    </row>
    <row r="8" spans="1:6" ht="12.75">
      <c r="A8" s="271"/>
      <c r="B8" s="278"/>
      <c r="C8" s="276"/>
      <c r="D8" s="276"/>
      <c r="E8" s="277"/>
      <c r="F8" s="277"/>
    </row>
    <row r="9" spans="1:6" ht="38.25">
      <c r="A9" s="271" t="s">
        <v>299</v>
      </c>
      <c r="B9" s="101" t="s">
        <v>815</v>
      </c>
      <c r="C9" s="276" t="s">
        <v>76</v>
      </c>
      <c r="D9" s="276">
        <v>32</v>
      </c>
      <c r="E9" s="277"/>
      <c r="F9" s="277">
        <f t="shared" si="0"/>
        <v>0</v>
      </c>
    </row>
    <row r="10" spans="1:6" ht="12.75">
      <c r="A10" s="271"/>
      <c r="B10" s="278"/>
      <c r="C10" s="276"/>
      <c r="D10" s="276"/>
      <c r="E10" s="277"/>
      <c r="F10" s="277"/>
    </row>
    <row r="11" spans="1:6" ht="25.5">
      <c r="A11" s="271" t="s">
        <v>300</v>
      </c>
      <c r="B11" s="101" t="s">
        <v>816</v>
      </c>
      <c r="C11" s="276" t="s">
        <v>73</v>
      </c>
      <c r="D11" s="276">
        <v>184</v>
      </c>
      <c r="E11" s="277"/>
      <c r="F11" s="277">
        <f t="shared" si="0"/>
        <v>0</v>
      </c>
    </row>
    <row r="12" spans="1:6" ht="12.75">
      <c r="A12" s="271"/>
      <c r="B12" s="278"/>
      <c r="C12" s="276"/>
      <c r="D12" s="276"/>
      <c r="E12" s="277"/>
      <c r="F12" s="277"/>
    </row>
    <row r="13" spans="1:6" ht="51">
      <c r="A13" s="271" t="s">
        <v>301</v>
      </c>
      <c r="B13" s="279" t="s">
        <v>817</v>
      </c>
      <c r="C13" s="276" t="s">
        <v>76</v>
      </c>
      <c r="D13" s="280">
        <v>80</v>
      </c>
      <c r="E13" s="100"/>
      <c r="F13" s="100">
        <f t="shared" si="0"/>
        <v>0</v>
      </c>
    </row>
    <row r="14" spans="1:6" ht="12.75">
      <c r="A14" s="271"/>
      <c r="B14" s="281"/>
      <c r="C14" s="276"/>
      <c r="D14" s="280"/>
      <c r="E14" s="100"/>
      <c r="F14" s="100"/>
    </row>
    <row r="15" spans="1:6" ht="63.75">
      <c r="A15" s="271" t="s">
        <v>302</v>
      </c>
      <c r="B15" s="101" t="s">
        <v>230</v>
      </c>
      <c r="C15" s="276" t="s">
        <v>76</v>
      </c>
      <c r="D15" s="280">
        <v>31</v>
      </c>
      <c r="E15" s="100"/>
      <c r="F15" s="100">
        <f t="shared" si="0"/>
        <v>0</v>
      </c>
    </row>
    <row r="16" spans="1:6" ht="12.75">
      <c r="A16" s="271"/>
      <c r="B16" s="278"/>
      <c r="C16" s="276"/>
      <c r="D16" s="280"/>
      <c r="E16" s="100"/>
      <c r="F16" s="100"/>
    </row>
    <row r="17" spans="1:6" ht="102">
      <c r="A17" s="271" t="s">
        <v>303</v>
      </c>
      <c r="B17" s="101" t="s">
        <v>818</v>
      </c>
      <c r="C17" s="276" t="s">
        <v>77</v>
      </c>
      <c r="D17" s="280">
        <v>38</v>
      </c>
      <c r="E17" s="100"/>
      <c r="F17" s="100">
        <f t="shared" si="0"/>
        <v>0</v>
      </c>
    </row>
    <row r="18" spans="1:6" ht="14.25" customHeight="1">
      <c r="A18" s="86"/>
      <c r="B18" s="87" t="s">
        <v>5</v>
      </c>
      <c r="C18" s="88"/>
      <c r="D18" s="93"/>
      <c r="E18" s="89" t="s">
        <v>74</v>
      </c>
      <c r="F18" s="94">
        <f>SUM(F7:F17)</f>
        <v>0</v>
      </c>
    </row>
    <row r="19" spans="1:6" ht="14.25" customHeight="1">
      <c r="A19" s="85"/>
      <c r="B19" s="95"/>
      <c r="C19" s="58"/>
      <c r="D19" s="96"/>
      <c r="E19" s="97"/>
      <c r="F19" s="97"/>
    </row>
  </sheetData>
  <sheetProtection selectLockedCells="1" selectUnlockedCells="1"/>
  <mergeCells count="2">
    <mergeCell ref="A2:B2"/>
    <mergeCell ref="C2:F2"/>
  </mergeCells>
  <printOptions/>
  <pageMargins left="0.7" right="0.7" top="0.75" bottom="0.75" header="0.3" footer="0.3"/>
  <pageSetup horizontalDpi="600" verticalDpi="600" orientation="portrait" paperSize="9" r:id="rId1"/>
  <rowBreaks count="1" manualBreakCount="1">
    <brk id="20" max="255" man="1"/>
  </rowBreaks>
</worksheet>
</file>

<file path=xl/worksheets/sheet4.xml><?xml version="1.0" encoding="utf-8"?>
<worksheet xmlns="http://schemas.openxmlformats.org/spreadsheetml/2006/main" xmlns:r="http://schemas.openxmlformats.org/officeDocument/2006/relationships">
  <sheetPr>
    <tabColor indexed="43"/>
  </sheetPr>
  <dimension ref="A1:F39"/>
  <sheetViews>
    <sheetView view="pageBreakPreview" zoomScaleSheetLayoutView="100" zoomScalePageLayoutView="0" workbookViewId="0" topLeftCell="A22">
      <selection activeCell="F38" sqref="F38"/>
    </sheetView>
  </sheetViews>
  <sheetFormatPr defaultColWidth="9.00390625" defaultRowHeight="12.75"/>
  <cols>
    <col min="1" max="1" width="5.75390625" style="34" customWidth="1"/>
    <col min="2" max="2" width="45.75390625" style="35" customWidth="1"/>
    <col min="3" max="3" width="5.75390625" style="36" customWidth="1"/>
    <col min="4" max="4" width="8.75390625" style="36" customWidth="1"/>
    <col min="5" max="5" width="10.75390625" style="37" customWidth="1"/>
    <col min="6" max="6" width="11.75390625" style="37" customWidth="1"/>
    <col min="7" max="16384" width="9.125" style="5" customWidth="1"/>
  </cols>
  <sheetData>
    <row r="1" spans="1:6" ht="12.75">
      <c r="A1" s="1"/>
      <c r="B1" s="2"/>
      <c r="C1" s="3"/>
      <c r="D1" s="3"/>
      <c r="E1" s="4"/>
      <c r="F1" s="4"/>
    </row>
    <row r="2" spans="1:6" ht="12.75" customHeight="1">
      <c r="A2" s="567" t="s">
        <v>0</v>
      </c>
      <c r="B2" s="567"/>
      <c r="C2" s="568" t="s">
        <v>216</v>
      </c>
      <c r="D2" s="568"/>
      <c r="E2" s="568"/>
      <c r="F2" s="568"/>
    </row>
    <row r="3" spans="1:6" ht="12.75">
      <c r="A3" s="6" t="s">
        <v>61</v>
      </c>
      <c r="B3" s="7" t="s">
        <v>62</v>
      </c>
      <c r="C3" s="8" t="s">
        <v>143</v>
      </c>
      <c r="D3" s="9" t="s">
        <v>63</v>
      </c>
      <c r="E3" s="10" t="s">
        <v>226</v>
      </c>
      <c r="F3" s="11" t="s">
        <v>227</v>
      </c>
    </row>
    <row r="4" spans="1:6" ht="12.75">
      <c r="A4" s="12"/>
      <c r="B4" s="13"/>
      <c r="C4" s="14"/>
      <c r="D4" s="15"/>
      <c r="E4" s="16"/>
      <c r="F4" s="16"/>
    </row>
    <row r="5" spans="1:6" ht="12.75">
      <c r="A5" s="81" t="s">
        <v>78</v>
      </c>
      <c r="B5" s="82" t="s">
        <v>7</v>
      </c>
      <c r="C5" s="83"/>
      <c r="D5" s="3"/>
      <c r="E5" s="4"/>
      <c r="F5" s="4"/>
    </row>
    <row r="6" spans="1:6" ht="12.75">
      <c r="A6" s="81"/>
      <c r="B6" s="98"/>
      <c r="C6" s="83"/>
      <c r="D6" s="3"/>
      <c r="E6" s="4"/>
      <c r="F6" s="4"/>
    </row>
    <row r="7" spans="1:6" s="99" customFormat="1" ht="25.5" customHeight="1">
      <c r="A7" s="282"/>
      <c r="B7" s="569" t="s">
        <v>819</v>
      </c>
      <c r="C7" s="570"/>
      <c r="D7" s="570"/>
      <c r="E7" s="570"/>
      <c r="F7" s="570"/>
    </row>
    <row r="8" spans="1:6" ht="12.75">
      <c r="A8" s="271"/>
      <c r="B8" s="101"/>
      <c r="C8" s="276"/>
      <c r="D8" s="280"/>
      <c r="E8" s="283"/>
      <c r="F8" s="283"/>
    </row>
    <row r="9" spans="1:6" ht="38.25">
      <c r="A9" s="271" t="s">
        <v>79</v>
      </c>
      <c r="B9" s="101" t="s">
        <v>820</v>
      </c>
      <c r="C9" s="276" t="s">
        <v>76</v>
      </c>
      <c r="D9" s="280">
        <v>11</v>
      </c>
      <c r="E9" s="100"/>
      <c r="F9" s="100">
        <f aca="true" t="shared" si="0" ref="F9:F37">D9*E9</f>
        <v>0</v>
      </c>
    </row>
    <row r="10" spans="1:6" ht="12.75">
      <c r="A10" s="271"/>
      <c r="B10" s="101"/>
      <c r="C10" s="276"/>
      <c r="D10" s="280"/>
      <c r="E10" s="100"/>
      <c r="F10" s="100"/>
    </row>
    <row r="11" spans="1:6" ht="38.25">
      <c r="A11" s="271" t="s">
        <v>80</v>
      </c>
      <c r="B11" s="101" t="s">
        <v>821</v>
      </c>
      <c r="C11" s="276" t="s">
        <v>76</v>
      </c>
      <c r="D11" s="280">
        <v>12</v>
      </c>
      <c r="E11" s="100"/>
      <c r="F11" s="100">
        <f t="shared" si="0"/>
        <v>0</v>
      </c>
    </row>
    <row r="12" spans="1:6" ht="12.75">
      <c r="A12" s="271"/>
      <c r="B12" s="278"/>
      <c r="C12" s="276"/>
      <c r="D12" s="280"/>
      <c r="E12" s="100"/>
      <c r="F12" s="100"/>
    </row>
    <row r="13" spans="1:6" ht="38.25">
      <c r="A13" s="271" t="s">
        <v>316</v>
      </c>
      <c r="B13" s="101" t="s">
        <v>822</v>
      </c>
      <c r="C13" s="276" t="s">
        <v>76</v>
      </c>
      <c r="D13" s="280">
        <v>3.25</v>
      </c>
      <c r="E13" s="100"/>
      <c r="F13" s="100">
        <f t="shared" si="0"/>
        <v>0</v>
      </c>
    </row>
    <row r="14" spans="1:6" ht="12.75">
      <c r="A14" s="271"/>
      <c r="B14" s="278"/>
      <c r="C14" s="276"/>
      <c r="D14" s="280"/>
      <c r="E14" s="100"/>
      <c r="F14" s="100"/>
    </row>
    <row r="15" spans="1:6" ht="38.25">
      <c r="A15" s="271" t="s">
        <v>317</v>
      </c>
      <c r="B15" s="101" t="s">
        <v>823</v>
      </c>
      <c r="C15" s="276" t="s">
        <v>76</v>
      </c>
      <c r="D15" s="280">
        <v>1.15</v>
      </c>
      <c r="E15" s="100"/>
      <c r="F15" s="100">
        <f t="shared" si="0"/>
        <v>0</v>
      </c>
    </row>
    <row r="16" spans="1:6" ht="12.75">
      <c r="A16" s="271"/>
      <c r="B16" s="278"/>
      <c r="C16" s="276"/>
      <c r="D16" s="280"/>
      <c r="E16" s="100"/>
      <c r="F16" s="100"/>
    </row>
    <row r="17" spans="1:6" ht="38.25">
      <c r="A17" s="271" t="s">
        <v>318</v>
      </c>
      <c r="B17" s="101" t="s">
        <v>824</v>
      </c>
      <c r="C17" s="276" t="s">
        <v>76</v>
      </c>
      <c r="D17" s="280">
        <v>5.56</v>
      </c>
      <c r="E17" s="100"/>
      <c r="F17" s="100">
        <f t="shared" si="0"/>
        <v>0</v>
      </c>
    </row>
    <row r="18" spans="1:6" ht="12.75">
      <c r="A18" s="271"/>
      <c r="B18" s="278"/>
      <c r="C18" s="276"/>
      <c r="D18" s="280"/>
      <c r="E18" s="100"/>
      <c r="F18" s="100"/>
    </row>
    <row r="19" spans="1:6" ht="63.75">
      <c r="A19" s="271" t="s">
        <v>319</v>
      </c>
      <c r="B19" s="101" t="s">
        <v>825</v>
      </c>
      <c r="C19" s="276" t="s">
        <v>76</v>
      </c>
      <c r="D19" s="280">
        <v>8.2</v>
      </c>
      <c r="E19" s="100"/>
      <c r="F19" s="100">
        <f t="shared" si="0"/>
        <v>0</v>
      </c>
    </row>
    <row r="20" spans="1:6" ht="12.75">
      <c r="A20" s="271"/>
      <c r="B20" s="278"/>
      <c r="C20" s="276"/>
      <c r="D20" s="280"/>
      <c r="E20" s="100"/>
      <c r="F20" s="100"/>
    </row>
    <row r="21" spans="1:6" ht="38.25">
      <c r="A21" s="271" t="s">
        <v>320</v>
      </c>
      <c r="B21" s="101" t="s">
        <v>826</v>
      </c>
      <c r="C21" s="276" t="s">
        <v>76</v>
      </c>
      <c r="D21" s="280">
        <v>1.9</v>
      </c>
      <c r="E21" s="100"/>
      <c r="F21" s="100">
        <f t="shared" si="0"/>
        <v>0</v>
      </c>
    </row>
    <row r="22" spans="1:6" ht="12.75">
      <c r="A22" s="271"/>
      <c r="B22" s="278"/>
      <c r="C22" s="276"/>
      <c r="D22" s="280"/>
      <c r="E22" s="100"/>
      <c r="F22" s="100"/>
    </row>
    <row r="23" spans="1:6" ht="38.25">
      <c r="A23" s="271" t="s">
        <v>321</v>
      </c>
      <c r="B23" s="101" t="s">
        <v>827</v>
      </c>
      <c r="C23" s="276" t="s">
        <v>76</v>
      </c>
      <c r="D23" s="280">
        <v>1</v>
      </c>
      <c r="E23" s="100"/>
      <c r="F23" s="100">
        <f t="shared" si="0"/>
        <v>0</v>
      </c>
    </row>
    <row r="24" spans="1:6" ht="12.75">
      <c r="A24" s="271"/>
      <c r="B24" s="278"/>
      <c r="C24" s="276"/>
      <c r="D24" s="280"/>
      <c r="E24" s="100"/>
      <c r="F24" s="100"/>
    </row>
    <row r="25" spans="1:6" ht="38.25">
      <c r="A25" s="271" t="s">
        <v>322</v>
      </c>
      <c r="B25" s="101" t="s">
        <v>828</v>
      </c>
      <c r="C25" s="276" t="s">
        <v>76</v>
      </c>
      <c r="D25" s="280">
        <v>4.1</v>
      </c>
      <c r="E25" s="100"/>
      <c r="F25" s="100">
        <f t="shared" si="0"/>
        <v>0</v>
      </c>
    </row>
    <row r="26" spans="1:6" ht="12.75">
      <c r="A26" s="271"/>
      <c r="B26" s="278"/>
      <c r="C26" s="276"/>
      <c r="D26" s="280"/>
      <c r="E26" s="100"/>
      <c r="F26" s="100"/>
    </row>
    <row r="27" spans="1:6" ht="38.25">
      <c r="A27" s="271" t="s">
        <v>323</v>
      </c>
      <c r="B27" s="101" t="s">
        <v>829</v>
      </c>
      <c r="C27" s="276" t="s">
        <v>76</v>
      </c>
      <c r="D27" s="280">
        <v>0.8</v>
      </c>
      <c r="E27" s="100"/>
      <c r="F27" s="100">
        <f t="shared" si="0"/>
        <v>0</v>
      </c>
    </row>
    <row r="28" spans="1:6" ht="12.75">
      <c r="A28" s="271"/>
      <c r="B28" s="278"/>
      <c r="C28" s="276"/>
      <c r="D28" s="280"/>
      <c r="E28" s="100"/>
      <c r="F28" s="100"/>
    </row>
    <row r="29" spans="1:6" ht="38.25">
      <c r="A29" s="271" t="s">
        <v>324</v>
      </c>
      <c r="B29" s="101" t="s">
        <v>830</v>
      </c>
      <c r="C29" s="276" t="s">
        <v>76</v>
      </c>
      <c r="D29" s="280">
        <v>0.9</v>
      </c>
      <c r="E29" s="100"/>
      <c r="F29" s="100">
        <f t="shared" si="0"/>
        <v>0</v>
      </c>
    </row>
    <row r="30" spans="1:6" ht="12.75">
      <c r="A30" s="271"/>
      <c r="B30" s="278"/>
      <c r="C30" s="276"/>
      <c r="D30" s="280"/>
      <c r="E30" s="100"/>
      <c r="F30" s="100"/>
    </row>
    <row r="31" spans="1:6" ht="38.25">
      <c r="A31" s="271" t="s">
        <v>325</v>
      </c>
      <c r="B31" s="101" t="s">
        <v>831</v>
      </c>
      <c r="C31" s="276" t="s">
        <v>76</v>
      </c>
      <c r="D31" s="280">
        <v>26</v>
      </c>
      <c r="E31" s="100"/>
      <c r="F31" s="100">
        <f t="shared" si="0"/>
        <v>0</v>
      </c>
    </row>
    <row r="32" spans="1:6" ht="12.75">
      <c r="A32" s="271"/>
      <c r="B32" s="278"/>
      <c r="C32" s="276"/>
      <c r="D32" s="280"/>
      <c r="E32" s="100"/>
      <c r="F32" s="100"/>
    </row>
    <row r="33" spans="1:6" ht="38.25">
      <c r="A33" s="271" t="s">
        <v>326</v>
      </c>
      <c r="B33" s="101" t="s">
        <v>832</v>
      </c>
      <c r="C33" s="276" t="s">
        <v>76</v>
      </c>
      <c r="D33" s="280">
        <v>2.4</v>
      </c>
      <c r="E33" s="100"/>
      <c r="F33" s="100">
        <f t="shared" si="0"/>
        <v>0</v>
      </c>
    </row>
    <row r="34" spans="1:6" ht="12.75">
      <c r="A34" s="271"/>
      <c r="B34" s="278"/>
      <c r="C34" s="276"/>
      <c r="D34" s="280"/>
      <c r="E34" s="100"/>
      <c r="F34" s="100"/>
    </row>
    <row r="35" spans="1:6" ht="25.5">
      <c r="A35" s="271" t="s">
        <v>327</v>
      </c>
      <c r="B35" s="279" t="s">
        <v>231</v>
      </c>
      <c r="C35" s="276" t="s">
        <v>81</v>
      </c>
      <c r="D35" s="280">
        <v>4300</v>
      </c>
      <c r="E35" s="277"/>
      <c r="F35" s="100">
        <f t="shared" si="0"/>
        <v>0</v>
      </c>
    </row>
    <row r="36" spans="1:6" ht="12.75">
      <c r="A36" s="271"/>
      <c r="B36" s="281"/>
      <c r="C36" s="276"/>
      <c r="D36" s="280"/>
      <c r="E36" s="277"/>
      <c r="F36" s="100"/>
    </row>
    <row r="37" spans="1:6" ht="38.25">
      <c r="A37" s="271" t="s">
        <v>328</v>
      </c>
      <c r="B37" s="279" t="s">
        <v>232</v>
      </c>
      <c r="C37" s="276" t="s">
        <v>81</v>
      </c>
      <c r="D37" s="280">
        <v>1750</v>
      </c>
      <c r="E37" s="277"/>
      <c r="F37" s="100">
        <f t="shared" si="0"/>
        <v>0</v>
      </c>
    </row>
    <row r="38" spans="1:6" ht="12.75">
      <c r="A38" s="86"/>
      <c r="B38" s="87" t="str">
        <f>B5</f>
        <v>BETONSKA DELA</v>
      </c>
      <c r="C38" s="88"/>
      <c r="D38" s="88"/>
      <c r="E38" s="89" t="s">
        <v>74</v>
      </c>
      <c r="F38" s="94">
        <f>SUM(F7:F37)</f>
        <v>0</v>
      </c>
    </row>
    <row r="39" spans="1:6" ht="12.75">
      <c r="A39" s="1"/>
      <c r="B39" s="2"/>
      <c r="C39" s="3"/>
      <c r="D39" s="3"/>
      <c r="E39" s="4"/>
      <c r="F39" s="4"/>
    </row>
  </sheetData>
  <sheetProtection selectLockedCells="1" selectUnlockedCells="1"/>
  <mergeCells count="3">
    <mergeCell ref="A2:B2"/>
    <mergeCell ref="C2:F2"/>
    <mergeCell ref="B7:F7"/>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indexed="43"/>
  </sheetPr>
  <dimension ref="A1:F35"/>
  <sheetViews>
    <sheetView view="pageBreakPreview" zoomScaleSheetLayoutView="100" zoomScalePageLayoutView="0" workbookViewId="0" topLeftCell="A13">
      <selection activeCell="F34" sqref="F34"/>
    </sheetView>
  </sheetViews>
  <sheetFormatPr defaultColWidth="9.00390625" defaultRowHeight="12.75"/>
  <cols>
    <col min="1" max="1" width="5.75390625" style="34" customWidth="1"/>
    <col min="2" max="2" width="45.75390625" style="35" customWidth="1"/>
    <col min="3" max="3" width="5.75390625" style="36" customWidth="1"/>
    <col min="4" max="4" width="8.75390625" style="36" customWidth="1"/>
    <col min="5" max="5" width="10.75390625" style="34" customWidth="1"/>
    <col min="6" max="6" width="11.75390625" style="34" customWidth="1"/>
    <col min="7" max="16384" width="9.125" style="5" customWidth="1"/>
  </cols>
  <sheetData>
    <row r="1" spans="1:6" ht="12.75">
      <c r="A1" s="1"/>
      <c r="B1" s="2"/>
      <c r="C1" s="3"/>
      <c r="D1" s="3"/>
      <c r="E1" s="1"/>
      <c r="F1" s="1"/>
    </row>
    <row r="2" spans="1:6" ht="12.75" customHeight="1">
      <c r="A2" s="567" t="s">
        <v>0</v>
      </c>
      <c r="B2" s="567"/>
      <c r="C2" s="568" t="s">
        <v>216</v>
      </c>
      <c r="D2" s="568"/>
      <c r="E2" s="568"/>
      <c r="F2" s="568"/>
    </row>
    <row r="3" spans="1:6" ht="12.75">
      <c r="A3" s="6" t="s">
        <v>61</v>
      </c>
      <c r="B3" s="7" t="s">
        <v>62</v>
      </c>
      <c r="C3" s="8" t="s">
        <v>143</v>
      </c>
      <c r="D3" s="9" t="s">
        <v>63</v>
      </c>
      <c r="E3" s="10" t="s">
        <v>226</v>
      </c>
      <c r="F3" s="11" t="s">
        <v>227</v>
      </c>
    </row>
    <row r="4" spans="1:6" ht="12.75">
      <c r="A4" s="12"/>
      <c r="B4" s="13"/>
      <c r="C4" s="14"/>
      <c r="D4" s="15"/>
      <c r="E4" s="102"/>
      <c r="F4" s="17"/>
    </row>
    <row r="5" spans="1:6" ht="12.75">
      <c r="A5" s="81" t="s">
        <v>82</v>
      </c>
      <c r="B5" s="82" t="s">
        <v>9</v>
      </c>
      <c r="C5" s="83"/>
      <c r="D5" s="3"/>
      <c r="E5" s="103"/>
      <c r="F5" s="1"/>
    </row>
    <row r="6" spans="1:6" ht="12.75">
      <c r="A6" s="81"/>
      <c r="B6" s="84"/>
      <c r="C6" s="83"/>
      <c r="D6" s="3"/>
      <c r="E6" s="103"/>
      <c r="F6" s="1"/>
    </row>
    <row r="7" spans="1:6" ht="52.5" customHeight="1">
      <c r="A7" s="284"/>
      <c r="B7" s="569" t="s">
        <v>834</v>
      </c>
      <c r="C7" s="571"/>
      <c r="D7" s="571"/>
      <c r="E7" s="571"/>
      <c r="F7" s="571"/>
    </row>
    <row r="8" spans="1:6" ht="12.75">
      <c r="A8" s="285"/>
      <c r="B8" s="286"/>
      <c r="C8" s="276"/>
      <c r="D8" s="287"/>
      <c r="E8" s="277"/>
      <c r="F8" s="271"/>
    </row>
    <row r="9" spans="1:6" ht="38.25">
      <c r="A9" s="288" t="s">
        <v>309</v>
      </c>
      <c r="B9" s="101" t="s">
        <v>835</v>
      </c>
      <c r="C9" s="289" t="s">
        <v>73</v>
      </c>
      <c r="D9" s="290">
        <v>70.7</v>
      </c>
      <c r="E9" s="291"/>
      <c r="F9" s="291">
        <f aca="true" t="shared" si="0" ref="F9:F33">D9*E9</f>
        <v>0</v>
      </c>
    </row>
    <row r="10" spans="1:6" ht="12.75">
      <c r="A10" s="288"/>
      <c r="B10" s="278"/>
      <c r="C10" s="289"/>
      <c r="D10" s="290"/>
      <c r="E10" s="291"/>
      <c r="F10" s="291"/>
    </row>
    <row r="11" spans="1:6" ht="25.5">
      <c r="A11" s="288" t="s">
        <v>310</v>
      </c>
      <c r="B11" s="101" t="s">
        <v>836</v>
      </c>
      <c r="C11" s="289" t="s">
        <v>77</v>
      </c>
      <c r="D11" s="290">
        <v>33.2</v>
      </c>
      <c r="E11" s="291"/>
      <c r="F11" s="291">
        <f t="shared" si="0"/>
        <v>0</v>
      </c>
    </row>
    <row r="12" spans="1:6" ht="12.75">
      <c r="A12" s="288"/>
      <c r="B12" s="278"/>
      <c r="C12" s="289"/>
      <c r="D12" s="290"/>
      <c r="E12" s="291"/>
      <c r="F12" s="291"/>
    </row>
    <row r="13" spans="1:6" ht="38.25">
      <c r="A13" s="288" t="s">
        <v>83</v>
      </c>
      <c r="B13" s="101" t="s">
        <v>837</v>
      </c>
      <c r="C13" s="289" t="s">
        <v>73</v>
      </c>
      <c r="D13" s="290">
        <v>57</v>
      </c>
      <c r="E13" s="291"/>
      <c r="F13" s="291">
        <f t="shared" si="0"/>
        <v>0</v>
      </c>
    </row>
    <row r="14" spans="1:6" ht="12.75">
      <c r="A14" s="288"/>
      <c r="B14" s="278"/>
      <c r="C14" s="289"/>
      <c r="D14" s="290"/>
      <c r="E14" s="291"/>
      <c r="F14" s="291"/>
    </row>
    <row r="15" spans="1:6" ht="38.25">
      <c r="A15" s="288" t="s">
        <v>84</v>
      </c>
      <c r="B15" s="101" t="s">
        <v>838</v>
      </c>
      <c r="C15" s="289" t="s">
        <v>73</v>
      </c>
      <c r="D15" s="290">
        <v>31.2</v>
      </c>
      <c r="E15" s="291"/>
      <c r="F15" s="291">
        <f t="shared" si="0"/>
        <v>0</v>
      </c>
    </row>
    <row r="16" spans="1:6" ht="12.75">
      <c r="A16" s="288"/>
      <c r="B16" s="278"/>
      <c r="C16" s="289"/>
      <c r="D16" s="290"/>
      <c r="E16" s="291"/>
      <c r="F16" s="291"/>
    </row>
    <row r="17" spans="1:6" ht="38.25">
      <c r="A17" s="288" t="s">
        <v>311</v>
      </c>
      <c r="B17" s="101" t="s">
        <v>839</v>
      </c>
      <c r="C17" s="289" t="s">
        <v>73</v>
      </c>
      <c r="D17" s="290">
        <v>114</v>
      </c>
      <c r="E17" s="291"/>
      <c r="F17" s="291">
        <f t="shared" si="0"/>
        <v>0</v>
      </c>
    </row>
    <row r="18" spans="1:6" ht="12.75">
      <c r="A18" s="288"/>
      <c r="B18" s="278"/>
      <c r="C18" s="289"/>
      <c r="D18" s="290"/>
      <c r="E18" s="291"/>
      <c r="F18" s="291"/>
    </row>
    <row r="19" spans="1:6" ht="38.25">
      <c r="A19" s="288" t="s">
        <v>312</v>
      </c>
      <c r="B19" s="101" t="s">
        <v>840</v>
      </c>
      <c r="C19" s="289" t="s">
        <v>73</v>
      </c>
      <c r="D19" s="290">
        <v>1.1</v>
      </c>
      <c r="E19" s="291"/>
      <c r="F19" s="291">
        <f t="shared" si="0"/>
        <v>0</v>
      </c>
    </row>
    <row r="20" spans="1:6" ht="12.75">
      <c r="A20" s="288"/>
      <c r="B20" s="278"/>
      <c r="C20" s="289"/>
      <c r="D20" s="290"/>
      <c r="E20" s="291"/>
      <c r="F20" s="291"/>
    </row>
    <row r="21" spans="1:6" ht="38.25">
      <c r="A21" s="288" t="s">
        <v>313</v>
      </c>
      <c r="B21" s="101" t="s">
        <v>841</v>
      </c>
      <c r="C21" s="289" t="s">
        <v>73</v>
      </c>
      <c r="D21" s="290">
        <v>19.6</v>
      </c>
      <c r="E21" s="291"/>
      <c r="F21" s="291">
        <f t="shared" si="0"/>
        <v>0</v>
      </c>
    </row>
    <row r="22" spans="1:6" ht="12.75">
      <c r="A22" s="288"/>
      <c r="B22" s="278"/>
      <c r="C22" s="289"/>
      <c r="D22" s="290"/>
      <c r="E22" s="291"/>
      <c r="F22" s="291"/>
    </row>
    <row r="23" spans="1:6" ht="38.25">
      <c r="A23" s="288" t="s">
        <v>314</v>
      </c>
      <c r="B23" s="101" t="s">
        <v>833</v>
      </c>
      <c r="C23" s="289" t="s">
        <v>73</v>
      </c>
      <c r="D23" s="290">
        <v>21.2</v>
      </c>
      <c r="E23" s="291"/>
      <c r="F23" s="291">
        <f t="shared" si="0"/>
        <v>0</v>
      </c>
    </row>
    <row r="24" spans="1:6" ht="12.75">
      <c r="A24" s="288"/>
      <c r="B24" s="278"/>
      <c r="C24" s="289"/>
      <c r="D24" s="290"/>
      <c r="E24" s="291"/>
      <c r="F24" s="291"/>
    </row>
    <row r="25" spans="1:6" ht="38.25">
      <c r="A25" s="288" t="s">
        <v>315</v>
      </c>
      <c r="B25" s="101" t="s">
        <v>842</v>
      </c>
      <c r="C25" s="289" t="s">
        <v>73</v>
      </c>
      <c r="D25" s="290">
        <v>55.6</v>
      </c>
      <c r="E25" s="291"/>
      <c r="F25" s="291">
        <f t="shared" si="0"/>
        <v>0</v>
      </c>
    </row>
    <row r="26" spans="1:6" ht="12.75">
      <c r="A26" s="288"/>
      <c r="B26" s="278"/>
      <c r="C26" s="289"/>
      <c r="D26" s="290"/>
      <c r="E26" s="291"/>
      <c r="F26" s="291"/>
    </row>
    <row r="27" spans="1:6" ht="38.25">
      <c r="A27" s="288" t="s">
        <v>308</v>
      </c>
      <c r="B27" s="101" t="s">
        <v>843</v>
      </c>
      <c r="C27" s="289" t="s">
        <v>77</v>
      </c>
      <c r="D27" s="290">
        <v>45.7</v>
      </c>
      <c r="E27" s="291"/>
      <c r="F27" s="291">
        <f t="shared" si="0"/>
        <v>0</v>
      </c>
    </row>
    <row r="28" spans="1:6" ht="12.75">
      <c r="A28" s="288"/>
      <c r="B28" s="278"/>
      <c r="C28" s="289"/>
      <c r="D28" s="290"/>
      <c r="E28" s="291"/>
      <c r="F28" s="291"/>
    </row>
    <row r="29" spans="1:6" ht="25.5">
      <c r="A29" s="288" t="s">
        <v>307</v>
      </c>
      <c r="B29" s="101" t="s">
        <v>844</v>
      </c>
      <c r="C29" s="289" t="s">
        <v>73</v>
      </c>
      <c r="D29" s="290">
        <v>49.8</v>
      </c>
      <c r="E29" s="291"/>
      <c r="F29" s="291">
        <f t="shared" si="0"/>
        <v>0</v>
      </c>
    </row>
    <row r="30" spans="1:6" ht="12.75">
      <c r="A30" s="288"/>
      <c r="B30" s="278"/>
      <c r="C30" s="289"/>
      <c r="D30" s="290"/>
      <c r="E30" s="291"/>
      <c r="F30" s="291"/>
    </row>
    <row r="31" spans="1:6" ht="102">
      <c r="A31" s="288" t="s">
        <v>306</v>
      </c>
      <c r="B31" s="101" t="s">
        <v>304</v>
      </c>
      <c r="C31" s="289" t="s">
        <v>73</v>
      </c>
      <c r="D31" s="290">
        <v>345</v>
      </c>
      <c r="E31" s="291"/>
      <c r="F31" s="291">
        <f t="shared" si="0"/>
        <v>0</v>
      </c>
    </row>
    <row r="32" spans="1:6" ht="12.75">
      <c r="A32" s="288"/>
      <c r="B32" s="278"/>
      <c r="C32" s="289"/>
      <c r="D32" s="290"/>
      <c r="E32" s="291"/>
      <c r="F32" s="291"/>
    </row>
    <row r="33" spans="1:6" ht="38.25">
      <c r="A33" s="288" t="s">
        <v>305</v>
      </c>
      <c r="B33" s="101" t="s">
        <v>845</v>
      </c>
      <c r="C33" s="289" t="s">
        <v>85</v>
      </c>
      <c r="D33" s="290">
        <v>2</v>
      </c>
      <c r="E33" s="291"/>
      <c r="F33" s="291">
        <f t="shared" si="0"/>
        <v>0</v>
      </c>
    </row>
    <row r="34" spans="1:6" ht="12.75">
      <c r="A34" s="292"/>
      <c r="B34" s="293" t="str">
        <f>B5</f>
        <v>TESARSKA DELA</v>
      </c>
      <c r="C34" s="294"/>
      <c r="D34" s="294"/>
      <c r="E34" s="295" t="s">
        <v>74</v>
      </c>
      <c r="F34" s="296">
        <f>SUM(F9:F33)</f>
        <v>0</v>
      </c>
    </row>
    <row r="35" spans="1:6" ht="12.75">
      <c r="A35" s="1"/>
      <c r="B35" s="2"/>
      <c r="C35" s="3"/>
      <c r="D35" s="3"/>
      <c r="E35" s="1"/>
      <c r="F35" s="1"/>
    </row>
  </sheetData>
  <sheetProtection selectLockedCells="1" selectUnlockedCells="1"/>
  <mergeCells count="3">
    <mergeCell ref="A2:B2"/>
    <mergeCell ref="C2:F2"/>
    <mergeCell ref="B7:F7"/>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43"/>
  </sheetPr>
  <dimension ref="A1:H29"/>
  <sheetViews>
    <sheetView view="pageBreakPreview" zoomScaleSheetLayoutView="100" zoomScalePageLayoutView="0" workbookViewId="0" topLeftCell="A8">
      <selection activeCell="F28" sqref="F28"/>
    </sheetView>
  </sheetViews>
  <sheetFormatPr defaultColWidth="9.00390625" defaultRowHeight="12.75"/>
  <cols>
    <col min="1" max="1" width="6.75390625" style="34" customWidth="1"/>
    <col min="2" max="2" width="45.75390625" style="35" customWidth="1"/>
    <col min="3" max="3" width="5.75390625" style="36" customWidth="1"/>
    <col min="4" max="4" width="8.75390625" style="36" customWidth="1"/>
    <col min="5" max="5" width="10.75390625" style="37" customWidth="1"/>
    <col min="6" max="6" width="11.75390625" style="34" customWidth="1"/>
    <col min="7" max="7" width="9.125" style="5" customWidth="1"/>
    <col min="8" max="8" width="101.125" style="5" customWidth="1"/>
    <col min="9" max="16384" width="9.125" style="5" customWidth="1"/>
  </cols>
  <sheetData>
    <row r="1" spans="1:6" ht="12.75">
      <c r="A1" s="1"/>
      <c r="B1" s="2"/>
      <c r="C1" s="3"/>
      <c r="D1" s="3"/>
      <c r="E1" s="4"/>
      <c r="F1" s="1"/>
    </row>
    <row r="2" spans="1:6" ht="12.75" customHeight="1">
      <c r="A2" s="567" t="s">
        <v>0</v>
      </c>
      <c r="B2" s="567"/>
      <c r="C2" s="568" t="s">
        <v>216</v>
      </c>
      <c r="D2" s="568"/>
      <c r="E2" s="568"/>
      <c r="F2" s="568"/>
    </row>
    <row r="3" spans="1:6" ht="12.75">
      <c r="A3" s="6" t="s">
        <v>61</v>
      </c>
      <c r="B3" s="7" t="s">
        <v>62</v>
      </c>
      <c r="C3" s="8" t="s">
        <v>143</v>
      </c>
      <c r="D3" s="9" t="s">
        <v>63</v>
      </c>
      <c r="E3" s="10" t="s">
        <v>226</v>
      </c>
      <c r="F3" s="11" t="s">
        <v>227</v>
      </c>
    </row>
    <row r="4" spans="1:6" ht="12.75">
      <c r="A4" s="297"/>
      <c r="B4" s="298"/>
      <c r="C4" s="299"/>
      <c r="D4" s="300"/>
      <c r="E4" s="301"/>
      <c r="F4" s="302"/>
    </row>
    <row r="5" spans="1:6" ht="12.75">
      <c r="A5" s="303" t="s">
        <v>86</v>
      </c>
      <c r="B5" s="304" t="s">
        <v>11</v>
      </c>
      <c r="C5" s="305"/>
      <c r="D5" s="305"/>
      <c r="E5" s="306"/>
      <c r="F5" s="307"/>
    </row>
    <row r="6" spans="1:6" ht="12.75">
      <c r="A6" s="303"/>
      <c r="B6" s="308"/>
      <c r="C6" s="231"/>
      <c r="D6" s="305"/>
      <c r="E6" s="309"/>
      <c r="F6" s="307"/>
    </row>
    <row r="7" spans="1:6" ht="25.5" customHeight="1">
      <c r="A7" s="284"/>
      <c r="B7" s="569" t="s">
        <v>846</v>
      </c>
      <c r="C7" s="571"/>
      <c r="D7" s="571"/>
      <c r="E7" s="571"/>
      <c r="F7" s="571"/>
    </row>
    <row r="8" spans="1:6" ht="12.75">
      <c r="A8" s="284"/>
      <c r="B8" s="101"/>
      <c r="C8" s="310"/>
      <c r="D8" s="311"/>
      <c r="E8" s="312"/>
      <c r="F8" s="312"/>
    </row>
    <row r="9" spans="1:8" ht="38.25">
      <c r="A9" s="271" t="s">
        <v>87</v>
      </c>
      <c r="B9" s="101" t="s">
        <v>848</v>
      </c>
      <c r="C9" s="310" t="s">
        <v>73</v>
      </c>
      <c r="D9" s="311">
        <v>3.5</v>
      </c>
      <c r="E9" s="277"/>
      <c r="F9" s="277">
        <f>+E9*D9</f>
        <v>0</v>
      </c>
      <c r="H9" s="107"/>
    </row>
    <row r="10" spans="1:6" ht="12.75">
      <c r="A10" s="271"/>
      <c r="B10" s="278"/>
      <c r="C10" s="310"/>
      <c r="D10" s="311"/>
      <c r="E10" s="277"/>
      <c r="F10" s="277"/>
    </row>
    <row r="11" spans="1:8" ht="51">
      <c r="A11" s="291" t="s">
        <v>88</v>
      </c>
      <c r="B11" s="101" t="s">
        <v>847</v>
      </c>
      <c r="C11" s="310" t="s">
        <v>73</v>
      </c>
      <c r="D11" s="311">
        <v>132</v>
      </c>
      <c r="E11" s="277"/>
      <c r="F11" s="277">
        <f>+E11*D11</f>
        <v>0</v>
      </c>
      <c r="H11" s="107"/>
    </row>
    <row r="12" spans="1:6" ht="12.75">
      <c r="A12" s="291"/>
      <c r="B12" s="278"/>
      <c r="C12" s="310"/>
      <c r="D12" s="311"/>
      <c r="E12" s="277"/>
      <c r="F12" s="277"/>
    </row>
    <row r="13" spans="1:8" ht="25.5" customHeight="1">
      <c r="A13" s="291" t="s">
        <v>89</v>
      </c>
      <c r="B13" s="101" t="s">
        <v>849</v>
      </c>
      <c r="C13" s="310" t="s">
        <v>76</v>
      </c>
      <c r="D13" s="311">
        <v>20</v>
      </c>
      <c r="E13" s="277"/>
      <c r="F13" s="277">
        <f>+E13*D13</f>
        <v>0</v>
      </c>
      <c r="H13" s="108"/>
    </row>
    <row r="14" spans="1:6" ht="12.75">
      <c r="A14" s="291"/>
      <c r="B14" s="278"/>
      <c r="C14" s="310"/>
      <c r="D14" s="311"/>
      <c r="E14" s="277"/>
      <c r="F14" s="277"/>
    </row>
    <row r="15" spans="1:6" ht="25.5" customHeight="1">
      <c r="A15" s="271" t="s">
        <v>90</v>
      </c>
      <c r="B15" s="101" t="s">
        <v>850</v>
      </c>
      <c r="C15" s="310" t="s">
        <v>73</v>
      </c>
      <c r="D15" s="311">
        <v>1.2</v>
      </c>
      <c r="E15" s="277"/>
      <c r="F15" s="277">
        <f>+E15*D15</f>
        <v>0</v>
      </c>
    </row>
    <row r="16" spans="1:6" ht="12.75">
      <c r="A16" s="271"/>
      <c r="B16" s="278"/>
      <c r="C16" s="310"/>
      <c r="D16" s="311"/>
      <c r="E16" s="277"/>
      <c r="F16" s="277"/>
    </row>
    <row r="17" spans="1:6" ht="25.5" customHeight="1">
      <c r="A17" s="291" t="s">
        <v>91</v>
      </c>
      <c r="B17" s="101" t="s">
        <v>851</v>
      </c>
      <c r="C17" s="310" t="s">
        <v>73</v>
      </c>
      <c r="D17" s="311">
        <v>28</v>
      </c>
      <c r="E17" s="277"/>
      <c r="F17" s="277">
        <f>+E17*D17</f>
        <v>0</v>
      </c>
    </row>
    <row r="18" spans="1:6" ht="12.75">
      <c r="A18" s="291"/>
      <c r="B18" s="101"/>
      <c r="C18" s="310"/>
      <c r="D18" s="311"/>
      <c r="E18" s="277"/>
      <c r="F18" s="277"/>
    </row>
    <row r="19" spans="1:6" ht="25.5">
      <c r="A19" s="271" t="s">
        <v>233</v>
      </c>
      <c r="B19" s="279" t="s">
        <v>852</v>
      </c>
      <c r="C19" s="313" t="s">
        <v>73</v>
      </c>
      <c r="D19" s="290">
        <v>212</v>
      </c>
      <c r="E19" s="277"/>
      <c r="F19" s="277">
        <f>+E19*D19</f>
        <v>0</v>
      </c>
    </row>
    <row r="20" spans="1:6" ht="12.75">
      <c r="A20" s="291"/>
      <c r="B20" s="101"/>
      <c r="C20" s="310"/>
      <c r="D20" s="311"/>
      <c r="E20" s="277"/>
      <c r="F20" s="277"/>
    </row>
    <row r="21" spans="1:6" ht="63.75">
      <c r="A21" s="271" t="s">
        <v>243</v>
      </c>
      <c r="B21" s="279" t="s">
        <v>257</v>
      </c>
      <c r="C21" s="310" t="s">
        <v>73</v>
      </c>
      <c r="D21" s="311">
        <v>29</v>
      </c>
      <c r="E21" s="277"/>
      <c r="F21" s="277">
        <f>+E21*D21</f>
        <v>0</v>
      </c>
    </row>
    <row r="22" spans="1:6" ht="12.75">
      <c r="A22" s="271"/>
      <c r="B22" s="279"/>
      <c r="C22" s="310"/>
      <c r="D22" s="311"/>
      <c r="E22" s="277"/>
      <c r="F22" s="277"/>
    </row>
    <row r="23" spans="1:6" ht="63.75">
      <c r="A23" s="271" t="s">
        <v>255</v>
      </c>
      <c r="B23" s="279" t="s">
        <v>258</v>
      </c>
      <c r="C23" s="310" t="s">
        <v>73</v>
      </c>
      <c r="D23" s="311">
        <v>22.1</v>
      </c>
      <c r="E23" s="277"/>
      <c r="F23" s="277">
        <f>+E23*D23</f>
        <v>0</v>
      </c>
    </row>
    <row r="24" spans="1:6" ht="12.75">
      <c r="A24" s="271"/>
      <c r="B24" s="279"/>
      <c r="C24" s="310"/>
      <c r="D24" s="311"/>
      <c r="E24" s="277"/>
      <c r="F24" s="277"/>
    </row>
    <row r="25" spans="1:6" ht="51">
      <c r="A25" s="271" t="s">
        <v>254</v>
      </c>
      <c r="B25" s="279" t="s">
        <v>1003</v>
      </c>
      <c r="C25" s="310" t="s">
        <v>73</v>
      </c>
      <c r="D25" s="311">
        <v>27</v>
      </c>
      <c r="E25" s="277"/>
      <c r="F25" s="277">
        <f>+E25*D25</f>
        <v>0</v>
      </c>
    </row>
    <row r="26" spans="1:6" ht="12.75">
      <c r="A26" s="271"/>
      <c r="B26" s="281"/>
      <c r="C26" s="310"/>
      <c r="D26" s="311"/>
      <c r="E26" s="277"/>
      <c r="F26" s="277"/>
    </row>
    <row r="27" spans="1:6" ht="38.25">
      <c r="A27" s="314" t="s">
        <v>256</v>
      </c>
      <c r="B27" s="315" t="s">
        <v>853</v>
      </c>
      <c r="C27" s="316" t="s">
        <v>155</v>
      </c>
      <c r="D27" s="317">
        <v>6</v>
      </c>
      <c r="E27" s="318"/>
      <c r="F27" s="318">
        <f>+E27*D27</f>
        <v>0</v>
      </c>
    </row>
    <row r="28" spans="1:6" ht="12.75">
      <c r="A28" s="86"/>
      <c r="B28" s="87" t="str">
        <f>B5</f>
        <v>ZIDARSKA DELA</v>
      </c>
      <c r="C28" s="109"/>
      <c r="D28" s="110"/>
      <c r="E28" s="89" t="s">
        <v>74</v>
      </c>
      <c r="F28" s="94">
        <f>SUM(F9:F27)</f>
        <v>0</v>
      </c>
    </row>
    <row r="29" spans="1:6" ht="12.75">
      <c r="A29" s="1"/>
      <c r="B29" s="2"/>
      <c r="C29" s="3"/>
      <c r="D29" s="3"/>
      <c r="E29" s="4"/>
      <c r="F29" s="1"/>
    </row>
  </sheetData>
  <sheetProtection selectLockedCells="1" selectUnlockedCells="1"/>
  <mergeCells count="3">
    <mergeCell ref="A2:B2"/>
    <mergeCell ref="C2:F2"/>
    <mergeCell ref="B7:F7"/>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43"/>
  </sheetPr>
  <dimension ref="A1:T35"/>
  <sheetViews>
    <sheetView view="pageBreakPreview" zoomScaleSheetLayoutView="100" zoomScalePageLayoutView="0" workbookViewId="0" topLeftCell="A4">
      <selection activeCell="F30" sqref="F30"/>
    </sheetView>
  </sheetViews>
  <sheetFormatPr defaultColWidth="9.00390625" defaultRowHeight="12.75"/>
  <cols>
    <col min="1" max="1" width="5.75390625" style="34" customWidth="1"/>
    <col min="2" max="2" width="45.75390625" style="35" customWidth="1"/>
    <col min="3" max="3" width="5.75390625" style="36" customWidth="1"/>
    <col min="4" max="4" width="8.75390625" style="36" customWidth="1"/>
    <col min="5" max="5" width="10.75390625" style="37" customWidth="1"/>
    <col min="6" max="7" width="11.75390625" style="34" customWidth="1"/>
    <col min="8" max="8" width="9.125" style="5" customWidth="1"/>
    <col min="9" max="9" width="5.75390625" style="36" customWidth="1"/>
    <col min="10" max="10" width="8.75390625" style="36" customWidth="1"/>
    <col min="11" max="11" width="10.75390625" style="37" customWidth="1"/>
    <col min="12" max="12" width="11.75390625" style="34" customWidth="1"/>
    <col min="13" max="13" width="9.125" style="5" customWidth="1"/>
    <col min="14" max="14" width="5.75390625" style="36" customWidth="1"/>
    <col min="15" max="15" width="8.75390625" style="36" customWidth="1"/>
    <col min="16" max="16" width="10.75390625" style="37" customWidth="1"/>
    <col min="17" max="17" width="11.75390625" style="34" customWidth="1"/>
    <col min="18" max="16384" width="9.125" style="5" customWidth="1"/>
  </cols>
  <sheetData>
    <row r="1" spans="1:20" ht="12.75">
      <c r="A1" s="1"/>
      <c r="B1" s="2"/>
      <c r="C1" s="3"/>
      <c r="D1" s="3"/>
      <c r="E1" s="4"/>
      <c r="F1" s="1"/>
      <c r="G1" s="271"/>
      <c r="H1" s="507"/>
      <c r="I1" s="287"/>
      <c r="J1" s="287"/>
      <c r="K1" s="312"/>
      <c r="L1" s="271"/>
      <c r="M1" s="507"/>
      <c r="N1" s="287"/>
      <c r="O1" s="287"/>
      <c r="P1" s="312"/>
      <c r="Q1" s="271"/>
      <c r="R1" s="507"/>
      <c r="S1" s="507"/>
      <c r="T1" s="507"/>
    </row>
    <row r="2" spans="1:20" ht="12.75" customHeight="1">
      <c r="A2" s="567" t="s">
        <v>0</v>
      </c>
      <c r="B2" s="567"/>
      <c r="C2" s="568" t="s">
        <v>216</v>
      </c>
      <c r="D2" s="568"/>
      <c r="E2" s="568"/>
      <c r="F2" s="572"/>
      <c r="G2" s="493"/>
      <c r="H2" s="507"/>
      <c r="I2" s="573"/>
      <c r="J2" s="573"/>
      <c r="K2" s="573"/>
      <c r="L2" s="573"/>
      <c r="M2" s="507"/>
      <c r="N2" s="573"/>
      <c r="O2" s="573"/>
      <c r="P2" s="573"/>
      <c r="Q2" s="573"/>
      <c r="R2" s="507"/>
      <c r="S2" s="507"/>
      <c r="T2" s="507"/>
    </row>
    <row r="3" spans="1:20" ht="12.75">
      <c r="A3" s="6" t="s">
        <v>61</v>
      </c>
      <c r="B3" s="7" t="s">
        <v>62</v>
      </c>
      <c r="C3" s="8" t="s">
        <v>143</v>
      </c>
      <c r="D3" s="9" t="s">
        <v>63</v>
      </c>
      <c r="E3" s="10" t="s">
        <v>226</v>
      </c>
      <c r="F3" s="527" t="s">
        <v>227</v>
      </c>
      <c r="G3" s="528"/>
      <c r="H3" s="507"/>
      <c r="I3" s="529"/>
      <c r="J3" s="530"/>
      <c r="K3" s="531"/>
      <c r="L3" s="528"/>
      <c r="M3" s="507"/>
      <c r="N3" s="529"/>
      <c r="O3" s="530"/>
      <c r="P3" s="531"/>
      <c r="Q3" s="528"/>
      <c r="R3" s="507"/>
      <c r="S3" s="507"/>
      <c r="T3" s="507"/>
    </row>
    <row r="4" spans="1:20" ht="12.75">
      <c r="A4" s="12"/>
      <c r="B4" s="13"/>
      <c r="C4" s="14"/>
      <c r="D4" s="15"/>
      <c r="E4" s="16"/>
      <c r="F4" s="17"/>
      <c r="G4" s="302"/>
      <c r="H4" s="507"/>
      <c r="I4" s="299"/>
      <c r="J4" s="300"/>
      <c r="K4" s="301"/>
      <c r="L4" s="302"/>
      <c r="M4" s="507"/>
      <c r="N4" s="299"/>
      <c r="O4" s="300"/>
      <c r="P4" s="301"/>
      <c r="Q4" s="302"/>
      <c r="R4" s="507"/>
      <c r="S4" s="507"/>
      <c r="T4" s="507"/>
    </row>
    <row r="5" spans="1:20" ht="12.75">
      <c r="A5" s="81" t="s">
        <v>92</v>
      </c>
      <c r="B5" s="82" t="s">
        <v>15</v>
      </c>
      <c r="C5" s="3"/>
      <c r="D5" s="3"/>
      <c r="E5" s="4"/>
      <c r="F5" s="1"/>
      <c r="G5" s="271"/>
      <c r="H5" s="507"/>
      <c r="I5" s="287"/>
      <c r="J5" s="287"/>
      <c r="K5" s="312"/>
      <c r="L5" s="271"/>
      <c r="M5" s="507"/>
      <c r="N5" s="287"/>
      <c r="O5" s="287"/>
      <c r="P5" s="312"/>
      <c r="Q5" s="271"/>
      <c r="R5" s="507"/>
      <c r="S5" s="507"/>
      <c r="T5" s="507"/>
    </row>
    <row r="6" spans="1:20" ht="12.75">
      <c r="A6" s="1"/>
      <c r="B6" s="111"/>
      <c r="C6" s="25"/>
      <c r="D6" s="112"/>
      <c r="E6" s="113"/>
      <c r="F6" s="114"/>
      <c r="G6" s="538"/>
      <c r="H6" s="507"/>
      <c r="I6" s="287"/>
      <c r="J6" s="239"/>
      <c r="K6" s="537"/>
      <c r="L6" s="538"/>
      <c r="M6" s="507"/>
      <c r="N6" s="287"/>
      <c r="O6" s="239"/>
      <c r="P6" s="537"/>
      <c r="Q6" s="538"/>
      <c r="R6" s="507"/>
      <c r="S6" s="507"/>
      <c r="T6" s="507"/>
    </row>
    <row r="7" spans="1:20" ht="25.5">
      <c r="A7" s="271" t="s">
        <v>287</v>
      </c>
      <c r="B7" s="279" t="s">
        <v>854</v>
      </c>
      <c r="C7" s="276" t="s">
        <v>73</v>
      </c>
      <c r="D7" s="280">
        <v>120</v>
      </c>
      <c r="E7" s="100"/>
      <c r="F7" s="100">
        <f>D7*E7</f>
        <v>0</v>
      </c>
      <c r="G7" s="100"/>
      <c r="H7" s="539"/>
      <c r="I7" s="276"/>
      <c r="J7" s="280"/>
      <c r="K7" s="100"/>
      <c r="L7" s="100"/>
      <c r="M7" s="507"/>
      <c r="N7" s="276"/>
      <c r="O7" s="280"/>
      <c r="P7" s="100"/>
      <c r="Q7" s="100"/>
      <c r="R7" s="507"/>
      <c r="S7" s="507"/>
      <c r="T7" s="507"/>
    </row>
    <row r="8" spans="1:20" ht="12.75">
      <c r="A8" s="271"/>
      <c r="B8" s="485" t="s">
        <v>240</v>
      </c>
      <c r="C8" s="276"/>
      <c r="D8" s="280"/>
      <c r="E8" s="100"/>
      <c r="F8" s="100"/>
      <c r="G8" s="100"/>
      <c r="H8" s="539"/>
      <c r="I8" s="476"/>
      <c r="J8" s="477"/>
      <c r="K8" s="478"/>
      <c r="L8" s="478"/>
      <c r="M8" s="507"/>
      <c r="N8" s="476"/>
      <c r="O8" s="477"/>
      <c r="P8" s="478"/>
      <c r="Q8" s="478"/>
      <c r="R8" s="507"/>
      <c r="S8" s="507"/>
      <c r="T8" s="507"/>
    </row>
    <row r="9" spans="1:20" ht="12.75">
      <c r="A9" s="271"/>
      <c r="B9" s="485" t="s">
        <v>855</v>
      </c>
      <c r="C9" s="276"/>
      <c r="D9" s="280"/>
      <c r="E9" s="100"/>
      <c r="F9" s="100"/>
      <c r="G9" s="100"/>
      <c r="H9" s="539"/>
      <c r="I9" s="476"/>
      <c r="J9" s="477"/>
      <c r="K9" s="478"/>
      <c r="L9" s="478"/>
      <c r="M9" s="507"/>
      <c r="N9" s="476"/>
      <c r="O9" s="477"/>
      <c r="P9" s="478"/>
      <c r="Q9" s="478"/>
      <c r="R9" s="507"/>
      <c r="S9" s="507"/>
      <c r="T9" s="507"/>
    </row>
    <row r="10" spans="1:20" ht="12.75">
      <c r="A10" s="271"/>
      <c r="B10" s="485" t="s">
        <v>241</v>
      </c>
      <c r="C10" s="276"/>
      <c r="D10" s="280"/>
      <c r="E10" s="100"/>
      <c r="F10" s="100"/>
      <c r="G10" s="100"/>
      <c r="H10" s="539"/>
      <c r="I10" s="476"/>
      <c r="J10" s="477"/>
      <c r="K10" s="478"/>
      <c r="L10" s="478"/>
      <c r="M10" s="507"/>
      <c r="N10" s="476"/>
      <c r="O10" s="477"/>
      <c r="P10" s="478"/>
      <c r="Q10" s="478"/>
      <c r="R10" s="507"/>
      <c r="S10" s="507"/>
      <c r="T10" s="507"/>
    </row>
    <row r="11" spans="1:20" ht="12.75">
      <c r="A11" s="271"/>
      <c r="B11" s="485" t="s">
        <v>856</v>
      </c>
      <c r="C11" s="276"/>
      <c r="D11" s="280"/>
      <c r="E11" s="100"/>
      <c r="F11" s="100"/>
      <c r="G11" s="100"/>
      <c r="H11" s="539"/>
      <c r="I11" s="476"/>
      <c r="J11" s="477"/>
      <c r="K11" s="478"/>
      <c r="L11" s="478"/>
      <c r="M11" s="507"/>
      <c r="N11" s="476"/>
      <c r="O11" s="477"/>
      <c r="P11" s="478"/>
      <c r="Q11" s="478"/>
      <c r="R11" s="507"/>
      <c r="S11" s="507"/>
      <c r="T11" s="507"/>
    </row>
    <row r="12" spans="1:20" ht="12.75">
      <c r="A12" s="271"/>
      <c r="B12" s="485" t="s">
        <v>242</v>
      </c>
      <c r="C12" s="276"/>
      <c r="D12" s="280"/>
      <c r="E12" s="100"/>
      <c r="F12" s="100"/>
      <c r="G12" s="100"/>
      <c r="H12" s="539"/>
      <c r="I12" s="476"/>
      <c r="J12" s="477"/>
      <c r="K12" s="478"/>
      <c r="L12" s="478"/>
      <c r="M12" s="507"/>
      <c r="N12" s="476"/>
      <c r="O12" s="477"/>
      <c r="P12" s="478"/>
      <c r="Q12" s="478"/>
      <c r="R12" s="507"/>
      <c r="S12" s="507"/>
      <c r="T12" s="507"/>
    </row>
    <row r="13" spans="1:20" ht="25.5" customHeight="1">
      <c r="A13" s="271"/>
      <c r="B13" s="279" t="s">
        <v>857</v>
      </c>
      <c r="C13" s="276"/>
      <c r="D13" s="280"/>
      <c r="E13" s="100"/>
      <c r="F13" s="100"/>
      <c r="G13" s="100"/>
      <c r="H13" s="539"/>
      <c r="I13" s="276"/>
      <c r="J13" s="280"/>
      <c r="K13" s="100"/>
      <c r="L13" s="100"/>
      <c r="M13" s="507"/>
      <c r="N13" s="276"/>
      <c r="O13" s="280"/>
      <c r="P13" s="100"/>
      <c r="Q13" s="100"/>
      <c r="R13" s="507"/>
      <c r="S13" s="507"/>
      <c r="T13" s="507"/>
    </row>
    <row r="14" spans="1:20" ht="12.75">
      <c r="A14" s="271"/>
      <c r="B14" s="281"/>
      <c r="C14" s="276"/>
      <c r="D14" s="280"/>
      <c r="E14" s="100"/>
      <c r="F14" s="100"/>
      <c r="G14" s="100"/>
      <c r="H14" s="539"/>
      <c r="I14" s="276"/>
      <c r="J14" s="280"/>
      <c r="K14" s="100"/>
      <c r="L14" s="100"/>
      <c r="M14" s="507"/>
      <c r="N14" s="276"/>
      <c r="O14" s="280"/>
      <c r="P14" s="100"/>
      <c r="Q14" s="100"/>
      <c r="R14" s="507"/>
      <c r="S14" s="507"/>
      <c r="T14" s="507"/>
    </row>
    <row r="15" spans="1:20" ht="38.25">
      <c r="A15" s="271" t="s">
        <v>288</v>
      </c>
      <c r="B15" s="279" t="s">
        <v>239</v>
      </c>
      <c r="C15" s="276" t="s">
        <v>77</v>
      </c>
      <c r="D15" s="280">
        <v>5.1</v>
      </c>
      <c r="E15" s="100"/>
      <c r="F15" s="100">
        <f aca="true" t="shared" si="0" ref="F15:F29">D15*E15</f>
        <v>0</v>
      </c>
      <c r="G15" s="100"/>
      <c r="H15" s="539"/>
      <c r="I15" s="276"/>
      <c r="J15" s="280"/>
      <c r="K15" s="100"/>
      <c r="L15" s="100"/>
      <c r="M15" s="507"/>
      <c r="N15" s="276"/>
      <c r="O15" s="280"/>
      <c r="P15" s="100"/>
      <c r="Q15" s="100"/>
      <c r="R15" s="507"/>
      <c r="S15" s="507"/>
      <c r="T15" s="507"/>
    </row>
    <row r="16" spans="1:20" ht="12.75">
      <c r="A16" s="271"/>
      <c r="B16" s="281"/>
      <c r="C16" s="276"/>
      <c r="D16" s="280"/>
      <c r="E16" s="100"/>
      <c r="F16" s="100"/>
      <c r="G16" s="100"/>
      <c r="H16" s="539"/>
      <c r="I16" s="276"/>
      <c r="J16" s="280"/>
      <c r="K16" s="100"/>
      <c r="L16" s="100"/>
      <c r="M16" s="507"/>
      <c r="N16" s="276"/>
      <c r="O16" s="280"/>
      <c r="P16" s="100"/>
      <c r="Q16" s="100"/>
      <c r="R16" s="507"/>
      <c r="S16" s="507"/>
      <c r="T16" s="507"/>
    </row>
    <row r="17" spans="1:20" ht="38.25">
      <c r="A17" s="271" t="s">
        <v>289</v>
      </c>
      <c r="B17" s="279" t="s">
        <v>238</v>
      </c>
      <c r="C17" s="276" t="s">
        <v>77</v>
      </c>
      <c r="D17" s="280">
        <v>34</v>
      </c>
      <c r="E17" s="100"/>
      <c r="F17" s="100">
        <f t="shared" si="0"/>
        <v>0</v>
      </c>
      <c r="G17" s="100"/>
      <c r="H17" s="539"/>
      <c r="I17" s="276"/>
      <c r="J17" s="280"/>
      <c r="K17" s="100"/>
      <c r="L17" s="100"/>
      <c r="M17" s="507"/>
      <c r="N17" s="276"/>
      <c r="O17" s="280"/>
      <c r="P17" s="100"/>
      <c r="Q17" s="100"/>
      <c r="R17" s="507"/>
      <c r="S17" s="507"/>
      <c r="T17" s="507"/>
    </row>
    <row r="18" spans="1:20" ht="12.75">
      <c r="A18" s="271"/>
      <c r="B18" s="281"/>
      <c r="C18" s="276"/>
      <c r="D18" s="280"/>
      <c r="E18" s="100"/>
      <c r="F18" s="100"/>
      <c r="G18" s="100"/>
      <c r="H18" s="539"/>
      <c r="I18" s="276"/>
      <c r="J18" s="280"/>
      <c r="K18" s="100"/>
      <c r="L18" s="100"/>
      <c r="M18" s="507"/>
      <c r="N18" s="276"/>
      <c r="O18" s="280"/>
      <c r="P18" s="100"/>
      <c r="Q18" s="100"/>
      <c r="R18" s="507"/>
      <c r="S18" s="507"/>
      <c r="T18" s="507"/>
    </row>
    <row r="19" spans="1:20" ht="25.5">
      <c r="A19" s="271" t="s">
        <v>290</v>
      </c>
      <c r="B19" s="279" t="s">
        <v>237</v>
      </c>
      <c r="C19" s="276" t="s">
        <v>77</v>
      </c>
      <c r="D19" s="280">
        <v>10</v>
      </c>
      <c r="E19" s="100"/>
      <c r="F19" s="100">
        <f t="shared" si="0"/>
        <v>0</v>
      </c>
      <c r="G19" s="100"/>
      <c r="H19" s="539"/>
      <c r="I19" s="276"/>
      <c r="J19" s="280"/>
      <c r="K19" s="100"/>
      <c r="L19" s="100"/>
      <c r="M19" s="507"/>
      <c r="N19" s="276"/>
      <c r="O19" s="280"/>
      <c r="P19" s="100"/>
      <c r="Q19" s="100"/>
      <c r="R19" s="507"/>
      <c r="S19" s="507"/>
      <c r="T19" s="507"/>
    </row>
    <row r="20" spans="1:20" ht="12.75">
      <c r="A20" s="271"/>
      <c r="B20" s="281"/>
      <c r="C20" s="276"/>
      <c r="D20" s="280"/>
      <c r="E20" s="100"/>
      <c r="F20" s="100"/>
      <c r="G20" s="100"/>
      <c r="H20" s="539"/>
      <c r="I20" s="276"/>
      <c r="J20" s="280"/>
      <c r="K20" s="100"/>
      <c r="L20" s="100"/>
      <c r="M20" s="507"/>
      <c r="N20" s="276"/>
      <c r="O20" s="280"/>
      <c r="P20" s="100"/>
      <c r="Q20" s="100"/>
      <c r="R20" s="507"/>
      <c r="S20" s="507"/>
      <c r="T20" s="507"/>
    </row>
    <row r="21" spans="1:20" ht="38.25">
      <c r="A21" s="271" t="s">
        <v>291</v>
      </c>
      <c r="B21" s="279" t="s">
        <v>236</v>
      </c>
      <c r="C21" s="276" t="s">
        <v>77</v>
      </c>
      <c r="D21" s="280">
        <v>41.3</v>
      </c>
      <c r="E21" s="100"/>
      <c r="F21" s="100">
        <f t="shared" si="0"/>
        <v>0</v>
      </c>
      <c r="G21" s="100"/>
      <c r="H21" s="539"/>
      <c r="I21" s="276"/>
      <c r="J21" s="280"/>
      <c r="K21" s="100"/>
      <c r="L21" s="100"/>
      <c r="M21" s="507"/>
      <c r="N21" s="276"/>
      <c r="O21" s="280"/>
      <c r="P21" s="100"/>
      <c r="Q21" s="100"/>
      <c r="R21" s="507"/>
      <c r="S21" s="507"/>
      <c r="T21" s="507"/>
    </row>
    <row r="22" spans="1:20" ht="12.75">
      <c r="A22" s="271"/>
      <c r="B22" s="281"/>
      <c r="C22" s="276"/>
      <c r="D22" s="280"/>
      <c r="E22" s="100"/>
      <c r="F22" s="100"/>
      <c r="G22" s="100"/>
      <c r="H22" s="539"/>
      <c r="I22" s="276"/>
      <c r="J22" s="280"/>
      <c r="K22" s="100"/>
      <c r="L22" s="100"/>
      <c r="M22" s="507"/>
      <c r="N22" s="276"/>
      <c r="O22" s="280"/>
      <c r="P22" s="100"/>
      <c r="Q22" s="100"/>
      <c r="R22" s="507"/>
      <c r="S22" s="507"/>
      <c r="T22" s="507"/>
    </row>
    <row r="23" spans="1:20" ht="25.5">
      <c r="A23" s="271" t="s">
        <v>292</v>
      </c>
      <c r="B23" s="279" t="s">
        <v>235</v>
      </c>
      <c r="C23" s="276" t="s">
        <v>77</v>
      </c>
      <c r="D23" s="280">
        <v>5</v>
      </c>
      <c r="E23" s="100"/>
      <c r="F23" s="100">
        <f t="shared" si="0"/>
        <v>0</v>
      </c>
      <c r="G23" s="100"/>
      <c r="H23" s="539"/>
      <c r="I23" s="276"/>
      <c r="J23" s="280"/>
      <c r="K23" s="100"/>
      <c r="L23" s="100"/>
      <c r="M23" s="507"/>
      <c r="N23" s="276"/>
      <c r="O23" s="280"/>
      <c r="P23" s="100"/>
      <c r="Q23" s="100"/>
      <c r="R23" s="507"/>
      <c r="S23" s="507"/>
      <c r="T23" s="507"/>
    </row>
    <row r="24" spans="1:20" ht="12.75">
      <c r="A24" s="271"/>
      <c r="B24" s="281"/>
      <c r="C24" s="276"/>
      <c r="D24" s="280"/>
      <c r="E24" s="100"/>
      <c r="F24" s="100"/>
      <c r="G24" s="100"/>
      <c r="H24" s="539"/>
      <c r="I24" s="276"/>
      <c r="J24" s="280"/>
      <c r="K24" s="100"/>
      <c r="L24" s="100"/>
      <c r="M24" s="507"/>
      <c r="N24" s="276"/>
      <c r="O24" s="280"/>
      <c r="P24" s="100"/>
      <c r="Q24" s="100"/>
      <c r="R24" s="507"/>
      <c r="S24" s="507"/>
      <c r="T24" s="507"/>
    </row>
    <row r="25" spans="1:20" ht="25.5">
      <c r="A25" s="271" t="s">
        <v>293</v>
      </c>
      <c r="B25" s="279" t="s">
        <v>858</v>
      </c>
      <c r="C25" s="276" t="s">
        <v>77</v>
      </c>
      <c r="D25" s="280">
        <v>3.5</v>
      </c>
      <c r="E25" s="100"/>
      <c r="F25" s="100">
        <f t="shared" si="0"/>
        <v>0</v>
      </c>
      <c r="G25" s="100"/>
      <c r="H25" s="539"/>
      <c r="I25" s="276"/>
      <c r="J25" s="280"/>
      <c r="K25" s="100"/>
      <c r="L25" s="100"/>
      <c r="M25" s="507"/>
      <c r="N25" s="276"/>
      <c r="O25" s="280"/>
      <c r="P25" s="100"/>
      <c r="Q25" s="100"/>
      <c r="R25" s="507"/>
      <c r="S25" s="507"/>
      <c r="T25" s="507"/>
    </row>
    <row r="26" spans="1:20" ht="12.75">
      <c r="A26" s="271"/>
      <c r="B26" s="281"/>
      <c r="C26" s="276"/>
      <c r="D26" s="280"/>
      <c r="E26" s="100"/>
      <c r="F26" s="100"/>
      <c r="G26" s="100"/>
      <c r="H26" s="539"/>
      <c r="I26" s="276"/>
      <c r="J26" s="280"/>
      <c r="K26" s="100"/>
      <c r="L26" s="100"/>
      <c r="M26" s="507"/>
      <c r="N26" s="276"/>
      <c r="O26" s="280"/>
      <c r="P26" s="100"/>
      <c r="Q26" s="100"/>
      <c r="R26" s="507"/>
      <c r="S26" s="507"/>
      <c r="T26" s="507"/>
    </row>
    <row r="27" spans="1:20" ht="38.25">
      <c r="A27" s="271" t="s">
        <v>294</v>
      </c>
      <c r="B27" s="279" t="s">
        <v>234</v>
      </c>
      <c r="C27" s="276" t="s">
        <v>73</v>
      </c>
      <c r="D27" s="280">
        <v>2.9</v>
      </c>
      <c r="E27" s="100"/>
      <c r="F27" s="100">
        <f t="shared" si="0"/>
        <v>0</v>
      </c>
      <c r="G27" s="100"/>
      <c r="H27" s="539"/>
      <c r="I27" s="276"/>
      <c r="J27" s="280"/>
      <c r="K27" s="100"/>
      <c r="L27" s="100"/>
      <c r="M27" s="507"/>
      <c r="N27" s="276"/>
      <c r="O27" s="280"/>
      <c r="P27" s="100"/>
      <c r="Q27" s="100"/>
      <c r="R27" s="507"/>
      <c r="S27" s="507"/>
      <c r="T27" s="507"/>
    </row>
    <row r="28" spans="1:20" ht="12.75">
      <c r="A28" s="271"/>
      <c r="B28" s="281"/>
      <c r="C28" s="276"/>
      <c r="D28" s="280"/>
      <c r="E28" s="100"/>
      <c r="F28" s="100"/>
      <c r="G28" s="100"/>
      <c r="H28" s="539"/>
      <c r="I28" s="276"/>
      <c r="J28" s="280"/>
      <c r="K28" s="100"/>
      <c r="L28" s="100"/>
      <c r="M28" s="507"/>
      <c r="N28" s="276"/>
      <c r="O28" s="280"/>
      <c r="P28" s="100"/>
      <c r="Q28" s="100"/>
      <c r="R28" s="507"/>
      <c r="S28" s="507"/>
      <c r="T28" s="507"/>
    </row>
    <row r="29" spans="1:20" ht="38.25">
      <c r="A29" s="271" t="s">
        <v>859</v>
      </c>
      <c r="B29" s="279" t="s">
        <v>295</v>
      </c>
      <c r="C29" s="276" t="s">
        <v>77</v>
      </c>
      <c r="D29" s="280">
        <v>5</v>
      </c>
      <c r="E29" s="100"/>
      <c r="F29" s="100">
        <f t="shared" si="0"/>
        <v>0</v>
      </c>
      <c r="G29" s="100"/>
      <c r="H29" s="539"/>
      <c r="I29" s="276"/>
      <c r="J29" s="280"/>
      <c r="K29" s="100"/>
      <c r="L29" s="100"/>
      <c r="M29" s="507"/>
      <c r="N29" s="276"/>
      <c r="O29" s="280"/>
      <c r="P29" s="100"/>
      <c r="Q29" s="100"/>
      <c r="R29" s="507"/>
      <c r="S29" s="507"/>
      <c r="T29" s="507"/>
    </row>
    <row r="30" spans="1:20" ht="12.75">
      <c r="A30" s="86"/>
      <c r="B30" s="87" t="str">
        <f>B5</f>
        <v>KROVSKO - KLEPARSKA DELA</v>
      </c>
      <c r="C30" s="109"/>
      <c r="D30" s="110"/>
      <c r="E30" s="89" t="s">
        <v>74</v>
      </c>
      <c r="F30" s="94">
        <f>SUM(F7:F29)</f>
        <v>0</v>
      </c>
      <c r="G30" s="321"/>
      <c r="H30" s="507"/>
      <c r="I30" s="327"/>
      <c r="J30" s="319"/>
      <c r="K30" s="540"/>
      <c r="L30" s="321"/>
      <c r="M30" s="507"/>
      <c r="N30" s="327"/>
      <c r="O30" s="319"/>
      <c r="P30" s="540"/>
      <c r="Q30" s="321"/>
      <c r="R30" s="507"/>
      <c r="S30" s="507"/>
      <c r="T30" s="507"/>
    </row>
    <row r="31" spans="1:20" ht="12.75">
      <c r="A31" s="1"/>
      <c r="B31" s="2"/>
      <c r="C31" s="3"/>
      <c r="D31" s="3"/>
      <c r="E31" s="4"/>
      <c r="F31" s="1"/>
      <c r="G31" s="271"/>
      <c r="H31" s="507"/>
      <c r="I31" s="287"/>
      <c r="J31" s="287"/>
      <c r="K31" s="312"/>
      <c r="L31" s="271"/>
      <c r="M31" s="507"/>
      <c r="N31" s="287"/>
      <c r="O31" s="287"/>
      <c r="P31" s="312"/>
      <c r="Q31" s="271"/>
      <c r="R31" s="507"/>
      <c r="S31" s="507"/>
      <c r="T31" s="507"/>
    </row>
    <row r="32" spans="7:20" ht="12.75">
      <c r="G32" s="457"/>
      <c r="H32" s="507"/>
      <c r="I32" s="456"/>
      <c r="J32" s="456"/>
      <c r="K32" s="536"/>
      <c r="L32" s="457"/>
      <c r="M32" s="507"/>
      <c r="N32" s="456"/>
      <c r="O32" s="456"/>
      <c r="P32" s="536"/>
      <c r="Q32" s="457"/>
      <c r="R32" s="507"/>
      <c r="S32" s="507"/>
      <c r="T32" s="507"/>
    </row>
    <row r="33" spans="7:20" ht="12.75">
      <c r="G33" s="457"/>
      <c r="H33" s="507"/>
      <c r="I33" s="456"/>
      <c r="J33" s="456"/>
      <c r="K33" s="536"/>
      <c r="L33" s="457"/>
      <c r="M33" s="507"/>
      <c r="N33" s="456"/>
      <c r="O33" s="456"/>
      <c r="P33" s="536"/>
      <c r="Q33" s="457"/>
      <c r="R33" s="507"/>
      <c r="S33" s="507"/>
      <c r="T33" s="507"/>
    </row>
    <row r="34" spans="7:20" ht="12.75">
      <c r="G34" s="457"/>
      <c r="H34" s="507"/>
      <c r="I34" s="456"/>
      <c r="J34" s="456"/>
      <c r="K34" s="536"/>
      <c r="L34" s="457"/>
      <c r="M34" s="507"/>
      <c r="N34" s="456"/>
      <c r="O34" s="456"/>
      <c r="P34" s="536"/>
      <c r="Q34" s="457"/>
      <c r="R34" s="507"/>
      <c r="S34" s="507"/>
      <c r="T34" s="507"/>
    </row>
    <row r="35" spans="7:20" ht="12.75">
      <c r="G35" s="457"/>
      <c r="H35" s="507"/>
      <c r="I35" s="456"/>
      <c r="J35" s="456"/>
      <c r="K35" s="536"/>
      <c r="L35" s="457"/>
      <c r="M35" s="507"/>
      <c r="N35" s="456"/>
      <c r="O35" s="456"/>
      <c r="P35" s="536"/>
      <c r="Q35" s="457"/>
      <c r="R35" s="507"/>
      <c r="S35" s="507"/>
      <c r="T35" s="507"/>
    </row>
  </sheetData>
  <sheetProtection selectLockedCells="1" selectUnlockedCells="1"/>
  <mergeCells count="4">
    <mergeCell ref="A2:B2"/>
    <mergeCell ref="C2:F2"/>
    <mergeCell ref="I2:L2"/>
    <mergeCell ref="N2:Q2"/>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indexed="45"/>
  </sheetPr>
  <dimension ref="A1:N20"/>
  <sheetViews>
    <sheetView view="pageBreakPreview" zoomScaleSheetLayoutView="100" zoomScalePageLayoutView="0" workbookViewId="0" topLeftCell="A1">
      <selection activeCell="F14" sqref="F14"/>
    </sheetView>
  </sheetViews>
  <sheetFormatPr defaultColWidth="9.00390625" defaultRowHeight="12.75"/>
  <cols>
    <col min="1" max="1" width="5.75390625" style="34" customWidth="1"/>
    <col min="2" max="2" width="45.75390625" style="35" customWidth="1"/>
    <col min="3" max="3" width="5.75390625" style="36" customWidth="1"/>
    <col min="4" max="4" width="8.75390625" style="36" customWidth="1"/>
    <col min="5" max="5" width="10.75390625" style="37" customWidth="1"/>
    <col min="6" max="7" width="11.75390625" style="34" customWidth="1"/>
    <col min="8" max="8" width="9.125" style="483" customWidth="1"/>
    <col min="9" max="9" width="5.75390625" style="36" customWidth="1"/>
    <col min="10" max="10" width="8.75390625" style="36" customWidth="1"/>
    <col min="11" max="11" width="10.75390625" style="37" customWidth="1"/>
    <col min="12" max="12" width="11.75390625" style="34" customWidth="1"/>
    <col min="13" max="16384" width="9.125" style="5" customWidth="1"/>
  </cols>
  <sheetData>
    <row r="1" spans="1:14" ht="12.75">
      <c r="A1" s="1"/>
      <c r="B1" s="2"/>
      <c r="C1" s="3"/>
      <c r="D1" s="3"/>
      <c r="E1" s="4"/>
      <c r="F1" s="1"/>
      <c r="G1" s="271"/>
      <c r="H1" s="506"/>
      <c r="I1" s="287"/>
      <c r="J1" s="287"/>
      <c r="K1" s="312"/>
      <c r="L1" s="271"/>
      <c r="M1" s="507"/>
      <c r="N1" s="507"/>
    </row>
    <row r="2" spans="1:14" ht="12.75">
      <c r="A2" s="567" t="s">
        <v>0</v>
      </c>
      <c r="B2" s="567"/>
      <c r="C2" s="568" t="s">
        <v>216</v>
      </c>
      <c r="D2" s="568"/>
      <c r="E2" s="568"/>
      <c r="F2" s="572"/>
      <c r="G2" s="493"/>
      <c r="H2" s="506"/>
      <c r="I2" s="573"/>
      <c r="J2" s="573"/>
      <c r="K2" s="573"/>
      <c r="L2" s="573"/>
      <c r="M2" s="507"/>
      <c r="N2" s="507"/>
    </row>
    <row r="3" spans="1:14" ht="12.75">
      <c r="A3" s="6" t="s">
        <v>61</v>
      </c>
      <c r="B3" s="7" t="s">
        <v>62</v>
      </c>
      <c r="C3" s="8" t="s">
        <v>143</v>
      </c>
      <c r="D3" s="9" t="s">
        <v>63</v>
      </c>
      <c r="E3" s="10" t="s">
        <v>226</v>
      </c>
      <c r="F3" s="527" t="s">
        <v>227</v>
      </c>
      <c r="G3" s="528"/>
      <c r="H3" s="506"/>
      <c r="I3" s="529"/>
      <c r="J3" s="530"/>
      <c r="K3" s="531"/>
      <c r="L3" s="528"/>
      <c r="M3" s="507"/>
      <c r="N3" s="507"/>
    </row>
    <row r="4" spans="1:14" ht="12.75">
      <c r="A4" s="12"/>
      <c r="B4" s="13"/>
      <c r="C4" s="14"/>
      <c r="D4" s="15"/>
      <c r="E4" s="16"/>
      <c r="F4" s="17"/>
      <c r="G4" s="302"/>
      <c r="H4" s="506"/>
      <c r="I4" s="299"/>
      <c r="J4" s="300"/>
      <c r="K4" s="301"/>
      <c r="L4" s="302"/>
      <c r="M4" s="507"/>
      <c r="N4" s="507"/>
    </row>
    <row r="5" spans="1:14" ht="12.75">
      <c r="A5" s="18" t="s">
        <v>260</v>
      </c>
      <c r="B5" s="19" t="s">
        <v>259</v>
      </c>
      <c r="C5" s="20"/>
      <c r="D5" s="115"/>
      <c r="E5" s="22"/>
      <c r="F5" s="22"/>
      <c r="G5" s="328"/>
      <c r="H5" s="506"/>
      <c r="I5" s="327"/>
      <c r="J5" s="319"/>
      <c r="K5" s="328"/>
      <c r="L5" s="328"/>
      <c r="M5" s="507"/>
      <c r="N5" s="507"/>
    </row>
    <row r="6" spans="1:14" ht="12.75">
      <c r="A6" s="18"/>
      <c r="B6" s="116"/>
      <c r="C6" s="20"/>
      <c r="D6" s="115"/>
      <c r="E6" s="22"/>
      <c r="F6" s="22"/>
      <c r="G6" s="328"/>
      <c r="H6" s="506"/>
      <c r="I6" s="327"/>
      <c r="J6" s="319"/>
      <c r="K6" s="328"/>
      <c r="L6" s="328"/>
      <c r="M6" s="507"/>
      <c r="N6" s="507"/>
    </row>
    <row r="7" spans="1:14" ht="51">
      <c r="A7" s="288" t="s">
        <v>93</v>
      </c>
      <c r="B7" s="279" t="s">
        <v>261</v>
      </c>
      <c r="C7" s="287" t="s">
        <v>73</v>
      </c>
      <c r="D7" s="276">
        <v>3</v>
      </c>
      <c r="E7" s="277"/>
      <c r="F7" s="277">
        <f>E7*D7</f>
        <v>0</v>
      </c>
      <c r="G7" s="277"/>
      <c r="H7" s="509"/>
      <c r="I7" s="287"/>
      <c r="J7" s="276"/>
      <c r="K7" s="277"/>
      <c r="L7" s="277"/>
      <c r="M7" s="507"/>
      <c r="N7" s="507"/>
    </row>
    <row r="8" spans="1:14" ht="12.75">
      <c r="A8" s="288"/>
      <c r="B8" s="279"/>
      <c r="C8" s="287"/>
      <c r="D8" s="276"/>
      <c r="E8" s="277"/>
      <c r="F8" s="277"/>
      <c r="G8" s="277"/>
      <c r="H8" s="509"/>
      <c r="I8" s="287"/>
      <c r="J8" s="276"/>
      <c r="K8" s="277"/>
      <c r="L8" s="277"/>
      <c r="M8" s="507"/>
      <c r="N8" s="507"/>
    </row>
    <row r="9" spans="1:14" ht="89.25">
      <c r="A9" s="288" t="s">
        <v>296</v>
      </c>
      <c r="B9" s="126" t="s">
        <v>262</v>
      </c>
      <c r="C9" s="287" t="s">
        <v>73</v>
      </c>
      <c r="D9" s="276">
        <v>46.55</v>
      </c>
      <c r="E9" s="277"/>
      <c r="F9" s="277">
        <f>E9*D9</f>
        <v>0</v>
      </c>
      <c r="G9" s="277"/>
      <c r="H9" s="509"/>
      <c r="I9" s="287"/>
      <c r="J9" s="276"/>
      <c r="K9" s="277"/>
      <c r="L9" s="277"/>
      <c r="M9" s="507"/>
      <c r="N9" s="507"/>
    </row>
    <row r="10" spans="1:14" ht="12.75">
      <c r="A10" s="288"/>
      <c r="B10" s="126"/>
      <c r="C10" s="287"/>
      <c r="D10" s="276"/>
      <c r="E10" s="277"/>
      <c r="F10" s="277"/>
      <c r="G10" s="277"/>
      <c r="H10" s="509"/>
      <c r="I10" s="287"/>
      <c r="J10" s="276"/>
      <c r="K10" s="277"/>
      <c r="L10" s="277"/>
      <c r="M10" s="507"/>
      <c r="N10" s="507"/>
    </row>
    <row r="11" spans="1:14" ht="38.25">
      <c r="A11" s="288" t="s">
        <v>297</v>
      </c>
      <c r="B11" s="126" t="s">
        <v>263</v>
      </c>
      <c r="C11" s="287" t="s">
        <v>77</v>
      </c>
      <c r="D11" s="276">
        <v>10.8</v>
      </c>
      <c r="E11" s="277"/>
      <c r="F11" s="277">
        <f>E11*D11</f>
        <v>0</v>
      </c>
      <c r="G11" s="277"/>
      <c r="H11" s="509"/>
      <c r="I11" s="287"/>
      <c r="J11" s="276"/>
      <c r="K11" s="277"/>
      <c r="L11" s="277"/>
      <c r="M11" s="507"/>
      <c r="N11" s="507"/>
    </row>
    <row r="12" spans="1:14" ht="12.75">
      <c r="A12" s="288"/>
      <c r="B12" s="126"/>
      <c r="C12" s="287"/>
      <c r="D12" s="276"/>
      <c r="E12" s="277"/>
      <c r="F12" s="277"/>
      <c r="G12" s="277"/>
      <c r="H12" s="509"/>
      <c r="I12" s="287"/>
      <c r="J12" s="276"/>
      <c r="K12" s="277"/>
      <c r="L12" s="277"/>
      <c r="M12" s="507"/>
      <c r="N12" s="507"/>
    </row>
    <row r="13" spans="1:14" ht="51">
      <c r="A13" s="288" t="s">
        <v>329</v>
      </c>
      <c r="B13" s="126" t="s">
        <v>860</v>
      </c>
      <c r="C13" s="287" t="s">
        <v>77</v>
      </c>
      <c r="D13" s="276">
        <v>4.55</v>
      </c>
      <c r="E13" s="277"/>
      <c r="F13" s="277">
        <f>E13*D13</f>
        <v>0</v>
      </c>
      <c r="G13" s="277"/>
      <c r="H13" s="509"/>
      <c r="I13" s="287"/>
      <c r="J13" s="276"/>
      <c r="K13" s="277"/>
      <c r="L13" s="277"/>
      <c r="M13" s="507"/>
      <c r="N13" s="507"/>
    </row>
    <row r="14" spans="1:14" ht="12.75">
      <c r="A14" s="86"/>
      <c r="B14" s="87" t="s">
        <v>259</v>
      </c>
      <c r="C14" s="109"/>
      <c r="D14" s="117"/>
      <c r="E14" s="118" t="s">
        <v>74</v>
      </c>
      <c r="F14" s="94">
        <f>SUM(F7:F13)</f>
        <v>0</v>
      </c>
      <c r="G14" s="321"/>
      <c r="H14" s="506"/>
      <c r="I14" s="327"/>
      <c r="J14" s="276"/>
      <c r="K14" s="328"/>
      <c r="L14" s="321"/>
      <c r="M14" s="507"/>
      <c r="N14" s="507"/>
    </row>
    <row r="15" spans="1:14" ht="12.75">
      <c r="A15" s="1"/>
      <c r="B15" s="2"/>
      <c r="C15" s="3"/>
      <c r="D15" s="3"/>
      <c r="E15" s="4"/>
      <c r="F15" s="1"/>
      <c r="G15" s="271"/>
      <c r="H15" s="506"/>
      <c r="I15" s="287"/>
      <c r="J15" s="287"/>
      <c r="K15" s="312"/>
      <c r="L15" s="271"/>
      <c r="M15" s="507"/>
      <c r="N15" s="507"/>
    </row>
    <row r="16" spans="7:14" ht="12.75">
      <c r="G16" s="457"/>
      <c r="H16" s="506"/>
      <c r="I16" s="456"/>
      <c r="J16" s="456"/>
      <c r="K16" s="536"/>
      <c r="L16" s="457"/>
      <c r="M16" s="507"/>
      <c r="N16" s="507"/>
    </row>
    <row r="17" spans="7:14" ht="12.75">
      <c r="G17" s="457"/>
      <c r="H17" s="506"/>
      <c r="I17" s="456"/>
      <c r="J17" s="456"/>
      <c r="K17" s="536"/>
      <c r="L17" s="457"/>
      <c r="M17" s="507"/>
      <c r="N17" s="507"/>
    </row>
    <row r="18" spans="7:14" ht="12.75">
      <c r="G18" s="457"/>
      <c r="H18" s="506"/>
      <c r="I18" s="456"/>
      <c r="J18" s="456"/>
      <c r="K18" s="536"/>
      <c r="L18" s="457"/>
      <c r="M18" s="507"/>
      <c r="N18" s="507"/>
    </row>
    <row r="19" spans="7:14" ht="12.75">
      <c r="G19" s="457"/>
      <c r="H19" s="506"/>
      <c r="I19" s="456"/>
      <c r="J19" s="456"/>
      <c r="K19" s="536"/>
      <c r="L19" s="457"/>
      <c r="M19" s="507"/>
      <c r="N19" s="507"/>
    </row>
    <row r="20" spans="7:14" ht="12.75">
      <c r="G20" s="457"/>
      <c r="H20" s="506"/>
      <c r="I20" s="456"/>
      <c r="J20" s="456"/>
      <c r="K20" s="536"/>
      <c r="L20" s="457"/>
      <c r="M20" s="507"/>
      <c r="N20" s="507"/>
    </row>
  </sheetData>
  <sheetProtection/>
  <mergeCells count="3">
    <mergeCell ref="A2:B2"/>
    <mergeCell ref="C2:F2"/>
    <mergeCell ref="I2:L2"/>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indexed="45"/>
  </sheetPr>
  <dimension ref="A1:F13"/>
  <sheetViews>
    <sheetView view="pageBreakPreview" zoomScaleSheetLayoutView="100" zoomScalePageLayoutView="0" workbookViewId="0" topLeftCell="A1">
      <selection activeCell="F12" sqref="F12"/>
    </sheetView>
  </sheetViews>
  <sheetFormatPr defaultColWidth="8.75390625" defaultRowHeight="12.75"/>
  <cols>
    <col min="1" max="1" width="5.75390625" style="34" customWidth="1"/>
    <col min="2" max="2" width="45.75390625" style="35" customWidth="1"/>
    <col min="3" max="3" width="5.75390625" style="36" customWidth="1"/>
    <col min="4" max="4" width="8.75390625" style="36" customWidth="1"/>
    <col min="5" max="5" width="10.75390625" style="34" customWidth="1"/>
    <col min="6" max="6" width="11.75390625" style="34" customWidth="1"/>
    <col min="7" max="16384" width="8.75390625" style="5" customWidth="1"/>
  </cols>
  <sheetData>
    <row r="1" spans="1:6" ht="12.75">
      <c r="A1" s="1"/>
      <c r="B1" s="2"/>
      <c r="C1" s="3"/>
      <c r="D1" s="3"/>
      <c r="E1" s="1"/>
      <c r="F1" s="1"/>
    </row>
    <row r="2" spans="1:6" ht="12.75" customHeight="1">
      <c r="A2" s="567" t="s">
        <v>0</v>
      </c>
      <c r="B2" s="567"/>
      <c r="C2" s="568" t="s">
        <v>216</v>
      </c>
      <c r="D2" s="568"/>
      <c r="E2" s="568"/>
      <c r="F2" s="568"/>
    </row>
    <row r="3" spans="1:6" ht="12.75">
      <c r="A3" s="6" t="s">
        <v>61</v>
      </c>
      <c r="B3" s="7" t="s">
        <v>62</v>
      </c>
      <c r="C3" s="8" t="s">
        <v>143</v>
      </c>
      <c r="D3" s="9" t="s">
        <v>63</v>
      </c>
      <c r="E3" s="10" t="s">
        <v>226</v>
      </c>
      <c r="F3" s="11" t="s">
        <v>227</v>
      </c>
    </row>
    <row r="4" spans="1:6" ht="12.75">
      <c r="A4" s="119"/>
      <c r="B4" s="120"/>
      <c r="C4" s="121"/>
      <c r="D4" s="122"/>
      <c r="E4" s="123"/>
      <c r="F4" s="123"/>
    </row>
    <row r="5" spans="1:6" ht="12.75">
      <c r="A5" s="18" t="s">
        <v>94</v>
      </c>
      <c r="B5" s="19" t="s">
        <v>96</v>
      </c>
      <c r="C5" s="20"/>
      <c r="D5" s="115"/>
      <c r="E5" s="22"/>
      <c r="F5" s="22"/>
    </row>
    <row r="6" spans="1:6" ht="12.75">
      <c r="A6" s="18"/>
      <c r="B6" s="24"/>
      <c r="C6" s="20"/>
      <c r="D6" s="115"/>
      <c r="E6" s="22"/>
      <c r="F6" s="22"/>
    </row>
    <row r="7" spans="1:6" ht="89.25">
      <c r="A7" s="288" t="s">
        <v>791</v>
      </c>
      <c r="B7" s="279" t="s">
        <v>1012</v>
      </c>
      <c r="C7" s="287" t="s">
        <v>73</v>
      </c>
      <c r="D7" s="276">
        <v>22.05</v>
      </c>
      <c r="E7" s="100"/>
      <c r="F7" s="277">
        <f>+D7*E7</f>
        <v>0</v>
      </c>
    </row>
    <row r="8" spans="1:6" ht="12.75">
      <c r="A8" s="288"/>
      <c r="B8" s="281"/>
      <c r="C8" s="287"/>
      <c r="D8" s="319"/>
      <c r="E8" s="320"/>
      <c r="F8" s="321"/>
    </row>
    <row r="9" spans="1:6" ht="89.25">
      <c r="A9" s="288" t="s">
        <v>792</v>
      </c>
      <c r="B9" s="279" t="s">
        <v>1013</v>
      </c>
      <c r="C9" s="287" t="s">
        <v>77</v>
      </c>
      <c r="D9" s="276">
        <v>20.5</v>
      </c>
      <c r="E9" s="100"/>
      <c r="F9" s="277">
        <f>+D9*E9</f>
        <v>0</v>
      </c>
    </row>
    <row r="10" spans="1:6" ht="12.75">
      <c r="A10" s="288"/>
      <c r="B10" s="281"/>
      <c r="C10" s="287"/>
      <c r="D10" s="319"/>
      <c r="E10" s="320"/>
      <c r="F10" s="321"/>
    </row>
    <row r="11" spans="1:6" ht="89.25">
      <c r="A11" s="288" t="s">
        <v>793</v>
      </c>
      <c r="B11" s="279" t="s">
        <v>1004</v>
      </c>
      <c r="C11" s="287" t="s">
        <v>73</v>
      </c>
      <c r="D11" s="276">
        <v>34.05</v>
      </c>
      <c r="E11" s="100"/>
      <c r="F11" s="277">
        <f>+D11*E11</f>
        <v>0</v>
      </c>
    </row>
    <row r="12" spans="1:6" ht="12.75">
      <c r="A12" s="322"/>
      <c r="B12" s="293" t="s">
        <v>19</v>
      </c>
      <c r="C12" s="323"/>
      <c r="D12" s="324"/>
      <c r="E12" s="325" t="s">
        <v>74</v>
      </c>
      <c r="F12" s="326">
        <f>SUM(F7:F11)</f>
        <v>0</v>
      </c>
    </row>
    <row r="13" spans="1:6" ht="12.75">
      <c r="A13" s="1"/>
      <c r="B13" s="2"/>
      <c r="C13" s="3"/>
      <c r="D13" s="3"/>
      <c r="E13" s="1"/>
      <c r="F13" s="1"/>
    </row>
  </sheetData>
  <sheetProtection selectLockedCells="1" selectUnlockedCells="1"/>
  <mergeCells count="2">
    <mergeCell ref="A2:B2"/>
    <mergeCell ref="C2:F2"/>
  </mergeCells>
  <printOptions/>
  <pageMargins left="0.7" right="0.7" top="0.75" bottom="0.75" header="0.3" footer="0.3"/>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24869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Pavel Cigoj</dc:creator>
  <cp:keywords/>
  <dc:description/>
  <cp:lastModifiedBy>Boštjan Kravos</cp:lastModifiedBy>
  <cp:lastPrinted>2019-10-07T05:35:20Z</cp:lastPrinted>
  <dcterms:created xsi:type="dcterms:W3CDTF">2014-11-15T11:39:54Z</dcterms:created>
  <dcterms:modified xsi:type="dcterms:W3CDTF">2021-02-02T12:25:11Z</dcterms:modified>
  <cp:category/>
  <cp:version/>
  <cp:contentType/>
  <cp:contentStatus/>
  <cp:revision>383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