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ODATKI\JAVNA NAROČILA\NAROČANJE, NAROČILA\VELIKA NAROČILA 4301\2014\4301-7-2014 ENERGETSKO UČINKOVITA SANACIJA VRTCA OB HUBLJU\"/>
    </mc:Choice>
  </mc:AlternateContent>
  <bookViews>
    <workbookView xWindow="0" yWindow="0" windowWidth="28800" windowHeight="13125"/>
  </bookViews>
  <sheets>
    <sheet name="popis del" sheetId="1" r:id="rId1"/>
  </sheets>
  <definedNames>
    <definedName name="_xlnm.Print_Area" localSheetId="0">'popis del'!$A$1:$F$355</definedName>
  </definedNames>
  <calcPr calcId="152511"/>
</workbook>
</file>

<file path=xl/calcChain.xml><?xml version="1.0" encoding="utf-8"?>
<calcChain xmlns="http://schemas.openxmlformats.org/spreadsheetml/2006/main">
  <c r="F148" i="1" l="1"/>
  <c r="D249" i="1"/>
  <c r="F249" i="1" s="1"/>
  <c r="F255" i="1"/>
  <c r="F257" i="1" l="1"/>
  <c r="F186" i="1" s="1"/>
  <c r="F306" i="1"/>
  <c r="F110" i="1"/>
  <c r="F98" i="1" l="1"/>
  <c r="F354" i="1" l="1"/>
  <c r="F355" i="1" s="1"/>
  <c r="D168" i="1"/>
  <c r="D274" i="1" l="1"/>
  <c r="F313" i="1"/>
  <c r="F315" i="1" s="1"/>
  <c r="F265" i="1" s="1"/>
  <c r="F331" i="1"/>
  <c r="F240" i="1"/>
  <c r="D230" i="1"/>
  <c r="F230" i="1" s="1"/>
  <c r="F227" i="1"/>
  <c r="F225" i="1"/>
  <c r="F223" i="1"/>
  <c r="F221" i="1"/>
  <c r="F197" i="1"/>
  <c r="F237" i="1" l="1"/>
  <c r="F242" i="1" s="1"/>
  <c r="F147" i="1"/>
  <c r="F151" i="1"/>
  <c r="F154" i="1"/>
  <c r="F232" i="1"/>
  <c r="F297" i="1"/>
  <c r="D158" i="1" l="1"/>
  <c r="D156" i="1" s="1"/>
  <c r="F175" i="1"/>
  <c r="F177" i="1" s="1"/>
  <c r="F77" i="1" s="1"/>
  <c r="F156" i="1" l="1"/>
  <c r="F158" i="1"/>
  <c r="F90" i="1" l="1"/>
  <c r="F95" i="1" l="1"/>
  <c r="F304" i="1" l="1"/>
  <c r="F308" i="1" l="1"/>
  <c r="F264" i="1" s="1"/>
  <c r="F247" i="1"/>
  <c r="F251" i="1" s="1"/>
  <c r="F185" i="1" s="1"/>
  <c r="F184" i="1" l="1"/>
  <c r="F107" i="1" l="1"/>
  <c r="F93" i="1"/>
  <c r="F299" i="1" l="1"/>
  <c r="F263" i="1" s="1"/>
  <c r="F194" i="1" l="1"/>
  <c r="F274" i="1"/>
  <c r="F196" i="1"/>
  <c r="F195" i="1"/>
  <c r="F86" i="1"/>
  <c r="F199" i="1" l="1"/>
  <c r="F276" i="1"/>
  <c r="F262" i="1" s="1"/>
  <c r="F267" i="1" l="1"/>
  <c r="E10" i="1" s="1"/>
  <c r="F182" i="1"/>
  <c r="F322" i="1" l="1"/>
  <c r="F112" i="1" l="1"/>
  <c r="F74" i="1" l="1"/>
  <c r="F168" i="1" l="1"/>
  <c r="F170" i="1" l="1"/>
  <c r="F89" i="1"/>
  <c r="F329" i="1" l="1"/>
  <c r="F333" i="1" s="1"/>
  <c r="F321" i="1" l="1"/>
  <c r="F324" i="1" s="1"/>
  <c r="F76" i="1"/>
  <c r="F84" i="1"/>
  <c r="F100" i="1" s="1"/>
  <c r="E11" i="1" l="1"/>
  <c r="F160" i="1"/>
  <c r="F75" i="1" l="1"/>
  <c r="F73" i="1"/>
  <c r="F79" i="1" l="1"/>
  <c r="E8" i="1" s="1"/>
  <c r="F183" i="1" l="1"/>
  <c r="F188" i="1" s="1"/>
  <c r="E9" i="1" l="1"/>
  <c r="E13" i="1" l="1"/>
  <c r="E14" i="1" l="1"/>
  <c r="E15" i="1" s="1"/>
</calcChain>
</file>

<file path=xl/comments1.xml><?xml version="1.0" encoding="utf-8"?>
<comments xmlns="http://schemas.openxmlformats.org/spreadsheetml/2006/main">
  <authors>
    <author>Boštjan Kravos</author>
  </authors>
  <commentList>
    <comment ref="E148" authorId="0" shapeId="0">
      <text>
        <r>
          <rPr>
            <b/>
            <sz val="9"/>
            <color indexed="81"/>
            <rFont val="Segoe UI"/>
            <family val="2"/>
            <charset val="238"/>
          </rPr>
          <t>Boštjan Kravos:</t>
        </r>
        <r>
          <rPr>
            <sz val="9"/>
            <color indexed="81"/>
            <rFont val="Segoe UI"/>
            <family val="2"/>
            <charset val="238"/>
          </rPr>
          <t xml:space="preserve">
0,44m2/okno
0,44m2*20€/m2</t>
        </r>
      </text>
    </comment>
  </commentList>
</comments>
</file>

<file path=xl/sharedStrings.xml><?xml version="1.0" encoding="utf-8"?>
<sst xmlns="http://schemas.openxmlformats.org/spreadsheetml/2006/main" count="342" uniqueCount="224">
  <si>
    <t>REKAPITULACIJA</t>
  </si>
  <si>
    <t>1.</t>
  </si>
  <si>
    <t>FASADA</t>
  </si>
  <si>
    <t>2.</t>
  </si>
  <si>
    <t>3.</t>
  </si>
  <si>
    <t>m2</t>
  </si>
  <si>
    <t>FASADERSKA  DELA SKUPAJ =</t>
  </si>
  <si>
    <t>kos</t>
  </si>
  <si>
    <t>m1</t>
  </si>
  <si>
    <t>Opis dela :</t>
  </si>
  <si>
    <t>Splošni pogoji:</t>
  </si>
  <si>
    <t>Splošni pogoji :</t>
  </si>
  <si>
    <t>V ceni je potrebno zajeti tudi vsa tesnenja in lepljenja stekel s silikonskimi kiti. Vsi popisi veljajo za gotove vgrajene elemente.</t>
  </si>
  <si>
    <t>Za vsa dela je izvajalec del dolžan izdelati delavniške načrte, ki jih potrdi projektant. Vse mere je preveriti na licu mesta. V ceni je zajeti vse eventuelne potrebne slepe okvirje. Pri izdelavi ponudbe pregledati sheme.</t>
  </si>
  <si>
    <t>4.</t>
  </si>
  <si>
    <t>RUŠITVENA  DELA :</t>
  </si>
  <si>
    <t>Splošna določila in pogoji za rušitvena dela:</t>
  </si>
  <si>
    <t>Izvajalec rušitvenih del mora upoštevati vse varstvene in druge ukrepe, ki so predpisani s standardi in pravilniki.</t>
  </si>
  <si>
    <t>Pri izvajanju del mora izvajalec posvetiti pozornost tudi omejitvi hrupa, glede na trenutne dejavnosti v okolici rušenja.</t>
  </si>
  <si>
    <t>Izvajalec rušitvenih del mora izdelati elaborat varstva pri delu, ki je prilagojen izbrani tehnologiji rušenja in je v skladu z veljavnimi predpisi in standardi.</t>
  </si>
  <si>
    <t>Dela se morajo izvajati po določilih veljavnih tehničnih predpisov in normativov v soglasju z obveznimi standardi.</t>
  </si>
  <si>
    <t>Vgrajeni materiali za vsa dela morajo po kvaliteti ustrezati določilom veljavnih tehničnih predpisov in standardov.</t>
  </si>
  <si>
    <t>V ceni vseh postavk je zajeti vsa dela, ves osnovni in pritrdilni material, vse prenose, vse za gotove vgrajene elemente, točne dimenzije posameznih elementov, stikovanja in sidranja.</t>
  </si>
  <si>
    <t>5.</t>
  </si>
  <si>
    <t>Opis in karakteristike oken:</t>
  </si>
  <si>
    <t>Okna imajo enoročno kombinirano okovje z večtočkovnim zapiranjem in pololivo za okna. Varnostno okovje WK1 po DIN V ENV 1627.</t>
  </si>
  <si>
    <t>Opis in karakteristike vrat:</t>
  </si>
  <si>
    <t>ZIDARSKA DELA</t>
  </si>
  <si>
    <t>FASADERSKA DELA</t>
  </si>
  <si>
    <t>SLIKOPLESKARSKA DELA</t>
  </si>
  <si>
    <t>SKUPAJ</t>
  </si>
  <si>
    <t>Ponujene materiale in izvedbe mora potrditi projektant oz. investitor.</t>
  </si>
  <si>
    <t>PRIPRAVLJALNA IN RUŠITVENA DELA SKUPAJ =</t>
  </si>
  <si>
    <t xml:space="preserve">Pred začetkom del na fasadi je potrebno temeljito preveriti stanje ometov s pretrkavanjem, omete, ki se luščijo in podvotljena mesta je dopustno odstraniti, omete, ki so trdni,  je potrebno ohraniti. </t>
  </si>
  <si>
    <t>- naprava odrov po opisu v posamezni postavki del s prenosom materiala do mesta vgraditve</t>
  </si>
  <si>
    <t>- naprava predpisanih ograj, sidranja in pritrditev</t>
  </si>
  <si>
    <t>- odstranitev odrov , ruvanje žičnikov, čiščenje in odnos materiala v deponijo ter sortiranje po dimenzijah</t>
  </si>
  <si>
    <t>Splošna določila za fasaderska dela</t>
  </si>
  <si>
    <t>- dela in ukrepe po določilih veljavnih predpisov varstva pri delu</t>
  </si>
  <si>
    <t>Opis dela:</t>
  </si>
  <si>
    <t>Odri:</t>
  </si>
  <si>
    <t>- premični odri višine do 2 m1 so vključeni v standardih ostalih gradbenih del in se ne obračunavajo posebej.</t>
  </si>
  <si>
    <t>- pred uporabo, enkrat tedensko med uporabo in po daljši prekinitvi del mora vse odre pregledati odgovorna strokovna oseba,</t>
  </si>
  <si>
    <t>- material za napravo odrov mora biti kvaliteten, kar je treba pred vgraditvijo preveriti,</t>
  </si>
  <si>
    <t>- čiščenje prostorov, odrov, izdelkov in delovnih priprav po dovršenem delu.</t>
  </si>
  <si>
    <t>► Osnovni premaz na toplotnoizolacijskem sistemu:
Pred izvedbo zaključnega sloja se izvede premaz z univerzalnim osnovnim premazom na osnovi vodne disperzije akrilnih veziv, posebnih dodatkov in kremenčevih polnil. Odtenek osnovnega premaza naj bo enak ali podoben barvi zaključnega ometa. Osnovni premaz podaljša obdelovalni čas ometa (visoka temperatura, zelo vpojne podlage), izboljša oprijem ometov na zelo gladkih podlagah in egalizira podlago (enakomerna vodovpojnost podlage).</t>
  </si>
  <si>
    <t>► Zaključni tankoslojni dekorativni omet: 
Za izdelavo zaključnega dekorativnega glajenega ometa uporabimo akrilni omet granulacije 2,0 mm, izdelan na osnovi polimernih veziv.
Podlaga naj bo rahlo hrapava, trdna, suha in čista, brez slabo vezanih delcev, prahu, mastnih oblog in druge umazanije. 
Čas sušenja 1 teden.</t>
  </si>
  <si>
    <t>Fasada:</t>
  </si>
  <si>
    <t>Izolacije:</t>
  </si>
  <si>
    <t xml:space="preserve">► Fasaderska dela se morajo izvajati po določenih veljavnih normativih v skladu  z obveznimi standardi. </t>
  </si>
  <si>
    <t>► vse ometane površine morajo biti ravne z enakomerno površinsko obdelavo,</t>
  </si>
  <si>
    <t>Ves izolacijski material mora ustrezati splošnim določilom veljavnih tehničnih predpisov, drugih normativov in obveznih standardov.</t>
  </si>
  <si>
    <t>► Obloga špalet: izolacijske plošče lepimo polnoploskovno.</t>
  </si>
  <si>
    <t>► temperatura zraka in podlage naj bo od +5 °C do +35 °C.</t>
  </si>
  <si>
    <t>- vsa pomožna dela po opisu iz točke splošnih določil za tesarska dela.</t>
  </si>
  <si>
    <t>► Vgradnja ojačilnih vogalnikov na špaletnih in vogalnih robovih objekta; vgradnja špaletnih profilov; vgradnja odkapnih profilov; vgradnja dilatacijskih profilov:
- ojačilne vogalnike ter špaletne in odkapne profile utopimo v tanek sloj lepilne malte, ki ga na površino izolacijske obloge nanesemo z ozobljeno nerjavečo jekleno gladilko (globina in širina zob 8 do 10 mm); pri vtiskanju mrežice nanos lepilne malte primerno »razvlečemo«,
- na vertikalnih stikih-notranjih vogalih med poglobljenimi pasovi fasade in izbočenimi deli je obvezno vgraditi PVC vogalnike z mrežico,
- stik osnovnega in zaključnega ometa z okenskimi in vratnimi okvirji vgradimo posebni dilatacijski profil,
- vogale vseh fasadnih odprtin (okna, vrata) pa tudi tistih, v katere vgradimo razne instalacijske in druge omarice, obvezno dodatno diagonalno armiramo. Dodatna armatura so kosi steklene mrežice velikosti 30-50 cm x 50 cm, ki jih vtisnemo v pred tem nanešen, približno 2 mm debel sloj lepilne malte.</t>
  </si>
  <si>
    <t>ZIDARSKA DELA SKUPAJ =</t>
  </si>
  <si>
    <t>Pri izvedbi fasade je potrebno vključiti predstavnika tehnične službe izbranega dobavitelja materialov, da se z njim uskladijo dela.</t>
  </si>
  <si>
    <t xml:space="preserve">Obvezno je  ločevanje vgrajenih materialov: beton in armiran beton, pločevina, les, steklo, plastika, kovinski izdelki, opeka. Način rušenja je načeloma prepuščen izvajalcu. V ceni morajo biti upoštevani stroški transporta na krajevno deponijo, začasnega in trajnega deponiranja, vključno s plačilom takse na deponiji. </t>
  </si>
  <si>
    <t xml:space="preserve">Stavbno pohištvo montirati po smernicah RAL montaže. To pomeni troslojno tesnjenje elementov po obodu:
• zunaj vodotesno, paropropustno;
• fuga med elementom in osnovno gradbeno konstrukcijo napolnjena s toplotno izolativnim materialom;
• notri vodotesno, paronepropustno.
</t>
  </si>
  <si>
    <t xml:space="preserve">Ne glede na prej navedeno izvajalec mora: 
- zagotoviti neprekinjeno varovanje ali s primernimi začasnimi gradbenimi ukrepi zavarovati lastnino uporabnikov prostorov: v času izvedbe del  v njih oz. v času, ko so zaradi izvedbe del po tej pogodbi (npr. odstranjena okna, vrata ali stene ipd. do ponovne vgradnje projektiranih gradbenih elementov) nezavarovani. Dovoljeno oz. zaželeno je, da izvajalec za izvedbo začasnih gradbenih ukrepov uporabi demontirane elemente s tega objekta.
</t>
  </si>
  <si>
    <t>Splošno:</t>
  </si>
  <si>
    <t>Rušitvena dela je potrebno izvajati v skladu z zakonom o varstvu pred hrupom v naravnem in bivalnem okolju Ur. List SRS 15/76 in 29/86, Pravilnikom o maksimalno dovoljeni ravni hrupa za posamezna območja naravnega in bivalnega  okolja ter za bivalne prostore Ur. list SRS 28/80 ter uredbo o hrupu v naravnem življenskem okolju Ur. list RS 48/95. Dela je potrebno izvajati po navodilih statika.</t>
  </si>
  <si>
    <t>OKNA</t>
  </si>
  <si>
    <t>VRATA</t>
  </si>
  <si>
    <t>STREHA</t>
  </si>
  <si>
    <t>STREHA SKUPAJ =</t>
  </si>
  <si>
    <t>VRATA SKUPAJ =</t>
  </si>
  <si>
    <t>OKNA SKUPAJ =</t>
  </si>
  <si>
    <t>KLEPARSKA DELA SKUPAJ =</t>
  </si>
  <si>
    <t>KLEPARSKA DELA</t>
  </si>
  <si>
    <t xml:space="preserve"> 1.1</t>
  </si>
  <si>
    <t xml:space="preserve"> 1.2</t>
  </si>
  <si>
    <t xml:space="preserve"> 1.3</t>
  </si>
  <si>
    <t xml:space="preserve"> 1.4</t>
  </si>
  <si>
    <t xml:space="preserve"> 1.5</t>
  </si>
  <si>
    <t>RUŠITVENA DELA</t>
  </si>
  <si>
    <t>GRADBENA DELA</t>
  </si>
  <si>
    <t xml:space="preserve"> 2.1</t>
  </si>
  <si>
    <t xml:space="preserve"> 2.2</t>
  </si>
  <si>
    <t xml:space="preserve"> 2.3</t>
  </si>
  <si>
    <t xml:space="preserve"> 2.4</t>
  </si>
  <si>
    <t xml:space="preserve">Izdelava, dobava in montaža stavbnega pohištva po shemah.
Vse mere in število kosov za vrata je potrebno pred naročilom preveriti.                                    </t>
  </si>
  <si>
    <t xml:space="preserve"> 3.1</t>
  </si>
  <si>
    <t>RUŠIVENA DELA</t>
  </si>
  <si>
    <t xml:space="preserve"> 3.2</t>
  </si>
  <si>
    <t xml:space="preserve"> 3.3</t>
  </si>
  <si>
    <t xml:space="preserve">                                 </t>
  </si>
  <si>
    <t xml:space="preserve"> 3.4</t>
  </si>
  <si>
    <t>GRADBENA DELA SKUPAJ =</t>
  </si>
  <si>
    <t>SLIKOPLESKARSKA DELA SKUPAJ =</t>
  </si>
  <si>
    <t>RUŠIVENA DELA SKUPAJ =</t>
  </si>
  <si>
    <t>KROVSKO-KLEPARSKA DELA</t>
  </si>
  <si>
    <t xml:space="preserve"> 4.1</t>
  </si>
  <si>
    <t xml:space="preserve"> 4.2</t>
  </si>
  <si>
    <t>RUŠITVENA DELA SKUPAJ =</t>
  </si>
  <si>
    <t>KROVSKO-KLEPARSKA DELA SKUPAJ =</t>
  </si>
  <si>
    <t>Razširitveni profili za zaključevanje s fasado iz vsaj tri komornih aluminijastih profilov s prekinjenim toplotnim mostom.</t>
  </si>
  <si>
    <t>- ureditev gradbišča z zaščitno ograjo, signalizacija in osvetlitev gradbišča za čas del z izdelavo vseh potrebnih načrtov - elaboratov, nadzorom nad ureditvijo in zavarovanjem gradbišča ter tehničnimi pogoji in predlogi za pridobitev dovoljenja za zavarovanje in ureditev gradbišča,</t>
  </si>
  <si>
    <t>Komplet vsa elektro-montažna dela vezana na fasado.</t>
  </si>
  <si>
    <t>PRIPRAVLJALNA IN RUŠITVENA DELA</t>
  </si>
  <si>
    <t>FASADA SKUPAJ =</t>
  </si>
  <si>
    <t>Strelovodna instalacija:</t>
  </si>
  <si>
    <r>
      <t xml:space="preserve">Pri vseh artiklih, kjer je napisano ime proizvajalca je lahko tudi material </t>
    </r>
    <r>
      <rPr>
        <b/>
        <sz val="9"/>
        <rFont val="Arial"/>
        <family val="2"/>
        <charset val="238"/>
      </rPr>
      <t>drugega proizvajalca, vendar enakih tehničnih karakteristik in lastnosti oz. enakovreden (naveden je le v popisu kot le " npr.")</t>
    </r>
  </si>
  <si>
    <t>2.1</t>
  </si>
  <si>
    <t>2.2</t>
  </si>
  <si>
    <t>2.3</t>
  </si>
  <si>
    <t>2.4</t>
  </si>
  <si>
    <t>- zaščita zunanjih površin ter čiščenje po končanih delih.</t>
  </si>
  <si>
    <t>- zaščita oken in vrat s pvc folijo za čas izvedbe vseh obnovitvenih del - zunanjost objekta,</t>
  </si>
  <si>
    <t>3.1</t>
  </si>
  <si>
    <t>3.2</t>
  </si>
  <si>
    <t>3.3</t>
  </si>
  <si>
    <t>3.4</t>
  </si>
  <si>
    <t>Vrata dim:150/250</t>
  </si>
  <si>
    <t>Okno 2 dim:80/80 cm</t>
  </si>
  <si>
    <t>Okno 4 dim:80/150 cm</t>
  </si>
  <si>
    <t>Okno 3 dim:100/110 cm</t>
  </si>
  <si>
    <t>Sestavljena stena: dim: 600/320</t>
  </si>
  <si>
    <t>MIZARSKA DELA</t>
  </si>
  <si>
    <t>Dobava in montaža  zaključnih letev okrog oken, zaobljeni robovi, les enak kot okna, 2x lakiran.</t>
  </si>
  <si>
    <t>KV</t>
  </si>
  <si>
    <t>ur</t>
  </si>
  <si>
    <t>MIZARSKA DELA SKUPAJ =</t>
  </si>
  <si>
    <t>Obdelava špalet okrog oken:</t>
  </si>
  <si>
    <t>4.1</t>
  </si>
  <si>
    <t>4.2</t>
  </si>
  <si>
    <t>Toplotna izolacija sten</t>
  </si>
  <si>
    <t>SLIKOPLESKARSKA  DELA</t>
  </si>
  <si>
    <t>Naprava pločevinaste strehe v sestavi:</t>
  </si>
  <si>
    <t>► Dobava in montaža strešnega panela, pritrjenenega na lesene letve, upoštevati ves pritrdilni material (vijak, tesnilni trak, jahač).</t>
  </si>
  <si>
    <t>► Naprava vseh potrebnih kleparskih elementov:</t>
  </si>
  <si>
    <r>
      <rPr>
        <sz val="10"/>
        <rFont val="Tahoma"/>
        <family val="2"/>
        <charset val="238"/>
      </rPr>
      <t>◊</t>
    </r>
    <r>
      <rPr>
        <sz val="13"/>
        <rFont val="Arial"/>
        <family val="2"/>
        <charset val="238"/>
      </rPr>
      <t xml:space="preserve"> </t>
    </r>
    <r>
      <rPr>
        <sz val="10"/>
        <rFont val="Arial"/>
        <family val="2"/>
        <charset val="238"/>
      </rPr>
      <t>Izdelava zračnikov</t>
    </r>
  </si>
  <si>
    <r>
      <rPr>
        <sz val="10"/>
        <rFont val="Tahoma"/>
        <family val="2"/>
        <charset val="238"/>
      </rPr>
      <t xml:space="preserve">◊ </t>
    </r>
    <r>
      <rPr>
        <sz val="10"/>
        <rFont val="Arial"/>
        <family val="2"/>
        <charset val="238"/>
      </rPr>
      <t>Kotliček</t>
    </r>
  </si>
  <si>
    <t xml:space="preserve">Prestavitev priklopa odtočne cevi, odtranitev obstoječega kolena, prestavitev kolena za cca 10cm, dobava in montaža novega PVC kolena fi 160mm, naprava novega priklopa do peskolovca, komplet z vsemi pomožnimi in zaključnimi deli.  </t>
  </si>
  <si>
    <r>
      <t>Steklena stena z dvokrilnimi vrati,</t>
    </r>
    <r>
      <rPr>
        <i/>
        <sz val="10"/>
        <rFont val="Arial"/>
        <family val="2"/>
        <charset val="238"/>
      </rPr>
      <t xml:space="preserve"> stena dim. 150/250cm, dvokrilna vrata dim. 90+60/210cm ter nadsvetloba dim. 150/40cm. Steklena stena je zastekljena z izolativnim varnostnim steklom. Vratni krili sta na notranji strani opremljeni s "panik" okovjem po celotni širini krila, samozapiralom, na zunanji strani pa s kljuko in cilindrično ključavnico. Vratni krili se odpirati navzven, možnost zaklopa enega krila. V tla je potrebno vgraditi gumi odbijač vratnega krila.</t>
    </r>
  </si>
  <si>
    <t>Odvoz gradbenih odpadkov in ruševin je potrebno izvajati v skladu s PRAVILNIKOM O RAVNANJU Z ODPADKI UR. LIST  štev. 84/98,45/00, 20/2001 in 03/03.</t>
  </si>
  <si>
    <t xml:space="preserve">Opomba: </t>
  </si>
  <si>
    <t xml:space="preserve">1.) V postavke so vključena vsa pripravljalna in zaključna dela, ki zajemajo sledeče postavke: </t>
  </si>
  <si>
    <t>3.) V postavke so vključeni;
-  Naprava in odstranitev potrebnih fasadnih odrov za izvedbo fasade je vključena v ceno izvedbe del.
- Naprava vseh zidarskih odrov.</t>
  </si>
  <si>
    <r>
      <t xml:space="preserve">Okvir in krilo iz vsaj </t>
    </r>
    <r>
      <rPr>
        <i/>
        <sz val="10"/>
        <rFont val="Arial"/>
        <family val="2"/>
        <charset val="238"/>
      </rPr>
      <t xml:space="preserve">petkomornih PVC profilov, </t>
    </r>
    <r>
      <rPr>
        <b/>
        <i/>
        <sz val="10"/>
        <rFont val="Arial"/>
        <family val="2"/>
        <charset val="238"/>
      </rPr>
      <t>v barvi po izbiri projektanta.</t>
    </r>
    <r>
      <rPr>
        <i/>
        <sz val="10"/>
        <rFont val="Arial"/>
        <family val="2"/>
        <charset val="238"/>
      </rPr>
      <t xml:space="preserve"> Toplotna prehodnost okvirja </t>
    </r>
    <r>
      <rPr>
        <b/>
        <i/>
        <sz val="10"/>
        <rFont val="Arial"/>
        <family val="2"/>
        <charset val="238"/>
      </rPr>
      <t>U</t>
    </r>
    <r>
      <rPr>
        <b/>
        <i/>
        <vertAlign val="subscript"/>
        <sz val="10"/>
        <rFont val="Arial"/>
        <family val="2"/>
        <charset val="238"/>
      </rPr>
      <t xml:space="preserve">f </t>
    </r>
    <r>
      <rPr>
        <b/>
        <i/>
        <sz val="10"/>
        <rFont val="Arial"/>
        <family val="2"/>
        <charset val="238"/>
      </rPr>
      <t>≤ 1,20 W/m</t>
    </r>
    <r>
      <rPr>
        <b/>
        <i/>
        <vertAlign val="superscript"/>
        <sz val="10"/>
        <rFont val="Arial"/>
        <family val="2"/>
        <charset val="238"/>
      </rPr>
      <t>2</t>
    </r>
    <r>
      <rPr>
        <b/>
        <i/>
        <sz val="10"/>
        <rFont val="Arial"/>
        <family val="2"/>
        <charset val="238"/>
      </rPr>
      <t>K.</t>
    </r>
  </si>
  <si>
    <r>
      <t xml:space="preserve">Skupna toplotna prehodnost </t>
    </r>
    <r>
      <rPr>
        <b/>
        <i/>
        <sz val="10"/>
        <rFont val="Arial"/>
        <family val="2"/>
        <charset val="238"/>
      </rPr>
      <t>celotnega okna U</t>
    </r>
    <r>
      <rPr>
        <b/>
        <i/>
        <vertAlign val="subscript"/>
        <sz val="10"/>
        <rFont val="Arial"/>
        <family val="2"/>
        <charset val="238"/>
      </rPr>
      <t>w</t>
    </r>
    <r>
      <rPr>
        <b/>
        <i/>
        <sz val="10"/>
        <rFont val="Arial"/>
        <family val="2"/>
        <charset val="238"/>
      </rPr>
      <t xml:space="preserve"> ≤ 1,17 W/m</t>
    </r>
    <r>
      <rPr>
        <b/>
        <i/>
        <vertAlign val="superscript"/>
        <sz val="10"/>
        <rFont val="Arial"/>
        <family val="2"/>
        <charset val="238"/>
      </rPr>
      <t>2</t>
    </r>
    <r>
      <rPr>
        <b/>
        <i/>
        <sz val="10"/>
        <rFont val="Arial"/>
        <family val="2"/>
        <charset val="238"/>
      </rPr>
      <t>K</t>
    </r>
    <r>
      <rPr>
        <i/>
        <sz val="10"/>
        <rFont val="Arial"/>
        <family val="2"/>
        <charset val="238"/>
      </rPr>
      <t xml:space="preserve"> (zasteklitev in okvir skupaj) skladno s standardom SIST EN ISO 10077-1(2) oziroma SIST EN ISO 12567-1(2). </t>
    </r>
  </si>
  <si>
    <r>
      <t xml:space="preserve">Okvir in krilo iz vsaj pet </t>
    </r>
    <r>
      <rPr>
        <sz val="10"/>
        <rFont val="Arial"/>
        <family val="2"/>
        <charset val="238"/>
      </rPr>
      <t xml:space="preserve">komornih PVC profilov, </t>
    </r>
    <r>
      <rPr>
        <b/>
        <sz val="10"/>
        <rFont val="Arial"/>
        <family val="2"/>
        <charset val="238"/>
      </rPr>
      <t>v barvi po izbiri projektanta</t>
    </r>
    <r>
      <rPr>
        <i/>
        <sz val="10"/>
        <rFont val="Arial"/>
        <family val="2"/>
        <charset val="238"/>
      </rPr>
      <t xml:space="preserve">. Toplotna prehodnost vratnega okvirja </t>
    </r>
    <r>
      <rPr>
        <b/>
        <i/>
        <sz val="10"/>
        <rFont val="Arial"/>
        <family val="2"/>
        <charset val="238"/>
      </rPr>
      <t>U</t>
    </r>
    <r>
      <rPr>
        <b/>
        <i/>
        <vertAlign val="subscript"/>
        <sz val="10"/>
        <rFont val="Arial"/>
        <family val="2"/>
        <charset val="238"/>
      </rPr>
      <t xml:space="preserve">f </t>
    </r>
    <r>
      <rPr>
        <b/>
        <i/>
        <sz val="10"/>
        <rFont val="Arial"/>
        <family val="2"/>
        <charset val="238"/>
      </rPr>
      <t>≤ 1,30 W/m</t>
    </r>
    <r>
      <rPr>
        <b/>
        <i/>
        <vertAlign val="superscript"/>
        <sz val="10"/>
        <rFont val="Arial"/>
        <family val="2"/>
        <charset val="238"/>
      </rPr>
      <t>2</t>
    </r>
    <r>
      <rPr>
        <b/>
        <i/>
        <sz val="10"/>
        <rFont val="Arial"/>
        <family val="2"/>
        <charset val="238"/>
      </rPr>
      <t>K</t>
    </r>
    <r>
      <rPr>
        <i/>
        <sz val="10"/>
        <rFont val="Arial"/>
        <family val="2"/>
        <charset val="238"/>
      </rPr>
      <t>.</t>
    </r>
  </si>
  <si>
    <r>
      <t>Razširitveni profili za zaključevanje s fasado iz</t>
    </r>
    <r>
      <rPr>
        <b/>
        <i/>
        <sz val="10"/>
        <rFont val="Arial"/>
        <family val="2"/>
        <charset val="238"/>
      </rPr>
      <t xml:space="preserve"> </t>
    </r>
    <r>
      <rPr>
        <i/>
        <sz val="10"/>
        <rFont val="Arial"/>
        <family val="2"/>
        <charset val="238"/>
      </rPr>
      <t>vsaj</t>
    </r>
    <r>
      <rPr>
        <b/>
        <i/>
        <sz val="10"/>
        <rFont val="Arial"/>
        <family val="2"/>
        <charset val="238"/>
      </rPr>
      <t xml:space="preserve"> </t>
    </r>
    <r>
      <rPr>
        <sz val="10"/>
        <rFont val="Arial"/>
        <family val="2"/>
        <charset val="238"/>
      </rPr>
      <t>tri komornih aluminijastih profilov s prekinjenim toplotnim mostom.</t>
    </r>
  </si>
  <si>
    <r>
      <t>Zasteklitev</t>
    </r>
    <r>
      <rPr>
        <b/>
        <i/>
        <sz val="10"/>
        <rFont val="Arial"/>
        <family val="2"/>
        <charset val="238"/>
      </rPr>
      <t xml:space="preserve"> </t>
    </r>
    <r>
      <rPr>
        <i/>
        <sz val="10"/>
        <rFont val="Arial"/>
        <family val="2"/>
        <charset val="238"/>
      </rPr>
      <t xml:space="preserve">iz </t>
    </r>
    <r>
      <rPr>
        <b/>
        <i/>
        <sz val="10"/>
        <rFont val="Arial"/>
        <family val="2"/>
        <charset val="238"/>
      </rPr>
      <t>troslojnega toplotno izolacijskega varnostnega stekla</t>
    </r>
    <r>
      <rPr>
        <i/>
        <sz val="10"/>
        <rFont val="Arial"/>
        <family val="2"/>
        <charset val="238"/>
      </rPr>
      <t xml:space="preserve"> (zunanje kaljeno, notranje lepljeno) z nizkoemisijskim nanosom, s plinskim polnjenjem medstekelnih prostorov (Ar ali Kr) in toplotno izolacijskim distančnikom med stekli </t>
    </r>
    <r>
      <rPr>
        <b/>
        <i/>
        <sz val="10"/>
        <rFont val="Arial"/>
        <family val="2"/>
        <charset val="238"/>
      </rPr>
      <t>(ψ ≤ 0,04 W/mK)</t>
    </r>
    <r>
      <rPr>
        <i/>
        <sz val="10"/>
        <rFont val="Arial"/>
        <family val="2"/>
        <charset val="238"/>
      </rPr>
      <t xml:space="preserve">, toplotna prehodnost stekla (po EN 673 oziroma po EN 674) </t>
    </r>
    <r>
      <rPr>
        <b/>
        <i/>
        <sz val="10"/>
        <rFont val="Arial"/>
        <family val="2"/>
        <charset val="238"/>
      </rPr>
      <t>U</t>
    </r>
    <r>
      <rPr>
        <b/>
        <i/>
        <vertAlign val="subscript"/>
        <sz val="10"/>
        <rFont val="Arial"/>
        <family val="2"/>
        <charset val="238"/>
      </rPr>
      <t>g</t>
    </r>
    <r>
      <rPr>
        <b/>
        <i/>
        <sz val="10"/>
        <rFont val="Arial"/>
        <family val="2"/>
        <charset val="238"/>
      </rPr>
      <t xml:space="preserve"> ≤ 0,60 W/m</t>
    </r>
    <r>
      <rPr>
        <b/>
        <i/>
        <vertAlign val="superscript"/>
        <sz val="10"/>
        <rFont val="Arial"/>
        <family val="2"/>
        <charset val="238"/>
      </rPr>
      <t>2</t>
    </r>
    <r>
      <rPr>
        <b/>
        <i/>
        <sz val="10"/>
        <rFont val="Arial"/>
        <family val="2"/>
        <charset val="238"/>
      </rPr>
      <t>K</t>
    </r>
    <r>
      <rPr>
        <i/>
        <sz val="10"/>
        <rFont val="Arial"/>
        <family val="2"/>
        <charset val="238"/>
      </rPr>
      <t xml:space="preserve">, zvočna zaščita stekla </t>
    </r>
    <r>
      <rPr>
        <b/>
        <i/>
        <sz val="10"/>
        <rFont val="Arial"/>
        <family val="2"/>
        <charset val="238"/>
      </rPr>
      <t>RW ≥ 35dB</t>
    </r>
    <r>
      <rPr>
        <i/>
        <sz val="10"/>
        <rFont val="Arial"/>
        <family val="2"/>
        <charset val="238"/>
      </rPr>
      <t xml:space="preserve">, prepustnost svetlobe (po SIST EN 410) </t>
    </r>
    <r>
      <rPr>
        <b/>
        <i/>
        <sz val="10"/>
        <rFont val="Arial"/>
        <family val="2"/>
        <charset val="238"/>
      </rPr>
      <t>LT ≥ 70 %</t>
    </r>
    <r>
      <rPr>
        <i/>
        <sz val="10"/>
        <rFont val="Arial"/>
        <family val="2"/>
        <charset val="238"/>
      </rPr>
      <t xml:space="preserve">, skupni prehod energije (po SIST EN 410) </t>
    </r>
    <r>
      <rPr>
        <b/>
        <i/>
        <sz val="10"/>
        <rFont val="Arial"/>
        <family val="2"/>
        <charset val="238"/>
      </rPr>
      <t>g ≥ 40 %</t>
    </r>
    <r>
      <rPr>
        <i/>
        <sz val="10"/>
        <rFont val="Arial"/>
        <family val="2"/>
        <charset val="238"/>
      </rPr>
      <t>.</t>
    </r>
  </si>
  <si>
    <r>
      <t xml:space="preserve">Skupna toplotna prehodnost </t>
    </r>
    <r>
      <rPr>
        <b/>
        <i/>
        <sz val="10"/>
        <rFont val="Arial"/>
        <family val="2"/>
        <charset val="238"/>
      </rPr>
      <t>celotnih vrat U</t>
    </r>
    <r>
      <rPr>
        <b/>
        <i/>
        <vertAlign val="subscript"/>
        <sz val="10"/>
        <rFont val="Arial"/>
        <family val="2"/>
        <charset val="238"/>
      </rPr>
      <t>d</t>
    </r>
    <r>
      <rPr>
        <b/>
        <i/>
        <sz val="10"/>
        <rFont val="Arial"/>
        <family val="2"/>
        <charset val="238"/>
      </rPr>
      <t xml:space="preserve"> ≤ 1,30 W/m</t>
    </r>
    <r>
      <rPr>
        <b/>
        <i/>
        <vertAlign val="superscript"/>
        <sz val="10"/>
        <rFont val="Arial"/>
        <family val="2"/>
        <charset val="238"/>
      </rPr>
      <t>2</t>
    </r>
    <r>
      <rPr>
        <b/>
        <i/>
        <sz val="10"/>
        <rFont val="Arial"/>
        <family val="2"/>
        <charset val="238"/>
      </rPr>
      <t>K</t>
    </r>
    <r>
      <rPr>
        <i/>
        <sz val="10"/>
        <rFont val="Arial"/>
        <family val="2"/>
        <charset val="238"/>
      </rPr>
      <t xml:space="preserve"> (zasteklitev in okvir skupaj) skladno s standardom SIST EN ISO 10077-1(2) oziroma SIST EN ISO 12567-1(2). </t>
    </r>
  </si>
  <si>
    <r>
      <t>Tesnjenje med okvirjem in krilom v dveh ravninah (</t>
    </r>
    <r>
      <rPr>
        <b/>
        <i/>
        <sz val="10"/>
        <rFont val="Arial"/>
        <family val="2"/>
        <charset val="238"/>
      </rPr>
      <t>dve trajno elastični tesnili</t>
    </r>
    <r>
      <rPr>
        <i/>
        <sz val="10"/>
        <rFont val="Arial"/>
        <family val="2"/>
        <charset val="238"/>
      </rPr>
      <t>).</t>
    </r>
  </si>
  <si>
    <t>Okno 4 dim:80/150 cm - enokrilno - kombinirano odpiranje</t>
  </si>
  <si>
    <t>Sestavljena stena: dim: 600/320 z enokrilnimi vrati</t>
  </si>
  <si>
    <t>ENERGETSKO UČINKOVITA SANACIJA VRTCA OB HUBLJU</t>
  </si>
  <si>
    <t>DDV 22%</t>
  </si>
  <si>
    <t>Demontaža zunanjih enot klima naprav, zunanje enote split sistemov, predelava sidranja klima naprav, zaradi dodatne debeline fasade za 15 cm ter ponovna montaža klime na isto mesto. Kompletno z zaščito cevi v območju fasade, z odvodno cevjo pod fasado za odvod kondenza, sidra pa morajo biti finalno antikorozijsko zaščitena. Zagon klime, napolnenje plina.</t>
  </si>
  <si>
    <t>Stiki: stiki s kovinskimi masami, stiki z žlebovi in odtočnimi cevmi, povezava kovinskih zaščitnih mrež oken, vrat in ograj z vodnikom Py 16mm in vijačenjem.</t>
  </si>
  <si>
    <t>V ceni zidarskih del so vključena vsa potrebna pripravljavna dela, vključno z morebitnimi deli na višini, vsi ukrepi varstva pri delu, ukrepi ureditve in zaščite začasnega gradbišča, dobave, zaščite in začasnega skladiščenja materiala.</t>
  </si>
  <si>
    <t>Toplotna izolacija napuščev, ravne strehe</t>
  </si>
  <si>
    <t xml:space="preserve">Izvedba armiranega sloja z osnovnim ometom kot npr. JUBIZOL lepilna malta 2x in armaturno mrežico 160g/m2 (kot npr. Jubizol armaturna mrežica), komplet z dobavo in pritrjevanjem vogalnikov za ojačitev vogalov in robov okrog oken in vrat, dilatacijskim profilom na stiku z fasade in stavbnega pohištva, na zgornji strani špalet se vgradi PVC odkapini profil z mrežico.
</t>
  </si>
  <si>
    <t xml:space="preserve">Izdelava zaključnega dekorativnega ometa.
Pred nanosom zaključnega ometa, izvesti prednamaz za izenačevanje vpojnosti podlage (kot npr.UNIGRUND), niansiran v odtenku zaključnega dekorativnega ometa.
Izvedba zaključnega dekorativnega ometa kot npr. Akrilni glajen omet 2,0 mm,  na pripravljen osnovni omet v barvi po izboru projektanta.  </t>
  </si>
  <si>
    <t>Vsi kleparski izdelki so narejeni iz pocinkane pločevine, deb. 0,55 mm. Pri montaži objemk upoštevati deb. nove fasade deb. 5 cm.</t>
  </si>
  <si>
    <t xml:space="preserve">Montaža obstoječih odtočnih pocinkanih cevi in LTŽ cevi (na mestih, kjer so že bile montirane) fi 120, krajšanje odtočne cevi, dobava novih objemk prilagojenih za pritrjevanje na novo fasado deb. 15 cm, komplet z vsem  pritrdilnim materialom. </t>
  </si>
  <si>
    <t>Čiščenje in pleskanje betonskih okenskih okvirjev in polic s fasadno barvo (barva po izboru projektanta).</t>
  </si>
  <si>
    <t>Demontaža obstoječih oken, sestavljenih sten z notranjim zaključnim okvirjem, pazljivo, s prenosom na gradbiščno deponijo, nakladanje na prevozno sredstvo ter odvoz v trajno deponijo, vključno s plačilom vseh taks.</t>
  </si>
  <si>
    <t>V ceni vseh postavk zajeti vsa dela, vse prenose in prevoze na gradbišču, ves osnovni, pomožni, tesnilni in sidrni material po opisih v postavkah in po tehničnem opisu, vse za gotove vgrajene elemente. V cenah je potrebno zajeti tudi eventuelno uporabo fasadnih ali pomičnih odrov.</t>
  </si>
  <si>
    <t>Po končani gradnji, pred prevzemom del se izdelke pregleda, nastavi okovje, počisti pripire elementov z odpiranjem in odstrani zaščito.</t>
  </si>
  <si>
    <t xml:space="preserve">Izdelava, dobava in montaža stavbnega pohištva po shemah.
Vse mere in število kosov za okna, vrata in stene je potrebno pred naročilom preveriti.   
</t>
  </si>
  <si>
    <r>
      <t>Tesnjenje med okvirjem in krilom v treh ravninah (</t>
    </r>
    <r>
      <rPr>
        <b/>
        <i/>
        <sz val="10"/>
        <rFont val="Arial"/>
        <family val="2"/>
        <charset val="238"/>
      </rPr>
      <t>tri trajno elastični tesnila</t>
    </r>
    <r>
      <rPr>
        <i/>
        <sz val="10"/>
        <rFont val="Arial"/>
        <family val="2"/>
        <charset val="238"/>
      </rPr>
      <t>).</t>
    </r>
  </si>
  <si>
    <t>Dobava in polaganje XPS izolacije deb. 3 cm, oblaganje in izravnava špalet na notranji strani.</t>
  </si>
  <si>
    <t>Vsi kleparski izdelki pri poševni strehi so narejeni iz barvane pocinkane pločevine deb. 0,60 mm, v barvi po izbiri projektanta, komplet z vsemi pomožnim in pritrdilnim materialom, dolžino objemk prilagoditi deb. nove fasade.</t>
  </si>
  <si>
    <t>► Dobava in polaganje toplotne izolacije XPS deb. 60 mm, na betonsko podlago, komplet z sidranjem izolacijskih plošč s poglobljenimi sidri 6 kos/m2. Po obodu strehe se pritrdi v betonsko konstrukcijo lesene tramiče dim. 6x6 cm, komplet s premazom lesa proti insektom.</t>
  </si>
  <si>
    <t>► Dobava in montaža prečnih letev dim. 6x6 cm na osni razdalji 50 cm, vijačene v AB strešno plošo, vijaki morajo segati 50 mm v betonsko ploščo, komplet s premazom lesa proti insektom.</t>
  </si>
  <si>
    <r>
      <t>Strešna kritina je ognjevarni panel, sestavljen iz  spodnje plitve in zgornje globoko profilirane trapezne, obojestransko pocinkane (275g/m2) in obarvane jeklene pločevine (standardne debelina 0,6 mm) z izolacijskim polnilom iz negorljive lamelirane mineralne volne</t>
    </r>
    <r>
      <rPr>
        <b/>
        <sz val="10"/>
        <rFont val="Arial"/>
        <family val="2"/>
        <charset val="238"/>
      </rPr>
      <t xml:space="preserve"> deb. 150 mm</t>
    </r>
    <r>
      <rPr>
        <sz val="10"/>
        <rFont val="Arial"/>
        <family val="2"/>
        <charset val="238"/>
      </rPr>
      <t xml:space="preserve">.
Pritrjevanje strešne kritine po navodilih proizvajalca, komplet po detajlih proivajalca kot npr. TRIMO.
Barva po izbiri projektanta. </t>
    </r>
  </si>
  <si>
    <r>
      <rPr>
        <sz val="10"/>
        <rFont val="Tahoma"/>
        <family val="2"/>
        <charset val="238"/>
      </rPr>
      <t>◊</t>
    </r>
    <r>
      <rPr>
        <sz val="13"/>
        <rFont val="Arial"/>
        <family val="2"/>
        <charset val="238"/>
      </rPr>
      <t xml:space="preserve"> </t>
    </r>
    <r>
      <rPr>
        <sz val="10"/>
        <rFont val="Arial"/>
        <family val="2"/>
        <charset val="238"/>
      </rPr>
      <t>Sleme, r.š. 60 cm, komplet z obojestransko masko panela pri slemenu, r.š. 11 cm.</t>
    </r>
  </si>
  <si>
    <r>
      <rPr>
        <sz val="10"/>
        <rFont val="Tahoma"/>
        <family val="2"/>
        <charset val="238"/>
      </rPr>
      <t xml:space="preserve">◊ </t>
    </r>
    <r>
      <rPr>
        <sz val="10"/>
        <rFont val="Arial"/>
        <family val="2"/>
        <charset val="238"/>
      </rPr>
      <t>Odtočni žlebovi, r.š. 40 cm, komplet z kljukami.</t>
    </r>
  </si>
  <si>
    <r>
      <rPr>
        <sz val="10"/>
        <rFont val="Tahoma"/>
        <family val="2"/>
        <charset val="238"/>
      </rPr>
      <t xml:space="preserve">◊ </t>
    </r>
    <r>
      <rPr>
        <sz val="10"/>
        <rFont val="Arial"/>
        <family val="2"/>
        <charset val="238"/>
      </rPr>
      <t>Žlota, r.š. 55 cm.</t>
    </r>
  </si>
  <si>
    <r>
      <rPr>
        <sz val="10"/>
        <rFont val="Tahoma"/>
        <family val="2"/>
        <charset val="238"/>
      </rPr>
      <t xml:space="preserve">◊ </t>
    </r>
    <r>
      <rPr>
        <sz val="10"/>
        <rFont val="Arial"/>
        <family val="2"/>
        <charset val="238"/>
      </rPr>
      <t>Čelna obroba, r.š. 60 cm.</t>
    </r>
  </si>
  <si>
    <r>
      <rPr>
        <sz val="10"/>
        <rFont val="Tahoma"/>
        <family val="2"/>
        <charset val="238"/>
      </rPr>
      <t xml:space="preserve">◊ </t>
    </r>
    <r>
      <rPr>
        <sz val="10"/>
        <rFont val="Arial"/>
        <family val="2"/>
        <charset val="238"/>
      </rPr>
      <t>Zidna obroba, r.š.40 cm, komplet z zaključno letvijo in kitanjem stika.</t>
    </r>
  </si>
  <si>
    <t>Komplet zaključena obnova strehe, komplet z vsem potrebnim materialom in pomožnimi deli.</t>
  </si>
  <si>
    <t>Demontaža trapezne pločevinaste kritine, obrob, zračnikov, prečnih in vzdolžnih letev, toplotne izolacije, komplet z prenosom na gradbiščno deponijo, nakladanje na prevozno sredstvo in odvoz v trajno deponijo vključno s plačilom vseh taks.</t>
  </si>
  <si>
    <t>► Dobava in polaganje sekundarne kritine (kot npr. DuPont Tyvek Supro), vključno s pritrdilnim materialom.</t>
  </si>
  <si>
    <t>Dobava in montaža  zaključnih letev okrog vrat, zaobljeni robovi, les I.kvalitete, 2x lakiran.</t>
  </si>
  <si>
    <t xml:space="preserve">Obdelava špalet in preklade okrog vrat, dobava in montaža plošče iz ekstrudiranega polistirena deb. 4 cm na lepilo, armiranje plošče 2x lepilo, 1x mrežica, zaglajenje površine,  komplet z vsemi zaključki in dilatacijsko letvijo.
Izdelava zaključnega dekorativnega ometa.
Pred nanosom zaključnega ometa izvesti prednamaz za izenačevanje vpojnosti podlage (kot npr.UNIGRUND), niansiran v odtenku zaključnega dekorativnega ometa.
Izvedba zaključnega dekorativnega ometa kot npr. Akrilni glajen omet 2,0 mm, na pripravljen osnovni omet v barvi po izboru projektanta.  </t>
  </si>
  <si>
    <t>Vrata imajo zunaj ročaj znotraj kljuko z varnostnim cilindričnim vložkom in tritočkovnim zaklepanjem, odpiranje ven, desno krilo se fiksira v strop in tla, obe krili imata talne opornike in zaustavljalce na vzmet. Varnostno okovje WK1 po DIN V ENV 1627.
Okovje kvalitetno v barvi profila vrat po izbiri projektanta, kljuka vrat kot npr. HOPPE.</t>
  </si>
  <si>
    <t>Zaključna obloga nad okni višine 30 cm.</t>
  </si>
  <si>
    <t>Razna gradbena dela, zaključek del po montaži oken.</t>
  </si>
  <si>
    <t>Dobava in montaža strešnega okna kot npr. VELUX, komplet z obrobo.</t>
  </si>
  <si>
    <r>
      <t xml:space="preserve">strešno okno dim.: 80/85 cm
</t>
    </r>
    <r>
      <rPr>
        <b/>
        <sz val="10"/>
        <rFont val="Arial"/>
        <family val="2"/>
        <charset val="238"/>
      </rPr>
      <t xml:space="preserve">GPU M04 0065G : </t>
    </r>
    <r>
      <rPr>
        <sz val="10"/>
        <rFont val="Arial"/>
        <family val="2"/>
        <charset val="238"/>
      </rPr>
      <t>Strešno okno 78x98 cm, plastificirano, za pasivne zgradbe, izolacijski pribor, obroba.</t>
    </r>
  </si>
  <si>
    <t>Okovje kvalitetno v barvi po izbiri projektanta, kljuka oken kot npr. HOPPE 0710/U26.</t>
  </si>
  <si>
    <r>
      <t>Zasteklitev</t>
    </r>
    <r>
      <rPr>
        <b/>
        <i/>
        <sz val="10"/>
        <rFont val="Arial"/>
        <family val="2"/>
        <charset val="238"/>
      </rPr>
      <t xml:space="preserve"> </t>
    </r>
    <r>
      <rPr>
        <i/>
        <sz val="10"/>
        <rFont val="Arial"/>
        <family val="2"/>
        <charset val="238"/>
      </rPr>
      <t xml:space="preserve">iz </t>
    </r>
    <r>
      <rPr>
        <b/>
        <i/>
        <sz val="10"/>
        <rFont val="Arial"/>
        <family val="2"/>
        <charset val="238"/>
      </rPr>
      <t>troslojnega toplotno izolacijskega stekla</t>
    </r>
    <r>
      <rPr>
        <i/>
        <sz val="10"/>
        <rFont val="Arial"/>
        <family val="2"/>
        <charset val="238"/>
      </rPr>
      <t xml:space="preserve"> z nizkoemisijskim nanosom, skupna debelina stekla je 4-16-4-16-4 mm, s plinskim polnjenjem medsteklenih prostorov (Ar ali Kr) in toplotno izolacijskim distančnikom TPS med stekli </t>
    </r>
    <r>
      <rPr>
        <b/>
        <i/>
        <sz val="10"/>
        <rFont val="Arial"/>
        <family val="2"/>
        <charset val="238"/>
      </rPr>
      <t>(ψ ≤ 0,04 W/mK)</t>
    </r>
    <r>
      <rPr>
        <i/>
        <sz val="10"/>
        <rFont val="Arial"/>
        <family val="2"/>
        <charset val="238"/>
      </rPr>
      <t xml:space="preserve">, toplotna prehodnost stekla (po EN 673 oziroma po EN 674) </t>
    </r>
    <r>
      <rPr>
        <b/>
        <i/>
        <sz val="10"/>
        <rFont val="Arial"/>
        <family val="2"/>
        <charset val="238"/>
      </rPr>
      <t>U</t>
    </r>
    <r>
      <rPr>
        <b/>
        <i/>
        <vertAlign val="subscript"/>
        <sz val="10"/>
        <rFont val="Arial"/>
        <family val="2"/>
        <charset val="238"/>
      </rPr>
      <t>g</t>
    </r>
    <r>
      <rPr>
        <b/>
        <i/>
        <sz val="10"/>
        <rFont val="Arial"/>
        <family val="2"/>
        <charset val="238"/>
      </rPr>
      <t xml:space="preserve"> ≤ 0,70W/m</t>
    </r>
    <r>
      <rPr>
        <b/>
        <i/>
        <vertAlign val="superscript"/>
        <sz val="10"/>
        <rFont val="Arial"/>
        <family val="2"/>
        <charset val="238"/>
      </rPr>
      <t>2</t>
    </r>
    <r>
      <rPr>
        <b/>
        <i/>
        <sz val="10"/>
        <rFont val="Arial"/>
        <family val="2"/>
        <charset val="238"/>
      </rPr>
      <t>K</t>
    </r>
    <r>
      <rPr>
        <i/>
        <sz val="10"/>
        <rFont val="Arial"/>
        <family val="2"/>
        <charset val="238"/>
      </rPr>
      <t xml:space="preserve">, zvočna zaščita stekla </t>
    </r>
    <r>
      <rPr>
        <b/>
        <i/>
        <sz val="10"/>
        <rFont val="Arial"/>
        <family val="2"/>
        <charset val="238"/>
      </rPr>
      <t>RW ≥ 36 dB</t>
    </r>
    <r>
      <rPr>
        <i/>
        <sz val="10"/>
        <rFont val="Arial"/>
        <family val="2"/>
        <charset val="238"/>
      </rPr>
      <t xml:space="preserve">, prepustnost svetlobe (po SIST EN 410) </t>
    </r>
    <r>
      <rPr>
        <b/>
        <i/>
        <sz val="10"/>
        <rFont val="Arial"/>
        <family val="2"/>
        <charset val="238"/>
      </rPr>
      <t>LT ≥ 70 %</t>
    </r>
    <r>
      <rPr>
        <i/>
        <sz val="10"/>
        <rFont val="Arial"/>
        <family val="2"/>
        <charset val="238"/>
      </rPr>
      <t xml:space="preserve">, skupni prehod energije (po SIST EN 410) </t>
    </r>
    <r>
      <rPr>
        <b/>
        <i/>
        <sz val="10"/>
        <rFont val="Arial"/>
        <family val="2"/>
        <charset val="238"/>
      </rPr>
      <t>g ≥ 50 %</t>
    </r>
    <r>
      <rPr>
        <i/>
        <sz val="10"/>
        <rFont val="Arial"/>
        <family val="2"/>
        <charset val="238"/>
      </rPr>
      <t>.</t>
    </r>
  </si>
  <si>
    <t>Priprava vsega izolacijskega materiala s prenosom do mesta vgraditve, naprava izolacije po opisu v posameznih standardu vsa pomožna dela po opisu iz splošnih določil za zidarska dela.</t>
  </si>
  <si>
    <t>► Na izolacijske plošče lepilno maso nanašamo v prekinjenih pasovih ob robu plošč in dodatno točkasto na 4 do 6 mestih ali v dveh pasovih v sredini. Hrbtna stran plošč mora biti po pritisku plošče na podlago prekrita vsaj 40 % z lepilno maso. Montažo izolacijskih plošč izvajamo v skladu z novodili sistemskega tehničnega lista v prilogi.</t>
  </si>
  <si>
    <t>► Sidranje izolacijskih plošč:
- sidranje izvajamo 2 dni po lepljenju. Sidra naj segajo skozi izolacijo vsaj 2,5 cm v armirano betonsko podlago, luknje za sidra naj bodo še dva centimetra globlje. Kadar pa je podlaga klasičen zid iz NF opeke pa morajo sidra segati vsaj 5 cm v opeko, luknje za sidra naj bodo še dva centimetra globlje, uporabi naj se poglobljena sidra; utore zapolnimo z ~2cm debelimi »pokrovčki« iz stiroporja
- potrebno število sider za vgradnjo je 6 sider/m2.</t>
  </si>
  <si>
    <t>► Osnovni premaz pred polaganjem toplotnoizolacijskih plošč :
Nanos emulzije AKRIL EMULZIJA:VODA=1:1, nanos s čopičem, valjčkom ali brizganjem. Čas sušenja 6 ur.</t>
  </si>
  <si>
    <t>► Pranje fasadnih ploskev z visokotlačnim čistilcem:
Za odstranjevanje slabo oprijetih delcev in umazanije ter za čiščenje fasadnih ploskev je potrebna uporaba visokotlačnega čistilca z vročo vodo pod tlakom 80 do 100 barov. Po čiščenju je fasado pred nadaljevanjem del potrebno sušiti najmanj 2 dni.</t>
  </si>
  <si>
    <t xml:space="preserve">► Materiali za ta dela morajo v pogledu kvalitete ustrezati določilom normativov in splošnih obveznih standardov. </t>
  </si>
  <si>
    <t>► Standardi za fasaderska dela po tem projektu vsebujejo poleg izdelave same po opisu v posameznem standardu še vsa potrebna pomožna dela zlasti:</t>
  </si>
  <si>
    <r>
      <rPr>
        <b/>
        <sz val="9"/>
        <rFont val="Arial"/>
        <family val="2"/>
        <charset val="238"/>
      </rPr>
      <t>Posebne zahteve glede izvedbe rušitvenih del:</t>
    </r>
    <r>
      <rPr>
        <sz val="9"/>
        <rFont val="Arial"/>
        <family val="2"/>
        <charset val="238"/>
      </rPr>
      <t xml:space="preserve">
 - dovoljena je uporaba samo ročnih električnih udarnih kladiv (uporaba pnevmatskih kladiv ni dovoljena), 
- utore dimenzij do vključno 40×40 mm v obstoječih stenah za instalacije manjših premerov se praviloma izvaja z ročnim rezalnikom kanalov, 
- utore dimenzij nad 40×40 mm v obstoječih stenah se praviloma izvaja z obojestranskim zarezom z ročno diamantno rezalko (do 100 mm), vmes oz. nad 100 mm pa se opeka izdolbe z električnimi udarnimi kladivi.</t>
    </r>
  </si>
  <si>
    <t xml:space="preserve">Zaščita objekta od pričetka izvajanja rušitvenih del do dokončanja del: 
V času rušitvenih del ter kasneje do namestitve novih projektiranih gradbenih elementov morajo biti obstoječi deli in prostori objekta (ki se ohranijo oz. ki v času gradnje obratujejo): 
- primerno zaščiteni pred vremenskimi vplivi, pred poškodovanjem in vsakim drugačnim razvrednotenjem ter pred prahom, 
- primerno varovani pred vstopom neželenih oseb, pred odtujitvijo in namernim poškodovanjem lastnine v njih (najmanj do enake stopnje, kot je obstoječe stanje), sočasno pa mora biti zagotovljeno njihovo obratovanje. 
Trajanje in način izvedbe posameznih zaščitnih ukrepov (organizacijski ukrepi, dela, po potrebi dobave ali najemi, začasne vgradnje in demontaže ipd.) je odvisen od tehnologije in dinamike del izvajalca, kadar zadevajo obstoječe uporabnike objekta, mora zanje pridobiti njihovo soglasje.
</t>
  </si>
  <si>
    <r>
      <rPr>
        <b/>
        <sz val="9"/>
        <rFont val="Arial"/>
        <family val="2"/>
        <charset val="238"/>
      </rPr>
      <t xml:space="preserve">Enotne cene morajo vsebovati: </t>
    </r>
    <r>
      <rPr>
        <sz val="9"/>
        <rFont val="Arial"/>
        <family val="2"/>
        <charset val="238"/>
      </rPr>
      <t xml:space="preserve">
- vse iz splošnih določil za vse vrste del, 
- vsa potrebna dela za varno izvedbo rušitvenih del,
- iznosi iz objekta s takojšnjim čiščenjem vseh ostankov, prenosom na gradbiščno deponijo,
- vsa dela in stroški v zvezi s sortiranjem, ločenim zbiranjem in začasnim deponiranjem odpadkov na gradbiščni deponiji (zahteve so specificirane v teh posebnih določilih), 
- nakladanje in odvoz na stalno deponijo, plačilo vseh taks za odpeljani material,
- vsa dela, material, ukrepe in druge stroške za izpolnitev zahtev glede »zaščite objekta od pričetka izvajanja rušitvenih del do dokončanja del« v teh posebnih določilih, ne glede na trajanje, 
</t>
    </r>
    <r>
      <rPr>
        <b/>
        <sz val="9"/>
        <rFont val="Arial"/>
        <family val="2"/>
        <charset val="238"/>
      </rPr>
      <t>- pazljivo odstranjevanje oz. odmontiranje (brez poškodovanja) in primerno začasno deponiranje vseh gradbenih elementov, za katere je v popisu del ali drugje v projektni dokumentaciji navedeno, da so za ponovno uporabo</t>
    </r>
    <r>
      <rPr>
        <sz val="9"/>
        <rFont val="Arial"/>
        <family val="2"/>
        <charset val="238"/>
      </rPr>
      <t xml:space="preserve">, 
- po potrebi zavarovanje (podpiranje, zavetrovanje ipd.) vseh tistih delov objekta ali elementov, ki bodo zaradi rušenja in odstranitev postali nestabilni,
- vse potrebne ukrepe za preprečitev prašenja za zaščito izvajalcev rušitvenih del ter proti emisiji prašnih delcev v okolico (vlaženje med rušenjem, uporaba orodij z direktnim priklopom na sesalnik,…), 
- vsa dela in stroški v zvezi s »posebnimi zahtevami glede izvedbe rušitvenih del« v teh posebnih določilih.
</t>
    </r>
  </si>
  <si>
    <t>Notranje prostore je potrebno zaščititi, da se ne praši, po končanih delih očistiti prostore.</t>
  </si>
  <si>
    <t>2.) V postavke so vključeni vsi varnostni ukrepi in zaščite pri delu in na gradbišču v smislu Zakona o varnosti in zdravju pri delu.</t>
  </si>
  <si>
    <t>Za določanje cene po enoti mora ponudnik pregledati projektno dokumentacijo  (detajle, sheme, splošne opise) in upoštevati je vsa morebitna neskladja med popisom del in potrebno izvedbo, neskladja ne morejo biti razlog za uveljavljanje dodatnih zahtevkov ali sprememb cene na enoto in s tem celote.</t>
  </si>
  <si>
    <t>Vsa dela se morajo izvajati dosledno po navodilh proizvajalcev materiala, pred izvedbo del je dostaviti na objekt vso tehnično dokumentacijo, da materiali ustrezajo standardom (tehnične liste materialov, ateste itd).</t>
  </si>
  <si>
    <t>Demontaža obstoječih vrat, pazljiva demontaža na notranji strani, da se čim manj poškoduje notranji omet. Ročno rušenje tlaka med vratno odprtino za demontažo vratne pripire, komplet z rezanjem tlaka, nakladanje in odvoz v stalno deponijo, vključno z plačilom vseh taks.</t>
  </si>
  <si>
    <t>6.</t>
  </si>
  <si>
    <t xml:space="preserve">Izvedba armiranega sloja z osnovnim ometom kot npr. JUBIZOL lepilna malta 2x in armaturno mrežico 160g/m2 (kot npr. Jubizol armaturna mrežica), komplet z dobavo in pritrjevanjem vogalnikov za ojačitev vogalov in robov okrog oken in vrat, dilatacijskim profilom na stiku z fasade in stavbnega pohištva. Zaglajene površine.
</t>
  </si>
  <si>
    <t>Toplotna izolacija nastalih odprtin ob odstranitvi obstoječega stavbnega pohištva z XPS izolacijo, debeline do 3 cm (okna O2) 2,4mx0,08m (špalete, police) + 0,3*0,8 (preklade) (op.: preveriti potrebno debelino izolacije pri prekladah na licu mesta - do 10 cm).</t>
  </si>
  <si>
    <r>
      <t>Obloga plošče iz ekspandiranega polistirena EPS deb. 50mm, toplotna prevodnost minimalno λ</t>
    </r>
    <r>
      <rPr>
        <vertAlign val="subscript"/>
        <sz val="10"/>
        <rFont val="Arial"/>
        <family val="2"/>
        <charset val="238"/>
      </rPr>
      <t>D</t>
    </r>
    <r>
      <rPr>
        <sz val="10"/>
        <rFont val="Arial"/>
        <family val="2"/>
        <charset val="238"/>
      </rPr>
      <t xml:space="preserve">=0,039W/mK. Plošče lepljene z mineralnim lepilom kot npr. JUBIZOL lepilna malta, komplet s sidranjem plošč 6kos/m2. </t>
    </r>
  </si>
  <si>
    <t>KV delavec</t>
  </si>
  <si>
    <t>Demontaža odtočnih pločevinastih ter LTŽ cevi, komplet z kljukami, pazljivo za ponovno montažo, s prenosom v gradbiščno skladišče.</t>
  </si>
  <si>
    <t xml:space="preserve">Demontaža vertikalne strelovodne instalacije ter po končanih delih montaža nove vertikalne strelovodne instalacije. V ceni zajete nove pritrdilne stojke. Spodaj je 2,0m pokrivna zaščitna letev, skupaj z vsemi deli in drobnim materialom. Antikorozijska zaščita valjanca pri prehodu valjanca iz tal.
Meritve ozemljitve in izdaja pisnega poročila od registrirane institucije. 
</t>
  </si>
  <si>
    <t>kpl</t>
  </si>
  <si>
    <t>Demontaža raznih elementov pritrjenih na fasadi objekta (table, držala,…), pazljivo za ponovno montažo, spravilo v gradbiščni deponiji ter ponovna montaža, komplet z vsem pritrdilnim materialom potrebnim za montažo, ustrezati morajo povečani deb. fasade 15 cm.</t>
  </si>
  <si>
    <t>Razna nepredvidena rušitvena, demontažna oz. montažna dela.</t>
  </si>
  <si>
    <t>► Naprava in odstranitev potrebnih fasadnih odrov za izvedbo fasade je vključena v ceno izdelave fasade!</t>
  </si>
  <si>
    <t>Razna nepredvidena zidarska dela.</t>
  </si>
  <si>
    <t>m</t>
  </si>
  <si>
    <t xml:space="preserve">Odstranitev strelovodne instalacije, nakladanje in odvoz v trajno deponijo ter montaža nove strelovodne instalacije po končanih delih, dobava pritrdilnega materiala.
Meritve ozemljitve in izdaja pisnega poročila s strani registrirane institucije. </t>
  </si>
  <si>
    <t>Okno 2 dim:80/80 cm - enokrilno - kombinirano odpiranje, skupaj z izvedbo povezovalne maske oz. zaključnih letev in oblog na notranji strani objekta, po detajlu in opisu sheme okna.</t>
  </si>
  <si>
    <t>2.5</t>
  </si>
  <si>
    <t>Slikanje notranjih sten na površinah poškodovanih zaradi zamenjave stavbnega pohištva - ocena.</t>
  </si>
  <si>
    <t>SKUPAJ Z DDV</t>
  </si>
  <si>
    <t>SPLOŠNA DOLOČILA ZA GRADBENO-OBRTNIŠKA TER INSTALACIJSKA DELA</t>
  </si>
  <si>
    <t>Okno 3 dim:100/110cm -enokrilno - kombinirano odpiranje</t>
  </si>
  <si>
    <t>Elektro montažna dela, demontaža in ponovna montaža (svetila, senzorji ipd.):</t>
  </si>
  <si>
    <t>► Vgradnja osnovnega ometa:
- osnovni omet na izolacijski oblogi se vgrajuje v dveh slojih,
- za nanos spodnjega sloja osnovnega ometa fasadnega sistema: uporabimo lepilno malto, ki jo nanesemo z ozobljeno nerjavečo jekleno gladilko (globina in širina zob 8 do 10 mm) v deb. 2-3mm, v še svež nanos vtisnemo glavno armaturo – 160 gramsko plastificirano stekleno mrežico (pasove mrežice po širini in dolžini preklapljamo za najmanj 10 cm); sledi sušenje 2 do 3 dni.
- nanos zgornjega sloja osnovnega ometa fasadnega sistema: uporabimo lepilno malto, ki jo nanesemo z nerjavečo jekleno gladilko (uporabimo lahko ozobljeno ali neozobljeno gladilko) v debelini približno 1 mm; sledi sušenje 1 do 2 dni.</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</si>
</sst>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quot;_-;\-* #,##0.00\ &quot;€&quot;_-;_-* &quot;-&quot;??\ &quot;€&quot;_-;_-@_-"/>
    <numFmt numFmtId="164" formatCode="_-* #,##0.00\ &quot;SIT&quot;_-;\-* #,##0.00\ &quot;SIT&quot;_-;_-* &quot;-&quot;??\ &quot;SIT&quot;_-;_-@_-"/>
    <numFmt numFmtId="165" formatCode="_-* #,##0.00\ _S_I_T_-;\-* #,##0.00\ _S_I_T_-;_-* &quot;-&quot;??\ _S_I_T_-;_-@_-"/>
    <numFmt numFmtId="166" formatCode="#,###"/>
    <numFmt numFmtId="167" formatCode="#,##0.00\ &quot;€&quot;"/>
    <numFmt numFmtId="168" formatCode="_ * #,##0.00_-\ &quot;SLT&quot;_ ;_ * #,##0.00\-\ &quot;SLT&quot;_ ;_ * &quot;-&quot;??_-\ &quot;SLT&quot;_ ;_ @_ "/>
    <numFmt numFmtId="169" formatCode="_ * #,##0.00_-\ _S_L_T_ ;_ * #,##0.00\-\ _S_L_T_ ;_ * &quot;-&quot;??_-\ _S_L_T_ ;_ @_ "/>
    <numFmt numFmtId="170" formatCode="_(&quot;$&quot;* #,##0_);_(&quot;$&quot;* \(#,##0\);_(&quot;$&quot;* &quot;-&quot;_);_(@_)"/>
    <numFmt numFmtId="171" formatCode="_(&quot;$&quot;* #,##0.00_);_(&quot;$&quot;* \(#,##0.00\);_(&quot;$&quot;* &quot;-&quot;??_);_(@_)"/>
    <numFmt numFmtId="172" formatCode="General_)"/>
    <numFmt numFmtId="173" formatCode="_-* #,##0.00\ [$€]_-;\-* #,##0.00\ [$€]_-;_-* &quot;-&quot;??\ [$€]_-;_-@_-"/>
    <numFmt numFmtId="174" formatCode="_-* #,##0.00_-;\-* #,##0.00_-;_-* &quot;-&quot;??_-;_-@_-"/>
    <numFmt numFmtId="175" formatCode="_(* #,##0.00_);_(* \(#,##0.00\);_(* &quot;-&quot;??_);_(@_)"/>
  </numFmts>
  <fonts count="93">
    <font>
      <sz val="10"/>
      <color rgb="FF00000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rgb="FF000000"/>
      <name val="Arial"/>
      <family val="2"/>
      <charset val="238"/>
    </font>
    <font>
      <sz val="10"/>
      <color rgb="FFFF0000"/>
      <name val="Arial"/>
      <family val="2"/>
      <charset val="238"/>
    </font>
    <font>
      <sz val="10"/>
      <name val="Arial"/>
      <family val="2"/>
      <charset val="238"/>
    </font>
    <font>
      <sz val="10"/>
      <color theme="1"/>
      <name val="Arial"/>
      <family val="2"/>
      <charset val="238"/>
    </font>
    <font>
      <sz val="10"/>
      <color indexed="8"/>
      <name val="Arial"/>
      <family val="2"/>
      <charset val="238"/>
    </font>
    <font>
      <b/>
      <sz val="10"/>
      <name val="Arial"/>
      <family val="2"/>
      <charset val="238"/>
    </font>
    <font>
      <sz val="10"/>
      <color indexed="12"/>
      <name val="Arial"/>
      <family val="2"/>
      <charset val="238"/>
    </font>
    <font>
      <sz val="10"/>
      <color theme="4" tint="-0.249977111117893"/>
      <name val="Arial"/>
      <family val="2"/>
      <charset val="238"/>
    </font>
    <font>
      <i/>
      <u/>
      <sz val="10"/>
      <name val="Arial"/>
      <family val="2"/>
      <charset val="238"/>
    </font>
    <font>
      <sz val="10"/>
      <name val="Arial CE"/>
      <charset val="238"/>
    </font>
    <font>
      <b/>
      <i/>
      <sz val="10"/>
      <name val="Arial"/>
      <family val="2"/>
      <charset val="238"/>
    </font>
    <font>
      <sz val="10"/>
      <name val="SL Dutch"/>
      <charset val="238"/>
    </font>
    <font>
      <i/>
      <sz val="10"/>
      <name val="Arial"/>
      <family val="2"/>
      <charset val="238"/>
    </font>
    <font>
      <i/>
      <sz val="10"/>
      <color indexed="8"/>
      <name val="Arial"/>
      <family val="2"/>
      <charset val="238"/>
    </font>
    <font>
      <sz val="10"/>
      <color rgb="FF0070C0"/>
      <name val="Arial"/>
      <family val="2"/>
      <charset val="238"/>
    </font>
    <font>
      <vertAlign val="subscript"/>
      <sz val="10"/>
      <name val="Arial"/>
      <family val="2"/>
      <charset val="238"/>
    </font>
    <font>
      <sz val="10"/>
      <name val="Times New Roman"/>
      <family val="1"/>
      <charset val="238"/>
    </font>
    <font>
      <sz val="10"/>
      <name val="Arial CE"/>
      <family val="2"/>
      <charset val="238"/>
    </font>
    <font>
      <sz val="11"/>
      <color indexed="8"/>
      <name val="Calibri"/>
      <family val="2"/>
      <charset val="238"/>
    </font>
    <font>
      <sz val="10"/>
      <name val="Courier"/>
      <family val="1"/>
      <charset val="238"/>
    </font>
    <font>
      <sz val="9"/>
      <name val="Arial"/>
      <family val="2"/>
      <charset val="238"/>
    </font>
    <font>
      <sz val="9"/>
      <name val="Arial CE"/>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rgb="FF000000"/>
      <name val="Arial"/>
      <family val="2"/>
      <charset val="238"/>
    </font>
    <font>
      <b/>
      <u/>
      <sz val="10"/>
      <color rgb="FF000000"/>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Helv"/>
      <charset val="204"/>
    </font>
    <font>
      <sz val="12"/>
      <name val="Times New Roman"/>
      <family val="1"/>
    </font>
    <font>
      <sz val="11"/>
      <color theme="1"/>
      <name val="Calibri"/>
      <family val="2"/>
      <scheme val="minor"/>
    </font>
    <font>
      <b/>
      <sz val="9"/>
      <name val="Arial"/>
      <family val="2"/>
      <charset val="238"/>
    </font>
    <font>
      <b/>
      <sz val="9"/>
      <color rgb="FFFF0000"/>
      <name val="Arial"/>
      <family val="2"/>
      <charset val="238"/>
    </font>
    <font>
      <sz val="9"/>
      <color rgb="FFFF0000"/>
      <name val="Arial"/>
      <family val="2"/>
      <charset val="238"/>
    </font>
    <font>
      <b/>
      <sz val="9"/>
      <name val="Arial"/>
      <family val="2"/>
    </font>
    <font>
      <i/>
      <u/>
      <sz val="9"/>
      <name val="Arial"/>
      <family val="2"/>
      <charset val="238"/>
    </font>
    <font>
      <b/>
      <sz val="10"/>
      <color theme="4" tint="-0.499984740745262"/>
      <name val="Arial"/>
      <family val="2"/>
      <charset val="238"/>
    </font>
    <font>
      <sz val="10"/>
      <color theme="4" tint="-0.499984740745262"/>
      <name val="Arial"/>
      <family val="2"/>
      <charset val="238"/>
    </font>
    <font>
      <b/>
      <sz val="11"/>
      <name val="Arial"/>
      <family val="2"/>
      <charset val="238"/>
    </font>
    <font>
      <sz val="10"/>
      <name val="Arial CE"/>
    </font>
    <font>
      <i/>
      <sz val="10"/>
      <name val="SL Dutch"/>
    </font>
    <font>
      <sz val="12"/>
      <color theme="1"/>
      <name val="Calibri"/>
      <family val="2"/>
      <scheme val="minor"/>
    </font>
    <font>
      <b/>
      <sz val="9"/>
      <color rgb="FF000000"/>
      <name val="Arial"/>
      <family val="2"/>
      <charset val="238"/>
    </font>
    <font>
      <sz val="10"/>
      <name val="Tahoma"/>
      <family val="2"/>
      <charset val="238"/>
    </font>
    <font>
      <sz val="13"/>
      <name val="Arial"/>
      <family val="2"/>
      <charset val="238"/>
    </font>
    <font>
      <sz val="9"/>
      <name val="Futura Prins"/>
    </font>
    <font>
      <sz val="10"/>
      <name val="Arial"/>
      <family val="2"/>
    </font>
    <font>
      <b/>
      <i/>
      <vertAlign val="subscript"/>
      <sz val="10"/>
      <name val="Arial"/>
      <family val="2"/>
      <charset val="238"/>
    </font>
    <font>
      <b/>
      <i/>
      <vertAlign val="superscript"/>
      <sz val="10"/>
      <name val="Arial"/>
      <family val="2"/>
      <charset val="238"/>
    </font>
    <font>
      <i/>
      <sz val="10"/>
      <color rgb="FF000000"/>
      <name val="Arial"/>
      <family val="2"/>
      <charset val="238"/>
    </font>
    <font>
      <i/>
      <sz val="9"/>
      <color rgb="FF000000"/>
      <name val="Arial"/>
      <family val="2"/>
      <charset val="238"/>
    </font>
    <font>
      <sz val="9"/>
      <color indexed="81"/>
      <name val="Segoe UI"/>
      <family val="2"/>
      <charset val="238"/>
    </font>
    <font>
      <b/>
      <sz val="9"/>
      <color indexed="81"/>
      <name val="Segoe UI"/>
      <family val="2"/>
      <charset val="238"/>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FFFF00"/>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s>
  <cellStyleXfs count="428">
    <xf numFmtId="0" fontId="0" fillId="0" borderId="0"/>
    <xf numFmtId="0" fontId="13" fillId="0" borderId="0"/>
    <xf numFmtId="0" fontId="20" fillId="0" borderId="0"/>
    <xf numFmtId="0" fontId="20" fillId="0" borderId="0"/>
    <xf numFmtId="0" fontId="13" fillId="0" borderId="0" applyNumberFormat="0" applyFill="0" applyBorder="0" applyAlignment="0" applyProtection="0"/>
    <xf numFmtId="0" fontId="22" fillId="0" borderId="0"/>
    <xf numFmtId="0" fontId="22" fillId="0" borderId="0"/>
    <xf numFmtId="164" fontId="20" fillId="0" borderId="0" applyFont="0" applyFill="0" applyBorder="0" applyAlignment="0" applyProtection="0"/>
    <xf numFmtId="0" fontId="10" fillId="0" borderId="0"/>
    <xf numFmtId="0" fontId="13" fillId="0" borderId="0"/>
    <xf numFmtId="170" fontId="13" fillId="0" borderId="0" applyFont="0" applyFill="0" applyBorder="0" applyAlignment="0" applyProtection="0"/>
    <xf numFmtId="171" fontId="13" fillId="0" borderId="0" applyFont="0" applyFill="0" applyBorder="0" applyAlignment="0" applyProtection="0"/>
    <xf numFmtId="0" fontId="28" fillId="0" borderId="0"/>
    <xf numFmtId="172" fontId="30" fillId="0" borderId="0"/>
    <xf numFmtId="172" fontId="30" fillId="0" borderId="0"/>
    <xf numFmtId="0" fontId="29" fillId="0" borderId="0"/>
    <xf numFmtId="0" fontId="29" fillId="0" borderId="0"/>
    <xf numFmtId="0" fontId="13" fillId="0" borderId="0"/>
    <xf numFmtId="168" fontId="13" fillId="0" borderId="0" applyFont="0" applyFill="0" applyBorder="0" applyAlignment="0" applyProtection="0"/>
    <xf numFmtId="169" fontId="13" fillId="0" borderId="0" applyFont="0" applyFill="0" applyBorder="0" applyAlignment="0" applyProtection="0"/>
    <xf numFmtId="0" fontId="33" fillId="10" borderId="0" applyNumberFormat="0" applyBorder="0" applyAlignment="0" applyProtection="0"/>
    <xf numFmtId="0" fontId="33" fillId="8" borderId="0" applyNumberFormat="0" applyBorder="0" applyAlignment="0" applyProtection="0"/>
    <xf numFmtId="0" fontId="33" fillId="5" borderId="0" applyNumberFormat="0" applyBorder="0" applyAlignment="0" applyProtection="0"/>
    <xf numFmtId="0" fontId="33" fillId="9" borderId="0" applyNumberFormat="0" applyBorder="0" applyAlignment="0" applyProtection="0"/>
    <xf numFmtId="0" fontId="33" fillId="8" borderId="0" applyNumberFormat="0" applyBorder="0" applyAlignment="0" applyProtection="0"/>
    <xf numFmtId="0" fontId="33" fillId="7" borderId="0" applyNumberFormat="0" applyBorder="0" applyAlignment="0" applyProtection="0"/>
    <xf numFmtId="0" fontId="33" fillId="6" borderId="0" applyNumberFormat="0" applyBorder="0" applyAlignment="0" applyProtection="0"/>
    <xf numFmtId="0" fontId="33" fillId="5" borderId="0" applyNumberFormat="0" applyBorder="0" applyAlignment="0" applyProtection="0"/>
    <xf numFmtId="0" fontId="33" fillId="4" borderId="0" applyNumberFormat="0" applyBorder="0" applyAlignment="0" applyProtection="0"/>
    <xf numFmtId="0" fontId="33" fillId="3" borderId="0" applyNumberFormat="0" applyBorder="0" applyAlignment="0" applyProtection="0"/>
    <xf numFmtId="0" fontId="33" fillId="2" borderId="0" applyNumberFormat="0" applyBorder="0" applyAlignment="0" applyProtection="0"/>
    <xf numFmtId="0" fontId="28" fillId="0" borderId="0"/>
    <xf numFmtId="0" fontId="27" fillId="0" borderId="0"/>
    <xf numFmtId="0" fontId="33" fillId="11"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35" fillId="3" borderId="0" applyNumberFormat="0" applyBorder="0" applyAlignment="0" applyProtection="0"/>
    <xf numFmtId="0" fontId="36" fillId="20" borderId="4" applyNumberFormat="0" applyAlignment="0" applyProtection="0"/>
    <xf numFmtId="0" fontId="37" fillId="21" borderId="5" applyNumberFormat="0" applyAlignment="0" applyProtection="0"/>
    <xf numFmtId="44" fontId="29" fillId="0" borderId="0" applyFont="0" applyFill="0" applyBorder="0" applyAlignment="0" applyProtection="0"/>
    <xf numFmtId="171" fontId="33" fillId="0" borderId="0" applyFont="0" applyFill="0" applyBorder="0" applyAlignment="0" applyProtection="0"/>
    <xf numFmtId="44" fontId="29" fillId="0" borderId="0" applyFont="0" applyFill="0" applyBorder="0" applyAlignment="0" applyProtection="0"/>
    <xf numFmtId="0" fontId="38" fillId="0" borderId="0" applyNumberFormat="0" applyFill="0" applyBorder="0" applyAlignment="0" applyProtection="0"/>
    <xf numFmtId="0" fontId="39" fillId="4" borderId="0" applyNumberFormat="0" applyBorder="0" applyAlignment="0" applyProtection="0"/>
    <xf numFmtId="0" fontId="40" fillId="0" borderId="6" applyNumberFormat="0" applyFill="0" applyAlignment="0" applyProtection="0"/>
    <xf numFmtId="0" fontId="41" fillId="0" borderId="7" applyNumberFormat="0" applyFill="0" applyAlignment="0" applyProtection="0"/>
    <xf numFmtId="0" fontId="42" fillId="0" borderId="8" applyNumberFormat="0" applyFill="0" applyAlignment="0" applyProtection="0"/>
    <xf numFmtId="0" fontId="42" fillId="0" borderId="0" applyNumberFormat="0" applyFill="0" applyBorder="0" applyAlignment="0" applyProtection="0"/>
    <xf numFmtId="0" fontId="43" fillId="7" borderId="4" applyNumberFormat="0" applyAlignment="0" applyProtection="0"/>
    <xf numFmtId="0" fontId="44" fillId="0" borderId="9" applyNumberFormat="0" applyFill="0" applyAlignment="0" applyProtection="0"/>
    <xf numFmtId="0" fontId="45" fillId="22" borderId="0" applyNumberFormat="0" applyBorder="0" applyAlignment="0" applyProtection="0"/>
    <xf numFmtId="0" fontId="33" fillId="0" borderId="0"/>
    <xf numFmtId="0" fontId="33" fillId="0" borderId="0"/>
    <xf numFmtId="0" fontId="29" fillId="0" borderId="0"/>
    <xf numFmtId="0" fontId="33" fillId="23" borderId="10" applyNumberFormat="0" applyFont="0" applyAlignment="0" applyProtection="0"/>
    <xf numFmtId="0" fontId="46" fillId="20" borderId="11" applyNumberFormat="0" applyAlignment="0" applyProtection="0"/>
    <xf numFmtId="0" fontId="47" fillId="0" borderId="0" applyNumberFormat="0" applyFill="0" applyBorder="0" applyAlignment="0" applyProtection="0"/>
    <xf numFmtId="0" fontId="48" fillId="0" borderId="12" applyNumberFormat="0" applyFill="0" applyAlignment="0" applyProtection="0"/>
    <xf numFmtId="164" fontId="27" fillId="0" borderId="0" applyFont="0" applyFill="0" applyBorder="0" applyAlignment="0" applyProtection="0"/>
    <xf numFmtId="0" fontId="49" fillId="0" borderId="0" applyNumberFormat="0" applyFill="0" applyBorder="0" applyAlignment="0" applyProtection="0"/>
    <xf numFmtId="0" fontId="68"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3" fillId="4" borderId="0" applyNumberFormat="0" applyBorder="0" applyAlignment="0" applyProtection="0"/>
    <xf numFmtId="173" fontId="20" fillId="0" borderId="0" applyFont="0" applyFill="0" applyBorder="0" applyAlignment="0" applyProtection="0"/>
    <xf numFmtId="0" fontId="54" fillId="20" borderId="11" applyNumberFormat="0" applyAlignment="0" applyProtection="0"/>
    <xf numFmtId="0" fontId="55" fillId="0" borderId="0" applyNumberFormat="0" applyFill="0" applyBorder="0" applyAlignment="0" applyProtection="0"/>
    <xf numFmtId="0" fontId="56" fillId="0" borderId="6" applyNumberFormat="0" applyFill="0" applyAlignment="0" applyProtection="0"/>
    <xf numFmtId="0" fontId="57" fillId="0" borderId="7" applyNumberFormat="0" applyFill="0" applyAlignment="0" applyProtection="0"/>
    <xf numFmtId="0" fontId="58" fillId="0" borderId="8" applyNumberFormat="0" applyFill="0" applyAlignment="0" applyProtection="0"/>
    <xf numFmtId="0" fontId="58" fillId="0" borderId="0" applyNumberFormat="0" applyFill="0" applyBorder="0" applyAlignment="0" applyProtection="0"/>
    <xf numFmtId="0" fontId="59" fillId="22" borderId="0" applyNumberFormat="0" applyBorder="0" applyAlignment="0" applyProtection="0"/>
    <xf numFmtId="9" fontId="13" fillId="0" borderId="0" applyFont="0" applyFill="0" applyBorder="0" applyAlignment="0" applyProtection="0"/>
    <xf numFmtId="0" fontId="20" fillId="23" borderId="10" applyNumberFormat="0" applyFon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62" fillId="0" borderId="9" applyNumberFormat="0" applyFill="0" applyAlignment="0" applyProtection="0"/>
    <xf numFmtId="0" fontId="63" fillId="21" borderId="5" applyNumberFormat="0" applyAlignment="0" applyProtection="0"/>
    <xf numFmtId="0" fontId="64" fillId="20" borderId="4" applyNumberFormat="0" applyAlignment="0" applyProtection="0"/>
    <xf numFmtId="0" fontId="65" fillId="3" borderId="0" applyNumberFormat="0" applyBorder="0" applyAlignment="0" applyProtection="0"/>
    <xf numFmtId="165" fontId="13" fillId="0" borderId="0" applyFont="0" applyFill="0" applyBorder="0" applyAlignment="0" applyProtection="0"/>
    <xf numFmtId="0" fontId="66" fillId="7" borderId="4" applyNumberFormat="0" applyAlignment="0" applyProtection="0"/>
    <xf numFmtId="0" fontId="67" fillId="0" borderId="12" applyNumberFormat="0" applyFill="0" applyAlignment="0" applyProtection="0"/>
    <xf numFmtId="0" fontId="69" fillId="0" borderId="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52" fillId="34"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8" borderId="0" applyNumberFormat="0" applyBorder="0" applyAlignment="0" applyProtection="0"/>
    <xf numFmtId="0" fontId="52" fillId="39" borderId="0" applyNumberFormat="0" applyBorder="0" applyAlignment="0" applyProtection="0"/>
    <xf numFmtId="0" fontId="52" fillId="40"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41" borderId="0" applyNumberFormat="0" applyBorder="0" applyAlignment="0" applyProtection="0"/>
    <xf numFmtId="0" fontId="65" fillId="25" borderId="0" applyNumberFormat="0" applyBorder="0" applyAlignment="0" applyProtection="0"/>
    <xf numFmtId="0" fontId="64" fillId="42" borderId="4" applyNumberFormat="0" applyAlignment="0" applyProtection="0"/>
    <xf numFmtId="0" fontId="63" fillId="43" borderId="5" applyNumberFormat="0" applyAlignment="0" applyProtection="0"/>
    <xf numFmtId="0" fontId="61" fillId="0" borderId="0" applyNumberFormat="0" applyFill="0" applyBorder="0" applyAlignment="0" applyProtection="0"/>
    <xf numFmtId="0" fontId="53" fillId="26" borderId="0" applyNumberFormat="0" applyBorder="0" applyAlignment="0" applyProtection="0"/>
    <xf numFmtId="0" fontId="56" fillId="0" borderId="6" applyNumberFormat="0" applyFill="0" applyAlignment="0" applyProtection="0"/>
    <xf numFmtId="0" fontId="57" fillId="0" borderId="7" applyNumberFormat="0" applyFill="0" applyAlignment="0" applyProtection="0"/>
    <xf numFmtId="0" fontId="58" fillId="0" borderId="8" applyNumberFormat="0" applyFill="0" applyAlignment="0" applyProtection="0"/>
    <xf numFmtId="0" fontId="58" fillId="0" borderId="0" applyNumberFormat="0" applyFill="0" applyBorder="0" applyAlignment="0" applyProtection="0"/>
    <xf numFmtId="0" fontId="66" fillId="29" borderId="4" applyNumberFormat="0" applyAlignment="0" applyProtection="0"/>
    <xf numFmtId="0" fontId="62" fillId="0" borderId="9" applyNumberFormat="0" applyFill="0" applyAlignment="0" applyProtection="0"/>
    <xf numFmtId="0" fontId="59" fillId="44" borderId="0" applyNumberFormat="0" applyBorder="0" applyAlignment="0" applyProtection="0"/>
    <xf numFmtId="0" fontId="29" fillId="45" borderId="10" applyNumberFormat="0" applyAlignment="0" applyProtection="0"/>
    <xf numFmtId="0" fontId="54" fillId="42" borderId="11" applyNumberFormat="0" applyAlignment="0" applyProtection="0"/>
    <xf numFmtId="0" fontId="28" fillId="0" borderId="0"/>
    <xf numFmtId="0" fontId="55" fillId="0" borderId="0" applyNumberFormat="0" applyFill="0" applyBorder="0" applyAlignment="0" applyProtection="0"/>
    <xf numFmtId="0" fontId="67" fillId="0" borderId="12" applyNumberFormat="0" applyFill="0" applyAlignment="0" applyProtection="0"/>
    <xf numFmtId="165" fontId="20" fillId="0" borderId="0" applyFont="0" applyFill="0" applyBorder="0" applyAlignment="0" applyProtection="0"/>
    <xf numFmtId="0" fontId="60" fillId="0" borderId="0" applyNumberFormat="0" applyFill="0" applyBorder="0" applyAlignment="0" applyProtection="0"/>
    <xf numFmtId="0" fontId="33" fillId="0" borderId="0"/>
    <xf numFmtId="0" fontId="9" fillId="0" borderId="0"/>
    <xf numFmtId="0" fontId="70" fillId="0" borderId="0"/>
    <xf numFmtId="0" fontId="70" fillId="0" borderId="0"/>
    <xf numFmtId="0" fontId="9" fillId="0" borderId="0"/>
    <xf numFmtId="171" fontId="33" fillId="0" borderId="0" applyFont="0" applyFill="0" applyBorder="0" applyAlignment="0" applyProtection="0"/>
    <xf numFmtId="0" fontId="29" fillId="0" borderId="0"/>
    <xf numFmtId="0" fontId="8" fillId="0" borderId="0"/>
    <xf numFmtId="0" fontId="28" fillId="0" borderId="0"/>
    <xf numFmtId="174" fontId="13" fillId="0" borderId="0" applyFill="0" applyBorder="0" applyAlignment="0" applyProtection="0"/>
    <xf numFmtId="0" fontId="7" fillId="0" borderId="0"/>
    <xf numFmtId="0" fontId="79" fillId="0" borderId="0"/>
    <xf numFmtId="0" fontId="6" fillId="0" borderId="0"/>
    <xf numFmtId="1" fontId="80" fillId="0" borderId="0"/>
    <xf numFmtId="164" fontId="13" fillId="0" borderId="0" applyFont="0" applyFill="0" applyBorder="0" applyAlignment="0" applyProtection="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1" fillId="0" borderId="0"/>
    <xf numFmtId="175" fontId="81" fillId="0" borderId="0" applyFont="0" applyFill="0" applyBorder="0" applyAlignment="0" applyProtection="0"/>
    <xf numFmtId="0" fontId="3" fillId="0" borderId="0"/>
    <xf numFmtId="0" fontId="36" fillId="20" borderId="17" applyNumberFormat="0" applyAlignment="0" applyProtection="0"/>
    <xf numFmtId="0" fontId="43" fillId="7" borderId="17" applyNumberFormat="0" applyAlignment="0" applyProtection="0"/>
    <xf numFmtId="0" fontId="33" fillId="23" borderId="18" applyNumberFormat="0" applyFont="0" applyAlignment="0" applyProtection="0"/>
    <xf numFmtId="0" fontId="46" fillId="20" borderId="19" applyNumberFormat="0" applyAlignment="0" applyProtection="0"/>
    <xf numFmtId="0" fontId="48" fillId="0" borderId="20" applyNumberFormat="0" applyFill="0" applyAlignment="0" applyProtection="0"/>
    <xf numFmtId="0" fontId="54" fillId="20" borderId="19" applyNumberFormat="0" applyAlignment="0" applyProtection="0"/>
    <xf numFmtId="0" fontId="20" fillId="23" borderId="18" applyNumberFormat="0" applyFont="0" applyAlignment="0" applyProtection="0"/>
    <xf numFmtId="0" fontId="64" fillId="20" borderId="17" applyNumberFormat="0" applyAlignment="0" applyProtection="0"/>
    <xf numFmtId="0" fontId="66" fillId="7" borderId="17" applyNumberFormat="0" applyAlignment="0" applyProtection="0"/>
    <xf numFmtId="0" fontId="67" fillId="0" borderId="20" applyNumberFormat="0" applyFill="0" applyAlignment="0" applyProtection="0"/>
    <xf numFmtId="0" fontId="64" fillId="42" borderId="17" applyNumberFormat="0" applyAlignment="0" applyProtection="0"/>
    <xf numFmtId="0" fontId="66" fillId="29" borderId="17" applyNumberFormat="0" applyAlignment="0" applyProtection="0"/>
    <xf numFmtId="0" fontId="29" fillId="45" borderId="18" applyNumberFormat="0" applyAlignment="0" applyProtection="0"/>
    <xf numFmtId="0" fontId="54" fillId="42" borderId="19" applyNumberFormat="0" applyAlignment="0" applyProtection="0"/>
    <xf numFmtId="0" fontId="67" fillId="0" borderId="20"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20" borderId="17" applyNumberFormat="0" applyAlignment="0" applyProtection="0"/>
    <xf numFmtId="0" fontId="64" fillId="42" borderId="17" applyNumberFormat="0" applyAlignment="0" applyProtection="0"/>
    <xf numFmtId="0" fontId="1" fillId="0" borderId="0"/>
    <xf numFmtId="0" fontId="66" fillId="7" borderId="17" applyNumberFormat="0" applyAlignment="0" applyProtection="0"/>
    <xf numFmtId="0" fontId="67" fillId="0" borderId="20" applyNumberFormat="0" applyFill="0" applyAlignment="0" applyProtection="0"/>
    <xf numFmtId="0" fontId="64" fillId="20" borderId="17" applyNumberFormat="0" applyAlignment="0" applyProtection="0"/>
    <xf numFmtId="0" fontId="20" fillId="23" borderId="18" applyNumberFormat="0" applyFont="0" applyAlignment="0" applyProtection="0"/>
    <xf numFmtId="0" fontId="54" fillId="42" borderId="19" applyNumberFormat="0" applyAlignment="0" applyProtection="0"/>
    <xf numFmtId="0" fontId="43" fillId="7" borderId="17" applyNumberFormat="0" applyAlignment="0" applyProtection="0"/>
    <xf numFmtId="0" fontId="29" fillId="45" borderId="18" applyNumberFormat="0" applyAlignment="0" applyProtection="0"/>
    <xf numFmtId="0" fontId="43" fillId="7" borderId="17" applyNumberFormat="0" applyAlignment="0" applyProtection="0"/>
    <xf numFmtId="0" fontId="46" fillId="20" borderId="19" applyNumberFormat="0" applyAlignment="0" applyProtection="0"/>
    <xf numFmtId="0" fontId="54" fillId="42" borderId="19" applyNumberFormat="0" applyAlignment="0" applyProtection="0"/>
    <xf numFmtId="0" fontId="36" fillId="20" borderId="17" applyNumberFormat="0" applyAlignment="0" applyProtection="0"/>
    <xf numFmtId="0" fontId="20" fillId="23" borderId="18" applyNumberFormat="0" applyFont="0" applyAlignment="0" applyProtection="0"/>
    <xf numFmtId="0" fontId="64" fillId="20" borderId="17" applyNumberFormat="0" applyAlignment="0" applyProtection="0"/>
    <xf numFmtId="0" fontId="29" fillId="45" borderId="18" applyNumberFormat="0" applyAlignment="0" applyProtection="0"/>
    <xf numFmtId="0" fontId="29" fillId="45" borderId="18" applyNumberFormat="0" applyAlignment="0" applyProtection="0"/>
    <xf numFmtId="0" fontId="36" fillId="20" borderId="17" applyNumberFormat="0" applyAlignment="0" applyProtection="0"/>
    <xf numFmtId="0" fontId="54" fillId="20" borderId="19" applyNumberFormat="0" applyAlignment="0" applyProtection="0"/>
    <xf numFmtId="0" fontId="33" fillId="23" borderId="18" applyNumberFormat="0" applyFont="0" applyAlignment="0" applyProtection="0"/>
    <xf numFmtId="0" fontId="54" fillId="42" borderId="19" applyNumberFormat="0" applyAlignment="0" applyProtection="0"/>
    <xf numFmtId="0" fontId="46" fillId="20" borderId="19" applyNumberFormat="0" applyAlignment="0" applyProtection="0"/>
    <xf numFmtId="0" fontId="33" fillId="23" borderId="18" applyNumberFormat="0" applyFont="0" applyAlignment="0" applyProtection="0"/>
    <xf numFmtId="0" fontId="67" fillId="0" borderId="20" applyNumberFormat="0" applyFill="0" applyAlignment="0" applyProtection="0"/>
    <xf numFmtId="0" fontId="67" fillId="0" borderId="20" applyNumberFormat="0" applyFill="0" applyAlignment="0" applyProtection="0"/>
    <xf numFmtId="0" fontId="66" fillId="7" borderId="17" applyNumberFormat="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4" fillId="42" borderId="17" applyNumberFormat="0" applyAlignment="0" applyProtection="0"/>
    <xf numFmtId="0" fontId="64" fillId="42" borderId="17" applyNumberFormat="0" applyAlignment="0" applyProtection="0"/>
    <xf numFmtId="0" fontId="66" fillId="29" borderId="17" applyNumberFormat="0" applyAlignment="0" applyProtection="0"/>
    <xf numFmtId="0" fontId="43" fillId="7" borderId="17" applyNumberFormat="0" applyAlignment="0" applyProtection="0"/>
    <xf numFmtId="0" fontId="33" fillId="23" borderId="18" applyNumberFormat="0" applyFont="0" applyAlignment="0" applyProtection="0"/>
    <xf numFmtId="0" fontId="1" fillId="0" borderId="0"/>
    <xf numFmtId="0" fontId="1" fillId="0" borderId="0"/>
    <xf numFmtId="0" fontId="54" fillId="20" borderId="19" applyNumberFormat="0" applyAlignment="0" applyProtection="0"/>
    <xf numFmtId="0" fontId="1" fillId="0" borderId="0"/>
    <xf numFmtId="0" fontId="66" fillId="29" borderId="1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23" borderId="18" applyNumberFormat="0" applyFont="0" applyAlignment="0" applyProtection="0"/>
    <xf numFmtId="0" fontId="36" fillId="20" borderId="17" applyNumberFormat="0" applyAlignment="0" applyProtection="0"/>
    <xf numFmtId="0" fontId="48" fillId="0" borderId="20" applyNumberFormat="0" applyFill="0" applyAlignment="0" applyProtection="0"/>
    <xf numFmtId="0" fontId="66" fillId="29" borderId="17" applyNumberFormat="0" applyAlignment="0" applyProtection="0"/>
    <xf numFmtId="0" fontId="66" fillId="7" borderId="17" applyNumberFormat="0" applyAlignment="0" applyProtection="0"/>
    <xf numFmtId="0" fontId="54" fillId="20" borderId="19" applyNumberFormat="0" applyAlignment="0" applyProtection="0"/>
    <xf numFmtId="0" fontId="48" fillId="0" borderId="20" applyNumberFormat="0" applyFill="0" applyAlignment="0" applyProtection="0"/>
    <xf numFmtId="0" fontId="48" fillId="0" borderId="20" applyNumberFormat="0" applyFill="0" applyAlignment="0" applyProtection="0"/>
    <xf numFmtId="0" fontId="46" fillId="20" borderId="1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5" fillId="0" borderId="21" applyAlignment="0"/>
    <xf numFmtId="0" fontId="86" fillId="0" borderId="0"/>
    <xf numFmtId="0" fontId="79" fillId="0" borderId="0">
      <alignment vertical="top"/>
    </xf>
    <xf numFmtId="0" fontId="79" fillId="0" borderId="0"/>
    <xf numFmtId="0" fontId="33" fillId="0" borderId="0"/>
    <xf numFmtId="165" fontId="8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20" borderId="17" applyNumberFormat="0" applyAlignment="0" applyProtection="0"/>
    <xf numFmtId="0" fontId="43" fillId="7" borderId="17" applyNumberFormat="0" applyAlignment="0" applyProtection="0"/>
    <xf numFmtId="0" fontId="33" fillId="23" borderId="18" applyNumberFormat="0" applyFont="0" applyAlignment="0" applyProtection="0"/>
    <xf numFmtId="0" fontId="46" fillId="20" borderId="19" applyNumberFormat="0" applyAlignment="0" applyProtection="0"/>
    <xf numFmtId="0" fontId="48" fillId="0" borderId="20" applyNumberFormat="0" applyFill="0" applyAlignment="0" applyProtection="0"/>
    <xf numFmtId="0" fontId="54" fillId="20" borderId="19" applyNumberFormat="0" applyAlignment="0" applyProtection="0"/>
    <xf numFmtId="0" fontId="20" fillId="23" borderId="18" applyNumberFormat="0" applyFont="0" applyAlignment="0" applyProtection="0"/>
    <xf numFmtId="0" fontId="64" fillId="20" borderId="17" applyNumberFormat="0" applyAlignment="0" applyProtection="0"/>
    <xf numFmtId="0" fontId="66" fillId="7" borderId="17" applyNumberFormat="0" applyAlignment="0" applyProtection="0"/>
    <xf numFmtId="0" fontId="67" fillId="0" borderId="20" applyNumberFormat="0" applyFill="0" applyAlignment="0" applyProtection="0"/>
    <xf numFmtId="0" fontId="64" fillId="42" borderId="17" applyNumberFormat="0" applyAlignment="0" applyProtection="0"/>
    <xf numFmtId="0" fontId="66" fillId="29" borderId="17" applyNumberFormat="0" applyAlignment="0" applyProtection="0"/>
    <xf numFmtId="0" fontId="29" fillId="45" borderId="18" applyNumberFormat="0" applyAlignment="0" applyProtection="0"/>
    <xf numFmtId="0" fontId="54" fillId="42" borderId="19" applyNumberFormat="0" applyAlignment="0" applyProtection="0"/>
    <xf numFmtId="0" fontId="67" fillId="0" borderId="20"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0">
    <xf numFmtId="0" fontId="0" fillId="0" borderId="0" xfId="0"/>
    <xf numFmtId="0" fontId="13" fillId="0" borderId="0" xfId="0" applyFont="1" applyFill="1" applyBorder="1" applyAlignment="1" applyProtection="1">
      <alignment horizontal="justify" vertical="top" wrapText="1"/>
    </xf>
    <xf numFmtId="4" fontId="24" fillId="0" borderId="0" xfId="8" applyNumberFormat="1" applyFont="1" applyFill="1" applyBorder="1" applyAlignment="1">
      <alignment horizontal="justify" vertical="center" wrapText="1"/>
    </xf>
    <xf numFmtId="0" fontId="23" fillId="0" borderId="0" xfId="8" applyNumberFormat="1" applyFont="1" applyFill="1" applyBorder="1" applyAlignment="1">
      <alignment horizontal="center" vertical="center" wrapText="1"/>
    </xf>
    <xf numFmtId="166" fontId="16" fillId="0" borderId="0" xfId="0" applyNumberFormat="1" applyFont="1" applyFill="1" applyBorder="1" applyAlignment="1">
      <alignment horizontal="center" vertical="center"/>
    </xf>
    <xf numFmtId="0" fontId="16" fillId="0" borderId="0" xfId="0" applyFont="1" applyFill="1" applyBorder="1" applyAlignment="1" applyProtection="1">
      <alignment horizontal="center"/>
    </xf>
    <xf numFmtId="0" fontId="13" fillId="0" borderId="0" xfId="0" applyFont="1" applyFill="1" applyBorder="1" applyAlignment="1" applyProtection="1">
      <alignment horizontal="center" wrapText="1"/>
    </xf>
    <xf numFmtId="4" fontId="13" fillId="0" borderId="0" xfId="2" applyNumberFormat="1" applyFont="1" applyFill="1" applyBorder="1" applyAlignment="1">
      <alignment horizontal="left"/>
    </xf>
    <xf numFmtId="4" fontId="16" fillId="0" borderId="0" xfId="2" applyNumberFormat="1" applyFont="1" applyFill="1" applyBorder="1" applyAlignment="1">
      <alignment horizontal="left"/>
    </xf>
    <xf numFmtId="4" fontId="13" fillId="0" borderId="0" xfId="2" applyNumberFormat="1" applyFont="1" applyFill="1" applyBorder="1" applyAlignment="1">
      <alignment horizontal="right"/>
    </xf>
    <xf numFmtId="4" fontId="16" fillId="0" borderId="0" xfId="2" applyNumberFormat="1" applyFont="1" applyFill="1" applyBorder="1" applyAlignment="1">
      <alignment horizontal="right"/>
    </xf>
    <xf numFmtId="0" fontId="16" fillId="0" borderId="2" xfId="0" applyFont="1" applyFill="1" applyBorder="1" applyAlignment="1" applyProtection="1"/>
    <xf numFmtId="4" fontId="13" fillId="0" borderId="3" xfId="0" applyNumberFormat="1" applyFont="1" applyFill="1" applyBorder="1" applyAlignment="1" applyProtection="1"/>
    <xf numFmtId="4" fontId="32" fillId="0" borderId="0" xfId="12" applyNumberFormat="1" applyFont="1" applyFill="1" applyAlignment="1">
      <alignment horizontal="right"/>
    </xf>
    <xf numFmtId="0" fontId="32" fillId="0" borderId="0" xfId="12" applyFont="1" applyFill="1"/>
    <xf numFmtId="4" fontId="32" fillId="0" borderId="0" xfId="12" applyNumberFormat="1" applyFont="1" applyFill="1"/>
    <xf numFmtId="0" fontId="31" fillId="0" borderId="0" xfId="2" applyFont="1" applyFill="1" applyBorder="1" applyAlignment="1">
      <alignment horizontal="left"/>
    </xf>
    <xf numFmtId="4" fontId="31" fillId="0" borderId="0" xfId="2" applyNumberFormat="1" applyFont="1" applyFill="1" applyBorder="1" applyAlignment="1">
      <alignment horizontal="left"/>
    </xf>
    <xf numFmtId="4" fontId="31" fillId="0" borderId="0" xfId="2" applyNumberFormat="1" applyFont="1" applyFill="1" applyBorder="1" applyAlignment="1">
      <alignment horizontal="right"/>
    </xf>
    <xf numFmtId="0" fontId="31" fillId="0" borderId="0" xfId="1" applyFont="1" applyFill="1" applyAlignment="1">
      <alignment horizontal="right"/>
    </xf>
    <xf numFmtId="0" fontId="50" fillId="0" borderId="0" xfId="0" applyFont="1" applyFill="1"/>
    <xf numFmtId="166" fontId="16" fillId="0" borderId="13" xfId="0" applyNumberFormat="1" applyFont="1" applyFill="1" applyBorder="1" applyAlignment="1">
      <alignment horizontal="center" vertical="center"/>
    </xf>
    <xf numFmtId="2" fontId="32" fillId="0" borderId="0" xfId="12" applyNumberFormat="1" applyFont="1" applyFill="1" applyAlignment="1"/>
    <xf numFmtId="2" fontId="13" fillId="0" borderId="2" xfId="0" applyNumberFormat="1" applyFont="1" applyFill="1" applyBorder="1" applyAlignment="1" applyProtection="1"/>
    <xf numFmtId="2" fontId="13" fillId="0" borderId="0" xfId="0" applyNumberFormat="1" applyFont="1" applyFill="1" applyBorder="1" applyAlignment="1" applyProtection="1"/>
    <xf numFmtId="2" fontId="31" fillId="0" borderId="0" xfId="2" applyNumberFormat="1" applyFont="1" applyFill="1" applyBorder="1" applyAlignment="1"/>
    <xf numFmtId="2" fontId="17" fillId="0" borderId="0" xfId="0" applyNumberFormat="1" applyFont="1" applyFill="1" applyBorder="1" applyAlignment="1"/>
    <xf numFmtId="2" fontId="13" fillId="0" borderId="14" xfId="0" applyNumberFormat="1" applyFont="1" applyFill="1" applyBorder="1" applyAlignment="1"/>
    <xf numFmtId="2" fontId="16" fillId="0" borderId="0" xfId="0" applyNumberFormat="1" applyFont="1" applyFill="1" applyBorder="1" applyAlignment="1"/>
    <xf numFmtId="4" fontId="13" fillId="0" borderId="0" xfId="8" applyNumberFormat="1" applyFont="1" applyFill="1" applyBorder="1" applyAlignment="1">
      <alignment horizontal="right" vertical="center"/>
    </xf>
    <xf numFmtId="49" fontId="71" fillId="0" borderId="0" xfId="0" applyNumberFormat="1" applyFont="1" applyFill="1" applyBorder="1" applyAlignment="1" applyProtection="1">
      <alignment horizontal="center" vertical="center"/>
    </xf>
    <xf numFmtId="4" fontId="31" fillId="0" borderId="0" xfId="0" applyNumberFormat="1" applyFont="1" applyFill="1" applyBorder="1" applyAlignment="1" applyProtection="1">
      <alignment horizontal="right"/>
    </xf>
    <xf numFmtId="4" fontId="31" fillId="0" borderId="0" xfId="0" applyNumberFormat="1" applyFont="1" applyFill="1" applyBorder="1" applyAlignment="1" applyProtection="1">
      <alignment horizontal="right"/>
      <protection locked="0"/>
    </xf>
    <xf numFmtId="49" fontId="71" fillId="0" borderId="0" xfId="0" applyNumberFormat="1" applyFont="1" applyFill="1" applyBorder="1" applyAlignment="1" applyProtection="1">
      <alignment horizontal="center" vertical="top"/>
    </xf>
    <xf numFmtId="0" fontId="71" fillId="0" borderId="0" xfId="0" applyFont="1" applyFill="1" applyBorder="1" applyAlignment="1" applyProtection="1">
      <alignment horizontal="center" vertical="top"/>
    </xf>
    <xf numFmtId="4" fontId="31" fillId="0" borderId="0" xfId="0" applyNumberFormat="1" applyFont="1" applyFill="1" applyBorder="1" applyAlignment="1" applyProtection="1">
      <alignment horizontal="right" vertical="top"/>
      <protection locked="0"/>
    </xf>
    <xf numFmtId="4" fontId="74" fillId="0" borderId="0" xfId="0" applyNumberFormat="1" applyFont="1" applyFill="1" applyAlignment="1">
      <alignment vertical="top"/>
    </xf>
    <xf numFmtId="2" fontId="31" fillId="0" borderId="0" xfId="0" applyNumberFormat="1" applyFont="1" applyFill="1" applyBorder="1" applyAlignment="1" applyProtection="1">
      <alignment vertical="top" wrapText="1"/>
    </xf>
    <xf numFmtId="0" fontId="75" fillId="0" borderId="0" xfId="12" applyFont="1" applyFill="1"/>
    <xf numFmtId="0" fontId="75" fillId="0" borderId="0" xfId="2" applyFont="1" applyFill="1" applyBorder="1" applyAlignment="1">
      <alignment horizontal="left" vertical="top"/>
    </xf>
    <xf numFmtId="166" fontId="76" fillId="0" borderId="0" xfId="0" applyNumberFormat="1" applyFont="1" applyFill="1" applyBorder="1" applyAlignment="1">
      <alignment horizontal="center" vertical="center"/>
    </xf>
    <xf numFmtId="0" fontId="16" fillId="0" borderId="1" xfId="0" applyFont="1" applyFill="1" applyBorder="1" applyAlignment="1" applyProtection="1"/>
    <xf numFmtId="0" fontId="13" fillId="0" borderId="0" xfId="170" applyFont="1" applyFill="1" applyBorder="1" applyAlignment="1">
      <alignment vertical="top" wrapText="1"/>
    </xf>
    <xf numFmtId="0" fontId="16" fillId="0" borderId="13" xfId="8" applyNumberFormat="1" applyFont="1" applyFill="1" applyBorder="1" applyAlignment="1">
      <alignment horizontal="center" vertical="center" wrapText="1"/>
    </xf>
    <xf numFmtId="166" fontId="16" fillId="0" borderId="13" xfId="0" applyNumberFormat="1" applyFont="1" applyFill="1" applyBorder="1" applyAlignment="1">
      <alignment horizontal="center" vertical="top"/>
    </xf>
    <xf numFmtId="4" fontId="16" fillId="0" borderId="14" xfId="0" applyNumberFormat="1" applyFont="1" applyFill="1" applyBorder="1" applyAlignment="1">
      <alignment horizontal="right"/>
    </xf>
    <xf numFmtId="166" fontId="16" fillId="0" borderId="0" xfId="0" applyNumberFormat="1" applyFont="1" applyFill="1" applyBorder="1" applyAlignment="1">
      <alignment horizontal="center" vertical="top"/>
    </xf>
    <xf numFmtId="4" fontId="24" fillId="0" borderId="0" xfId="8" applyNumberFormat="1" applyFont="1" applyFill="1" applyBorder="1" applyAlignment="1">
      <alignment vertical="top" wrapText="1"/>
    </xf>
    <xf numFmtId="4" fontId="13" fillId="0" borderId="0" xfId="2" applyNumberFormat="1" applyFont="1" applyFill="1" applyBorder="1" applyAlignment="1">
      <alignment vertical="top" wrapText="1"/>
    </xf>
    <xf numFmtId="4" fontId="16" fillId="0" borderId="14" xfId="8" applyNumberFormat="1" applyFont="1" applyFill="1" applyBorder="1" applyAlignment="1">
      <alignment horizontal="right" vertical="center"/>
    </xf>
    <xf numFmtId="4" fontId="16" fillId="0" borderId="0" xfId="0" applyNumberFormat="1" applyFont="1" applyFill="1" applyBorder="1" applyAlignment="1">
      <alignment horizontal="right"/>
    </xf>
    <xf numFmtId="4" fontId="16" fillId="0" borderId="0" xfId="8" applyNumberFormat="1" applyFont="1" applyFill="1" applyBorder="1" applyAlignment="1">
      <alignment horizontal="right" vertical="center"/>
    </xf>
    <xf numFmtId="49" fontId="11" fillId="0" borderId="13" xfId="0" applyNumberFormat="1" applyFont="1" applyFill="1" applyBorder="1" applyAlignment="1">
      <alignment horizontal="center" vertical="center"/>
    </xf>
    <xf numFmtId="0" fontId="11" fillId="0" borderId="14" xfId="0" applyFont="1" applyFill="1" applyBorder="1" applyAlignment="1">
      <alignment horizontal="justify" vertical="top" wrapText="1"/>
    </xf>
    <xf numFmtId="0" fontId="11" fillId="0" borderId="14" xfId="0" applyFont="1" applyFill="1" applyBorder="1" applyAlignment="1">
      <alignment horizontal="center"/>
    </xf>
    <xf numFmtId="2" fontId="11" fillId="0" borderId="14" xfId="0" applyNumberFormat="1" applyFont="1" applyFill="1" applyBorder="1" applyAlignment="1"/>
    <xf numFmtId="0" fontId="78" fillId="0" borderId="14" xfId="0" applyFont="1" applyFill="1" applyBorder="1" applyAlignment="1" applyProtection="1">
      <alignment horizontal="center" wrapText="1"/>
    </xf>
    <xf numFmtId="0" fontId="11" fillId="0" borderId="13" xfId="0" applyFont="1" applyFill="1" applyBorder="1" applyAlignment="1"/>
    <xf numFmtId="0" fontId="13" fillId="0" borderId="0" xfId="3" applyFont="1" applyFill="1" applyBorder="1" applyAlignment="1">
      <alignment horizontal="left" vertical="justify"/>
    </xf>
    <xf numFmtId="0" fontId="11" fillId="0" borderId="2" xfId="0" applyFont="1" applyFill="1" applyBorder="1" applyAlignment="1">
      <alignment horizontal="justify" vertical="top" wrapText="1"/>
    </xf>
    <xf numFmtId="0" fontId="13" fillId="0" borderId="0" xfId="8" applyNumberFormat="1" applyFont="1" applyFill="1" applyBorder="1" applyAlignment="1">
      <alignment horizontal="center" vertical="center" wrapText="1"/>
    </xf>
    <xf numFmtId="49" fontId="11" fillId="0" borderId="13" xfId="0" applyNumberFormat="1" applyFont="1" applyFill="1" applyBorder="1" applyAlignment="1">
      <alignment horizontal="center" vertical="top"/>
    </xf>
    <xf numFmtId="0" fontId="0" fillId="0" borderId="14" xfId="0" applyFont="1" applyFill="1" applyBorder="1" applyAlignment="1">
      <alignment horizontal="center"/>
    </xf>
    <xf numFmtId="2" fontId="0" fillId="0" borderId="14" xfId="0" applyNumberFormat="1" applyFont="1" applyFill="1" applyBorder="1" applyAlignment="1"/>
    <xf numFmtId="4" fontId="0" fillId="0" borderId="14" xfId="0" applyNumberFormat="1" applyFont="1" applyFill="1" applyBorder="1" applyAlignment="1">
      <alignment horizontal="right"/>
    </xf>
    <xf numFmtId="4" fontId="0" fillId="0" borderId="15" xfId="0" applyNumberFormat="1" applyFont="1" applyFill="1" applyBorder="1" applyAlignment="1">
      <alignment horizontal="right"/>
    </xf>
    <xf numFmtId="49" fontId="11" fillId="0" borderId="1" xfId="0" applyNumberFormat="1" applyFont="1" applyFill="1" applyBorder="1" applyAlignment="1">
      <alignment horizontal="center" vertical="top"/>
    </xf>
    <xf numFmtId="0" fontId="11" fillId="0" borderId="2" xfId="0" applyFont="1" applyFill="1" applyBorder="1" applyAlignment="1">
      <alignment horizontal="center"/>
    </xf>
    <xf numFmtId="2" fontId="11" fillId="0" borderId="2" xfId="0" applyNumberFormat="1" applyFont="1" applyFill="1" applyBorder="1" applyAlignment="1"/>
    <xf numFmtId="4" fontId="11" fillId="0" borderId="2" xfId="0" applyNumberFormat="1" applyFont="1" applyFill="1" applyBorder="1" applyAlignment="1">
      <alignment horizontal="right"/>
    </xf>
    <xf numFmtId="4" fontId="11" fillId="0" borderId="3" xfId="0" applyNumberFormat="1" applyFont="1" applyFill="1" applyBorder="1" applyAlignment="1">
      <alignment horizontal="right"/>
    </xf>
    <xf numFmtId="2" fontId="18" fillId="0" borderId="0" xfId="0" applyNumberFormat="1" applyFont="1" applyFill="1" applyBorder="1" applyAlignment="1"/>
    <xf numFmtId="0" fontId="13" fillId="0" borderId="0" xfId="0" applyFont="1" applyFill="1" applyBorder="1" applyAlignment="1">
      <alignment vertical="top" wrapText="1"/>
    </xf>
    <xf numFmtId="4" fontId="11" fillId="0" borderId="14" xfId="0" applyNumberFormat="1" applyFont="1" applyFill="1" applyBorder="1" applyAlignment="1">
      <alignment horizontal="right"/>
    </xf>
    <xf numFmtId="4" fontId="11" fillId="0" borderId="15" xfId="0" applyNumberFormat="1" applyFont="1" applyFill="1" applyBorder="1" applyAlignment="1">
      <alignment horizontal="right"/>
    </xf>
    <xf numFmtId="0" fontId="14" fillId="0" borderId="0" xfId="0" applyFont="1" applyFill="1" applyBorder="1" applyAlignment="1">
      <alignment vertical="top" wrapText="1"/>
    </xf>
    <xf numFmtId="0" fontId="31" fillId="0" borderId="0" xfId="0" applyFont="1" applyFill="1" applyBorder="1" applyAlignment="1" applyProtection="1">
      <alignment horizontal="center" wrapText="1"/>
    </xf>
    <xf numFmtId="0" fontId="31" fillId="0" borderId="0" xfId="0" applyFont="1" applyFill="1" applyBorder="1" applyAlignment="1" applyProtection="1">
      <alignment horizontal="justify" vertical="top" wrapText="1"/>
    </xf>
    <xf numFmtId="2" fontId="31" fillId="0" borderId="0" xfId="0" applyNumberFormat="1" applyFont="1" applyFill="1" applyBorder="1" applyAlignment="1" applyProtection="1"/>
    <xf numFmtId="4" fontId="13" fillId="0" borderId="0" xfId="0" applyNumberFormat="1" applyFont="1" applyFill="1" applyBorder="1" applyAlignment="1" applyProtection="1">
      <alignment horizontal="right"/>
    </xf>
    <xf numFmtId="4" fontId="18" fillId="0" borderId="0" xfId="0" applyNumberFormat="1" applyFont="1" applyFill="1" applyBorder="1" applyAlignment="1">
      <alignment horizontal="right"/>
    </xf>
    <xf numFmtId="166" fontId="18" fillId="0" borderId="0" xfId="0" applyNumberFormat="1" applyFont="1" applyFill="1" applyBorder="1" applyAlignment="1">
      <alignment horizontal="center" vertical="center"/>
    </xf>
    <xf numFmtId="0" fontId="13" fillId="0" borderId="0" xfId="3" applyFont="1" applyFill="1" applyBorder="1" applyAlignment="1">
      <alignment horizontal="center" vertical="top"/>
    </xf>
    <xf numFmtId="4" fontId="13" fillId="0" borderId="0" xfId="0" applyNumberFormat="1" applyFont="1" applyFill="1" applyBorder="1" applyAlignment="1" applyProtection="1">
      <alignment horizontal="right"/>
      <protection locked="0"/>
    </xf>
    <xf numFmtId="4" fontId="31" fillId="0" borderId="0" xfId="0" applyNumberFormat="1" applyFont="1" applyFill="1" applyBorder="1" applyAlignment="1" applyProtection="1">
      <alignment horizontal="right" vertical="top"/>
    </xf>
    <xf numFmtId="2" fontId="77" fillId="0" borderId="0" xfId="0" applyNumberFormat="1" applyFont="1" applyFill="1" applyBorder="1" applyAlignment="1"/>
    <xf numFmtId="4" fontId="74" fillId="0" borderId="0" xfId="0" applyNumberFormat="1" applyFont="1" applyFill="1" applyAlignment="1">
      <alignment horizontal="right" vertical="top"/>
    </xf>
    <xf numFmtId="4" fontId="13" fillId="0" borderId="0" xfId="0" applyNumberFormat="1" applyFont="1" applyFill="1" applyBorder="1" applyAlignment="1" applyProtection="1"/>
    <xf numFmtId="4" fontId="78" fillId="0" borderId="14" xfId="0" applyNumberFormat="1" applyFont="1" applyFill="1" applyBorder="1" applyAlignment="1" applyProtection="1"/>
    <xf numFmtId="4" fontId="13" fillId="0" borderId="0" xfId="170" applyNumberFormat="1" applyFont="1" applyFill="1"/>
    <xf numFmtId="0" fontId="13" fillId="0" borderId="0" xfId="170" applyFont="1" applyFill="1" applyAlignment="1">
      <alignment horizontal="center"/>
    </xf>
    <xf numFmtId="4" fontId="13" fillId="0" borderId="0" xfId="170" applyNumberFormat="1" applyFont="1" applyFill="1" applyBorder="1"/>
    <xf numFmtId="4" fontId="13" fillId="0" borderId="0" xfId="170" applyNumberFormat="1" applyFont="1" applyFill="1" applyProtection="1">
      <protection locked="0"/>
    </xf>
    <xf numFmtId="4" fontId="13" fillId="0" borderId="0" xfId="7" applyNumberFormat="1" applyFont="1" applyFill="1" applyBorder="1" applyAlignment="1">
      <alignment horizontal="right"/>
    </xf>
    <xf numFmtId="0" fontId="13" fillId="0" borderId="0" xfId="0" applyFont="1" applyFill="1" applyBorder="1"/>
    <xf numFmtId="0" fontId="0" fillId="0" borderId="0" xfId="0" applyFont="1" applyFill="1" applyBorder="1"/>
    <xf numFmtId="49" fontId="16" fillId="0" borderId="0" xfId="0" applyNumberFormat="1" applyFont="1" applyFill="1" applyBorder="1" applyAlignment="1" applyProtection="1">
      <alignment horizontal="center" vertical="center"/>
    </xf>
    <xf numFmtId="2" fontId="23" fillId="0" borderId="0" xfId="8" applyNumberFormat="1" applyFont="1" applyFill="1" applyBorder="1" applyAlignment="1">
      <alignment vertical="center" wrapText="1"/>
    </xf>
    <xf numFmtId="0" fontId="50" fillId="0" borderId="0" xfId="0" applyFont="1" applyFill="1" applyBorder="1"/>
    <xf numFmtId="0" fontId="23" fillId="0" borderId="0" xfId="8" applyNumberFormat="1" applyFont="1" applyFill="1" applyBorder="1" applyAlignment="1">
      <alignment horizontal="justify" vertical="center" wrapText="1"/>
    </xf>
    <xf numFmtId="0" fontId="18" fillId="0" borderId="0" xfId="0" applyFont="1" applyFill="1" applyBorder="1"/>
    <xf numFmtId="0" fontId="23" fillId="0" borderId="0" xfId="8" applyNumberFormat="1" applyFont="1" applyFill="1" applyBorder="1" applyAlignment="1">
      <alignment horizontal="center" wrapText="1"/>
    </xf>
    <xf numFmtId="49" fontId="0" fillId="0" borderId="0" xfId="0" applyNumberFormat="1" applyFont="1" applyFill="1" applyBorder="1" applyAlignment="1">
      <alignment horizontal="center" vertical="top"/>
    </xf>
    <xf numFmtId="0" fontId="13" fillId="0" borderId="0" xfId="0" quotePrefix="1" applyFont="1" applyFill="1" applyBorder="1" applyAlignment="1">
      <alignment vertical="top" wrapText="1"/>
    </xf>
    <xf numFmtId="0" fontId="13" fillId="0" borderId="0" xfId="0" applyFont="1" applyFill="1" applyBorder="1" applyAlignment="1">
      <alignment horizontal="center" vertical="center"/>
    </xf>
    <xf numFmtId="0" fontId="13" fillId="0" borderId="0" xfId="2" applyFont="1" applyFill="1" applyBorder="1" applyAlignment="1">
      <alignment horizontal="left" vertical="top"/>
    </xf>
    <xf numFmtId="0" fontId="13" fillId="0" borderId="0" xfId="2" applyFont="1" applyFill="1" applyBorder="1" applyAlignment="1">
      <alignment horizontal="left"/>
    </xf>
    <xf numFmtId="0" fontId="16" fillId="0" borderId="0" xfId="2" applyFont="1" applyFill="1" applyBorder="1" applyAlignment="1">
      <alignment horizontal="left" vertical="top"/>
    </xf>
    <xf numFmtId="0" fontId="19" fillId="0" borderId="0" xfId="2" applyFont="1" applyFill="1" applyBorder="1" applyAlignment="1">
      <alignment horizontal="left" vertical="top"/>
    </xf>
    <xf numFmtId="2" fontId="13" fillId="0" borderId="0" xfId="2" applyNumberFormat="1" applyFont="1" applyFill="1" applyBorder="1" applyAlignment="1"/>
    <xf numFmtId="0" fontId="13" fillId="0" borderId="0" xfId="170" applyFont="1" applyFill="1" applyBorder="1" applyAlignment="1">
      <alignment vertical="top"/>
    </xf>
    <xf numFmtId="4" fontId="13" fillId="0" borderId="0" xfId="0" applyNumberFormat="1" applyFont="1" applyFill="1" applyBorder="1" applyAlignment="1">
      <alignment horizontal="center"/>
    </xf>
    <xf numFmtId="0" fontId="13" fillId="0" borderId="0" xfId="170" applyFont="1" applyFill="1" applyBorder="1" applyAlignment="1">
      <alignment horizontal="center" vertical="top"/>
    </xf>
    <xf numFmtId="166" fontId="13" fillId="0" borderId="0" xfId="0" applyNumberFormat="1" applyFont="1" applyFill="1" applyBorder="1" applyAlignment="1">
      <alignment horizontal="center" vertical="top"/>
    </xf>
    <xf numFmtId="4" fontId="13" fillId="0" borderId="0" xfId="0" applyNumberFormat="1" applyFont="1" applyFill="1" applyBorder="1" applyAlignment="1">
      <alignment horizontal="right"/>
    </xf>
    <xf numFmtId="166" fontId="13" fillId="0" borderId="0" xfId="0" applyNumberFormat="1" applyFont="1" applyFill="1" applyBorder="1" applyAlignment="1">
      <alignment horizontal="center" vertical="center"/>
    </xf>
    <xf numFmtId="2" fontId="13" fillId="0" borderId="0" xfId="0" applyNumberFormat="1" applyFont="1" applyFill="1" applyBorder="1" applyAlignment="1"/>
    <xf numFmtId="0" fontId="21" fillId="0" borderId="0" xfId="0" applyFont="1" applyFill="1" applyBorder="1" applyAlignment="1" applyProtection="1">
      <alignment horizontal="center" vertical="center"/>
      <protection locked="0"/>
    </xf>
    <xf numFmtId="4" fontId="13" fillId="0" borderId="0" xfId="0" applyNumberFormat="1" applyFont="1" applyFill="1" applyBorder="1" applyAlignment="1"/>
    <xf numFmtId="2" fontId="0" fillId="0" borderId="0" xfId="0" applyNumberFormat="1" applyFont="1" applyFill="1" applyBorder="1" applyAlignment="1"/>
    <xf numFmtId="4" fontId="0" fillId="0" borderId="0" xfId="0" applyNumberFormat="1" applyFont="1" applyFill="1" applyBorder="1" applyAlignment="1">
      <alignment horizontal="right"/>
    </xf>
    <xf numFmtId="0" fontId="13" fillId="0" borderId="0" xfId="8" applyFont="1" applyFill="1" applyBorder="1" applyAlignment="1" applyProtection="1">
      <alignment vertical="top" wrapText="1"/>
    </xf>
    <xf numFmtId="0" fontId="13" fillId="0" borderId="0" xfId="3" applyFont="1" applyFill="1" applyBorder="1" applyAlignment="1">
      <alignment horizontal="center"/>
    </xf>
    <xf numFmtId="2" fontId="13" fillId="0" borderId="0" xfId="3" applyNumberFormat="1" applyFont="1" applyFill="1" applyBorder="1" applyAlignment="1"/>
    <xf numFmtId="0" fontId="13" fillId="0" borderId="0" xfId="8" quotePrefix="1" applyFont="1" applyFill="1" applyBorder="1" applyAlignment="1" applyProtection="1">
      <alignment vertical="top" wrapText="1"/>
    </xf>
    <xf numFmtId="0" fontId="13" fillId="0" borderId="0" xfId="0" applyFont="1" applyFill="1" applyBorder="1" applyAlignment="1" applyProtection="1">
      <alignment vertical="top" wrapText="1"/>
      <protection locked="0"/>
    </xf>
    <xf numFmtId="0" fontId="13" fillId="0" borderId="0" xfId="0" applyFont="1" applyFill="1" applyBorder="1" applyAlignment="1" applyProtection="1">
      <alignment horizontal="justify" vertical="top" wrapText="1"/>
      <protection locked="0"/>
    </xf>
    <xf numFmtId="0" fontId="31" fillId="0" borderId="0" xfId="0" applyFont="1" applyFill="1" applyBorder="1" applyAlignment="1" applyProtection="1">
      <alignment vertical="top" wrapText="1"/>
    </xf>
    <xf numFmtId="0" fontId="71" fillId="0" borderId="0" xfId="0" applyFont="1" applyFill="1" applyBorder="1" applyAlignment="1" applyProtection="1">
      <alignment vertical="top" wrapText="1"/>
    </xf>
    <xf numFmtId="49" fontId="16" fillId="0" borderId="13" xfId="0" applyNumberFormat="1" applyFont="1" applyFill="1" applyBorder="1" applyAlignment="1">
      <alignment horizontal="center" vertical="top"/>
    </xf>
    <xf numFmtId="4" fontId="16" fillId="0" borderId="15" xfId="0" applyNumberFormat="1" applyFont="1" applyFill="1" applyBorder="1" applyAlignment="1" applyProtection="1">
      <alignment horizontal="right"/>
    </xf>
    <xf numFmtId="49" fontId="0" fillId="0" borderId="0" xfId="0" applyNumberFormat="1" applyFont="1" applyFill="1" applyBorder="1" applyAlignment="1">
      <alignment horizontal="left" vertical="center"/>
    </xf>
    <xf numFmtId="0" fontId="0" fillId="0" borderId="0" xfId="0" applyFont="1" applyFill="1" applyBorder="1" applyAlignment="1">
      <alignment horizontal="left"/>
    </xf>
    <xf numFmtId="0" fontId="0" fillId="0" borderId="0" xfId="0" applyFont="1" applyFill="1" applyBorder="1" applyAlignment="1">
      <alignment horizontal="center"/>
    </xf>
    <xf numFmtId="49" fontId="11" fillId="0" borderId="0" xfId="0" applyNumberFormat="1" applyFont="1" applyFill="1" applyBorder="1" applyAlignment="1">
      <alignment horizontal="left" vertical="center"/>
    </xf>
    <xf numFmtId="0" fontId="11" fillId="0" borderId="0" xfId="0" applyFont="1" applyFill="1" applyBorder="1" applyAlignment="1">
      <alignment horizontal="left"/>
    </xf>
    <xf numFmtId="49" fontId="0" fillId="0" borderId="0" xfId="0" applyNumberFormat="1" applyFont="1" applyFill="1" applyBorder="1" applyAlignment="1">
      <alignment vertical="center"/>
    </xf>
    <xf numFmtId="4" fontId="50" fillId="0" borderId="0" xfId="0" applyNumberFormat="1" applyFont="1" applyFill="1" applyBorder="1" applyAlignment="1">
      <alignment horizontal="right"/>
    </xf>
    <xf numFmtId="49" fontId="50" fillId="0" borderId="0" xfId="0" applyNumberFormat="1" applyFont="1" applyFill="1" applyBorder="1" applyAlignment="1">
      <alignment horizontal="center"/>
    </xf>
    <xf numFmtId="0" fontId="50" fillId="0" borderId="0" xfId="0" applyFont="1" applyFill="1" applyBorder="1" applyAlignment="1">
      <alignment horizontal="justify" wrapText="1"/>
    </xf>
    <xf numFmtId="0" fontId="50" fillId="0" borderId="0" xfId="0" applyFont="1" applyFill="1" applyBorder="1" applyAlignment="1">
      <alignment horizontal="center"/>
    </xf>
    <xf numFmtId="2" fontId="50" fillId="0" borderId="0" xfId="0" applyNumberFormat="1" applyFont="1" applyFill="1" applyBorder="1" applyAlignment="1"/>
    <xf numFmtId="49" fontId="82" fillId="0" borderId="0" xfId="0" applyNumberFormat="1" applyFont="1" applyFill="1" applyBorder="1" applyAlignment="1">
      <alignment horizontal="center"/>
    </xf>
    <xf numFmtId="0" fontId="82" fillId="0" borderId="0" xfId="0" applyFont="1" applyFill="1" applyBorder="1" applyAlignment="1">
      <alignment horizontal="justify" wrapText="1"/>
    </xf>
    <xf numFmtId="0" fontId="82" fillId="0" borderId="0" xfId="0" applyFont="1" applyFill="1" applyBorder="1"/>
    <xf numFmtId="4" fontId="82" fillId="0" borderId="0" xfId="0" applyNumberFormat="1" applyFont="1" applyFill="1" applyBorder="1" applyAlignment="1">
      <alignment horizontal="right"/>
    </xf>
    <xf numFmtId="0" fontId="11" fillId="0" borderId="0" xfId="0" applyFont="1" applyFill="1" applyBorder="1"/>
    <xf numFmtId="4" fontId="73" fillId="0" borderId="0" xfId="0" applyNumberFormat="1" applyFont="1" applyFill="1" applyBorder="1" applyAlignment="1">
      <alignment horizontal="center"/>
    </xf>
    <xf numFmtId="4" fontId="72" fillId="0" borderId="0" xfId="0" applyNumberFormat="1" applyFont="1" applyFill="1" applyBorder="1" applyAlignment="1">
      <alignment horizontal="center"/>
    </xf>
    <xf numFmtId="49" fontId="50" fillId="0" borderId="0" xfId="0" applyNumberFormat="1" applyFont="1" applyFill="1" applyBorder="1" applyAlignment="1">
      <alignment horizontal="center" vertical="center"/>
    </xf>
    <xf numFmtId="49" fontId="82" fillId="0" borderId="0" xfId="0" applyNumberFormat="1" applyFont="1" applyFill="1" applyBorder="1" applyAlignment="1">
      <alignment horizontal="left" vertical="center"/>
    </xf>
    <xf numFmtId="0" fontId="73" fillId="0" borderId="0" xfId="0" applyFont="1" applyFill="1" applyBorder="1" applyAlignment="1">
      <alignment horizontal="justify" wrapText="1"/>
    </xf>
    <xf numFmtId="0" fontId="73" fillId="0" borderId="0" xfId="0" applyFont="1" applyFill="1" applyBorder="1" applyAlignment="1">
      <alignment horizontal="center"/>
    </xf>
    <xf numFmtId="2" fontId="73" fillId="0" borderId="0" xfId="0" applyNumberFormat="1" applyFont="1" applyFill="1" applyBorder="1" applyAlignment="1"/>
    <xf numFmtId="4" fontId="73" fillId="0" borderId="0" xfId="0" applyNumberFormat="1" applyFont="1" applyFill="1" applyBorder="1" applyAlignment="1">
      <alignment horizontal="right"/>
    </xf>
    <xf numFmtId="49" fontId="0" fillId="0" borderId="0" xfId="0" applyNumberFormat="1" applyFont="1" applyFill="1" applyBorder="1" applyAlignment="1">
      <alignment horizontal="center"/>
    </xf>
    <xf numFmtId="49" fontId="11" fillId="0" borderId="0" xfId="0" applyNumberFormat="1" applyFont="1" applyFill="1" applyBorder="1" applyAlignment="1">
      <alignment horizontal="left"/>
    </xf>
    <xf numFmtId="49" fontId="16" fillId="0" borderId="1" xfId="0" applyNumberFormat="1" applyFont="1" applyFill="1" applyBorder="1" applyAlignment="1">
      <alignment horizontal="center" vertical="center"/>
    </xf>
    <xf numFmtId="0" fontId="16" fillId="0" borderId="2" xfId="0" applyFont="1" applyFill="1" applyBorder="1" applyAlignment="1">
      <alignment horizontal="left"/>
    </xf>
    <xf numFmtId="0" fontId="16" fillId="0" borderId="2" xfId="0" applyFont="1" applyFill="1" applyBorder="1" applyAlignment="1">
      <alignment horizontal="center"/>
    </xf>
    <xf numFmtId="2" fontId="16" fillId="0" borderId="2" xfId="0" applyNumberFormat="1" applyFont="1" applyFill="1" applyBorder="1" applyAlignment="1"/>
    <xf numFmtId="4" fontId="16" fillId="0" borderId="3" xfId="0" applyNumberFormat="1" applyFont="1" applyFill="1" applyBorder="1" applyAlignment="1">
      <alignment horizontal="right"/>
    </xf>
    <xf numFmtId="0" fontId="16" fillId="0" borderId="0" xfId="0" applyFont="1" applyFill="1" applyBorder="1" applyAlignment="1">
      <alignment horizontal="left"/>
    </xf>
    <xf numFmtId="49" fontId="71" fillId="0" borderId="0" xfId="0" applyNumberFormat="1" applyFont="1" applyFill="1" applyBorder="1" applyAlignment="1">
      <alignment horizontal="center" vertical="center"/>
    </xf>
    <xf numFmtId="0" fontId="71" fillId="0" borderId="0" xfId="0" applyFont="1" applyFill="1" applyBorder="1" applyAlignment="1">
      <alignment horizontal="left"/>
    </xf>
    <xf numFmtId="0" fontId="71" fillId="0" borderId="0" xfId="0" applyFont="1" applyFill="1" applyBorder="1" applyAlignment="1">
      <alignment horizontal="center"/>
    </xf>
    <xf numFmtId="2" fontId="71" fillId="0" borderId="0" xfId="0" applyNumberFormat="1" applyFont="1" applyFill="1" applyBorder="1" applyAlignment="1"/>
    <xf numFmtId="4" fontId="71" fillId="0" borderId="0" xfId="0" applyNumberFormat="1" applyFont="1" applyFill="1" applyBorder="1" applyAlignment="1">
      <alignment horizontal="right"/>
    </xf>
    <xf numFmtId="0" fontId="71" fillId="0" borderId="0" xfId="0" applyFont="1" applyFill="1" applyBorder="1" applyAlignment="1" applyProtection="1">
      <alignment horizontal="center" vertical="center"/>
    </xf>
    <xf numFmtId="0" fontId="73" fillId="0" borderId="0" xfId="0" applyFont="1" applyFill="1" applyBorder="1" applyAlignment="1">
      <alignment horizontal="left"/>
    </xf>
    <xf numFmtId="0" fontId="31" fillId="0" borderId="0" xfId="3" quotePrefix="1" applyFont="1" applyFill="1" applyBorder="1" applyAlignment="1">
      <alignment vertical="top" wrapText="1"/>
    </xf>
    <xf numFmtId="0" fontId="13" fillId="0" borderId="0" xfId="0" applyFont="1" applyFill="1" applyBorder="1" applyAlignment="1">
      <alignment horizontal="left"/>
    </xf>
    <xf numFmtId="0" fontId="0" fillId="0" borderId="0" xfId="0" applyFont="1" applyFill="1" applyBorder="1" applyAlignment="1">
      <alignment horizontal="center" vertical="center"/>
    </xf>
    <xf numFmtId="0" fontId="12" fillId="0" borderId="0" xfId="0" applyFont="1" applyFill="1" applyBorder="1" applyAlignment="1">
      <alignment horizontal="left"/>
    </xf>
    <xf numFmtId="49" fontId="12" fillId="0" borderId="0" xfId="0" applyNumberFormat="1" applyFont="1" applyFill="1" applyBorder="1" applyAlignment="1">
      <alignment horizontal="center" vertical="center"/>
    </xf>
    <xf numFmtId="0" fontId="16" fillId="0" borderId="0" xfId="0" applyFont="1" applyFill="1" applyBorder="1" applyProtection="1"/>
    <xf numFmtId="0" fontId="31" fillId="0" borderId="0" xfId="0" applyFont="1" applyFill="1" applyAlignment="1">
      <alignment horizontal="center" vertical="top"/>
    </xf>
    <xf numFmtId="49" fontId="31" fillId="0" borderId="0" xfId="0" applyNumberFormat="1" applyFont="1" applyFill="1" applyBorder="1" applyAlignment="1">
      <alignment horizontal="center" vertical="top"/>
    </xf>
    <xf numFmtId="0" fontId="31" fillId="0" borderId="0" xfId="0" applyFont="1" applyFill="1" applyBorder="1" applyAlignment="1">
      <alignment horizontal="left"/>
    </xf>
    <xf numFmtId="0" fontId="31" fillId="0" borderId="0" xfId="0" applyFont="1" applyFill="1" applyBorder="1" applyAlignment="1">
      <alignment horizontal="center"/>
    </xf>
    <xf numFmtId="2" fontId="31" fillId="0" borderId="0" xfId="0" applyNumberFormat="1" applyFont="1" applyFill="1" applyBorder="1" applyAlignment="1"/>
    <xf numFmtId="0" fontId="31" fillId="0" borderId="0" xfId="1" quotePrefix="1" applyFont="1" applyFill="1" applyAlignment="1">
      <alignment horizontal="right"/>
    </xf>
    <xf numFmtId="4" fontId="31" fillId="0" borderId="0" xfId="1" applyNumberFormat="1" applyFont="1" applyFill="1"/>
    <xf numFmtId="49" fontId="11" fillId="0" borderId="1" xfId="0" applyNumberFormat="1" applyFont="1" applyFill="1" applyBorder="1" applyAlignment="1">
      <alignment horizontal="center"/>
    </xf>
    <xf numFmtId="0" fontId="11" fillId="0" borderId="2" xfId="0" applyFont="1" applyFill="1" applyBorder="1" applyAlignment="1"/>
    <xf numFmtId="0" fontId="78" fillId="0" borderId="2" xfId="0" applyFont="1" applyFill="1" applyBorder="1" applyAlignment="1" applyProtection="1">
      <alignment horizontal="center" wrapText="1"/>
    </xf>
    <xf numFmtId="4" fontId="78" fillId="0" borderId="2" xfId="0" applyNumberFormat="1" applyFont="1" applyFill="1" applyBorder="1" applyAlignment="1" applyProtection="1"/>
    <xf numFmtId="4" fontId="78" fillId="0" borderId="3" xfId="0" applyNumberFormat="1" applyFont="1" applyFill="1" applyBorder="1" applyAlignment="1" applyProtection="1">
      <alignment horizontal="right"/>
    </xf>
    <xf numFmtId="49" fontId="13" fillId="0" borderId="0" xfId="0" applyNumberFormat="1" applyFont="1" applyFill="1" applyBorder="1" applyAlignment="1">
      <alignment horizontal="center" vertical="center"/>
    </xf>
    <xf numFmtId="0" fontId="13" fillId="0" borderId="0" xfId="0" applyFont="1" applyFill="1" applyBorder="1" applyAlignment="1">
      <alignment horizontal="center"/>
    </xf>
    <xf numFmtId="0" fontId="0" fillId="0" borderId="0" xfId="0" applyFont="1" applyFill="1" applyBorder="1" applyAlignment="1">
      <alignment horizontal="justify" vertical="top" wrapText="1"/>
    </xf>
    <xf numFmtId="9" fontId="0" fillId="0" borderId="0" xfId="0" applyNumberFormat="1" applyFont="1" applyFill="1" applyBorder="1" applyAlignment="1"/>
    <xf numFmtId="0" fontId="12" fillId="0" borderId="0" xfId="0" applyFont="1" applyFill="1" applyBorder="1" applyAlignment="1">
      <alignment horizontal="center"/>
    </xf>
    <xf numFmtId="2" fontId="12" fillId="0" borderId="0" xfId="0" applyNumberFormat="1" applyFont="1" applyFill="1" applyBorder="1" applyAlignment="1"/>
    <xf numFmtId="4" fontId="12" fillId="0" borderId="0" xfId="0" applyNumberFormat="1" applyFont="1" applyFill="1" applyBorder="1" applyAlignment="1"/>
    <xf numFmtId="4" fontId="12" fillId="0" borderId="0" xfId="0" applyNumberFormat="1" applyFont="1" applyFill="1" applyBorder="1" applyAlignment="1">
      <alignment horizontal="right"/>
    </xf>
    <xf numFmtId="49" fontId="16" fillId="0" borderId="13" xfId="0" applyNumberFormat="1" applyFont="1" applyFill="1" applyBorder="1" applyAlignment="1">
      <alignment horizontal="center" vertical="center"/>
    </xf>
    <xf numFmtId="0" fontId="16" fillId="0" borderId="14" xfId="0" applyFont="1" applyFill="1" applyBorder="1" applyAlignment="1">
      <alignment horizontal="left"/>
    </xf>
    <xf numFmtId="0" fontId="16" fillId="0" borderId="14" xfId="0" applyFont="1" applyFill="1" applyBorder="1" applyAlignment="1">
      <alignment horizontal="center"/>
    </xf>
    <xf numFmtId="2" fontId="16" fillId="0" borderId="14" xfId="0" applyNumberFormat="1" applyFont="1" applyFill="1" applyBorder="1" applyAlignment="1"/>
    <xf numFmtId="4" fontId="16" fillId="0" borderId="14" xfId="0" applyNumberFormat="1" applyFont="1" applyFill="1" applyBorder="1" applyAlignment="1"/>
    <xf numFmtId="4" fontId="16" fillId="0" borderId="15" xfId="0" applyNumberFormat="1" applyFont="1" applyFill="1" applyBorder="1" applyAlignment="1">
      <alignment horizontal="right"/>
    </xf>
    <xf numFmtId="49" fontId="16" fillId="0" borderId="0" xfId="0" applyNumberFormat="1" applyFont="1" applyFill="1" applyBorder="1" applyAlignment="1">
      <alignment horizontal="center" vertical="center"/>
    </xf>
    <xf numFmtId="0" fontId="16" fillId="0" borderId="0" xfId="0" applyFont="1" applyFill="1" applyBorder="1" applyAlignment="1">
      <alignment horizontal="center"/>
    </xf>
    <xf numFmtId="0" fontId="13" fillId="0" borderId="0" xfId="0" applyFont="1" applyFill="1" applyAlignment="1" applyProtection="1">
      <alignment vertical="top" wrapText="1"/>
    </xf>
    <xf numFmtId="4" fontId="13" fillId="0" borderId="0" xfId="3" applyNumberFormat="1" applyFont="1" applyFill="1" applyBorder="1" applyAlignment="1">
      <alignment horizontal="right"/>
    </xf>
    <xf numFmtId="0" fontId="12" fillId="0" borderId="0" xfId="0" applyFont="1" applyFill="1" applyBorder="1" applyAlignment="1">
      <alignment vertical="top" wrapText="1"/>
    </xf>
    <xf numFmtId="4" fontId="13" fillId="0" borderId="0" xfId="0" applyNumberFormat="1" applyFont="1" applyFill="1" applyBorder="1"/>
    <xf numFmtId="167" fontId="13" fillId="0" borderId="0" xfId="7" applyNumberFormat="1" applyFont="1" applyFill="1" applyBorder="1" applyAlignment="1">
      <alignment horizontal="center" vertical="top"/>
    </xf>
    <xf numFmtId="167" fontId="13" fillId="0" borderId="0" xfId="7" applyNumberFormat="1" applyFont="1" applyFill="1" applyBorder="1" applyAlignment="1">
      <alignment horizontal="center"/>
    </xf>
    <xf numFmtId="2" fontId="13" fillId="0" borderId="0" xfId="7" applyNumberFormat="1" applyFont="1" applyFill="1" applyBorder="1" applyAlignment="1"/>
    <xf numFmtId="0" fontId="25" fillId="0" borderId="0" xfId="3" applyFont="1" applyFill="1" applyBorder="1" applyAlignment="1">
      <alignment horizontal="center" vertical="top"/>
    </xf>
    <xf numFmtId="0" fontId="25" fillId="0" borderId="0" xfId="8" applyFont="1" applyFill="1" applyBorder="1" applyAlignment="1" applyProtection="1">
      <alignment vertical="top" wrapText="1"/>
    </xf>
    <xf numFmtId="0" fontId="25" fillId="0" borderId="0" xfId="3" applyFont="1" applyFill="1" applyBorder="1" applyAlignment="1">
      <alignment horizontal="center"/>
    </xf>
    <xf numFmtId="2" fontId="25" fillId="0" borderId="0" xfId="3" applyNumberFormat="1" applyFont="1" applyFill="1" applyBorder="1" applyAlignment="1"/>
    <xf numFmtId="4" fontId="25" fillId="0" borderId="0" xfId="7" applyNumberFormat="1" applyFont="1" applyFill="1" applyBorder="1" applyAlignment="1">
      <alignment horizontal="right"/>
    </xf>
    <xf numFmtId="0" fontId="25" fillId="0" borderId="0" xfId="0" applyFont="1" applyFill="1" applyBorder="1"/>
    <xf numFmtId="0" fontId="25" fillId="0" borderId="0" xfId="8" quotePrefix="1" applyFont="1" applyFill="1" applyBorder="1" applyAlignment="1" applyProtection="1">
      <alignment vertical="top" wrapText="1"/>
    </xf>
    <xf numFmtId="0" fontId="16" fillId="0" borderId="0" xfId="3" applyFont="1" applyFill="1" applyBorder="1" applyAlignment="1">
      <alignment horizontal="center" vertical="top"/>
    </xf>
    <xf numFmtId="0" fontId="16" fillId="0" borderId="1" xfId="3" applyFont="1" applyFill="1" applyBorder="1" applyAlignment="1">
      <alignment horizontal="left" vertical="justify"/>
    </xf>
    <xf numFmtId="0" fontId="16" fillId="0" borderId="2" xfId="3" applyFont="1" applyFill="1" applyBorder="1" applyAlignment="1">
      <alignment horizontal="center"/>
    </xf>
    <xf numFmtId="2" fontId="16" fillId="0" borderId="2" xfId="3" applyNumberFormat="1" applyFont="1" applyFill="1" applyBorder="1" applyAlignment="1"/>
    <xf numFmtId="4" fontId="16" fillId="0" borderId="2" xfId="7" applyNumberFormat="1" applyFont="1" applyFill="1" applyBorder="1" applyAlignment="1">
      <alignment horizontal="right"/>
    </xf>
    <xf numFmtId="4" fontId="16" fillId="0" borderId="3" xfId="7" applyNumberFormat="1" applyFont="1" applyFill="1" applyBorder="1" applyAlignment="1">
      <alignment horizontal="right"/>
    </xf>
    <xf numFmtId="49" fontId="13" fillId="0" borderId="0" xfId="0" applyNumberFormat="1" applyFont="1" applyFill="1" applyBorder="1" applyAlignment="1">
      <alignment horizontal="center" vertical="top"/>
    </xf>
    <xf numFmtId="0" fontId="13" fillId="0" borderId="0" xfId="0" applyFont="1" applyFill="1" applyBorder="1" applyAlignment="1">
      <alignment horizontal="justify" vertical="top" wrapText="1"/>
    </xf>
    <xf numFmtId="0" fontId="12" fillId="0" borderId="0" xfId="0" applyFont="1" applyFill="1" applyBorder="1"/>
    <xf numFmtId="0" fontId="11" fillId="0" borderId="13" xfId="0" applyFont="1" applyFill="1" applyBorder="1" applyAlignment="1">
      <alignment horizontal="justify" vertical="top" wrapText="1"/>
    </xf>
    <xf numFmtId="49" fontId="0" fillId="0" borderId="0" xfId="0" applyNumberFormat="1" applyFont="1" applyFill="1" applyBorder="1" applyAlignment="1">
      <alignment horizontal="left" vertical="top"/>
    </xf>
    <xf numFmtId="0" fontId="0" fillId="0" borderId="0" xfId="0" applyFont="1" applyFill="1" applyBorder="1" applyAlignment="1">
      <alignment horizontal="left" vertical="top" wrapText="1"/>
    </xf>
    <xf numFmtId="49" fontId="51" fillId="0" borderId="0" xfId="0" applyNumberFormat="1" applyFont="1" applyFill="1" applyBorder="1" applyAlignment="1">
      <alignment horizontal="left" vertical="top"/>
    </xf>
    <xf numFmtId="4" fontId="0" fillId="0" borderId="0" xfId="0" applyNumberFormat="1" applyFont="1" applyFill="1" applyBorder="1" applyAlignment="1">
      <alignment horizontal="left"/>
    </xf>
    <xf numFmtId="49" fontId="11" fillId="0" borderId="0" xfId="0" applyNumberFormat="1" applyFont="1" applyFill="1" applyBorder="1" applyAlignment="1">
      <alignment horizontal="left" vertical="top"/>
    </xf>
    <xf numFmtId="4" fontId="18" fillId="0" borderId="0" xfId="0" applyNumberFormat="1" applyFont="1" applyFill="1" applyBorder="1" applyAlignment="1">
      <alignment horizontal="center"/>
    </xf>
    <xf numFmtId="0" fontId="18" fillId="0" borderId="0" xfId="0" quotePrefix="1" applyFont="1" applyFill="1" applyBorder="1" applyAlignment="1">
      <alignment vertical="top" wrapText="1"/>
    </xf>
    <xf numFmtId="0" fontId="17" fillId="0" borderId="0" xfId="0" applyFont="1" applyFill="1" applyBorder="1" applyAlignment="1">
      <alignment vertical="top" wrapText="1"/>
    </xf>
    <xf numFmtId="4" fontId="17" fillId="0" borderId="0" xfId="0" applyNumberFormat="1" applyFont="1" applyFill="1" applyBorder="1" applyAlignment="1">
      <alignment horizontal="center"/>
    </xf>
    <xf numFmtId="0" fontId="16" fillId="0" borderId="14" xfId="0" applyFont="1" applyFill="1" applyBorder="1" applyAlignment="1">
      <alignment wrapText="1"/>
    </xf>
    <xf numFmtId="4" fontId="16" fillId="0" borderId="14" xfId="0" applyNumberFormat="1" applyFont="1" applyFill="1" applyBorder="1" applyAlignment="1">
      <alignment horizontal="center"/>
    </xf>
    <xf numFmtId="0" fontId="16" fillId="0" borderId="0" xfId="0" applyFont="1" applyFill="1" applyBorder="1" applyAlignment="1">
      <alignment wrapText="1"/>
    </xf>
    <xf numFmtId="4" fontId="16" fillId="0" borderId="0" xfId="0" applyNumberFormat="1" applyFont="1" applyFill="1" applyBorder="1" applyAlignment="1">
      <alignment horizontal="center"/>
    </xf>
    <xf numFmtId="49" fontId="0" fillId="0" borderId="0" xfId="0"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0" xfId="3" applyFont="1" applyFill="1" applyBorder="1" applyAlignment="1">
      <alignment horizontal="left" vertical="justify"/>
    </xf>
    <xf numFmtId="0" fontId="13" fillId="0" borderId="0" xfId="3" applyFont="1" applyFill="1" applyBorder="1" applyAlignment="1">
      <alignment vertical="top" wrapText="1"/>
    </xf>
    <xf numFmtId="0" fontId="16" fillId="0" borderId="0" xfId="0" applyFont="1" applyFill="1" applyBorder="1"/>
    <xf numFmtId="0" fontId="16" fillId="0" borderId="14" xfId="0" applyFont="1" applyFill="1" applyBorder="1" applyAlignment="1">
      <alignment vertical="top" wrapText="1"/>
    </xf>
    <xf numFmtId="0" fontId="16" fillId="0" borderId="13" xfId="0" applyFont="1" applyFill="1" applyBorder="1" applyAlignment="1">
      <alignment vertical="top" wrapText="1"/>
    </xf>
    <xf numFmtId="49" fontId="11" fillId="0" borderId="1" xfId="0" applyNumberFormat="1" applyFont="1" applyFill="1" applyBorder="1" applyAlignment="1">
      <alignment horizontal="center" vertical="center"/>
    </xf>
    <xf numFmtId="0" fontId="0" fillId="0" borderId="2" xfId="0" applyFont="1" applyFill="1" applyBorder="1" applyAlignment="1">
      <alignment horizontal="center"/>
    </xf>
    <xf numFmtId="2" fontId="0" fillId="0" borderId="2" xfId="0" applyNumberFormat="1" applyFont="1" applyFill="1" applyBorder="1" applyAlignment="1"/>
    <xf numFmtId="4" fontId="0" fillId="0" borderId="2" xfId="0" applyNumberFormat="1" applyFont="1" applyFill="1" applyBorder="1" applyAlignment="1">
      <alignment horizontal="right"/>
    </xf>
    <xf numFmtId="4" fontId="0" fillId="0" borderId="3" xfId="0" applyNumberFormat="1" applyFont="1" applyFill="1" applyBorder="1" applyAlignment="1">
      <alignment horizontal="right"/>
    </xf>
    <xf numFmtId="0" fontId="11" fillId="0" borderId="1" xfId="0" applyFont="1" applyFill="1" applyBorder="1" applyAlignment="1">
      <alignment horizontal="justify" vertical="top" wrapText="1"/>
    </xf>
    <xf numFmtId="0" fontId="16" fillId="0" borderId="14" xfId="0" applyFont="1" applyFill="1" applyBorder="1" applyAlignment="1" applyProtection="1">
      <alignment horizontal="justify" vertical="top" wrapText="1"/>
      <protection locked="0"/>
    </xf>
    <xf numFmtId="4" fontId="16" fillId="0" borderId="14" xfId="0" applyNumberFormat="1" applyFont="1" applyFill="1" applyBorder="1" applyAlignment="1" applyProtection="1">
      <alignment horizontal="justify" vertical="top" wrapText="1"/>
      <protection locked="0"/>
    </xf>
    <xf numFmtId="4" fontId="16" fillId="0" borderId="15" xfId="0" applyNumberFormat="1" applyFont="1" applyFill="1" applyBorder="1" applyAlignment="1" applyProtection="1">
      <alignment horizontal="justify" vertical="top" wrapText="1"/>
      <protection locked="0"/>
    </xf>
    <xf numFmtId="4" fontId="13" fillId="0" borderId="0" xfId="0" applyNumberFormat="1" applyFont="1" applyFill="1" applyBorder="1" applyAlignment="1" applyProtection="1">
      <alignment horizontal="justify" vertical="top" wrapText="1"/>
      <protection locked="0"/>
    </xf>
    <xf numFmtId="0" fontId="77" fillId="0" borderId="0" xfId="0" applyFont="1" applyFill="1" applyBorder="1"/>
    <xf numFmtId="0" fontId="15" fillId="0" borderId="0" xfId="8" applyFont="1" applyFill="1" applyBorder="1" applyAlignment="1" applyProtection="1">
      <alignment vertical="top" wrapText="1"/>
    </xf>
    <xf numFmtId="0" fontId="18" fillId="0" borderId="0" xfId="0" applyFont="1" applyFill="1" applyBorder="1" applyAlignment="1">
      <alignment vertical="top" wrapText="1"/>
    </xf>
    <xf numFmtId="0" fontId="16" fillId="0" borderId="13" xfId="0" applyFont="1" applyFill="1" applyBorder="1" applyAlignment="1" applyProtection="1">
      <alignment horizontal="justify" vertical="top" wrapText="1"/>
      <protection locked="0"/>
    </xf>
    <xf numFmtId="4" fontId="16" fillId="0" borderId="15" xfId="0" applyNumberFormat="1" applyFont="1" applyFill="1" applyBorder="1" applyAlignment="1" applyProtection="1">
      <alignment horizontal="right" vertical="top" wrapText="1"/>
      <protection locked="0"/>
    </xf>
    <xf numFmtId="4" fontId="13" fillId="0" borderId="0" xfId="0" applyNumberFormat="1" applyFont="1" applyFill="1" applyBorder="1" applyAlignment="1" applyProtection="1">
      <alignment horizontal="right" vertical="top"/>
      <protection locked="0"/>
    </xf>
    <xf numFmtId="0" fontId="16" fillId="0" borderId="0" xfId="0" applyFont="1" applyFill="1" applyBorder="1" applyAlignment="1" applyProtection="1">
      <alignment horizontal="justify" vertical="top" wrapText="1"/>
      <protection locked="0"/>
    </xf>
    <xf numFmtId="4" fontId="16" fillId="0" borderId="0" xfId="0" applyNumberFormat="1" applyFont="1" applyFill="1" applyBorder="1" applyAlignment="1" applyProtection="1">
      <alignment horizontal="justify" vertical="top" wrapText="1"/>
      <protection locked="0"/>
    </xf>
    <xf numFmtId="0" fontId="16" fillId="0" borderId="16" xfId="0" applyFont="1" applyFill="1" applyBorder="1" applyAlignment="1" applyProtection="1">
      <alignment horizontal="justify" vertical="top" wrapText="1"/>
      <protection locked="0"/>
    </xf>
    <xf numFmtId="4" fontId="16" fillId="0" borderId="16" xfId="0" applyNumberFormat="1" applyFont="1" applyFill="1" applyBorder="1" applyAlignment="1" applyProtection="1">
      <alignment horizontal="justify" vertical="top" wrapText="1"/>
      <protection locked="0"/>
    </xf>
    <xf numFmtId="4" fontId="77" fillId="0" borderId="0" xfId="0" applyNumberFormat="1" applyFont="1" applyFill="1" applyBorder="1" applyAlignment="1">
      <alignment horizontal="right"/>
    </xf>
    <xf numFmtId="0" fontId="16" fillId="0" borderId="0" xfId="0" applyFont="1" applyFill="1" applyBorder="1" applyAlignment="1">
      <alignment vertical="top" wrapText="1"/>
    </xf>
    <xf numFmtId="0" fontId="16" fillId="0" borderId="0" xfId="8" applyNumberFormat="1" applyFont="1" applyFill="1" applyBorder="1" applyAlignment="1">
      <alignment horizontal="justify" vertical="center" wrapText="1"/>
    </xf>
    <xf numFmtId="0" fontId="13" fillId="0" borderId="0" xfId="8" applyNumberFormat="1" applyFont="1" applyFill="1" applyBorder="1" applyAlignment="1">
      <alignment horizontal="center" wrapText="1"/>
    </xf>
    <xf numFmtId="2" fontId="13" fillId="0" borderId="0" xfId="8" applyNumberFormat="1" applyFont="1" applyFill="1" applyBorder="1" applyAlignment="1">
      <alignment vertical="center" wrapText="1"/>
    </xf>
    <xf numFmtId="0" fontId="16" fillId="0" borderId="14" xfId="8" applyNumberFormat="1" applyFont="1" applyFill="1" applyBorder="1" applyAlignment="1">
      <alignment horizontal="justify" vertical="center" wrapText="1"/>
    </xf>
    <xf numFmtId="0" fontId="16" fillId="0" borderId="14" xfId="8" applyNumberFormat="1" applyFont="1" applyFill="1" applyBorder="1" applyAlignment="1">
      <alignment horizontal="center" wrapText="1"/>
    </xf>
    <xf numFmtId="2" fontId="16" fillId="0" borderId="14" xfId="8" applyNumberFormat="1" applyFont="1" applyFill="1" applyBorder="1" applyAlignment="1">
      <alignment vertical="center" wrapText="1"/>
    </xf>
    <xf numFmtId="4" fontId="16" fillId="0" borderId="15" xfId="8" applyNumberFormat="1" applyFont="1" applyFill="1" applyBorder="1" applyAlignment="1">
      <alignment horizontal="right" vertical="center"/>
    </xf>
    <xf numFmtId="0" fontId="16" fillId="0" borderId="13" xfId="8" applyNumberFormat="1" applyFont="1" applyFill="1" applyBorder="1" applyAlignment="1">
      <alignment horizontal="justify" vertical="center" wrapText="1"/>
    </xf>
    <xf numFmtId="0" fontId="16" fillId="0" borderId="0" xfId="8" applyNumberFormat="1" applyFont="1" applyFill="1" applyBorder="1" applyAlignment="1">
      <alignment horizontal="center" wrapText="1"/>
    </xf>
    <xf numFmtId="2" fontId="16" fillId="0" borderId="0" xfId="8" applyNumberFormat="1" applyFont="1" applyFill="1" applyBorder="1" applyAlignment="1">
      <alignment vertical="center" wrapText="1"/>
    </xf>
    <xf numFmtId="4" fontId="23" fillId="0" borderId="0" xfId="8" applyNumberFormat="1" applyFont="1" applyFill="1" applyBorder="1" applyAlignment="1">
      <alignment horizontal="right" vertical="center"/>
    </xf>
    <xf numFmtId="0" fontId="13" fillId="0" borderId="1" xfId="3" applyFont="1" applyFill="1" applyBorder="1" applyAlignment="1">
      <alignment horizontal="center" vertical="top"/>
    </xf>
    <xf numFmtId="0" fontId="16" fillId="0" borderId="2" xfId="3" applyFont="1" applyFill="1" applyBorder="1" applyAlignment="1">
      <alignment vertical="top" wrapText="1"/>
    </xf>
    <xf numFmtId="0" fontId="13" fillId="0" borderId="2" xfId="3" applyFont="1" applyFill="1" applyBorder="1" applyAlignment="1">
      <alignment horizontal="center"/>
    </xf>
    <xf numFmtId="2" fontId="13" fillId="0" borderId="2" xfId="3" applyNumberFormat="1" applyFont="1" applyFill="1" applyBorder="1" applyAlignment="1"/>
    <xf numFmtId="4" fontId="13" fillId="0" borderId="2" xfId="7" applyNumberFormat="1" applyFont="1" applyFill="1" applyBorder="1" applyAlignment="1">
      <alignment horizontal="right"/>
    </xf>
    <xf numFmtId="4" fontId="13" fillId="0" borderId="3" xfId="0" applyNumberFormat="1" applyFont="1" applyFill="1" applyBorder="1" applyAlignment="1">
      <alignment horizontal="right"/>
    </xf>
    <xf numFmtId="0" fontId="0" fillId="0" borderId="0" xfId="0" applyFont="1" applyFill="1" applyBorder="1" applyAlignment="1"/>
    <xf numFmtId="0" fontId="0" fillId="0" borderId="0" xfId="0" applyFont="1" applyFill="1" applyBorder="1" applyAlignment="1">
      <alignment horizontal="justify" wrapText="1"/>
    </xf>
    <xf numFmtId="0" fontId="11" fillId="0" borderId="1" xfId="0" applyFont="1" applyFill="1" applyBorder="1" applyAlignment="1">
      <alignment horizontal="justify" wrapText="1"/>
    </xf>
    <xf numFmtId="16" fontId="16" fillId="0" borderId="13" xfId="8" applyNumberFormat="1" applyFont="1" applyFill="1" applyBorder="1" applyAlignment="1">
      <alignment horizontal="center" vertical="center" wrapText="1"/>
    </xf>
    <xf numFmtId="0" fontId="13" fillId="0" borderId="0" xfId="3" applyFont="1" applyFill="1" applyBorder="1" applyAlignment="1">
      <alignment horizontal="left" vertical="top" wrapText="1"/>
    </xf>
    <xf numFmtId="16" fontId="16" fillId="0" borderId="0" xfId="8" applyNumberFormat="1" applyFont="1" applyFill="1" applyBorder="1" applyAlignment="1">
      <alignment horizontal="center" vertical="center" wrapText="1"/>
    </xf>
    <xf numFmtId="0" fontId="16" fillId="0" borderId="0" xfId="3" applyFont="1" applyFill="1" applyBorder="1" applyAlignment="1">
      <alignment vertical="top" wrapText="1"/>
    </xf>
    <xf numFmtId="0" fontId="16" fillId="0" borderId="0" xfId="3" applyFont="1" applyFill="1" applyBorder="1" applyAlignment="1">
      <alignment horizontal="center"/>
    </xf>
    <xf numFmtId="2" fontId="16" fillId="0" borderId="0" xfId="3" applyNumberFormat="1" applyFont="1" applyFill="1" applyBorder="1" applyAlignment="1"/>
    <xf numFmtId="4" fontId="16" fillId="0" borderId="0" xfId="7" applyNumberFormat="1" applyFont="1" applyFill="1" applyBorder="1" applyAlignment="1">
      <alignment horizontal="right"/>
    </xf>
    <xf numFmtId="49" fontId="13" fillId="0" borderId="0" xfId="0" applyNumberFormat="1" applyFont="1" applyFill="1" applyBorder="1" applyAlignment="1">
      <alignment vertical="top" wrapText="1"/>
    </xf>
    <xf numFmtId="0" fontId="13" fillId="0" borderId="0" xfId="3" applyFont="1" applyFill="1" applyBorder="1" applyAlignment="1">
      <alignment horizontal="left" vertical="top" wrapText="1" indent="1"/>
    </xf>
    <xf numFmtId="4" fontId="13" fillId="0" borderId="0" xfId="3" applyNumberFormat="1" applyFont="1" applyFill="1" applyBorder="1" applyAlignment="1"/>
    <xf numFmtId="0" fontId="11" fillId="0" borderId="16" xfId="0" applyFont="1" applyFill="1" applyBorder="1" applyAlignment="1">
      <alignment horizontal="justify" vertical="top" wrapText="1"/>
    </xf>
    <xf numFmtId="0" fontId="11" fillId="0" borderId="16" xfId="0" applyFont="1" applyFill="1" applyBorder="1" applyAlignment="1">
      <alignment horizontal="center"/>
    </xf>
    <xf numFmtId="2" fontId="11" fillId="0" borderId="16" xfId="0" applyNumberFormat="1" applyFont="1" applyFill="1" applyBorder="1" applyAlignment="1"/>
    <xf numFmtId="4" fontId="11" fillId="0" borderId="16" xfId="0" applyNumberFormat="1" applyFont="1" applyFill="1" applyBorder="1" applyAlignment="1">
      <alignment horizontal="right"/>
    </xf>
    <xf numFmtId="4" fontId="11" fillId="0" borderId="22" xfId="0" applyNumberFormat="1" applyFont="1" applyFill="1" applyBorder="1" applyAlignment="1">
      <alignment horizontal="right"/>
    </xf>
    <xf numFmtId="0" fontId="11" fillId="0" borderId="0" xfId="0" applyFont="1" applyFill="1" applyBorder="1" applyAlignment="1">
      <alignment horizontal="justify" vertical="top" wrapText="1"/>
    </xf>
    <xf numFmtId="0" fontId="11" fillId="0" borderId="0" xfId="0" applyFont="1" applyFill="1" applyBorder="1" applyAlignment="1">
      <alignment horizontal="center"/>
    </xf>
    <xf numFmtId="2" fontId="11" fillId="0" borderId="0" xfId="0" applyNumberFormat="1" applyFont="1" applyFill="1" applyBorder="1" applyAlignment="1"/>
    <xf numFmtId="4" fontId="11" fillId="0" borderId="0" xfId="0" applyNumberFormat="1" applyFont="1" applyFill="1" applyBorder="1" applyAlignment="1">
      <alignment horizontal="right"/>
    </xf>
    <xf numFmtId="0" fontId="13" fillId="0" borderId="0" xfId="0" applyFont="1" applyFill="1" applyBorder="1" applyAlignment="1" applyProtection="1">
      <alignment horizontal="justify" vertical="top" wrapText="1"/>
      <protection locked="0"/>
    </xf>
    <xf numFmtId="0" fontId="13" fillId="0" borderId="0" xfId="0" applyFont="1" applyFill="1" applyBorder="1" applyAlignment="1" applyProtection="1">
      <alignment vertical="top" wrapText="1"/>
      <protection locked="0"/>
    </xf>
    <xf numFmtId="0" fontId="31" fillId="0" borderId="0" xfId="0" applyFont="1" applyFill="1" applyBorder="1" applyAlignment="1" applyProtection="1">
      <alignment vertical="top" wrapText="1"/>
    </xf>
    <xf numFmtId="0" fontId="23" fillId="0" borderId="0" xfId="8" applyNumberFormat="1" applyFont="1" applyFill="1" applyBorder="1" applyAlignment="1">
      <alignment vertical="top" wrapText="1"/>
    </xf>
    <xf numFmtId="0" fontId="31" fillId="0" borderId="0" xfId="2" quotePrefix="1" applyFont="1" applyFill="1" applyBorder="1" applyAlignment="1">
      <alignment horizontal="left" vertical="top" wrapText="1"/>
    </xf>
    <xf numFmtId="0" fontId="71" fillId="0" borderId="0" xfId="0" applyFont="1" applyFill="1" applyBorder="1" applyAlignment="1" applyProtection="1">
      <alignment vertical="top" wrapText="1"/>
    </xf>
    <xf numFmtId="0" fontId="31" fillId="0" borderId="0" xfId="0" applyNumberFormat="1" applyFont="1" applyFill="1" applyAlignment="1">
      <alignment vertical="top" wrapText="1"/>
    </xf>
    <xf numFmtId="0" fontId="31" fillId="0" borderId="0" xfId="2" quotePrefix="1" applyFont="1" applyFill="1" applyBorder="1" applyAlignment="1">
      <alignment horizontal="left" vertical="top" wrapText="1" indent="2"/>
    </xf>
    <xf numFmtId="0" fontId="31" fillId="0" borderId="0" xfId="2" applyFont="1" applyFill="1" applyBorder="1" applyAlignment="1">
      <alignment horizontal="left" vertical="top" wrapText="1"/>
    </xf>
    <xf numFmtId="0" fontId="31" fillId="0" borderId="0" xfId="2" applyFont="1" applyFill="1" applyBorder="1" applyAlignment="1">
      <alignment vertical="top" wrapText="1"/>
    </xf>
    <xf numFmtId="0" fontId="31" fillId="0" borderId="0" xfId="2" quotePrefix="1" applyFont="1" applyFill="1" applyBorder="1" applyAlignment="1">
      <alignment horizontal="left" vertical="top"/>
    </xf>
    <xf numFmtId="0" fontId="71" fillId="0" borderId="0" xfId="2" applyFont="1" applyFill="1" applyBorder="1" applyAlignment="1">
      <alignment vertical="top" wrapText="1"/>
    </xf>
    <xf numFmtId="2" fontId="31" fillId="0" borderId="0" xfId="0" applyNumberFormat="1" applyFont="1" applyFill="1" applyAlignment="1">
      <alignment vertical="top" wrapText="1"/>
    </xf>
    <xf numFmtId="49" fontId="90" fillId="0" borderId="0" xfId="0" applyNumberFormat="1" applyFont="1" applyFill="1" applyBorder="1" applyAlignment="1">
      <alignment horizontal="center" vertical="center"/>
    </xf>
    <xf numFmtId="0" fontId="89" fillId="0" borderId="0" xfId="0" applyFont="1" applyFill="1" applyAlignment="1">
      <alignment horizontal="center"/>
    </xf>
    <xf numFmtId="0" fontId="13" fillId="0" borderId="0" xfId="3" applyFont="1" applyFill="1" applyBorder="1" applyAlignment="1">
      <alignment vertical="top" wrapText="1"/>
    </xf>
    <xf numFmtId="0" fontId="0" fillId="0" borderId="0" xfId="0" applyFill="1" applyAlignment="1"/>
    <xf numFmtId="0" fontId="31" fillId="0" borderId="0" xfId="3" applyFont="1" applyFill="1" applyBorder="1" applyAlignment="1">
      <alignment vertical="top" wrapText="1"/>
    </xf>
    <xf numFmtId="0" fontId="31" fillId="0" borderId="0" xfId="3" quotePrefix="1" applyFont="1" applyFill="1" applyBorder="1" applyAlignment="1">
      <alignment vertical="top" wrapText="1"/>
    </xf>
    <xf numFmtId="0" fontId="71" fillId="0" borderId="0" xfId="0" applyFont="1" applyFill="1" applyBorder="1" applyAlignment="1" applyProtection="1">
      <alignment horizontal="justify" vertical="top" wrapText="1"/>
    </xf>
    <xf numFmtId="2" fontId="13" fillId="46" borderId="0" xfId="0" applyNumberFormat="1" applyFont="1" applyFill="1" applyBorder="1" applyAlignment="1"/>
  </cellXfs>
  <cellStyles count="428">
    <cellStyle name="_List1" xfId="115"/>
    <cellStyle name="20 % – Poudarek1 2" xfId="71"/>
    <cellStyle name="20 % – Poudarek2 2" xfId="72"/>
    <cellStyle name="20 % – Poudarek3 2" xfId="73"/>
    <cellStyle name="20 % – Poudarek4 2" xfId="74"/>
    <cellStyle name="20 % – Poudarek5 2" xfId="75"/>
    <cellStyle name="20 % – Poudarek6 2" xfId="76"/>
    <cellStyle name="20% - Accent1" xfId="30"/>
    <cellStyle name="20% - Accent1 2" xfId="116"/>
    <cellStyle name="20% - Accent2" xfId="29"/>
    <cellStyle name="20% - Accent2 2" xfId="117"/>
    <cellStyle name="20% - Accent3" xfId="28"/>
    <cellStyle name="20% - Accent3 2" xfId="118"/>
    <cellStyle name="20% - Accent4" xfId="27"/>
    <cellStyle name="20% - Accent4 2" xfId="119"/>
    <cellStyle name="20% - Accent5" xfId="26"/>
    <cellStyle name="20% - Accent5 2" xfId="120"/>
    <cellStyle name="20% - Accent6" xfId="25"/>
    <cellStyle name="20% - Accent6 2" xfId="121"/>
    <cellStyle name="40 % – Poudarek1 2" xfId="77"/>
    <cellStyle name="40 % – Poudarek2 2" xfId="78"/>
    <cellStyle name="40 % – Poudarek3 2" xfId="79"/>
    <cellStyle name="40 % – Poudarek4 2" xfId="80"/>
    <cellStyle name="40 % – Poudarek5 2" xfId="81"/>
    <cellStyle name="40 % – Poudarek6 2" xfId="82"/>
    <cellStyle name="40% - Accent1" xfId="24"/>
    <cellStyle name="40% - Accent1 2" xfId="122"/>
    <cellStyle name="40% - Accent2" xfId="23"/>
    <cellStyle name="40% - Accent2 2" xfId="123"/>
    <cellStyle name="40% - Accent3" xfId="20"/>
    <cellStyle name="40% - Accent3 2" xfId="124"/>
    <cellStyle name="40% - Accent4" xfId="22"/>
    <cellStyle name="40% - Accent4 2" xfId="125"/>
    <cellStyle name="40% - Accent5" xfId="21"/>
    <cellStyle name="40% - Accent5 2" xfId="126"/>
    <cellStyle name="40% - Accent6" xfId="33"/>
    <cellStyle name="40% - Accent6 2" xfId="127"/>
    <cellStyle name="60 % – Poudarek1 2" xfId="83"/>
    <cellStyle name="60 % – Poudarek2 2" xfId="84"/>
    <cellStyle name="60 % – Poudarek3 2" xfId="85"/>
    <cellStyle name="60 % – Poudarek4 2" xfId="86"/>
    <cellStyle name="60 % – Poudarek5 2" xfId="87"/>
    <cellStyle name="60 % – Poudarek6 2" xfId="88"/>
    <cellStyle name="60% - Accent1" xfId="34"/>
    <cellStyle name="60% - Accent1 2" xfId="128"/>
    <cellStyle name="60% - Accent2" xfId="35"/>
    <cellStyle name="60% - Accent2 2" xfId="129"/>
    <cellStyle name="60% - Accent3" xfId="36"/>
    <cellStyle name="60% - Accent3 2" xfId="130"/>
    <cellStyle name="60% - Accent4" xfId="37"/>
    <cellStyle name="60% - Accent4 2" xfId="131"/>
    <cellStyle name="60% - Accent5" xfId="38"/>
    <cellStyle name="60% - Accent5 2" xfId="132"/>
    <cellStyle name="60% - Accent6" xfId="39"/>
    <cellStyle name="60% - Accent6 2" xfId="133"/>
    <cellStyle name="Accent1" xfId="40"/>
    <cellStyle name="Accent1 2" xfId="134"/>
    <cellStyle name="Accent2" xfId="41"/>
    <cellStyle name="Accent2 2" xfId="135"/>
    <cellStyle name="Accent3" xfId="42"/>
    <cellStyle name="Accent3 2" xfId="136"/>
    <cellStyle name="Accent4" xfId="43"/>
    <cellStyle name="Accent4 2" xfId="137"/>
    <cellStyle name="Accent5" xfId="44"/>
    <cellStyle name="Accent5 2" xfId="138"/>
    <cellStyle name="Accent6" xfId="45"/>
    <cellStyle name="Accent6 2" xfId="139"/>
    <cellStyle name="Bad" xfId="46"/>
    <cellStyle name="Bad 2" xfId="140"/>
    <cellStyle name="Calculation" xfId="47"/>
    <cellStyle name="Calculation 2" xfId="141"/>
    <cellStyle name="Calculation 2 2" xfId="199"/>
    <cellStyle name="Calculation 2 2 2" xfId="415"/>
    <cellStyle name="Calculation 2 3" xfId="294"/>
    <cellStyle name="Calculation 2 4" xfId="323"/>
    <cellStyle name="Calculation 2 5" xfId="324"/>
    <cellStyle name="Calculation 3" xfId="189"/>
    <cellStyle name="Calculation 3 2" xfId="405"/>
    <cellStyle name="Calculation 4" xfId="348"/>
    <cellStyle name="Calculation 5" xfId="306"/>
    <cellStyle name="Calculation 6" xfId="311"/>
    <cellStyle name="Check Cell" xfId="48"/>
    <cellStyle name="Check Cell 2" xfId="142"/>
    <cellStyle name="Currency 2" xfId="49"/>
    <cellStyle name="Currency 2 2" xfId="50"/>
    <cellStyle name="Currency 3" xfId="51"/>
    <cellStyle name="Denar [0]_V3 plin" xfId="10"/>
    <cellStyle name="Denar_V3 plin" xfId="11"/>
    <cellStyle name="Dobro 2" xfId="89"/>
    <cellStyle name="Element-delo" xfId="362"/>
    <cellStyle name="Euro" xfId="90"/>
    <cellStyle name="Explanatory Text" xfId="52"/>
    <cellStyle name="Explanatory Text 2" xfId="143"/>
    <cellStyle name="Good" xfId="53"/>
    <cellStyle name="Good 2" xfId="144"/>
    <cellStyle name="Heading 1" xfId="54"/>
    <cellStyle name="Heading 1 2" xfId="145"/>
    <cellStyle name="Heading 2" xfId="55"/>
    <cellStyle name="Heading 2 2" xfId="146"/>
    <cellStyle name="Heading 3" xfId="56"/>
    <cellStyle name="Heading 3 2" xfId="147"/>
    <cellStyle name="Heading 4" xfId="57"/>
    <cellStyle name="Heading 4 2" xfId="148"/>
    <cellStyle name="Input" xfId="58"/>
    <cellStyle name="Input 2" xfId="149"/>
    <cellStyle name="Input 2 2" xfId="200"/>
    <cellStyle name="Input 2 2 2" xfId="416"/>
    <cellStyle name="Input 2 3" xfId="325"/>
    <cellStyle name="Input 2 4" xfId="350"/>
    <cellStyle name="Input 2 5" xfId="332"/>
    <cellStyle name="Input 3" xfId="190"/>
    <cellStyle name="Input 3 2" xfId="406"/>
    <cellStyle name="Input 4" xfId="301"/>
    <cellStyle name="Input 5" xfId="326"/>
    <cellStyle name="Input 6" xfId="303"/>
    <cellStyle name="Izhod 2" xfId="91"/>
    <cellStyle name="Izhod 2 2" xfId="194"/>
    <cellStyle name="Izhod 2 2 2" xfId="410"/>
    <cellStyle name="Izhod 2 3" xfId="330"/>
    <cellStyle name="Izhod 2 4" xfId="312"/>
    <cellStyle name="Izhod 2 5" xfId="352"/>
    <cellStyle name="Linked Cell" xfId="59"/>
    <cellStyle name="Linked Cell 2" xfId="150"/>
    <cellStyle name="Naslov 1 2" xfId="93"/>
    <cellStyle name="Naslov 2 2" xfId="94"/>
    <cellStyle name="Naslov 3 2" xfId="95"/>
    <cellStyle name="Naslov 4 2" xfId="96"/>
    <cellStyle name="Naslov 5" xfId="92"/>
    <cellStyle name="Navadno" xfId="0" builtinId="0" customBuiltin="1"/>
    <cellStyle name="Navadno 10" xfId="169"/>
    <cellStyle name="Navadno 10 2" xfId="181"/>
    <cellStyle name="Navadno 10 2 2" xfId="225"/>
    <cellStyle name="Navadno 10 2 2 2" xfId="279"/>
    <cellStyle name="Navadno 10 2 3" xfId="342"/>
    <cellStyle name="Navadno 10 2 4" xfId="381"/>
    <cellStyle name="Navadno 10 2 5" xfId="399"/>
    <cellStyle name="Navadno 10 2 6" xfId="252"/>
    <cellStyle name="Navadno 10 3" xfId="207"/>
    <cellStyle name="Navadno 10 3 2" xfId="234"/>
    <cellStyle name="Navadno 10 3 2 2" xfId="288"/>
    <cellStyle name="Navadno 10 3 3" xfId="423"/>
    <cellStyle name="Navadno 10 3 4" xfId="261"/>
    <cellStyle name="Navadno 10 4" xfId="219"/>
    <cellStyle name="Navadno 10 4 2" xfId="273"/>
    <cellStyle name="Navadno 10 5" xfId="333"/>
    <cellStyle name="Navadno 10 6" xfId="375"/>
    <cellStyle name="Navadno 10 7" xfId="390"/>
    <cellStyle name="Navadno 10 8" xfId="243"/>
    <cellStyle name="Navadno 11" xfId="170"/>
    <cellStyle name="Navadno 12" xfId="171"/>
    <cellStyle name="Navadno 12 2" xfId="182"/>
    <cellStyle name="Navadno 12 2 2" xfId="226"/>
    <cellStyle name="Navadno 12 2 2 2" xfId="280"/>
    <cellStyle name="Navadno 12 2 3" xfId="343"/>
    <cellStyle name="Navadno 12 2 4" xfId="382"/>
    <cellStyle name="Navadno 12 2 5" xfId="400"/>
    <cellStyle name="Navadno 12 2 6" xfId="253"/>
    <cellStyle name="Navadno 12 3" xfId="208"/>
    <cellStyle name="Navadno 12 3 2" xfId="235"/>
    <cellStyle name="Navadno 12 3 2 2" xfId="289"/>
    <cellStyle name="Navadno 12 3 3" xfId="424"/>
    <cellStyle name="Navadno 12 3 4" xfId="262"/>
    <cellStyle name="Navadno 12 4" xfId="220"/>
    <cellStyle name="Navadno 12 4 2" xfId="274"/>
    <cellStyle name="Navadno 12 5" xfId="334"/>
    <cellStyle name="Navadno 12 6" xfId="376"/>
    <cellStyle name="Navadno 12 7" xfId="391"/>
    <cellStyle name="Navadno 12 8" xfId="244"/>
    <cellStyle name="Navadno 13" xfId="186"/>
    <cellStyle name="Navadno 2" xfId="3"/>
    <cellStyle name="Navadno 2 2" xfId="363"/>
    <cellStyle name="Navadno 2 3" xfId="364"/>
    <cellStyle name="Navadno 2_101208_VHODNI_HALL_OGREVANJE, HLAJENJE_PZI" xfId="365"/>
    <cellStyle name="Navadno 3" xfId="8"/>
    <cellStyle name="Navadno 3 10" xfId="239"/>
    <cellStyle name="Navadno 3 2" xfId="174"/>
    <cellStyle name="Navadno 3 2 2" xfId="183"/>
    <cellStyle name="Navadno 3 2 2 2" xfId="227"/>
    <cellStyle name="Navadno 3 2 2 2 2" xfId="281"/>
    <cellStyle name="Navadno 3 2 2 3" xfId="344"/>
    <cellStyle name="Navadno 3 2 2 4" xfId="383"/>
    <cellStyle name="Navadno 3 2 2 5" xfId="401"/>
    <cellStyle name="Navadno 3 2 2 6" xfId="254"/>
    <cellStyle name="Navadno 3 2 3" xfId="209"/>
    <cellStyle name="Navadno 3 2 3 2" xfId="236"/>
    <cellStyle name="Navadno 3 2 3 2 2" xfId="290"/>
    <cellStyle name="Navadno 3 2 3 3" xfId="425"/>
    <cellStyle name="Navadno 3 2 3 4" xfId="263"/>
    <cellStyle name="Navadno 3 2 4" xfId="215"/>
    <cellStyle name="Navadno 3 2 4 2" xfId="269"/>
    <cellStyle name="Navadno 3 2 5" xfId="335"/>
    <cellStyle name="Navadno 3 2 6" xfId="359"/>
    <cellStyle name="Navadno 3 2 7" xfId="371"/>
    <cellStyle name="Navadno 3 2 8" xfId="392"/>
    <cellStyle name="Navadno 3 2 9" xfId="245"/>
    <cellStyle name="Navadno 3 3" xfId="177"/>
    <cellStyle name="Navadno 3 3 2" xfId="221"/>
    <cellStyle name="Navadno 3 3 2 2" xfId="275"/>
    <cellStyle name="Navadno 3 3 3" xfId="338"/>
    <cellStyle name="Navadno 3 3 4" xfId="377"/>
    <cellStyle name="Navadno 3 3 5" xfId="395"/>
    <cellStyle name="Navadno 3 3 6" xfId="248"/>
    <cellStyle name="Navadno 3 4" xfId="188"/>
    <cellStyle name="Navadno 3 4 2" xfId="230"/>
    <cellStyle name="Navadno 3 4 2 2" xfId="284"/>
    <cellStyle name="Navadno 3 4 3" xfId="404"/>
    <cellStyle name="Navadno 3 4 4" xfId="257"/>
    <cellStyle name="Navadno 3 5" xfId="212"/>
    <cellStyle name="Navadno 3 5 2" xfId="266"/>
    <cellStyle name="Navadno 3 6" xfId="295"/>
    <cellStyle name="Navadno 3 7" xfId="356"/>
    <cellStyle name="Navadno 3 8" xfId="368"/>
    <cellStyle name="Navadno 3 9" xfId="386"/>
    <cellStyle name="Navadno 4" xfId="9"/>
    <cellStyle name="Navadno 5" xfId="32"/>
    <cellStyle name="Navadno 5 2" xfId="366"/>
    <cellStyle name="Navadno 6" xfId="159"/>
    <cellStyle name="Navadno 7" xfId="165"/>
    <cellStyle name="Navadno 8" xfId="166"/>
    <cellStyle name="Navadno 8 2" xfId="180"/>
    <cellStyle name="Navadno 8 2 2" xfId="224"/>
    <cellStyle name="Navadno 8 2 2 2" xfId="278"/>
    <cellStyle name="Navadno 8 2 3" xfId="341"/>
    <cellStyle name="Navadno 8 2 4" xfId="380"/>
    <cellStyle name="Navadno 8 2 5" xfId="398"/>
    <cellStyle name="Navadno 8 2 6" xfId="251"/>
    <cellStyle name="Navadno 8 3" xfId="206"/>
    <cellStyle name="Navadno 8 3 2" xfId="233"/>
    <cellStyle name="Navadno 8 3 2 2" xfId="287"/>
    <cellStyle name="Navadno 8 3 3" xfId="422"/>
    <cellStyle name="Navadno 8 3 4" xfId="260"/>
    <cellStyle name="Navadno 8 4" xfId="218"/>
    <cellStyle name="Navadno 8 4 2" xfId="272"/>
    <cellStyle name="Navadno 8 5" xfId="331"/>
    <cellStyle name="Navadno 8 6" xfId="374"/>
    <cellStyle name="Navadno 8 7" xfId="389"/>
    <cellStyle name="Navadno 8 8" xfId="242"/>
    <cellStyle name="Navadno 9" xfId="167"/>
    <cellStyle name="Navadno_List1" xfId="2"/>
    <cellStyle name="Navadno_List1 2" xfId="12"/>
    <cellStyle name="Navadno_Župančičeva 10 12 - popis del" xfId="1"/>
    <cellStyle name="Neutral" xfId="60"/>
    <cellStyle name="Neutral 2" xfId="151"/>
    <cellStyle name="Nevtralno 2" xfId="97"/>
    <cellStyle name="normal" xfId="4"/>
    <cellStyle name="Normal 11" xfId="13"/>
    <cellStyle name="Normal 12" xfId="14"/>
    <cellStyle name="Normal 18" xfId="15"/>
    <cellStyle name="Normal 2" xfId="16"/>
    <cellStyle name="Normal 2 2" xfId="61"/>
    <cellStyle name="Normal 2 2 2" xfId="161"/>
    <cellStyle name="Normal 2 3" xfId="160"/>
    <cellStyle name="Normal 2 3 10" xfId="240"/>
    <cellStyle name="Normal 2 3 2" xfId="175"/>
    <cellStyle name="Normal 2 3 2 2" xfId="184"/>
    <cellStyle name="Normal 2 3 2 2 2" xfId="228"/>
    <cellStyle name="Normal 2 3 2 2 2 2" xfId="282"/>
    <cellStyle name="Normal 2 3 2 2 3" xfId="345"/>
    <cellStyle name="Normal 2 3 2 2 4" xfId="384"/>
    <cellStyle name="Normal 2 3 2 2 5" xfId="402"/>
    <cellStyle name="Normal 2 3 2 2 6" xfId="255"/>
    <cellStyle name="Normal 2 3 2 3" xfId="210"/>
    <cellStyle name="Normal 2 3 2 3 2" xfId="237"/>
    <cellStyle name="Normal 2 3 2 3 2 2" xfId="291"/>
    <cellStyle name="Normal 2 3 2 3 3" xfId="426"/>
    <cellStyle name="Normal 2 3 2 3 4" xfId="264"/>
    <cellStyle name="Normal 2 3 2 4" xfId="216"/>
    <cellStyle name="Normal 2 3 2 4 2" xfId="270"/>
    <cellStyle name="Normal 2 3 2 5" xfId="336"/>
    <cellStyle name="Normal 2 3 2 6" xfId="360"/>
    <cellStyle name="Normal 2 3 2 7" xfId="372"/>
    <cellStyle name="Normal 2 3 2 8" xfId="393"/>
    <cellStyle name="Normal 2 3 2 9" xfId="246"/>
    <cellStyle name="Normal 2 3 3" xfId="178"/>
    <cellStyle name="Normal 2 3 3 2" xfId="222"/>
    <cellStyle name="Normal 2 3 3 2 2" xfId="276"/>
    <cellStyle name="Normal 2 3 3 3" xfId="339"/>
    <cellStyle name="Normal 2 3 3 4" xfId="378"/>
    <cellStyle name="Normal 2 3 3 5" xfId="396"/>
    <cellStyle name="Normal 2 3 3 6" xfId="249"/>
    <cellStyle name="Normal 2 3 4" xfId="204"/>
    <cellStyle name="Normal 2 3 4 2" xfId="231"/>
    <cellStyle name="Normal 2 3 4 2 2" xfId="285"/>
    <cellStyle name="Normal 2 3 4 3" xfId="420"/>
    <cellStyle name="Normal 2 3 4 4" xfId="258"/>
    <cellStyle name="Normal 2 3 5" xfId="213"/>
    <cellStyle name="Normal 2 3 5 2" xfId="267"/>
    <cellStyle name="Normal 2 3 6" xfId="328"/>
    <cellStyle name="Normal 2 3 7" xfId="357"/>
    <cellStyle name="Normal 2 3 8" xfId="369"/>
    <cellStyle name="Normal 2 3 9" xfId="387"/>
    <cellStyle name="Normal 3" xfId="62"/>
    <cellStyle name="Normal 3 2" xfId="162"/>
    <cellStyle name="Normal 4" xfId="63"/>
    <cellStyle name="Normal 4 2" xfId="163"/>
    <cellStyle name="Normal 4 2 10" xfId="241"/>
    <cellStyle name="Normal 4 2 2" xfId="176"/>
    <cellStyle name="Normal 4 2 2 2" xfId="185"/>
    <cellStyle name="Normal 4 2 2 2 2" xfId="229"/>
    <cellStyle name="Normal 4 2 2 2 2 2" xfId="283"/>
    <cellStyle name="Normal 4 2 2 2 3" xfId="346"/>
    <cellStyle name="Normal 4 2 2 2 4" xfId="385"/>
    <cellStyle name="Normal 4 2 2 2 5" xfId="403"/>
    <cellStyle name="Normal 4 2 2 2 6" xfId="256"/>
    <cellStyle name="Normal 4 2 2 3" xfId="211"/>
    <cellStyle name="Normal 4 2 2 3 2" xfId="238"/>
    <cellStyle name="Normal 4 2 2 3 2 2" xfId="292"/>
    <cellStyle name="Normal 4 2 2 3 3" xfId="427"/>
    <cellStyle name="Normal 4 2 2 3 4" xfId="265"/>
    <cellStyle name="Normal 4 2 2 4" xfId="217"/>
    <cellStyle name="Normal 4 2 2 4 2" xfId="271"/>
    <cellStyle name="Normal 4 2 2 5" xfId="337"/>
    <cellStyle name="Normal 4 2 2 6" xfId="361"/>
    <cellStyle name="Normal 4 2 2 7" xfId="373"/>
    <cellStyle name="Normal 4 2 2 8" xfId="394"/>
    <cellStyle name="Normal 4 2 2 9" xfId="247"/>
    <cellStyle name="Normal 4 2 3" xfId="179"/>
    <cellStyle name="Normal 4 2 3 2" xfId="223"/>
    <cellStyle name="Normal 4 2 3 2 2" xfId="277"/>
    <cellStyle name="Normal 4 2 3 3" xfId="340"/>
    <cellStyle name="Normal 4 2 3 4" xfId="379"/>
    <cellStyle name="Normal 4 2 3 5" xfId="397"/>
    <cellStyle name="Normal 4 2 3 6" xfId="250"/>
    <cellStyle name="Normal 4 2 4" xfId="205"/>
    <cellStyle name="Normal 4 2 4 2" xfId="232"/>
    <cellStyle name="Normal 4 2 4 2 2" xfId="286"/>
    <cellStyle name="Normal 4 2 4 3" xfId="421"/>
    <cellStyle name="Normal 4 2 4 4" xfId="259"/>
    <cellStyle name="Normal 4 2 5" xfId="214"/>
    <cellStyle name="Normal 4 2 5 2" xfId="268"/>
    <cellStyle name="Normal 4 2 6" xfId="329"/>
    <cellStyle name="Normal 4 2 7" xfId="358"/>
    <cellStyle name="Normal 4 2 8" xfId="370"/>
    <cellStyle name="Normal 4 2 9" xfId="388"/>
    <cellStyle name="Normal_03-001 ADRIA-STR.INST" xfId="17"/>
    <cellStyle name="normal1" xfId="172"/>
    <cellStyle name="Note" xfId="64"/>
    <cellStyle name="Note 2" xfId="152"/>
    <cellStyle name="Note 2 2" xfId="201"/>
    <cellStyle name="Note 2 2 2" xfId="417"/>
    <cellStyle name="Note 2 3" xfId="310"/>
    <cellStyle name="Note 2 4" xfId="302"/>
    <cellStyle name="Note 2 5" xfId="309"/>
    <cellStyle name="Note 3" xfId="191"/>
    <cellStyle name="Note 3 2" xfId="407"/>
    <cellStyle name="Note 4" xfId="327"/>
    <cellStyle name="Note 5" xfId="313"/>
    <cellStyle name="Note 6" xfId="316"/>
    <cellStyle name="Odstotek 2" xfId="98"/>
    <cellStyle name="oft Excel]_x000d__x000a_Comment=The open=/f lines load custom functions into the Paste Function list._x000d__x000a_Maximized=3_x000d__x000a_Basics=1_x000d__x000a_A" xfId="5"/>
    <cellStyle name="Opomba 2" xfId="99"/>
    <cellStyle name="Opomba 2 2" xfId="195"/>
    <cellStyle name="Opomba 2 2 2" xfId="411"/>
    <cellStyle name="Opomba 2 3" xfId="307"/>
    <cellStyle name="Opomba 2 4" xfId="347"/>
    <cellStyle name="Opomba 2 5" xfId="299"/>
    <cellStyle name="Opozorilo 2" xfId="100"/>
    <cellStyle name="Output" xfId="65"/>
    <cellStyle name="Output 2" xfId="153"/>
    <cellStyle name="Output 2 2" xfId="202"/>
    <cellStyle name="Output 2 2 2" xfId="418"/>
    <cellStyle name="Output 2 3" xfId="314"/>
    <cellStyle name="Output 2 4" xfId="300"/>
    <cellStyle name="Output 2 5" xfId="305"/>
    <cellStyle name="Output 3" xfId="192"/>
    <cellStyle name="Output 3 2" xfId="408"/>
    <cellStyle name="Output 4" xfId="315"/>
    <cellStyle name="Output 5" xfId="304"/>
    <cellStyle name="Output 6" xfId="355"/>
    <cellStyle name="Pojasnjevalno besedilo 2" xfId="101"/>
    <cellStyle name="Poudarek1 2" xfId="102"/>
    <cellStyle name="Poudarek2 2" xfId="103"/>
    <cellStyle name="Poudarek3 2" xfId="104"/>
    <cellStyle name="Poudarek4 2" xfId="105"/>
    <cellStyle name="Poudarek5 2" xfId="106"/>
    <cellStyle name="Poudarek6 2" xfId="107"/>
    <cellStyle name="Povezana celica 2" xfId="108"/>
    <cellStyle name="Preveri celico 2" xfId="109"/>
    <cellStyle name="Računanje 2" xfId="110"/>
    <cellStyle name="Računanje 2 2" xfId="196"/>
    <cellStyle name="Računanje 2 2 2" xfId="412"/>
    <cellStyle name="Računanje 2 3" xfId="298"/>
    <cellStyle name="Računanje 2 4" xfId="308"/>
    <cellStyle name="Računanje 2 5" xfId="293"/>
    <cellStyle name="Slabo 2" xfId="111"/>
    <cellStyle name="Slog 1" xfId="31"/>
    <cellStyle name="Slog 1 2" xfId="70"/>
    <cellStyle name="Style 1" xfId="154"/>
    <cellStyle name="ţ_x001d_đB_x000c_ęţ_x0012__x000d_ÝţU_x0001_X_x0005_•_x0006__x0007__x0001__x0001_" xfId="6"/>
    <cellStyle name="Title" xfId="66"/>
    <cellStyle name="Title 2" xfId="155"/>
    <cellStyle name="Total" xfId="67"/>
    <cellStyle name="Total 2" xfId="156"/>
    <cellStyle name="Total 2 2" xfId="203"/>
    <cellStyle name="Total 2 2 2" xfId="419"/>
    <cellStyle name="Total 2 3" xfId="321"/>
    <cellStyle name="Total 2 4" xfId="297"/>
    <cellStyle name="Total 2 5" xfId="322"/>
    <cellStyle name="Total 3" xfId="193"/>
    <cellStyle name="Total 3 2" xfId="409"/>
    <cellStyle name="Total 4" xfId="349"/>
    <cellStyle name="Total 5" xfId="353"/>
    <cellStyle name="Total 6" xfId="354"/>
    <cellStyle name="Valuta 2" xfId="7"/>
    <cellStyle name="Valuta 3" xfId="18"/>
    <cellStyle name="Valuta 4" xfId="68"/>
    <cellStyle name="Valuta 5" xfId="164"/>
    <cellStyle name="Valuta 6" xfId="173"/>
    <cellStyle name="Vejica 2" xfId="19"/>
    <cellStyle name="Vejica 2 2" xfId="367"/>
    <cellStyle name="Vejica 3" xfId="112"/>
    <cellStyle name="Vejica 4" xfId="157"/>
    <cellStyle name="Vejica 5" xfId="168"/>
    <cellStyle name="Vejica 6" xfId="187"/>
    <cellStyle name="Vnos 2" xfId="113"/>
    <cellStyle name="Vnos 2 2" xfId="197"/>
    <cellStyle name="Vnos 2 2 2" xfId="413"/>
    <cellStyle name="Vnos 2 3" xfId="296"/>
    <cellStyle name="Vnos 2 4" xfId="351"/>
    <cellStyle name="Vnos 2 5" xfId="319"/>
    <cellStyle name="Vsota 2" xfId="114"/>
    <cellStyle name="Vsota 2 2" xfId="198"/>
    <cellStyle name="Vsota 2 2 2" xfId="414"/>
    <cellStyle name="Vsota 2 3" xfId="318"/>
    <cellStyle name="Vsota 2 4" xfId="320"/>
    <cellStyle name="Vsota 2 5" xfId="317"/>
    <cellStyle name="Warning Text" xfId="69"/>
    <cellStyle name="Warning Text 2" xfId="158"/>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55"/>
  <sheetViews>
    <sheetView tabSelected="1" showRuler="0" view="pageBreakPreview" topLeftCell="A148" zoomScaleNormal="130" zoomScaleSheetLayoutView="100" workbookViewId="0">
      <selection activeCell="N156" sqref="N156"/>
    </sheetView>
  </sheetViews>
  <sheetFormatPr defaultRowHeight="12.75"/>
  <cols>
    <col min="1" max="1" width="4.42578125" style="241" customWidth="1"/>
    <col min="2" max="2" width="50.28515625" style="190" customWidth="1"/>
    <col min="3" max="3" width="6.140625" style="133" customWidth="1"/>
    <col min="4" max="4" width="10.140625" style="119" customWidth="1"/>
    <col min="5" max="5" width="10" style="120" customWidth="1"/>
    <col min="6" max="6" width="12" style="120" customWidth="1"/>
    <col min="7" max="16384" width="9.140625" style="95"/>
  </cols>
  <sheetData>
    <row r="1" spans="1:6">
      <c r="A1" s="131"/>
      <c r="B1" s="132"/>
    </row>
    <row r="2" spans="1:6">
      <c r="A2" s="134" t="s">
        <v>149</v>
      </c>
      <c r="B2" s="135"/>
    </row>
    <row r="3" spans="1:6">
      <c r="A3" s="136"/>
      <c r="B3" s="132"/>
    </row>
    <row r="4" spans="1:6">
      <c r="A4" s="131"/>
      <c r="B4" s="132"/>
    </row>
    <row r="5" spans="1:6">
      <c r="A5" s="131"/>
      <c r="B5" s="132"/>
    </row>
    <row r="6" spans="1:6">
      <c r="A6" s="131"/>
      <c r="B6" s="132"/>
    </row>
    <row r="7" spans="1:6" ht="18" customHeight="1">
      <c r="A7" s="322" t="s">
        <v>0</v>
      </c>
      <c r="B7" s="323"/>
      <c r="C7" s="323"/>
      <c r="D7" s="323"/>
      <c r="E7" s="323"/>
      <c r="F7" s="137"/>
    </row>
    <row r="8" spans="1:6" ht="18" customHeight="1">
      <c r="A8" s="138" t="s">
        <v>1</v>
      </c>
      <c r="B8" s="139" t="s">
        <v>2</v>
      </c>
      <c r="C8" s="140"/>
      <c r="D8" s="141"/>
      <c r="E8" s="137">
        <f>+F79</f>
        <v>0</v>
      </c>
      <c r="F8" s="137"/>
    </row>
    <row r="9" spans="1:6" ht="18" customHeight="1">
      <c r="A9" s="138" t="s">
        <v>3</v>
      </c>
      <c r="B9" s="139" t="s">
        <v>63</v>
      </c>
      <c r="C9" s="140"/>
      <c r="D9" s="141"/>
      <c r="E9" s="137">
        <f>+F188</f>
        <v>0</v>
      </c>
      <c r="F9" s="137"/>
    </row>
    <row r="10" spans="1:6" ht="18" customHeight="1">
      <c r="A10" s="138" t="s">
        <v>4</v>
      </c>
      <c r="B10" s="139" t="s">
        <v>64</v>
      </c>
      <c r="C10" s="140"/>
      <c r="D10" s="141"/>
      <c r="E10" s="137">
        <f>+F267</f>
        <v>0</v>
      </c>
      <c r="F10" s="137"/>
    </row>
    <row r="11" spans="1:6" ht="18" customHeight="1">
      <c r="A11" s="138" t="s">
        <v>14</v>
      </c>
      <c r="B11" s="139" t="s">
        <v>65</v>
      </c>
      <c r="C11" s="140"/>
      <c r="D11" s="141"/>
      <c r="E11" s="137">
        <f>+F324</f>
        <v>0</v>
      </c>
      <c r="F11" s="137"/>
    </row>
    <row r="12" spans="1:6" ht="18" customHeight="1">
      <c r="A12" s="138"/>
      <c r="B12" s="139"/>
      <c r="C12" s="140"/>
      <c r="D12" s="141"/>
      <c r="E12" s="137"/>
      <c r="F12" s="137"/>
    </row>
    <row r="13" spans="1:6" s="146" customFormat="1" ht="18" customHeight="1">
      <c r="A13" s="142"/>
      <c r="B13" s="143" t="s">
        <v>30</v>
      </c>
      <c r="C13" s="144"/>
      <c r="D13" s="141"/>
      <c r="E13" s="145">
        <f>SUM(E8:E12)</f>
        <v>0</v>
      </c>
      <c r="F13" s="145"/>
    </row>
    <row r="14" spans="1:6" ht="18" customHeight="1">
      <c r="A14" s="138"/>
      <c r="B14" s="139" t="s">
        <v>150</v>
      </c>
      <c r="C14" s="140"/>
      <c r="D14" s="147"/>
      <c r="E14" s="137">
        <f>+E13*0.22</f>
        <v>0</v>
      </c>
      <c r="F14" s="137"/>
    </row>
    <row r="15" spans="1:6" s="146" customFormat="1" ht="18" customHeight="1">
      <c r="A15" s="142"/>
      <c r="B15" s="143" t="s">
        <v>219</v>
      </c>
      <c r="C15" s="144"/>
      <c r="D15" s="148"/>
      <c r="E15" s="145">
        <f>+E13+E14</f>
        <v>0</v>
      </c>
      <c r="F15" s="145"/>
    </row>
    <row r="16" spans="1:6" ht="18" customHeight="1">
      <c r="A16" s="149"/>
      <c r="B16" s="150"/>
      <c r="C16" s="140"/>
      <c r="D16" s="141"/>
      <c r="E16" s="137"/>
      <c r="F16" s="137"/>
    </row>
    <row r="17" spans="1:6" ht="18" customHeight="1">
      <c r="A17" s="138"/>
      <c r="B17" s="151"/>
      <c r="C17" s="152"/>
      <c r="D17" s="153"/>
      <c r="E17" s="154"/>
      <c r="F17" s="154"/>
    </row>
    <row r="18" spans="1:6" ht="18" customHeight="1">
      <c r="A18" s="138"/>
      <c r="B18" s="151"/>
      <c r="C18" s="152"/>
      <c r="D18" s="153"/>
      <c r="E18" s="154"/>
      <c r="F18" s="154"/>
    </row>
    <row r="19" spans="1:6" ht="18" customHeight="1" thickBot="1">
      <c r="A19" s="155"/>
      <c r="B19" s="156"/>
    </row>
    <row r="20" spans="1:6" s="162" customFormat="1" ht="13.5" thickBot="1">
      <c r="A20" s="157"/>
      <c r="B20" s="158" t="s">
        <v>220</v>
      </c>
      <c r="C20" s="159"/>
      <c r="D20" s="160"/>
      <c r="E20" s="161"/>
      <c r="F20" s="50"/>
    </row>
    <row r="21" spans="1:6" s="164" customFormat="1" ht="12">
      <c r="A21" s="163"/>
      <c r="C21" s="165"/>
      <c r="D21" s="166"/>
      <c r="E21" s="167"/>
      <c r="F21" s="167"/>
    </row>
    <row r="22" spans="1:6" s="169" customFormat="1" ht="49.5" customHeight="1">
      <c r="A22" s="168"/>
      <c r="B22" s="314" t="s">
        <v>199</v>
      </c>
      <c r="C22" s="314"/>
      <c r="D22" s="314"/>
      <c r="E22" s="84"/>
      <c r="F22" s="84"/>
    </row>
    <row r="23" spans="1:6" s="169" customFormat="1" ht="37.5" customHeight="1">
      <c r="A23" s="168"/>
      <c r="B23" s="311" t="s">
        <v>103</v>
      </c>
      <c r="C23" s="311"/>
      <c r="D23" s="311"/>
      <c r="E23" s="84"/>
      <c r="F23" s="84"/>
    </row>
    <row r="24" spans="1:6" s="169" customFormat="1" ht="23.25" customHeight="1">
      <c r="A24" s="168"/>
      <c r="B24" s="311" t="s">
        <v>20</v>
      </c>
      <c r="C24" s="311"/>
      <c r="D24" s="311"/>
      <c r="E24" s="84"/>
      <c r="F24" s="84"/>
    </row>
    <row r="25" spans="1:6" s="169" customFormat="1" ht="24" customHeight="1">
      <c r="A25" s="168"/>
      <c r="B25" s="311" t="s">
        <v>21</v>
      </c>
      <c r="C25" s="311"/>
      <c r="D25" s="311"/>
      <c r="E25" s="84"/>
      <c r="F25" s="84"/>
    </row>
    <row r="26" spans="1:6" s="169" customFormat="1" ht="37.5" customHeight="1">
      <c r="A26" s="168"/>
      <c r="B26" s="311" t="s">
        <v>22</v>
      </c>
      <c r="C26" s="311"/>
      <c r="D26" s="311"/>
      <c r="E26" s="84"/>
      <c r="F26" s="84"/>
    </row>
    <row r="27" spans="1:6" s="169" customFormat="1" ht="12.75" customHeight="1">
      <c r="A27" s="168"/>
      <c r="B27" s="311" t="s">
        <v>31</v>
      </c>
      <c r="C27" s="311"/>
      <c r="D27" s="311"/>
      <c r="E27" s="84"/>
      <c r="F27" s="84"/>
    </row>
    <row r="28" spans="1:6" s="169" customFormat="1" ht="38.25" customHeight="1">
      <c r="A28" s="168"/>
      <c r="B28" s="311" t="s">
        <v>200</v>
      </c>
      <c r="C28" s="311"/>
      <c r="D28" s="311"/>
      <c r="E28" s="84"/>
      <c r="F28" s="84"/>
    </row>
    <row r="29" spans="1:6" s="169" customFormat="1" ht="12">
      <c r="A29" s="168"/>
      <c r="B29" s="127"/>
      <c r="C29" s="127"/>
      <c r="D29" s="127"/>
      <c r="E29" s="84"/>
      <c r="F29" s="84"/>
    </row>
    <row r="30" spans="1:6" s="94" customFormat="1" ht="16.5" customHeight="1">
      <c r="A30" s="96"/>
      <c r="B30" s="127" t="s">
        <v>137</v>
      </c>
      <c r="C30" s="127"/>
      <c r="D30" s="127"/>
      <c r="E30" s="114"/>
      <c r="F30" s="114"/>
    </row>
    <row r="31" spans="1:6" s="94" customFormat="1" ht="24" customHeight="1">
      <c r="A31" s="96"/>
      <c r="B31" s="326" t="s">
        <v>138</v>
      </c>
      <c r="C31" s="326"/>
      <c r="D31" s="326"/>
      <c r="E31" s="114"/>
      <c r="F31" s="114"/>
    </row>
    <row r="32" spans="1:6" s="94" customFormat="1" ht="48.75" customHeight="1">
      <c r="A32" s="96"/>
      <c r="B32" s="327" t="s">
        <v>98</v>
      </c>
      <c r="C32" s="327"/>
      <c r="D32" s="327"/>
      <c r="E32" s="114"/>
      <c r="F32" s="114"/>
    </row>
    <row r="33" spans="1:6" s="94" customFormat="1" ht="15" customHeight="1">
      <c r="A33" s="96"/>
      <c r="B33" s="327" t="s">
        <v>109</v>
      </c>
      <c r="C33" s="327"/>
      <c r="D33" s="327"/>
      <c r="E33" s="93"/>
      <c r="F33" s="93"/>
    </row>
    <row r="34" spans="1:6" s="94" customFormat="1">
      <c r="A34" s="96"/>
      <c r="B34" s="327" t="s">
        <v>108</v>
      </c>
      <c r="C34" s="327"/>
      <c r="D34" s="327"/>
      <c r="E34" s="93"/>
      <c r="F34" s="93"/>
    </row>
    <row r="35" spans="1:6" s="94" customFormat="1">
      <c r="A35" s="96"/>
      <c r="B35" s="170"/>
      <c r="C35" s="170"/>
      <c r="D35" s="170"/>
      <c r="E35" s="114"/>
      <c r="F35" s="114"/>
    </row>
    <row r="36" spans="1:6" s="94" customFormat="1" ht="26.25" customHeight="1">
      <c r="A36" s="96"/>
      <c r="B36" s="327" t="s">
        <v>198</v>
      </c>
      <c r="C36" s="327"/>
      <c r="D36" s="327"/>
      <c r="E36" s="114"/>
      <c r="F36" s="114"/>
    </row>
    <row r="37" spans="1:6" s="94" customFormat="1" ht="12.75" customHeight="1">
      <c r="A37" s="96"/>
      <c r="B37" s="170"/>
      <c r="C37" s="170"/>
      <c r="D37" s="170"/>
      <c r="E37" s="114"/>
      <c r="F37" s="114"/>
    </row>
    <row r="38" spans="1:6" s="94" customFormat="1" ht="50.25" customHeight="1">
      <c r="A38" s="96"/>
      <c r="B38" s="327" t="s">
        <v>139</v>
      </c>
      <c r="C38" s="327"/>
      <c r="D38" s="327"/>
      <c r="E38" s="114"/>
      <c r="F38" s="114"/>
    </row>
    <row r="39" spans="1:6" s="94" customFormat="1">
      <c r="A39" s="96"/>
      <c r="B39" s="170"/>
      <c r="C39" s="170"/>
      <c r="D39" s="170"/>
      <c r="E39" s="114"/>
      <c r="F39" s="114"/>
    </row>
    <row r="40" spans="1:6" s="169" customFormat="1" ht="24" customHeight="1">
      <c r="A40" s="168"/>
      <c r="B40" s="314" t="s">
        <v>57</v>
      </c>
      <c r="C40" s="314"/>
      <c r="D40" s="314"/>
      <c r="E40" s="84"/>
      <c r="F40" s="84"/>
    </row>
    <row r="41" spans="1:6" s="171" customFormat="1" ht="12.75" customHeight="1">
      <c r="A41" s="96"/>
      <c r="B41" s="77"/>
      <c r="C41" s="76"/>
      <c r="D41" s="78"/>
      <c r="E41" s="79"/>
      <c r="F41" s="83"/>
    </row>
    <row r="42" spans="1:6" s="173" customFormat="1" ht="13.5" thickBot="1">
      <c r="A42" s="172"/>
      <c r="B42" s="95"/>
      <c r="C42" s="133"/>
      <c r="D42" s="119"/>
      <c r="E42" s="120"/>
      <c r="F42" s="120"/>
    </row>
    <row r="43" spans="1:6" s="173" customFormat="1" ht="13.5" thickBot="1">
      <c r="A43" s="174"/>
      <c r="B43" s="41" t="s">
        <v>15</v>
      </c>
      <c r="C43" s="11"/>
      <c r="D43" s="23"/>
      <c r="E43" s="12"/>
      <c r="F43" s="83"/>
    </row>
    <row r="44" spans="1:6" s="173" customFormat="1" ht="12.75" customHeight="1">
      <c r="A44" s="174"/>
      <c r="B44" s="1"/>
      <c r="C44" s="6"/>
      <c r="D44" s="24"/>
      <c r="E44" s="79"/>
      <c r="F44" s="83"/>
    </row>
    <row r="45" spans="1:6" s="173" customFormat="1" ht="12.75" customHeight="1">
      <c r="A45" s="96"/>
      <c r="B45" s="175" t="s">
        <v>16</v>
      </c>
      <c r="C45" s="5"/>
      <c r="D45" s="24"/>
      <c r="E45" s="79"/>
      <c r="F45" s="83"/>
    </row>
    <row r="46" spans="1:6" s="169" customFormat="1" ht="26.25" customHeight="1">
      <c r="A46" s="30"/>
      <c r="B46" s="328" t="s">
        <v>197</v>
      </c>
      <c r="C46" s="328"/>
      <c r="D46" s="328"/>
      <c r="E46" s="31"/>
      <c r="F46" s="32"/>
    </row>
    <row r="47" spans="1:6" s="98" customFormat="1" ht="265.5" customHeight="1">
      <c r="A47" s="33"/>
      <c r="B47" s="311" t="s">
        <v>196</v>
      </c>
      <c r="C47" s="311"/>
      <c r="D47" s="311"/>
      <c r="E47" s="31"/>
      <c r="F47" s="32"/>
    </row>
    <row r="48" spans="1:6" s="98" customFormat="1" ht="25.5" customHeight="1">
      <c r="A48" s="34"/>
      <c r="B48" s="311" t="s">
        <v>17</v>
      </c>
      <c r="C48" s="311"/>
      <c r="D48" s="311"/>
      <c r="E48" s="84"/>
      <c r="F48" s="35"/>
    </row>
    <row r="49" spans="1:6" s="98" customFormat="1" ht="25.5" customHeight="1">
      <c r="A49" s="34"/>
      <c r="B49" s="311" t="s">
        <v>18</v>
      </c>
      <c r="C49" s="311"/>
      <c r="D49" s="311"/>
      <c r="E49" s="84"/>
      <c r="F49" s="35"/>
    </row>
    <row r="50" spans="1:6" s="98" customFormat="1" ht="25.5" customHeight="1">
      <c r="A50" s="34"/>
      <c r="B50" s="311" t="s">
        <v>19</v>
      </c>
      <c r="C50" s="311"/>
      <c r="D50" s="311"/>
      <c r="E50" s="84"/>
      <c r="F50" s="35"/>
    </row>
    <row r="51" spans="1:6" s="20" customFormat="1" ht="61.5" customHeight="1">
      <c r="A51" s="176"/>
      <c r="B51" s="321" t="s">
        <v>62</v>
      </c>
      <c r="C51" s="321"/>
      <c r="D51" s="321"/>
      <c r="E51" s="36"/>
      <c r="F51" s="86"/>
    </row>
    <row r="52" spans="1:6" s="20" customFormat="1" ht="48.75" customHeight="1">
      <c r="A52" s="176"/>
      <c r="B52" s="315" t="s">
        <v>58</v>
      </c>
      <c r="C52" s="315"/>
      <c r="D52" s="315"/>
      <c r="E52" s="36"/>
      <c r="F52" s="86"/>
    </row>
    <row r="53" spans="1:6" s="20" customFormat="1" ht="24" customHeight="1">
      <c r="A53" s="176"/>
      <c r="B53" s="315" t="s">
        <v>136</v>
      </c>
      <c r="C53" s="315"/>
      <c r="D53" s="315"/>
      <c r="E53" s="36"/>
      <c r="F53" s="86"/>
    </row>
    <row r="54" spans="1:6" s="98" customFormat="1" ht="12">
      <c r="A54" s="177"/>
      <c r="B54" s="178"/>
      <c r="C54" s="179"/>
      <c r="D54" s="180"/>
      <c r="E54" s="154"/>
      <c r="F54" s="154"/>
    </row>
    <row r="55" spans="1:6" s="20" customFormat="1" ht="36" customHeight="1">
      <c r="A55" s="181"/>
      <c r="B55" s="311" t="s">
        <v>33</v>
      </c>
      <c r="C55" s="311"/>
      <c r="D55" s="311"/>
      <c r="E55" s="182"/>
      <c r="F55" s="182"/>
    </row>
    <row r="56" spans="1:6" s="20" customFormat="1" ht="98.25" customHeight="1">
      <c r="A56" s="19"/>
      <c r="B56" s="311" t="s">
        <v>194</v>
      </c>
      <c r="C56" s="311"/>
      <c r="D56" s="311"/>
      <c r="E56" s="182"/>
      <c r="F56" s="182"/>
    </row>
    <row r="57" spans="1:6" s="20" customFormat="1" ht="156.75" customHeight="1">
      <c r="A57" s="19"/>
      <c r="B57" s="311" t="s">
        <v>195</v>
      </c>
      <c r="C57" s="311"/>
      <c r="D57" s="311"/>
      <c r="E57" s="182"/>
      <c r="F57" s="182"/>
    </row>
    <row r="58" spans="1:6" s="20" customFormat="1" ht="88.5" customHeight="1">
      <c r="A58" s="19"/>
      <c r="B58" s="311" t="s">
        <v>60</v>
      </c>
      <c r="C58" s="311"/>
      <c r="D58" s="311"/>
      <c r="E58" s="182"/>
      <c r="F58" s="182"/>
    </row>
    <row r="59" spans="1:6" s="173" customFormat="1" ht="12.75" customHeight="1">
      <c r="A59" s="96"/>
      <c r="B59" s="1"/>
      <c r="C59" s="6"/>
      <c r="D59" s="24"/>
      <c r="E59" s="79"/>
      <c r="F59" s="83"/>
    </row>
    <row r="60" spans="1:6" s="20" customFormat="1" ht="12">
      <c r="A60" s="19"/>
      <c r="B60" s="128" t="s">
        <v>40</v>
      </c>
      <c r="C60" s="127"/>
      <c r="D60" s="37"/>
      <c r="E60" s="182"/>
      <c r="F60" s="182"/>
    </row>
    <row r="61" spans="1:6" s="20" customFormat="1" ht="12">
      <c r="A61" s="19"/>
      <c r="B61" s="38" t="s">
        <v>10</v>
      </c>
      <c r="C61" s="14"/>
      <c r="D61" s="22"/>
      <c r="E61" s="13"/>
      <c r="F61" s="15"/>
    </row>
    <row r="62" spans="1:6" s="20" customFormat="1" ht="22.5" customHeight="1">
      <c r="A62" s="19"/>
      <c r="B62" s="316" t="s">
        <v>43</v>
      </c>
      <c r="C62" s="316"/>
      <c r="D62" s="316"/>
      <c r="E62" s="13"/>
      <c r="F62" s="15"/>
    </row>
    <row r="63" spans="1:6" s="20" customFormat="1" ht="25.5" customHeight="1">
      <c r="A63" s="19"/>
      <c r="B63" s="316" t="s">
        <v>42</v>
      </c>
      <c r="C63" s="316"/>
      <c r="D63" s="316"/>
      <c r="E63" s="13"/>
      <c r="F63" s="15"/>
    </row>
    <row r="64" spans="1:6" s="20" customFormat="1" ht="24" customHeight="1">
      <c r="A64" s="19"/>
      <c r="B64" s="316" t="s">
        <v>41</v>
      </c>
      <c r="C64" s="316"/>
      <c r="D64" s="316"/>
      <c r="E64" s="13"/>
      <c r="F64" s="15"/>
    </row>
    <row r="65" spans="1:6" s="98" customFormat="1" ht="12">
      <c r="B65" s="39" t="s">
        <v>9</v>
      </c>
      <c r="C65" s="16"/>
      <c r="D65" s="25"/>
      <c r="E65" s="17"/>
      <c r="F65" s="18"/>
    </row>
    <row r="66" spans="1:6" s="98" customFormat="1" ht="24" customHeight="1">
      <c r="B66" s="316" t="s">
        <v>34</v>
      </c>
      <c r="C66" s="316"/>
      <c r="D66" s="316"/>
      <c r="E66" s="17"/>
      <c r="F66" s="18"/>
    </row>
    <row r="67" spans="1:6" s="98" customFormat="1" ht="12">
      <c r="B67" s="316" t="s">
        <v>35</v>
      </c>
      <c r="C67" s="316"/>
      <c r="D67" s="316"/>
      <c r="E67" s="17"/>
      <c r="F67" s="18"/>
    </row>
    <row r="68" spans="1:6" s="98" customFormat="1" ht="24" customHeight="1">
      <c r="B68" s="316" t="s">
        <v>36</v>
      </c>
      <c r="C68" s="316"/>
      <c r="D68" s="316"/>
      <c r="E68" s="17"/>
      <c r="F68" s="18"/>
    </row>
    <row r="69" spans="1:6" s="98" customFormat="1" ht="13.5" customHeight="1">
      <c r="B69" s="316" t="s">
        <v>54</v>
      </c>
      <c r="C69" s="316"/>
      <c r="D69" s="316"/>
      <c r="E69" s="17"/>
      <c r="F69" s="18"/>
    </row>
    <row r="70" spans="1:6" s="173" customFormat="1" ht="12.75" customHeight="1" thickBot="1">
      <c r="A70" s="96"/>
      <c r="B70" s="1"/>
      <c r="C70" s="6"/>
      <c r="D70" s="6"/>
      <c r="E70" s="87"/>
      <c r="F70" s="79"/>
    </row>
    <row r="71" spans="1:6" s="173" customFormat="1" ht="15" customHeight="1" thickBot="1">
      <c r="A71" s="183" t="s">
        <v>1</v>
      </c>
      <c r="B71" s="184" t="s">
        <v>2</v>
      </c>
      <c r="C71" s="185"/>
      <c r="D71" s="185"/>
      <c r="E71" s="186"/>
      <c r="F71" s="187"/>
    </row>
    <row r="72" spans="1:6" s="171" customFormat="1" ht="12.75" customHeight="1">
      <c r="A72" s="96"/>
      <c r="B72" s="1"/>
      <c r="C72" s="6"/>
      <c r="D72" s="6"/>
      <c r="E72" s="87"/>
      <c r="F72" s="79"/>
    </row>
    <row r="73" spans="1:6" s="171" customFormat="1" ht="12.75" customHeight="1">
      <c r="A73" s="188" t="s">
        <v>71</v>
      </c>
      <c r="B73" s="171" t="s">
        <v>100</v>
      </c>
      <c r="C73" s="189"/>
      <c r="D73" s="116"/>
      <c r="E73" s="114"/>
      <c r="F73" s="114">
        <f>+F100</f>
        <v>0</v>
      </c>
    </row>
    <row r="74" spans="1:6" s="171" customFormat="1" ht="12.75" customHeight="1">
      <c r="A74" s="188" t="s">
        <v>72</v>
      </c>
      <c r="B74" s="171" t="s">
        <v>27</v>
      </c>
      <c r="C74" s="189"/>
      <c r="D74" s="116"/>
      <c r="E74" s="114"/>
      <c r="F74" s="114">
        <f>+F112</f>
        <v>0</v>
      </c>
    </row>
    <row r="75" spans="1:6" s="171" customFormat="1" ht="12.75" customHeight="1">
      <c r="A75" s="188" t="s">
        <v>73</v>
      </c>
      <c r="B75" s="171" t="s">
        <v>28</v>
      </c>
      <c r="C75" s="189"/>
      <c r="D75" s="116"/>
      <c r="E75" s="114"/>
      <c r="F75" s="114">
        <f>+F160</f>
        <v>0</v>
      </c>
    </row>
    <row r="76" spans="1:6" s="171" customFormat="1" ht="12.75" customHeight="1">
      <c r="A76" s="188" t="s">
        <v>74</v>
      </c>
      <c r="B76" s="171" t="s">
        <v>70</v>
      </c>
      <c r="C76" s="189"/>
      <c r="D76" s="116"/>
      <c r="E76" s="114"/>
      <c r="F76" s="114">
        <f>+F170</f>
        <v>0</v>
      </c>
    </row>
    <row r="77" spans="1:6" s="171" customFormat="1" ht="12.75" customHeight="1">
      <c r="A77" s="188" t="s">
        <v>75</v>
      </c>
      <c r="B77" s="171" t="s">
        <v>128</v>
      </c>
      <c r="C77" s="189"/>
      <c r="D77" s="116"/>
      <c r="E77" s="114"/>
      <c r="F77" s="114">
        <f>+F177</f>
        <v>0</v>
      </c>
    </row>
    <row r="78" spans="1:6" s="171" customFormat="1" ht="12.75" customHeight="1">
      <c r="A78" s="188"/>
      <c r="B78" s="190"/>
      <c r="C78" s="133"/>
      <c r="D78" s="191"/>
      <c r="E78" s="120"/>
      <c r="F78" s="120"/>
    </row>
    <row r="79" spans="1:6" s="171" customFormat="1" ht="14.25" customHeight="1">
      <c r="A79" s="188"/>
      <c r="B79" s="57" t="s">
        <v>101</v>
      </c>
      <c r="C79" s="56"/>
      <c r="D79" s="56"/>
      <c r="E79" s="88"/>
      <c r="F79" s="130">
        <f>SUM(F73:F78)</f>
        <v>0</v>
      </c>
    </row>
    <row r="80" spans="1:6" s="171" customFormat="1" ht="12.75" customHeight="1">
      <c r="A80" s="188"/>
      <c r="C80" s="189"/>
      <c r="D80" s="116"/>
      <c r="E80" s="114"/>
      <c r="F80" s="114"/>
    </row>
    <row r="81" spans="1:6" s="173" customFormat="1" ht="12.75" customHeight="1">
      <c r="A81" s="174"/>
      <c r="C81" s="192"/>
      <c r="D81" s="193"/>
      <c r="E81" s="194"/>
      <c r="F81" s="195"/>
    </row>
    <row r="82" spans="1:6" s="173" customFormat="1" ht="12.75" customHeight="1">
      <c r="A82" s="196" t="s">
        <v>71</v>
      </c>
      <c r="B82" s="197" t="s">
        <v>100</v>
      </c>
      <c r="C82" s="198"/>
      <c r="D82" s="199"/>
      <c r="E82" s="200"/>
      <c r="F82" s="201"/>
    </row>
    <row r="83" spans="1:6" s="173" customFormat="1" ht="12.75" customHeight="1">
      <c r="A83" s="202"/>
      <c r="B83" s="162"/>
      <c r="C83" s="203"/>
      <c r="D83" s="28"/>
      <c r="E83" s="50"/>
      <c r="F83" s="195"/>
    </row>
    <row r="84" spans="1:6" ht="38.25">
      <c r="A84" s="82" t="s">
        <v>1</v>
      </c>
      <c r="B84" s="58" t="s">
        <v>207</v>
      </c>
      <c r="C84" s="122" t="s">
        <v>8</v>
      </c>
      <c r="D84" s="123">
        <v>49.5</v>
      </c>
      <c r="E84" s="93"/>
      <c r="F84" s="93">
        <f>+D84*E84</f>
        <v>0</v>
      </c>
    </row>
    <row r="85" spans="1:6">
      <c r="A85" s="82"/>
      <c r="B85" s="58"/>
      <c r="C85" s="122"/>
      <c r="D85" s="123"/>
      <c r="E85" s="93"/>
      <c r="F85" s="93"/>
    </row>
    <row r="86" spans="1:6" ht="89.25">
      <c r="A86" s="82" t="s">
        <v>3</v>
      </c>
      <c r="B86" s="204" t="s">
        <v>151</v>
      </c>
      <c r="C86" s="122" t="s">
        <v>7</v>
      </c>
      <c r="D86" s="123">
        <v>11</v>
      </c>
      <c r="E86" s="205"/>
      <c r="F86" s="93">
        <f>+D86*E86</f>
        <v>0</v>
      </c>
    </row>
    <row r="87" spans="1:6">
      <c r="A87" s="82"/>
      <c r="B87" s="206"/>
      <c r="C87" s="111"/>
      <c r="D87" s="71"/>
      <c r="E87" s="80"/>
      <c r="F87" s="93"/>
    </row>
    <row r="88" spans="1:6" s="94" customFormat="1">
      <c r="A88" s="82" t="s">
        <v>4</v>
      </c>
      <c r="B88" s="58" t="s">
        <v>102</v>
      </c>
      <c r="E88" s="207"/>
      <c r="F88" s="207"/>
    </row>
    <row r="89" spans="1:6" s="94" customFormat="1" ht="105" customHeight="1">
      <c r="A89" s="208"/>
      <c r="B89" s="121" t="s">
        <v>208</v>
      </c>
      <c r="C89" s="189" t="s">
        <v>8</v>
      </c>
      <c r="D89" s="116">
        <v>90.199999999999989</v>
      </c>
      <c r="E89" s="114"/>
      <c r="F89" s="93">
        <f t="shared" ref="F89" si="0">+D89*E89</f>
        <v>0</v>
      </c>
    </row>
    <row r="90" spans="1:6" s="94" customFormat="1" ht="41.25" customHeight="1">
      <c r="A90" s="208"/>
      <c r="B90" s="121" t="s">
        <v>152</v>
      </c>
      <c r="C90" s="209" t="s">
        <v>209</v>
      </c>
      <c r="D90" s="210">
        <v>1</v>
      </c>
      <c r="E90" s="93"/>
      <c r="F90" s="93">
        <f>+D90*E90</f>
        <v>0</v>
      </c>
    </row>
    <row r="91" spans="1:6" s="216" customFormat="1">
      <c r="A91" s="211"/>
      <c r="B91" s="212"/>
      <c r="C91" s="213"/>
      <c r="D91" s="214"/>
      <c r="E91" s="215"/>
      <c r="F91" s="215"/>
    </row>
    <row r="92" spans="1:6" s="216" customFormat="1" ht="25.5">
      <c r="A92" s="82" t="s">
        <v>14</v>
      </c>
      <c r="B92" s="121" t="s">
        <v>222</v>
      </c>
      <c r="C92" s="122"/>
      <c r="D92" s="123"/>
      <c r="E92" s="93"/>
      <c r="F92" s="93"/>
    </row>
    <row r="93" spans="1:6" s="216" customFormat="1">
      <c r="A93" s="82"/>
      <c r="B93" s="124" t="s">
        <v>99</v>
      </c>
      <c r="C93" s="122" t="s">
        <v>209</v>
      </c>
      <c r="D93" s="123">
        <v>1</v>
      </c>
      <c r="E93" s="93"/>
      <c r="F93" s="93">
        <f>+D93*E93</f>
        <v>0</v>
      </c>
    </row>
    <row r="94" spans="1:6" s="216" customFormat="1">
      <c r="A94" s="82"/>
      <c r="B94" s="217"/>
      <c r="C94" s="213"/>
      <c r="D94" s="214"/>
      <c r="E94" s="215"/>
      <c r="F94" s="215"/>
    </row>
    <row r="95" spans="1:6" ht="67.5" customHeight="1">
      <c r="A95" s="82" t="s">
        <v>23</v>
      </c>
      <c r="B95" s="190" t="s">
        <v>210</v>
      </c>
      <c r="C95" s="133" t="s">
        <v>209</v>
      </c>
      <c r="D95" s="119">
        <v>1</v>
      </c>
      <c r="F95" s="120">
        <f>+D95*E95</f>
        <v>0</v>
      </c>
    </row>
    <row r="96" spans="1:6" s="94" customFormat="1">
      <c r="A96" s="82"/>
      <c r="B96" s="58"/>
      <c r="C96" s="122"/>
      <c r="D96" s="123"/>
      <c r="E96" s="205"/>
      <c r="F96" s="120"/>
    </row>
    <row r="97" spans="1:6" s="94" customFormat="1" ht="26.25" customHeight="1">
      <c r="A97" s="82" t="s">
        <v>202</v>
      </c>
      <c r="B97" s="58" t="s">
        <v>211</v>
      </c>
      <c r="C97" s="122"/>
      <c r="D97" s="123"/>
      <c r="E97" s="205"/>
      <c r="F97" s="120"/>
    </row>
    <row r="98" spans="1:6" s="94" customFormat="1">
      <c r="A98" s="82"/>
      <c r="B98" s="58" t="s">
        <v>206</v>
      </c>
      <c r="C98" s="122" t="s">
        <v>122</v>
      </c>
      <c r="D98" s="123">
        <v>20</v>
      </c>
      <c r="E98" s="205"/>
      <c r="F98" s="120">
        <f t="shared" ref="F98" si="1">+D98*E98</f>
        <v>0</v>
      </c>
    </row>
    <row r="99" spans="1:6" s="94" customFormat="1" ht="13.5" thickBot="1">
      <c r="A99" s="82"/>
      <c r="B99" s="58"/>
      <c r="C99" s="122"/>
      <c r="D99" s="123"/>
      <c r="E99" s="205"/>
      <c r="F99" s="93"/>
    </row>
    <row r="100" spans="1:6" s="94" customFormat="1" ht="13.5" thickBot="1">
      <c r="A100" s="218"/>
      <c r="B100" s="219" t="s">
        <v>32</v>
      </c>
      <c r="C100" s="220"/>
      <c r="D100" s="221"/>
      <c r="E100" s="222"/>
      <c r="F100" s="223">
        <f>SUM(F84:F99)</f>
        <v>0</v>
      </c>
    </row>
    <row r="101" spans="1:6" s="94" customFormat="1">
      <c r="A101" s="224"/>
      <c r="B101" s="225"/>
      <c r="C101" s="189"/>
      <c r="D101" s="116"/>
      <c r="E101" s="114"/>
      <c r="F101" s="114"/>
    </row>
    <row r="102" spans="1:6" s="94" customFormat="1" ht="13.5" thickBot="1">
      <c r="A102" s="224"/>
      <c r="B102" s="225"/>
      <c r="C102" s="189"/>
      <c r="D102" s="116"/>
      <c r="E102" s="114"/>
      <c r="F102" s="114"/>
    </row>
    <row r="103" spans="1:6" ht="13.5" thickBot="1">
      <c r="A103" s="66" t="s">
        <v>72</v>
      </c>
      <c r="B103" s="59" t="s">
        <v>27</v>
      </c>
      <c r="C103" s="67"/>
      <c r="D103" s="68"/>
      <c r="E103" s="69"/>
      <c r="F103" s="70"/>
    </row>
    <row r="104" spans="1:6">
      <c r="A104" s="102"/>
    </row>
    <row r="105" spans="1:6" ht="51.75" customHeight="1">
      <c r="A105" s="102"/>
      <c r="B105" s="190" t="s">
        <v>153</v>
      </c>
    </row>
    <row r="106" spans="1:6">
      <c r="A106" s="102"/>
    </row>
    <row r="107" spans="1:6" s="226" customFormat="1" ht="63.75">
      <c r="A107" s="224" t="s">
        <v>1</v>
      </c>
      <c r="B107" s="225" t="s">
        <v>134</v>
      </c>
      <c r="C107" s="189" t="s">
        <v>7</v>
      </c>
      <c r="D107" s="116">
        <v>6</v>
      </c>
      <c r="E107" s="114"/>
      <c r="F107" s="114">
        <f>+D107*E107</f>
        <v>0</v>
      </c>
    </row>
    <row r="108" spans="1:6" s="226" customFormat="1" ht="12.75" customHeight="1">
      <c r="A108" s="224"/>
      <c r="B108" s="225"/>
      <c r="C108" s="189"/>
      <c r="D108" s="116"/>
      <c r="E108" s="114"/>
      <c r="F108" s="114"/>
    </row>
    <row r="109" spans="1:6" s="226" customFormat="1" ht="12.75" customHeight="1">
      <c r="A109" s="82" t="s">
        <v>3</v>
      </c>
      <c r="B109" s="58" t="s">
        <v>213</v>
      </c>
      <c r="C109" s="122"/>
      <c r="D109" s="123"/>
      <c r="E109" s="205"/>
      <c r="F109" s="120"/>
    </row>
    <row r="110" spans="1:6">
      <c r="A110" s="82"/>
      <c r="B110" s="58" t="s">
        <v>206</v>
      </c>
      <c r="C110" s="122" t="s">
        <v>122</v>
      </c>
      <c r="D110" s="123">
        <v>20</v>
      </c>
      <c r="E110" s="205"/>
      <c r="F110" s="120">
        <f t="shared" ref="F110" si="2">+D110*E110</f>
        <v>0</v>
      </c>
    </row>
    <row r="111" spans="1:6">
      <c r="A111" s="102"/>
    </row>
    <row r="112" spans="1:6">
      <c r="A112" s="102"/>
      <c r="B112" s="227" t="s">
        <v>56</v>
      </c>
      <c r="C112" s="54"/>
      <c r="D112" s="55"/>
      <c r="E112" s="73"/>
      <c r="F112" s="74">
        <f>SUM(F105:F111)</f>
        <v>0</v>
      </c>
    </row>
    <row r="113" spans="1:6">
      <c r="A113" s="102"/>
      <c r="B113" s="305"/>
      <c r="C113" s="306"/>
      <c r="D113" s="307"/>
      <c r="E113" s="308"/>
      <c r="F113" s="308"/>
    </row>
    <row r="114" spans="1:6">
      <c r="A114" s="102"/>
      <c r="B114" s="300"/>
      <c r="C114" s="301"/>
      <c r="D114" s="302"/>
      <c r="E114" s="303"/>
      <c r="F114" s="304"/>
    </row>
    <row r="115" spans="1:6">
      <c r="A115" s="61" t="s">
        <v>73</v>
      </c>
      <c r="B115" s="53" t="s">
        <v>28</v>
      </c>
      <c r="C115" s="62"/>
      <c r="D115" s="63"/>
      <c r="E115" s="64"/>
      <c r="F115" s="65"/>
    </row>
    <row r="116" spans="1:6">
      <c r="A116" s="228"/>
      <c r="B116" s="229"/>
      <c r="C116" s="132"/>
    </row>
    <row r="117" spans="1:6">
      <c r="A117" s="95"/>
      <c r="B117" s="230" t="s">
        <v>37</v>
      </c>
      <c r="C117" s="229"/>
      <c r="E117" s="231"/>
    </row>
    <row r="118" spans="1:6">
      <c r="A118" s="95"/>
      <c r="B118" s="232"/>
      <c r="C118" s="229"/>
      <c r="E118" s="231"/>
    </row>
    <row r="119" spans="1:6" s="98" customFormat="1" ht="24" customHeight="1">
      <c r="A119" s="95"/>
      <c r="B119" s="232" t="s">
        <v>47</v>
      </c>
      <c r="C119" s="229"/>
      <c r="D119" s="119"/>
      <c r="E119" s="231"/>
      <c r="F119" s="120"/>
    </row>
    <row r="120" spans="1:6" s="98" customFormat="1" ht="23.25" customHeight="1">
      <c r="A120" s="95"/>
      <c r="B120" s="108" t="s">
        <v>10</v>
      </c>
      <c r="C120" s="106"/>
      <c r="D120" s="109"/>
      <c r="E120" s="7"/>
      <c r="F120" s="9"/>
    </row>
    <row r="121" spans="1:6" s="98" customFormat="1" ht="24.75" customHeight="1">
      <c r="B121" s="318" t="s">
        <v>49</v>
      </c>
      <c r="C121" s="318"/>
      <c r="D121" s="318"/>
      <c r="E121" s="17"/>
      <c r="F121" s="18"/>
    </row>
    <row r="122" spans="1:6" s="98" customFormat="1" ht="24" customHeight="1">
      <c r="B122" s="318" t="s">
        <v>192</v>
      </c>
      <c r="C122" s="318"/>
      <c r="D122" s="318"/>
      <c r="E122" s="17"/>
      <c r="F122" s="18"/>
    </row>
    <row r="123" spans="1:6" s="98" customFormat="1" ht="25.5" customHeight="1">
      <c r="B123" s="318" t="s">
        <v>193</v>
      </c>
      <c r="C123" s="318"/>
      <c r="D123" s="318"/>
      <c r="E123" s="17"/>
      <c r="F123" s="18"/>
    </row>
    <row r="124" spans="1:6" s="98" customFormat="1" ht="12">
      <c r="B124" s="316" t="s">
        <v>38</v>
      </c>
      <c r="C124" s="316"/>
      <c r="D124" s="316"/>
      <c r="E124" s="17"/>
      <c r="F124" s="18"/>
    </row>
    <row r="125" spans="1:6" s="98" customFormat="1" ht="12">
      <c r="B125" s="316" t="s">
        <v>44</v>
      </c>
      <c r="C125" s="316"/>
      <c r="D125" s="316"/>
      <c r="E125" s="17"/>
      <c r="F125" s="18"/>
    </row>
    <row r="126" spans="1:6" s="98" customFormat="1" ht="24" customHeight="1">
      <c r="B126" s="319" t="s">
        <v>50</v>
      </c>
      <c r="C126" s="319"/>
      <c r="D126" s="319"/>
      <c r="E126" s="17"/>
      <c r="F126" s="18"/>
    </row>
    <row r="127" spans="1:6">
      <c r="A127" s="98"/>
      <c r="B127" s="319" t="s">
        <v>53</v>
      </c>
      <c r="C127" s="319"/>
      <c r="D127" s="319"/>
      <c r="E127" s="17"/>
      <c r="F127" s="18"/>
    </row>
    <row r="128" spans="1:6" s="98" customFormat="1" ht="24" customHeight="1">
      <c r="B128" s="320" t="s">
        <v>212</v>
      </c>
      <c r="C128" s="320"/>
      <c r="D128" s="320"/>
      <c r="E128" s="17"/>
      <c r="F128" s="18"/>
    </row>
    <row r="129" spans="1:6" s="98" customFormat="1">
      <c r="A129" s="95"/>
      <c r="B129" s="108" t="s">
        <v>39</v>
      </c>
      <c r="C129" s="106"/>
      <c r="D129" s="109"/>
      <c r="E129" s="7"/>
      <c r="F129" s="9"/>
    </row>
    <row r="130" spans="1:6" s="98" customFormat="1" ht="55.5" customHeight="1">
      <c r="B130" s="317" t="s">
        <v>191</v>
      </c>
      <c r="C130" s="317"/>
      <c r="D130" s="317"/>
      <c r="E130" s="17"/>
      <c r="F130" s="18"/>
    </row>
    <row r="131" spans="1:6" s="98" customFormat="1" ht="41.25" customHeight="1">
      <c r="B131" s="317" t="s">
        <v>190</v>
      </c>
      <c r="C131" s="317"/>
      <c r="D131" s="317"/>
      <c r="E131" s="17"/>
      <c r="F131" s="18"/>
    </row>
    <row r="132" spans="1:6" s="98" customFormat="1" ht="125.25" customHeight="1">
      <c r="B132" s="317" t="s">
        <v>223</v>
      </c>
      <c r="C132" s="317"/>
      <c r="D132" s="317"/>
      <c r="E132" s="17"/>
      <c r="F132" s="18"/>
    </row>
    <row r="133" spans="1:6" s="98" customFormat="1" ht="173.25" customHeight="1">
      <c r="B133" s="317" t="s">
        <v>55</v>
      </c>
      <c r="C133" s="317"/>
      <c r="D133" s="317"/>
      <c r="E133" s="17"/>
      <c r="F133" s="18"/>
    </row>
    <row r="134" spans="1:6" s="100" customFormat="1" ht="87.75" customHeight="1">
      <c r="A134" s="98"/>
      <c r="B134" s="317" t="s">
        <v>45</v>
      </c>
      <c r="C134" s="317"/>
      <c r="D134" s="317"/>
      <c r="E134" s="17"/>
      <c r="F134" s="18"/>
    </row>
    <row r="135" spans="1:6" ht="73.5" customHeight="1">
      <c r="A135" s="98"/>
      <c r="B135" s="317" t="s">
        <v>46</v>
      </c>
      <c r="C135" s="317"/>
      <c r="D135" s="317"/>
      <c r="E135" s="17"/>
      <c r="F135" s="18"/>
    </row>
    <row r="136" spans="1:6">
      <c r="A136" s="100"/>
      <c r="B136" s="105"/>
      <c r="C136" s="106"/>
      <c r="D136" s="109"/>
      <c r="E136" s="7"/>
      <c r="F136" s="9"/>
    </row>
    <row r="137" spans="1:6" s="100" customFormat="1">
      <c r="A137" s="95"/>
      <c r="B137" s="107" t="s">
        <v>48</v>
      </c>
      <c r="C137" s="106"/>
      <c r="D137" s="109"/>
      <c r="E137" s="7"/>
      <c r="F137" s="9"/>
    </row>
    <row r="138" spans="1:6" s="100" customFormat="1">
      <c r="A138" s="95"/>
      <c r="B138" s="108" t="s">
        <v>11</v>
      </c>
      <c r="C138" s="106"/>
      <c r="D138" s="109"/>
      <c r="E138" s="7"/>
      <c r="F138" s="9"/>
    </row>
    <row r="139" spans="1:6" s="100" customFormat="1" ht="24.75" customHeight="1">
      <c r="B139" s="313" t="s">
        <v>51</v>
      </c>
      <c r="C139" s="313"/>
      <c r="D139" s="313"/>
      <c r="E139" s="8"/>
      <c r="F139" s="10"/>
    </row>
    <row r="140" spans="1:6" s="100" customFormat="1" ht="17.25" customHeight="1">
      <c r="B140" s="108" t="s">
        <v>39</v>
      </c>
      <c r="C140" s="106"/>
      <c r="D140" s="109"/>
      <c r="E140" s="7"/>
      <c r="F140" s="9"/>
    </row>
    <row r="141" spans="1:6" s="100" customFormat="1" ht="36" customHeight="1">
      <c r="B141" s="313" t="s">
        <v>187</v>
      </c>
      <c r="C141" s="313"/>
      <c r="D141" s="313"/>
      <c r="E141" s="48"/>
      <c r="F141" s="48"/>
    </row>
    <row r="142" spans="1:6" s="100" customFormat="1" ht="51.75" customHeight="1">
      <c r="B142" s="313" t="s">
        <v>188</v>
      </c>
      <c r="C142" s="313"/>
      <c r="D142" s="313"/>
      <c r="E142" s="231"/>
      <c r="F142" s="120"/>
    </row>
    <row r="143" spans="1:6" ht="15.75" customHeight="1">
      <c r="A143" s="100"/>
      <c r="B143" s="313" t="s">
        <v>52</v>
      </c>
      <c r="C143" s="313"/>
      <c r="D143" s="313"/>
      <c r="E143" s="231"/>
    </row>
    <row r="144" spans="1:6" s="100" customFormat="1" ht="90" customHeight="1">
      <c r="B144" s="313" t="s">
        <v>189</v>
      </c>
      <c r="C144" s="313"/>
      <c r="D144" s="313"/>
      <c r="E144" s="231"/>
      <c r="F144" s="120"/>
    </row>
    <row r="145" spans="1:6" ht="1.5" customHeight="1">
      <c r="A145" s="102"/>
      <c r="B145" s="75"/>
      <c r="C145" s="111"/>
      <c r="D145" s="116"/>
      <c r="E145" s="114"/>
      <c r="F145" s="100"/>
    </row>
    <row r="146" spans="1:6">
      <c r="A146" s="115" t="s">
        <v>1</v>
      </c>
      <c r="B146" s="103" t="s">
        <v>124</v>
      </c>
      <c r="C146" s="233"/>
      <c r="D146" s="71"/>
      <c r="E146" s="80"/>
      <c r="F146" s="80"/>
    </row>
    <row r="147" spans="1:6" s="100" customFormat="1" ht="81.75" customHeight="1">
      <c r="A147" s="113"/>
      <c r="B147" s="72" t="s">
        <v>203</v>
      </c>
      <c r="C147" s="111" t="s">
        <v>5</v>
      </c>
      <c r="D147" s="116">
        <v>467.16</v>
      </c>
      <c r="E147" s="114"/>
      <c r="F147" s="114">
        <f>+D147*E147</f>
        <v>0</v>
      </c>
    </row>
    <row r="148" spans="1:6" s="100" customFormat="1" ht="63.75">
      <c r="A148" s="113"/>
      <c r="B148" s="72" t="s">
        <v>204</v>
      </c>
      <c r="C148" s="111" t="s">
        <v>7</v>
      </c>
      <c r="D148" s="116">
        <v>84</v>
      </c>
      <c r="E148" s="114"/>
      <c r="F148" s="114">
        <f>+D148*E148</f>
        <v>0</v>
      </c>
    </row>
    <row r="149" spans="1:6" s="100" customFormat="1">
      <c r="A149" s="81"/>
      <c r="B149" s="234"/>
      <c r="C149" s="233"/>
      <c r="D149" s="71"/>
      <c r="E149" s="80"/>
      <c r="F149" s="80"/>
    </row>
    <row r="150" spans="1:6" s="100" customFormat="1">
      <c r="A150" s="115" t="s">
        <v>3</v>
      </c>
      <c r="B150" s="103" t="s">
        <v>154</v>
      </c>
      <c r="C150" s="233"/>
      <c r="D150" s="71"/>
      <c r="E150" s="80"/>
      <c r="F150" s="80"/>
    </row>
    <row r="151" spans="1:6" s="100" customFormat="1" ht="54.75" customHeight="1">
      <c r="A151" s="81"/>
      <c r="B151" s="72" t="s">
        <v>205</v>
      </c>
      <c r="C151" s="111" t="s">
        <v>5</v>
      </c>
      <c r="D151" s="116">
        <v>201.94</v>
      </c>
      <c r="E151" s="114"/>
      <c r="F151" s="114">
        <f>+D151*E151</f>
        <v>0</v>
      </c>
    </row>
    <row r="152" spans="1:6" s="100" customFormat="1">
      <c r="A152" s="81"/>
      <c r="B152" s="234"/>
      <c r="C152" s="233"/>
      <c r="D152" s="71"/>
      <c r="E152" s="80"/>
      <c r="F152" s="80"/>
    </row>
    <row r="153" spans="1:6" s="100" customFormat="1">
      <c r="A153" s="115" t="s">
        <v>4</v>
      </c>
      <c r="B153" s="103" t="s">
        <v>127</v>
      </c>
    </row>
    <row r="154" spans="1:6" ht="57" customHeight="1">
      <c r="A154" s="81"/>
      <c r="B154" s="72" t="s">
        <v>205</v>
      </c>
      <c r="C154" s="111" t="s">
        <v>5</v>
      </c>
      <c r="D154" s="329">
        <v>184.27</v>
      </c>
      <c r="E154" s="114"/>
      <c r="F154" s="114">
        <f>+D154*E154</f>
        <v>0</v>
      </c>
    </row>
    <row r="155" spans="1:6" s="100" customFormat="1">
      <c r="A155" s="81"/>
      <c r="B155" s="234"/>
      <c r="C155" s="233"/>
      <c r="D155" s="71"/>
      <c r="E155" s="80"/>
      <c r="F155" s="80"/>
    </row>
    <row r="156" spans="1:6" ht="90.75" customHeight="1">
      <c r="A156" s="113" t="s">
        <v>14</v>
      </c>
      <c r="B156" s="72" t="s">
        <v>155</v>
      </c>
      <c r="C156" s="111" t="s">
        <v>5</v>
      </c>
      <c r="D156" s="116">
        <f>+D158</f>
        <v>386.21000000000004</v>
      </c>
      <c r="E156" s="114"/>
      <c r="F156" s="114">
        <f>+D156*E156</f>
        <v>0</v>
      </c>
    </row>
    <row r="157" spans="1:6">
      <c r="A157" s="81"/>
      <c r="B157" s="234"/>
      <c r="C157" s="233"/>
      <c r="D157" s="71"/>
      <c r="E157" s="80"/>
      <c r="F157" s="80"/>
    </row>
    <row r="158" spans="1:6" ht="89.25">
      <c r="A158" s="113" t="s">
        <v>23</v>
      </c>
      <c r="B158" s="72" t="s">
        <v>156</v>
      </c>
      <c r="C158" s="111" t="s">
        <v>5</v>
      </c>
      <c r="D158" s="116">
        <f>+D151+D154</f>
        <v>386.21000000000004</v>
      </c>
      <c r="E158" s="114"/>
      <c r="F158" s="114">
        <f>+D158*E158</f>
        <v>0</v>
      </c>
    </row>
    <row r="159" spans="1:6">
      <c r="A159" s="115"/>
      <c r="B159" s="235"/>
      <c r="C159" s="236"/>
      <c r="D159" s="26"/>
      <c r="E159" s="114"/>
      <c r="F159" s="114"/>
    </row>
    <row r="160" spans="1:6">
      <c r="A160" s="21"/>
      <c r="B160" s="237" t="s">
        <v>6</v>
      </c>
      <c r="C160" s="238"/>
      <c r="D160" s="27"/>
      <c r="E160" s="45"/>
      <c r="F160" s="201">
        <f>SUM(F146:F159)</f>
        <v>0</v>
      </c>
    </row>
    <row r="161" spans="1:6">
      <c r="A161" s="4"/>
      <c r="B161" s="239"/>
      <c r="C161" s="240"/>
      <c r="D161" s="28"/>
      <c r="E161" s="50"/>
      <c r="F161" s="50"/>
    </row>
    <row r="163" spans="1:6">
      <c r="A163" s="52" t="s">
        <v>74</v>
      </c>
      <c r="B163" s="53" t="s">
        <v>70</v>
      </c>
      <c r="C163" s="54"/>
      <c r="D163" s="55"/>
      <c r="E163" s="73"/>
      <c r="F163" s="74"/>
    </row>
    <row r="165" spans="1:6">
      <c r="B165" s="190" t="s">
        <v>61</v>
      </c>
    </row>
    <row r="166" spans="1:6" ht="27.75" customHeight="1">
      <c r="A166" s="242"/>
      <c r="B166" s="324" t="s">
        <v>157</v>
      </c>
      <c r="C166" s="325"/>
      <c r="D166" s="325"/>
      <c r="E166" s="325"/>
      <c r="F166" s="325"/>
    </row>
    <row r="167" spans="1:6">
      <c r="A167" s="242"/>
      <c r="B167" s="243"/>
      <c r="C167" s="122"/>
      <c r="D167" s="123"/>
      <c r="E167" s="205"/>
      <c r="F167" s="93"/>
    </row>
    <row r="168" spans="1:6" ht="63.75">
      <c r="A168" s="82" t="s">
        <v>1</v>
      </c>
      <c r="B168" s="244" t="s">
        <v>158</v>
      </c>
      <c r="C168" s="122" t="s">
        <v>8</v>
      </c>
      <c r="D168" s="123">
        <f>11*4.5</f>
        <v>49.5</v>
      </c>
      <c r="E168" s="93"/>
      <c r="F168" s="114">
        <f t="shared" ref="F168" si="3">+D168*E168</f>
        <v>0</v>
      </c>
    </row>
    <row r="170" spans="1:6" ht="12.75" customHeight="1">
      <c r="A170" s="52"/>
      <c r="B170" s="53" t="s">
        <v>69</v>
      </c>
      <c r="C170" s="54"/>
      <c r="D170" s="55"/>
      <c r="E170" s="73"/>
      <c r="F170" s="74">
        <f>SUM(F165:F169)</f>
        <v>0</v>
      </c>
    </row>
    <row r="171" spans="1:6" s="245" customFormat="1" ht="12.75" customHeight="1">
      <c r="A171" s="241"/>
      <c r="B171" s="190"/>
      <c r="C171" s="133"/>
      <c r="D171" s="119"/>
      <c r="E171" s="120"/>
      <c r="F171" s="120"/>
    </row>
    <row r="172" spans="1:6" s="94" customFormat="1" ht="12.75" customHeight="1">
      <c r="A172" s="102"/>
      <c r="B172" s="190"/>
      <c r="C172" s="133"/>
      <c r="D172" s="119"/>
      <c r="E172" s="120"/>
      <c r="F172" s="120"/>
    </row>
    <row r="173" spans="1:6">
      <c r="A173" s="44" t="s">
        <v>75</v>
      </c>
      <c r="B173" s="246" t="s">
        <v>29</v>
      </c>
      <c r="C173" s="238"/>
      <c r="D173" s="199"/>
      <c r="E173" s="45"/>
      <c r="F173" s="201"/>
    </row>
    <row r="174" spans="1:6" ht="12.75" customHeight="1">
      <c r="A174" s="113"/>
      <c r="B174" s="72"/>
      <c r="C174" s="111"/>
      <c r="D174" s="116"/>
      <c r="E174" s="114"/>
      <c r="F174" s="114"/>
    </row>
    <row r="175" spans="1:6" s="245" customFormat="1" ht="24.75" customHeight="1">
      <c r="A175" s="82" t="s">
        <v>1</v>
      </c>
      <c r="B175" s="72" t="s">
        <v>159</v>
      </c>
      <c r="C175" s="90" t="s">
        <v>5</v>
      </c>
      <c r="D175" s="91">
        <v>673.86</v>
      </c>
      <c r="E175" s="92"/>
      <c r="F175" s="89">
        <f>+D175*E175</f>
        <v>0</v>
      </c>
    </row>
    <row r="176" spans="1:6">
      <c r="A176" s="102"/>
    </row>
    <row r="177" spans="1:6">
      <c r="A177" s="102"/>
      <c r="B177" s="247" t="s">
        <v>90</v>
      </c>
      <c r="C177" s="238"/>
      <c r="D177" s="199"/>
      <c r="E177" s="45"/>
      <c r="F177" s="201">
        <f>SUM(F175:F176)</f>
        <v>0</v>
      </c>
    </row>
    <row r="179" spans="1:6" ht="13.5" thickBot="1"/>
    <row r="180" spans="1:6" ht="13.5" thickBot="1">
      <c r="A180" s="248" t="s">
        <v>3</v>
      </c>
      <c r="B180" s="59" t="s">
        <v>63</v>
      </c>
      <c r="C180" s="249"/>
      <c r="D180" s="250"/>
      <c r="E180" s="251"/>
      <c r="F180" s="252"/>
    </row>
    <row r="182" spans="1:6">
      <c r="A182" s="241" t="s">
        <v>104</v>
      </c>
      <c r="B182" s="190" t="s">
        <v>76</v>
      </c>
      <c r="F182" s="120">
        <f>+F199</f>
        <v>0</v>
      </c>
    </row>
    <row r="183" spans="1:6">
      <c r="A183" s="241" t="s">
        <v>105</v>
      </c>
      <c r="B183" s="190" t="s">
        <v>63</v>
      </c>
      <c r="F183" s="120">
        <f>+F232</f>
        <v>0</v>
      </c>
    </row>
    <row r="184" spans="1:6">
      <c r="A184" s="241" t="s">
        <v>106</v>
      </c>
      <c r="B184" s="190" t="s">
        <v>77</v>
      </c>
      <c r="F184" s="120">
        <f>+F242</f>
        <v>0</v>
      </c>
    </row>
    <row r="185" spans="1:6">
      <c r="A185" s="241" t="s">
        <v>107</v>
      </c>
      <c r="B185" s="190" t="s">
        <v>119</v>
      </c>
      <c r="F185" s="120">
        <f>+F251</f>
        <v>0</v>
      </c>
    </row>
    <row r="186" spans="1:6">
      <c r="A186" s="241" t="s">
        <v>217</v>
      </c>
      <c r="B186" s="190" t="s">
        <v>29</v>
      </c>
      <c r="F186" s="120">
        <f>F257</f>
        <v>0</v>
      </c>
    </row>
    <row r="187" spans="1:6" ht="13.5" thickBot="1">
      <c r="D187" s="191"/>
    </row>
    <row r="188" spans="1:6" ht="13.5" thickBot="1">
      <c r="B188" s="253" t="s">
        <v>68</v>
      </c>
      <c r="C188" s="67"/>
      <c r="D188" s="68"/>
      <c r="E188" s="69"/>
      <c r="F188" s="70">
        <f>SUM(F182:F187)</f>
        <v>0</v>
      </c>
    </row>
    <row r="191" spans="1:6">
      <c r="A191" s="43" t="s">
        <v>78</v>
      </c>
      <c r="B191" s="254" t="s">
        <v>76</v>
      </c>
      <c r="C191" s="254"/>
      <c r="D191" s="254"/>
      <c r="E191" s="255"/>
      <c r="F191" s="256"/>
    </row>
    <row r="192" spans="1:6" s="258" customFormat="1" ht="13.5" customHeight="1">
      <c r="A192" s="3"/>
      <c r="B192" s="126"/>
      <c r="C192" s="126"/>
      <c r="D192" s="126"/>
      <c r="E192" s="257"/>
      <c r="F192" s="257"/>
    </row>
    <row r="193" spans="1:6" s="100" customFormat="1" ht="51">
      <c r="A193" s="82" t="s">
        <v>1</v>
      </c>
      <c r="B193" s="259" t="s">
        <v>160</v>
      </c>
      <c r="C193" s="233"/>
      <c r="D193" s="71"/>
      <c r="E193" s="80"/>
      <c r="F193" s="93"/>
    </row>
    <row r="194" spans="1:6">
      <c r="A194" s="40"/>
      <c r="B194" s="72" t="s">
        <v>115</v>
      </c>
      <c r="C194" s="111" t="s">
        <v>7</v>
      </c>
      <c r="D194" s="116">
        <v>84</v>
      </c>
      <c r="E194" s="114"/>
      <c r="F194" s="93">
        <f t="shared" ref="F194" si="4">+D194*E194</f>
        <v>0</v>
      </c>
    </row>
    <row r="195" spans="1:6">
      <c r="A195" s="81"/>
      <c r="B195" s="72" t="s">
        <v>116</v>
      </c>
      <c r="C195" s="111" t="s">
        <v>7</v>
      </c>
      <c r="D195" s="114">
        <v>33</v>
      </c>
      <c r="E195" s="114"/>
      <c r="F195" s="93">
        <f t="shared" ref="F195:F196" si="5">+D195*E195</f>
        <v>0</v>
      </c>
    </row>
    <row r="196" spans="1:6" s="100" customFormat="1">
      <c r="A196" s="81"/>
      <c r="B196" s="72" t="s">
        <v>117</v>
      </c>
      <c r="C196" s="111" t="s">
        <v>7</v>
      </c>
      <c r="D196" s="114">
        <v>3</v>
      </c>
      <c r="E196" s="114"/>
      <c r="F196" s="93">
        <f t="shared" si="5"/>
        <v>0</v>
      </c>
    </row>
    <row r="197" spans="1:6" s="100" customFormat="1">
      <c r="A197" s="81"/>
      <c r="B197" s="72" t="s">
        <v>118</v>
      </c>
      <c r="C197" s="111" t="s">
        <v>7</v>
      </c>
      <c r="D197" s="114">
        <v>11</v>
      </c>
      <c r="E197" s="114"/>
      <c r="F197" s="93">
        <f t="shared" ref="F197" si="6">+D197*E197</f>
        <v>0</v>
      </c>
    </row>
    <row r="198" spans="1:6">
      <c r="A198" s="81"/>
      <c r="B198" s="260"/>
      <c r="C198" s="233"/>
      <c r="D198" s="71"/>
      <c r="E198" s="114"/>
      <c r="F198" s="93"/>
    </row>
    <row r="199" spans="1:6">
      <c r="A199" s="81"/>
      <c r="B199" s="261" t="s">
        <v>95</v>
      </c>
      <c r="C199" s="254"/>
      <c r="D199" s="254"/>
      <c r="E199" s="255"/>
      <c r="F199" s="262">
        <f>SUM(F193:F198)</f>
        <v>0</v>
      </c>
    </row>
    <row r="200" spans="1:6">
      <c r="A200" s="3"/>
      <c r="B200" s="126"/>
      <c r="C200" s="126"/>
      <c r="D200" s="126"/>
      <c r="E200" s="257"/>
      <c r="F200" s="257"/>
    </row>
    <row r="201" spans="1:6">
      <c r="A201" s="3"/>
      <c r="B201" s="126"/>
      <c r="C201" s="126"/>
      <c r="D201" s="126"/>
      <c r="E201" s="257"/>
      <c r="F201" s="257"/>
    </row>
    <row r="202" spans="1:6">
      <c r="A202" s="43" t="s">
        <v>79</v>
      </c>
      <c r="B202" s="254" t="s">
        <v>63</v>
      </c>
      <c r="C202" s="254"/>
      <c r="D202" s="254"/>
      <c r="E202" s="255"/>
      <c r="F202" s="256"/>
    </row>
    <row r="203" spans="1:6">
      <c r="A203" s="3"/>
      <c r="B203" s="126"/>
      <c r="C203" s="126"/>
      <c r="D203" s="126"/>
      <c r="E203" s="257"/>
      <c r="F203" s="257"/>
    </row>
    <row r="204" spans="1:6" ht="54" customHeight="1">
      <c r="A204" s="117"/>
      <c r="B204" s="309" t="s">
        <v>161</v>
      </c>
      <c r="C204" s="309"/>
      <c r="D204" s="309"/>
      <c r="E204" s="263"/>
      <c r="F204" s="263"/>
    </row>
    <row r="205" spans="1:6" ht="25.5" customHeight="1">
      <c r="A205" s="117"/>
      <c r="B205" s="309" t="s">
        <v>12</v>
      </c>
      <c r="C205" s="309"/>
      <c r="D205" s="309"/>
      <c r="E205" s="263"/>
      <c r="F205" s="263"/>
    </row>
    <row r="206" spans="1:6" ht="41.25" customHeight="1">
      <c r="A206" s="117"/>
      <c r="B206" s="309" t="s">
        <v>13</v>
      </c>
      <c r="C206" s="309"/>
      <c r="D206" s="309"/>
      <c r="E206" s="263"/>
      <c r="F206" s="263"/>
    </row>
    <row r="207" spans="1:6" ht="30.75" customHeight="1">
      <c r="A207" s="117"/>
      <c r="B207" s="309" t="s">
        <v>162</v>
      </c>
      <c r="C207" s="309"/>
      <c r="D207" s="309"/>
      <c r="E207" s="263"/>
      <c r="F207" s="263"/>
    </row>
    <row r="208" spans="1:6">
      <c r="A208" s="104"/>
      <c r="B208" s="309" t="s">
        <v>87</v>
      </c>
      <c r="C208" s="309"/>
      <c r="D208" s="309"/>
      <c r="E208" s="114"/>
      <c r="F208" s="114"/>
    </row>
    <row r="209" spans="1:6">
      <c r="A209" s="104"/>
      <c r="B209" s="310" t="s">
        <v>163</v>
      </c>
      <c r="C209" s="310"/>
      <c r="D209" s="310"/>
      <c r="E209" s="114"/>
      <c r="F209" s="114"/>
    </row>
    <row r="210" spans="1:6" ht="78" customHeight="1">
      <c r="A210" s="104"/>
      <c r="B210" s="309" t="s">
        <v>59</v>
      </c>
      <c r="C210" s="309"/>
      <c r="D210" s="309"/>
      <c r="E210" s="114"/>
      <c r="F210" s="114"/>
    </row>
    <row r="211" spans="1:6">
      <c r="A211" s="3"/>
      <c r="B211" s="309"/>
      <c r="C211" s="309"/>
      <c r="D211" s="309"/>
      <c r="E211" s="257"/>
      <c r="F211" s="257"/>
    </row>
    <row r="212" spans="1:6">
      <c r="A212" s="3"/>
      <c r="B212" s="309" t="s">
        <v>24</v>
      </c>
      <c r="C212" s="309"/>
      <c r="D212" s="309"/>
      <c r="E212" s="257"/>
      <c r="F212" s="257"/>
    </row>
    <row r="213" spans="1:6" ht="29.25" customHeight="1">
      <c r="A213" s="3"/>
      <c r="B213" s="310" t="s">
        <v>140</v>
      </c>
      <c r="C213" s="310"/>
      <c r="D213" s="310"/>
      <c r="E213" s="257"/>
      <c r="F213" s="257"/>
    </row>
    <row r="214" spans="1:6" ht="26.25" customHeight="1">
      <c r="A214" s="3"/>
      <c r="B214" s="310" t="s">
        <v>97</v>
      </c>
      <c r="C214" s="310"/>
      <c r="D214" s="310"/>
      <c r="E214" s="257"/>
      <c r="F214" s="257"/>
    </row>
    <row r="215" spans="1:6" ht="95.25" customHeight="1">
      <c r="A215" s="3"/>
      <c r="B215" s="310" t="s">
        <v>186</v>
      </c>
      <c r="C215" s="310"/>
      <c r="D215" s="310"/>
      <c r="E215" s="257"/>
      <c r="F215" s="257"/>
    </row>
    <row r="216" spans="1:6" ht="43.5" customHeight="1">
      <c r="A216" s="3"/>
      <c r="B216" s="310" t="s">
        <v>141</v>
      </c>
      <c r="C216" s="310"/>
      <c r="D216" s="310"/>
      <c r="E216" s="257"/>
      <c r="F216" s="257"/>
    </row>
    <row r="217" spans="1:6">
      <c r="A217" s="3"/>
      <c r="B217" s="310" t="s">
        <v>164</v>
      </c>
      <c r="C217" s="310"/>
      <c r="D217" s="310"/>
      <c r="E217" s="257"/>
      <c r="F217" s="257"/>
    </row>
    <row r="218" spans="1:6" ht="27.75" customHeight="1">
      <c r="A218" s="3"/>
      <c r="B218" s="310" t="s">
        <v>25</v>
      </c>
      <c r="C218" s="310"/>
      <c r="D218" s="310"/>
      <c r="E218" s="257"/>
      <c r="F218" s="257"/>
    </row>
    <row r="219" spans="1:6" s="258" customFormat="1" ht="26.25" customHeight="1">
      <c r="A219" s="117"/>
      <c r="B219" s="309" t="s">
        <v>185</v>
      </c>
      <c r="C219" s="309"/>
      <c r="D219" s="309"/>
      <c r="E219" s="263"/>
      <c r="F219" s="263"/>
    </row>
    <row r="220" spans="1:6" s="258" customFormat="1" ht="13.5" customHeight="1">
      <c r="A220" s="3"/>
      <c r="B220" s="125"/>
      <c r="C220" s="125"/>
      <c r="D220" s="125"/>
      <c r="E220" s="257"/>
      <c r="F220" s="257"/>
    </row>
    <row r="221" spans="1:6" s="100" customFormat="1" ht="51" customHeight="1">
      <c r="A221" s="115" t="s">
        <v>1</v>
      </c>
      <c r="B221" s="72" t="s">
        <v>216</v>
      </c>
      <c r="C221" s="111" t="s">
        <v>7</v>
      </c>
      <c r="D221" s="114">
        <v>84</v>
      </c>
      <c r="E221" s="118"/>
      <c r="F221" s="93">
        <f>+E221*D221</f>
        <v>0</v>
      </c>
    </row>
    <row r="222" spans="1:6" s="100" customFormat="1">
      <c r="A222" s="115"/>
      <c r="B222" s="103"/>
      <c r="C222" s="111"/>
      <c r="D222" s="114"/>
      <c r="E222" s="118"/>
      <c r="F222" s="93"/>
    </row>
    <row r="223" spans="1:6" ht="15" customHeight="1">
      <c r="A223" s="115" t="s">
        <v>3</v>
      </c>
      <c r="B223" s="72" t="s">
        <v>147</v>
      </c>
      <c r="C223" s="111" t="s">
        <v>7</v>
      </c>
      <c r="D223" s="114">
        <v>33</v>
      </c>
      <c r="E223" s="118"/>
      <c r="F223" s="93">
        <f>+E223*D223</f>
        <v>0</v>
      </c>
    </row>
    <row r="224" spans="1:6">
      <c r="A224" s="115"/>
      <c r="B224" s="72"/>
      <c r="C224" s="111"/>
      <c r="D224" s="114"/>
      <c r="E224" s="114"/>
      <c r="F224" s="93"/>
    </row>
    <row r="225" spans="1:9">
      <c r="A225" s="115" t="s">
        <v>4</v>
      </c>
      <c r="B225" s="72" t="s">
        <v>221</v>
      </c>
      <c r="C225" s="111" t="s">
        <v>7</v>
      </c>
      <c r="D225" s="114">
        <v>3</v>
      </c>
      <c r="E225" s="118"/>
      <c r="F225" s="93">
        <f>+E225*D225</f>
        <v>0</v>
      </c>
    </row>
    <row r="226" spans="1:9" s="100" customFormat="1">
      <c r="A226" s="115"/>
      <c r="B226" s="72"/>
      <c r="C226" s="111"/>
      <c r="D226" s="114"/>
      <c r="E226" s="114"/>
      <c r="F226" s="93"/>
      <c r="G226" s="80"/>
      <c r="H226" s="80"/>
      <c r="I226" s="80"/>
    </row>
    <row r="227" spans="1:9">
      <c r="A227" s="115" t="s">
        <v>14</v>
      </c>
      <c r="B227" s="72" t="s">
        <v>148</v>
      </c>
      <c r="C227" s="111" t="s">
        <v>7</v>
      </c>
      <c r="D227" s="114">
        <v>11</v>
      </c>
      <c r="E227" s="118"/>
      <c r="F227" s="93">
        <f>+E227*D227</f>
        <v>0</v>
      </c>
    </row>
    <row r="228" spans="1:9" s="258" customFormat="1">
      <c r="A228" s="115"/>
      <c r="B228" s="72"/>
      <c r="C228" s="111"/>
      <c r="D228" s="94"/>
      <c r="E228" s="114"/>
      <c r="F228" s="93"/>
    </row>
    <row r="229" spans="1:9" s="100" customFormat="1" ht="25.5">
      <c r="A229" s="82" t="s">
        <v>23</v>
      </c>
      <c r="B229" s="259" t="s">
        <v>183</v>
      </c>
      <c r="C229" s="233"/>
      <c r="D229" s="71"/>
      <c r="E229" s="80"/>
      <c r="F229" s="93"/>
    </row>
    <row r="230" spans="1:9" s="94" customFormat="1" ht="12.75" customHeight="1">
      <c r="A230" s="4"/>
      <c r="B230" s="72" t="s">
        <v>184</v>
      </c>
      <c r="C230" s="111" t="s">
        <v>7</v>
      </c>
      <c r="D230" s="116">
        <f>12+4</f>
        <v>16</v>
      </c>
      <c r="E230" s="118"/>
      <c r="F230" s="93">
        <f t="shared" ref="F230" si="7">+D230*E230</f>
        <v>0</v>
      </c>
    </row>
    <row r="231" spans="1:9" s="94" customFormat="1" ht="12.75" customHeight="1">
      <c r="A231" s="113"/>
      <c r="B231" s="260"/>
      <c r="C231" s="233"/>
      <c r="D231" s="80"/>
      <c r="E231" s="114"/>
      <c r="F231" s="93"/>
    </row>
    <row r="232" spans="1:9" s="94" customFormat="1" ht="12.75" customHeight="1">
      <c r="A232" s="113"/>
      <c r="B232" s="261" t="s">
        <v>68</v>
      </c>
      <c r="C232" s="254"/>
      <c r="D232" s="254"/>
      <c r="E232" s="255"/>
      <c r="F232" s="262">
        <f>SUM(F220:F231)</f>
        <v>0</v>
      </c>
    </row>
    <row r="233" spans="1:9" s="245" customFormat="1" ht="12.75" customHeight="1">
      <c r="A233" s="113"/>
      <c r="B233" s="264"/>
      <c r="C233" s="264"/>
      <c r="D233" s="264"/>
      <c r="E233" s="265"/>
      <c r="F233" s="265"/>
    </row>
    <row r="234" spans="1:9" s="94" customFormat="1" ht="12.75" customHeight="1">
      <c r="A234" s="113"/>
      <c r="B234" s="266"/>
      <c r="C234" s="266"/>
      <c r="D234" s="266"/>
      <c r="E234" s="267"/>
      <c r="F234" s="267"/>
    </row>
    <row r="235" spans="1:9">
      <c r="A235" s="44" t="s">
        <v>80</v>
      </c>
      <c r="B235" s="246" t="s">
        <v>77</v>
      </c>
      <c r="C235" s="238"/>
      <c r="D235" s="199"/>
      <c r="E235" s="45"/>
      <c r="F235" s="201"/>
    </row>
    <row r="236" spans="1:9">
      <c r="A236" s="113"/>
      <c r="B236" s="72"/>
      <c r="C236" s="111"/>
      <c r="D236" s="116"/>
      <c r="E236" s="114"/>
      <c r="F236" s="114"/>
    </row>
    <row r="237" spans="1:9" ht="32.25" customHeight="1">
      <c r="A237" s="102" t="s">
        <v>1</v>
      </c>
      <c r="B237" s="190" t="s">
        <v>165</v>
      </c>
      <c r="C237" s="133" t="s">
        <v>5</v>
      </c>
      <c r="D237" s="119">
        <v>61.58</v>
      </c>
      <c r="F237" s="93">
        <f>+E237*D237</f>
        <v>0</v>
      </c>
    </row>
    <row r="238" spans="1:9">
      <c r="A238" s="81"/>
      <c r="B238" s="260"/>
      <c r="C238" s="233"/>
      <c r="D238" s="268"/>
      <c r="E238" s="80"/>
      <c r="F238" s="93"/>
    </row>
    <row r="239" spans="1:9">
      <c r="A239" s="102" t="s">
        <v>3</v>
      </c>
      <c r="B239" s="190" t="s">
        <v>182</v>
      </c>
      <c r="F239" s="93"/>
    </row>
    <row r="240" spans="1:9">
      <c r="A240" s="102"/>
      <c r="B240" s="190" t="s">
        <v>121</v>
      </c>
      <c r="C240" s="133" t="s">
        <v>122</v>
      </c>
      <c r="D240" s="119">
        <v>50</v>
      </c>
      <c r="E240" s="114"/>
      <c r="F240" s="93">
        <f>+E240*D240</f>
        <v>0</v>
      </c>
    </row>
    <row r="241" spans="1:6" s="245" customFormat="1" ht="12.75" customHeight="1">
      <c r="A241" s="110"/>
      <c r="B241" s="42"/>
      <c r="C241" s="90"/>
      <c r="D241" s="91"/>
      <c r="E241" s="89"/>
      <c r="F241" s="89"/>
    </row>
    <row r="242" spans="1:6">
      <c r="A242" s="110"/>
      <c r="B242" s="247" t="s">
        <v>89</v>
      </c>
      <c r="C242" s="238"/>
      <c r="D242" s="199"/>
      <c r="E242" s="45"/>
      <c r="F242" s="201">
        <f>SUM(F236:F241)</f>
        <v>0</v>
      </c>
    </row>
    <row r="243" spans="1:6" s="245" customFormat="1" ht="12.75" customHeight="1">
      <c r="A243" s="46"/>
      <c r="B243" s="269"/>
      <c r="C243" s="240"/>
      <c r="D243" s="28"/>
      <c r="E243" s="50"/>
      <c r="F243" s="50"/>
    </row>
    <row r="244" spans="1:6" s="94" customFormat="1" ht="12.75" customHeight="1">
      <c r="A244" s="110"/>
      <c r="B244" s="42"/>
      <c r="C244" s="90"/>
      <c r="D244" s="91"/>
      <c r="E244" s="89"/>
      <c r="F244" s="89"/>
    </row>
    <row r="245" spans="1:6">
      <c r="A245" s="44" t="s">
        <v>81</v>
      </c>
      <c r="B245" s="246" t="s">
        <v>119</v>
      </c>
      <c r="C245" s="238"/>
      <c r="D245" s="199"/>
      <c r="E245" s="45"/>
      <c r="F245" s="201"/>
    </row>
    <row r="246" spans="1:6" s="100" customFormat="1">
      <c r="A246" s="113"/>
      <c r="B246" s="72"/>
      <c r="C246" s="111"/>
      <c r="D246" s="116"/>
      <c r="E246" s="114"/>
      <c r="F246" s="114"/>
    </row>
    <row r="247" spans="1:6" ht="25.5">
      <c r="A247" s="112" t="s">
        <v>1</v>
      </c>
      <c r="B247" s="42" t="s">
        <v>120</v>
      </c>
      <c r="C247" s="90" t="s">
        <v>8</v>
      </c>
      <c r="D247" s="91">
        <v>587</v>
      </c>
      <c r="E247" s="92"/>
      <c r="F247" s="89">
        <f>+D247*E247</f>
        <v>0</v>
      </c>
    </row>
    <row r="248" spans="1:6">
      <c r="A248" s="81"/>
      <c r="B248" s="260"/>
      <c r="C248" s="233"/>
      <c r="D248" s="85"/>
      <c r="E248" s="80"/>
      <c r="F248" s="93"/>
    </row>
    <row r="249" spans="1:6">
      <c r="A249" s="112" t="s">
        <v>3</v>
      </c>
      <c r="B249" s="42" t="s">
        <v>181</v>
      </c>
      <c r="C249" s="90" t="s">
        <v>8</v>
      </c>
      <c r="D249" s="91">
        <f>1.2*86</f>
        <v>103.2</v>
      </c>
      <c r="E249" s="92"/>
      <c r="F249" s="89">
        <f>+D249*E249</f>
        <v>0</v>
      </c>
    </row>
    <row r="250" spans="1:6">
      <c r="A250" s="110"/>
      <c r="B250" s="42"/>
      <c r="C250" s="90"/>
      <c r="D250" s="91"/>
      <c r="E250" s="89"/>
      <c r="F250" s="89"/>
    </row>
    <row r="251" spans="1:6">
      <c r="A251" s="110"/>
      <c r="B251" s="247" t="s">
        <v>123</v>
      </c>
      <c r="C251" s="238"/>
      <c r="D251" s="199"/>
      <c r="E251" s="45"/>
      <c r="F251" s="201">
        <f>SUM(F247:F250)</f>
        <v>0</v>
      </c>
    </row>
    <row r="252" spans="1:6">
      <c r="A252" s="46"/>
      <c r="B252" s="269"/>
      <c r="C252" s="240"/>
      <c r="D252" s="28"/>
      <c r="E252" s="50"/>
      <c r="F252" s="50"/>
    </row>
    <row r="253" spans="1:6">
      <c r="A253" s="129" t="s">
        <v>217</v>
      </c>
      <c r="B253" s="246" t="s">
        <v>29</v>
      </c>
      <c r="C253" s="238"/>
      <c r="D253" s="199"/>
      <c r="E253" s="45"/>
      <c r="F253" s="201"/>
    </row>
    <row r="254" spans="1:6" s="100" customFormat="1">
      <c r="A254" s="113"/>
      <c r="B254" s="72"/>
      <c r="C254" s="111"/>
      <c r="D254" s="116"/>
      <c r="E254" s="114"/>
      <c r="F254" s="114"/>
    </row>
    <row r="255" spans="1:6" ht="25.5">
      <c r="A255" s="112" t="s">
        <v>1</v>
      </c>
      <c r="B255" s="42" t="s">
        <v>218</v>
      </c>
      <c r="C255" s="90" t="s">
        <v>5</v>
      </c>
      <c r="D255" s="91">
        <v>100</v>
      </c>
      <c r="E255" s="92"/>
      <c r="F255" s="89">
        <f>+D255*E255</f>
        <v>0</v>
      </c>
    </row>
    <row r="256" spans="1:6">
      <c r="A256" s="110"/>
      <c r="B256" s="42"/>
      <c r="C256" s="90"/>
      <c r="D256" s="91"/>
      <c r="E256" s="89"/>
      <c r="F256" s="89"/>
    </row>
    <row r="257" spans="1:6">
      <c r="A257" s="110"/>
      <c r="B257" s="247" t="s">
        <v>90</v>
      </c>
      <c r="C257" s="238"/>
      <c r="D257" s="199"/>
      <c r="E257" s="45"/>
      <c r="F257" s="201">
        <f>SUM(F255:F256)</f>
        <v>0</v>
      </c>
    </row>
    <row r="259" spans="1:6" ht="13.5" thickBot="1"/>
    <row r="260" spans="1:6" ht="13.5" thickBot="1">
      <c r="A260" s="248" t="s">
        <v>4</v>
      </c>
      <c r="B260" s="59" t="s">
        <v>64</v>
      </c>
      <c r="C260" s="249"/>
      <c r="D260" s="250"/>
      <c r="E260" s="251"/>
      <c r="F260" s="252"/>
    </row>
    <row r="262" spans="1:6">
      <c r="A262" s="241" t="s">
        <v>110</v>
      </c>
      <c r="B262" s="190" t="s">
        <v>76</v>
      </c>
      <c r="F262" s="120">
        <f>+F276</f>
        <v>0</v>
      </c>
    </row>
    <row r="263" spans="1:6">
      <c r="A263" s="241" t="s">
        <v>111</v>
      </c>
      <c r="B263" s="190" t="s">
        <v>64</v>
      </c>
      <c r="F263" s="120">
        <f>+F299</f>
        <v>0</v>
      </c>
    </row>
    <row r="264" spans="1:6">
      <c r="A264" s="241" t="s">
        <v>112</v>
      </c>
      <c r="B264" s="190" t="s">
        <v>77</v>
      </c>
      <c r="F264" s="120">
        <f>+F308</f>
        <v>0</v>
      </c>
    </row>
    <row r="265" spans="1:6">
      <c r="A265" s="241" t="s">
        <v>113</v>
      </c>
      <c r="B265" s="190" t="s">
        <v>119</v>
      </c>
      <c r="F265" s="120">
        <f>+F315</f>
        <v>0</v>
      </c>
    </row>
    <row r="266" spans="1:6" ht="13.5" thickBot="1">
      <c r="D266" s="191"/>
    </row>
    <row r="267" spans="1:6" ht="13.5" thickBot="1">
      <c r="B267" s="253" t="s">
        <v>67</v>
      </c>
      <c r="C267" s="67"/>
      <c r="D267" s="68"/>
      <c r="E267" s="69"/>
      <c r="F267" s="70">
        <f>SUM(F262:F266)</f>
        <v>0</v>
      </c>
    </row>
    <row r="270" spans="1:6">
      <c r="A270" s="60"/>
      <c r="B270" s="270"/>
      <c r="C270" s="271"/>
      <c r="D270" s="272"/>
      <c r="E270" s="29"/>
      <c r="F270" s="29"/>
    </row>
    <row r="271" spans="1:6" s="94" customFormat="1">
      <c r="A271" s="43" t="s">
        <v>83</v>
      </c>
      <c r="B271" s="273" t="s">
        <v>84</v>
      </c>
      <c r="C271" s="274"/>
      <c r="D271" s="275"/>
      <c r="E271" s="49"/>
      <c r="F271" s="276"/>
    </row>
    <row r="272" spans="1:6" s="94" customFormat="1">
      <c r="A272" s="60"/>
      <c r="B272" s="270"/>
      <c r="C272" s="271"/>
      <c r="D272" s="272"/>
      <c r="E272" s="29"/>
      <c r="F272" s="29"/>
    </row>
    <row r="273" spans="1:6" ht="63.75">
      <c r="A273" s="82" t="s">
        <v>1</v>
      </c>
      <c r="B273" s="121" t="s">
        <v>201</v>
      </c>
      <c r="C273" s="111"/>
      <c r="D273" s="116"/>
      <c r="E273" s="114"/>
      <c r="F273" s="93"/>
    </row>
    <row r="274" spans="1:6">
      <c r="A274" s="82"/>
      <c r="B274" s="72" t="s">
        <v>114</v>
      </c>
      <c r="C274" s="111" t="s">
        <v>7</v>
      </c>
      <c r="D274" s="114">
        <f>3+2</f>
        <v>5</v>
      </c>
      <c r="E274" s="114"/>
      <c r="F274" s="93">
        <f>+D274*E274</f>
        <v>0</v>
      </c>
    </row>
    <row r="275" spans="1:6">
      <c r="A275" s="60"/>
      <c r="B275" s="270"/>
      <c r="C275" s="271"/>
      <c r="D275" s="272"/>
      <c r="E275" s="29"/>
      <c r="F275" s="29"/>
    </row>
    <row r="276" spans="1:6">
      <c r="A276" s="60"/>
      <c r="B276" s="277" t="s">
        <v>91</v>
      </c>
      <c r="C276" s="274"/>
      <c r="D276" s="275"/>
      <c r="E276" s="49"/>
      <c r="F276" s="276">
        <f>SUM(F274:F275)</f>
        <v>0</v>
      </c>
    </row>
    <row r="277" spans="1:6">
      <c r="A277" s="60"/>
      <c r="B277" s="270"/>
      <c r="C277" s="278"/>
      <c r="D277" s="279"/>
      <c r="E277" s="51"/>
      <c r="F277" s="51"/>
    </row>
    <row r="278" spans="1:6" s="94" customFormat="1">
      <c r="A278" s="60"/>
      <c r="B278" s="270"/>
      <c r="C278" s="278"/>
      <c r="D278" s="279"/>
      <c r="E278" s="51"/>
      <c r="F278" s="51"/>
    </row>
    <row r="279" spans="1:6">
      <c r="A279" s="43" t="s">
        <v>85</v>
      </c>
      <c r="B279" s="273" t="s">
        <v>64</v>
      </c>
      <c r="C279" s="274"/>
      <c r="D279" s="275"/>
      <c r="E279" s="49"/>
      <c r="F279" s="276"/>
    </row>
    <row r="280" spans="1:6">
      <c r="A280" s="82"/>
      <c r="B280" s="72"/>
      <c r="C280" s="111"/>
      <c r="D280" s="116"/>
      <c r="E280" s="114"/>
      <c r="F280" s="93"/>
    </row>
    <row r="281" spans="1:6" ht="52.5" customHeight="1">
      <c r="A281" s="117"/>
      <c r="B281" s="309" t="s">
        <v>161</v>
      </c>
      <c r="C281" s="309"/>
      <c r="D281" s="309"/>
      <c r="E281" s="263"/>
      <c r="F281" s="263"/>
    </row>
    <row r="282" spans="1:6" ht="25.5" customHeight="1">
      <c r="A282" s="117"/>
      <c r="B282" s="309" t="s">
        <v>12</v>
      </c>
      <c r="C282" s="309"/>
      <c r="D282" s="309"/>
      <c r="E282" s="263"/>
      <c r="F282" s="263"/>
    </row>
    <row r="283" spans="1:6" ht="39.75" customHeight="1">
      <c r="A283" s="117"/>
      <c r="B283" s="309" t="s">
        <v>13</v>
      </c>
      <c r="C283" s="309"/>
      <c r="D283" s="309"/>
      <c r="E283" s="263"/>
      <c r="F283" s="263"/>
    </row>
    <row r="284" spans="1:6" ht="24.75" customHeight="1">
      <c r="A284" s="117"/>
      <c r="B284" s="309" t="s">
        <v>162</v>
      </c>
      <c r="C284" s="309"/>
      <c r="D284" s="309"/>
      <c r="E284" s="263"/>
      <c r="F284" s="263"/>
    </row>
    <row r="286" spans="1:6">
      <c r="A286" s="104"/>
      <c r="B286" s="309" t="s">
        <v>82</v>
      </c>
      <c r="C286" s="309"/>
      <c r="D286" s="309"/>
      <c r="E286" s="114"/>
      <c r="F286" s="114"/>
    </row>
    <row r="287" spans="1:6" ht="79.5" customHeight="1">
      <c r="A287" s="104"/>
      <c r="B287" s="309" t="s">
        <v>59</v>
      </c>
      <c r="C287" s="309"/>
      <c r="D287" s="309"/>
      <c r="E287" s="114"/>
      <c r="F287" s="114"/>
    </row>
    <row r="288" spans="1:6">
      <c r="A288" s="104"/>
      <c r="B288" s="99" t="s">
        <v>26</v>
      </c>
      <c r="C288" s="101"/>
      <c r="D288" s="97"/>
      <c r="E288" s="280"/>
      <c r="F288" s="280"/>
    </row>
    <row r="289" spans="1:6" ht="31.5" customHeight="1">
      <c r="A289" s="104"/>
      <c r="B289" s="312" t="s">
        <v>142</v>
      </c>
      <c r="C289" s="312"/>
      <c r="D289" s="312"/>
      <c r="E289" s="2"/>
      <c r="F289" s="2"/>
    </row>
    <row r="290" spans="1:6" ht="27.75" customHeight="1">
      <c r="A290" s="104"/>
      <c r="B290" s="312" t="s">
        <v>143</v>
      </c>
      <c r="C290" s="312"/>
      <c r="D290" s="312"/>
      <c r="E290" s="47"/>
      <c r="F290" s="47"/>
    </row>
    <row r="291" spans="1:6" ht="93.75" customHeight="1">
      <c r="A291" s="104"/>
      <c r="B291" s="312" t="s">
        <v>144</v>
      </c>
      <c r="C291" s="312"/>
      <c r="D291" s="312"/>
      <c r="E291" s="47"/>
      <c r="F291" s="47"/>
    </row>
    <row r="292" spans="1:6" ht="44.25" customHeight="1">
      <c r="A292" s="104"/>
      <c r="B292" s="312" t="s">
        <v>145</v>
      </c>
      <c r="C292" s="312"/>
      <c r="D292" s="312"/>
      <c r="E292" s="47"/>
      <c r="F292" s="47"/>
    </row>
    <row r="293" spans="1:6" s="94" customFormat="1">
      <c r="A293" s="3"/>
      <c r="B293" s="312" t="s">
        <v>146</v>
      </c>
      <c r="C293" s="312"/>
      <c r="D293" s="312"/>
      <c r="E293" s="47"/>
      <c r="F293" s="47"/>
    </row>
    <row r="294" spans="1:6" s="94" customFormat="1" ht="82.5" customHeight="1">
      <c r="A294" s="3"/>
      <c r="B294" s="312" t="s">
        <v>180</v>
      </c>
      <c r="C294" s="312"/>
      <c r="D294" s="312"/>
      <c r="E294" s="47"/>
      <c r="F294" s="47"/>
    </row>
    <row r="295" spans="1:6" s="94" customFormat="1">
      <c r="A295" s="82"/>
      <c r="B295" s="121"/>
      <c r="C295" s="111"/>
      <c r="D295" s="116"/>
      <c r="E295" s="114"/>
      <c r="F295" s="93"/>
    </row>
    <row r="296" spans="1:6" ht="114.75">
      <c r="A296" s="82" t="s">
        <v>1</v>
      </c>
      <c r="B296" s="72" t="s">
        <v>135</v>
      </c>
      <c r="C296" s="111"/>
      <c r="D296" s="114"/>
      <c r="E296" s="114"/>
      <c r="F296" s="93"/>
    </row>
    <row r="297" spans="1:6">
      <c r="A297" s="82"/>
      <c r="B297" s="72" t="s">
        <v>114</v>
      </c>
      <c r="C297" s="111" t="s">
        <v>7</v>
      </c>
      <c r="D297" s="114">
        <v>5</v>
      </c>
      <c r="E297" s="114"/>
      <c r="F297" s="93">
        <f>+D297*E297</f>
        <v>0</v>
      </c>
    </row>
    <row r="298" spans="1:6">
      <c r="A298" s="60"/>
      <c r="B298" s="270"/>
      <c r="C298" s="271"/>
      <c r="D298" s="272"/>
      <c r="E298" s="29"/>
      <c r="F298" s="29"/>
    </row>
    <row r="299" spans="1:6">
      <c r="A299" s="60"/>
      <c r="B299" s="277" t="s">
        <v>67</v>
      </c>
      <c r="C299" s="274"/>
      <c r="D299" s="275"/>
      <c r="E299" s="49"/>
      <c r="F299" s="276">
        <f>SUM(F295:F298)</f>
        <v>0</v>
      </c>
    </row>
    <row r="300" spans="1:6">
      <c r="A300" s="60"/>
      <c r="B300" s="270"/>
      <c r="C300" s="278"/>
      <c r="D300" s="279"/>
      <c r="E300" s="51"/>
      <c r="F300" s="51"/>
    </row>
    <row r="301" spans="1:6" s="94" customFormat="1" ht="12.75" customHeight="1">
      <c r="A301" s="60"/>
      <c r="B301" s="270"/>
      <c r="C301" s="271"/>
      <c r="D301" s="272"/>
      <c r="E301" s="29"/>
      <c r="F301" s="29"/>
    </row>
    <row r="302" spans="1:6" s="94" customFormat="1">
      <c r="A302" s="43" t="s">
        <v>86</v>
      </c>
      <c r="B302" s="273" t="s">
        <v>27</v>
      </c>
      <c r="C302" s="274"/>
      <c r="D302" s="275"/>
      <c r="E302" s="49"/>
      <c r="F302" s="276"/>
    </row>
    <row r="303" spans="1:6">
      <c r="A303" s="113"/>
      <c r="B303" s="72"/>
      <c r="C303" s="111"/>
      <c r="D303" s="116"/>
      <c r="E303" s="114"/>
      <c r="F303" s="114"/>
    </row>
    <row r="304" spans="1:6" ht="150" customHeight="1">
      <c r="A304" s="113" t="s">
        <v>1</v>
      </c>
      <c r="B304" s="72" t="s">
        <v>179</v>
      </c>
      <c r="C304" s="111" t="s">
        <v>5</v>
      </c>
      <c r="D304" s="114">
        <v>9.75</v>
      </c>
      <c r="E304" s="114"/>
      <c r="F304" s="93">
        <f t="shared" ref="F304:F306" si="8">+D304*E304</f>
        <v>0</v>
      </c>
    </row>
    <row r="305" spans="1:6">
      <c r="A305" s="113"/>
      <c r="B305" s="72"/>
      <c r="C305" s="111"/>
      <c r="D305" s="114"/>
      <c r="E305" s="114"/>
      <c r="F305" s="93"/>
    </row>
    <row r="306" spans="1:6">
      <c r="A306" s="113" t="s">
        <v>3</v>
      </c>
      <c r="B306" s="72" t="s">
        <v>213</v>
      </c>
      <c r="C306" s="111" t="s">
        <v>122</v>
      </c>
      <c r="D306" s="114">
        <v>30</v>
      </c>
      <c r="E306" s="114"/>
      <c r="F306" s="93">
        <f t="shared" si="8"/>
        <v>0</v>
      </c>
    </row>
    <row r="307" spans="1:6" ht="12.75" customHeight="1">
      <c r="A307" s="60"/>
      <c r="B307" s="270"/>
      <c r="C307" s="271"/>
      <c r="D307" s="272"/>
      <c r="E307" s="29"/>
      <c r="F307" s="29"/>
    </row>
    <row r="308" spans="1:6">
      <c r="A308" s="60"/>
      <c r="B308" s="277" t="s">
        <v>56</v>
      </c>
      <c r="C308" s="274"/>
      <c r="D308" s="275"/>
      <c r="E308" s="49"/>
      <c r="F308" s="276">
        <f>SUM(F304:F307)</f>
        <v>0</v>
      </c>
    </row>
    <row r="309" spans="1:6" s="245" customFormat="1" ht="12.75" customHeight="1">
      <c r="A309" s="102"/>
      <c r="B309" s="190"/>
      <c r="C309" s="133"/>
      <c r="D309" s="119"/>
      <c r="E309" s="120"/>
      <c r="F309" s="120"/>
    </row>
    <row r="310" spans="1:6" s="94" customFormat="1" ht="12.75" customHeight="1">
      <c r="A310" s="110"/>
      <c r="B310" s="42"/>
      <c r="C310" s="90"/>
      <c r="D310" s="91"/>
      <c r="E310" s="89"/>
      <c r="F310" s="89"/>
    </row>
    <row r="311" spans="1:6">
      <c r="A311" s="44" t="s">
        <v>88</v>
      </c>
      <c r="B311" s="246" t="s">
        <v>119</v>
      </c>
      <c r="C311" s="238"/>
      <c r="D311" s="199"/>
      <c r="E311" s="45"/>
      <c r="F311" s="201"/>
    </row>
    <row r="312" spans="1:6">
      <c r="A312" s="113"/>
      <c r="B312" s="72"/>
      <c r="C312" s="111"/>
      <c r="D312" s="116"/>
      <c r="E312" s="114"/>
      <c r="F312" s="114"/>
    </row>
    <row r="313" spans="1:6" ht="25.5">
      <c r="A313" s="112" t="s">
        <v>1</v>
      </c>
      <c r="B313" s="42" t="s">
        <v>178</v>
      </c>
      <c r="C313" s="90" t="s">
        <v>8</v>
      </c>
      <c r="D313" s="91">
        <v>32.5</v>
      </c>
      <c r="E313" s="92"/>
      <c r="F313" s="89">
        <f>+D313*E313</f>
        <v>0</v>
      </c>
    </row>
    <row r="314" spans="1:6">
      <c r="A314" s="110"/>
      <c r="B314" s="42"/>
      <c r="C314" s="90"/>
      <c r="D314" s="91"/>
      <c r="E314" s="89"/>
      <c r="F314" s="89"/>
    </row>
    <row r="315" spans="1:6" ht="12.75" customHeight="1">
      <c r="A315" s="110"/>
      <c r="B315" s="247" t="s">
        <v>123</v>
      </c>
      <c r="C315" s="238"/>
      <c r="D315" s="199"/>
      <c r="E315" s="45"/>
      <c r="F315" s="201">
        <f>SUM(F313:F314)</f>
        <v>0</v>
      </c>
    </row>
    <row r="316" spans="1:6" ht="12.75" customHeight="1">
      <c r="A316" s="46"/>
      <c r="B316" s="269"/>
      <c r="C316" s="240"/>
      <c r="D316" s="28"/>
      <c r="E316" s="50"/>
      <c r="F316" s="50"/>
    </row>
    <row r="317" spans="1:6" ht="12.75" customHeight="1">
      <c r="A317" s="82"/>
      <c r="B317" s="244"/>
      <c r="C317" s="122"/>
      <c r="D317" s="123"/>
      <c r="E317" s="93"/>
      <c r="F317" s="114"/>
    </row>
    <row r="318" spans="1:6" ht="13.5" thickBot="1">
      <c r="A318" s="82"/>
      <c r="B318" s="244"/>
      <c r="C318" s="122"/>
      <c r="D318" s="123"/>
      <c r="E318" s="93"/>
      <c r="F318" s="114"/>
    </row>
    <row r="319" spans="1:6" s="287" customFormat="1" ht="13.5" thickBot="1">
      <c r="A319" s="281" t="s">
        <v>14</v>
      </c>
      <c r="B319" s="282" t="s">
        <v>65</v>
      </c>
      <c r="C319" s="283"/>
      <c r="D319" s="284"/>
      <c r="E319" s="285"/>
      <c r="F319" s="286"/>
    </row>
    <row r="320" spans="1:6" s="287" customFormat="1">
      <c r="A320" s="241"/>
      <c r="B320" s="190"/>
      <c r="C320" s="133"/>
      <c r="D320" s="119"/>
      <c r="E320" s="120"/>
      <c r="F320" s="120"/>
    </row>
    <row r="321" spans="1:6" s="287" customFormat="1">
      <c r="A321" s="155" t="s">
        <v>125</v>
      </c>
      <c r="B321" s="288" t="s">
        <v>76</v>
      </c>
      <c r="C321" s="133"/>
      <c r="D321" s="119"/>
      <c r="E321" s="120"/>
      <c r="F321" s="120">
        <f>+F333</f>
        <v>0</v>
      </c>
    </row>
    <row r="322" spans="1:6">
      <c r="A322" s="155" t="s">
        <v>126</v>
      </c>
      <c r="B322" s="288" t="s">
        <v>92</v>
      </c>
      <c r="F322" s="120">
        <f>+F355</f>
        <v>0</v>
      </c>
    </row>
    <row r="323" spans="1:6" ht="13.5" thickBot="1">
      <c r="A323" s="155"/>
      <c r="B323" s="288"/>
    </row>
    <row r="324" spans="1:6" ht="13.5" thickBot="1">
      <c r="A324" s="155"/>
      <c r="B324" s="289" t="s">
        <v>66</v>
      </c>
      <c r="C324" s="67"/>
      <c r="D324" s="68"/>
      <c r="E324" s="69"/>
      <c r="F324" s="70">
        <f>SUM(F321:F322)</f>
        <v>0</v>
      </c>
    </row>
    <row r="325" spans="1:6" ht="12.75" customHeight="1">
      <c r="A325" s="60"/>
      <c r="B325" s="270"/>
      <c r="C325" s="271"/>
      <c r="D325" s="272"/>
      <c r="E325" s="29"/>
      <c r="F325" s="29"/>
    </row>
    <row r="326" spans="1:6" ht="12.75" customHeight="1">
      <c r="A326" s="60"/>
      <c r="B326" s="270"/>
      <c r="C326" s="271"/>
      <c r="D326" s="272"/>
      <c r="E326" s="29"/>
      <c r="F326" s="29"/>
    </row>
    <row r="327" spans="1:6">
      <c r="A327" s="290" t="s">
        <v>93</v>
      </c>
      <c r="B327" s="273" t="s">
        <v>76</v>
      </c>
      <c r="C327" s="274"/>
      <c r="D327" s="275"/>
      <c r="E327" s="49"/>
      <c r="F327" s="276"/>
    </row>
    <row r="328" spans="1:6" s="94" customFormat="1">
      <c r="A328" s="82"/>
      <c r="B328" s="244"/>
      <c r="C328" s="122"/>
      <c r="D328" s="123"/>
      <c r="E328" s="93"/>
      <c r="F328" s="114"/>
    </row>
    <row r="329" spans="1:6" s="94" customFormat="1" ht="63.75">
      <c r="A329" s="82" t="s">
        <v>1</v>
      </c>
      <c r="B329" s="291" t="s">
        <v>176</v>
      </c>
      <c r="C329" s="122" t="s">
        <v>5</v>
      </c>
      <c r="D329" s="123">
        <v>1578.8150000000001</v>
      </c>
      <c r="E329" s="205"/>
      <c r="F329" s="93">
        <f>+D329*E329</f>
        <v>0</v>
      </c>
    </row>
    <row r="330" spans="1:6">
      <c r="A330" s="82"/>
      <c r="B330" s="58"/>
      <c r="C330" s="122"/>
      <c r="D330" s="123"/>
      <c r="E330" s="205"/>
      <c r="F330" s="93"/>
    </row>
    <row r="331" spans="1:6" ht="63.75">
      <c r="A331" s="82" t="s">
        <v>3</v>
      </c>
      <c r="B331" s="291" t="s">
        <v>215</v>
      </c>
      <c r="C331" s="122" t="s">
        <v>214</v>
      </c>
      <c r="D331" s="123">
        <v>463</v>
      </c>
      <c r="E331" s="205"/>
      <c r="F331" s="93">
        <f>+D331*E331</f>
        <v>0</v>
      </c>
    </row>
    <row r="332" spans="1:6">
      <c r="A332" s="60"/>
      <c r="B332" s="270"/>
      <c r="C332" s="271"/>
      <c r="D332" s="272"/>
      <c r="E332" s="29"/>
      <c r="F332" s="29"/>
    </row>
    <row r="333" spans="1:6">
      <c r="A333" s="60"/>
      <c r="B333" s="277" t="s">
        <v>95</v>
      </c>
      <c r="C333" s="274"/>
      <c r="D333" s="275"/>
      <c r="E333" s="49"/>
      <c r="F333" s="276">
        <f>SUM(F328:F332)</f>
        <v>0</v>
      </c>
    </row>
    <row r="334" spans="1:6">
      <c r="A334" s="60"/>
      <c r="B334" s="270"/>
      <c r="C334" s="271"/>
      <c r="D334" s="272"/>
      <c r="E334" s="29"/>
      <c r="F334" s="29"/>
    </row>
    <row r="335" spans="1:6">
      <c r="A335" s="60"/>
      <c r="B335" s="270"/>
      <c r="C335" s="271"/>
      <c r="D335" s="272"/>
      <c r="E335" s="29"/>
      <c r="F335" s="29"/>
    </row>
    <row r="336" spans="1:6" s="146" customFormat="1" ht="12.75" customHeight="1">
      <c r="A336" s="290" t="s">
        <v>94</v>
      </c>
      <c r="B336" s="273" t="s">
        <v>92</v>
      </c>
      <c r="C336" s="274"/>
      <c r="D336" s="275"/>
      <c r="E336" s="49"/>
      <c r="F336" s="276"/>
    </row>
    <row r="337" spans="1:6" s="146" customFormat="1">
      <c r="A337" s="292"/>
      <c r="B337" s="270"/>
      <c r="C337" s="278"/>
      <c r="D337" s="279"/>
      <c r="E337" s="51"/>
      <c r="F337" s="51"/>
    </row>
    <row r="338" spans="1:6" s="146" customFormat="1">
      <c r="A338" s="218"/>
      <c r="B338" s="293" t="s">
        <v>61</v>
      </c>
      <c r="C338" s="294"/>
      <c r="D338" s="295"/>
      <c r="E338" s="296"/>
      <c r="F338" s="50"/>
    </row>
    <row r="339" spans="1:6" s="146" customFormat="1" ht="41.25" customHeight="1">
      <c r="A339" s="218"/>
      <c r="B339" s="324" t="s">
        <v>166</v>
      </c>
      <c r="C339" s="325"/>
      <c r="D339" s="325"/>
      <c r="E339" s="325"/>
      <c r="F339" s="325"/>
    </row>
    <row r="340" spans="1:6" s="146" customFormat="1">
      <c r="A340" s="82" t="s">
        <v>1</v>
      </c>
      <c r="B340" s="244" t="s">
        <v>129</v>
      </c>
      <c r="C340" s="294"/>
      <c r="D340" s="295"/>
      <c r="E340" s="296"/>
      <c r="F340" s="50"/>
    </row>
    <row r="341" spans="1:6" s="146" customFormat="1" ht="68.25" customHeight="1">
      <c r="B341" s="297" t="s">
        <v>167</v>
      </c>
      <c r="C341" s="122"/>
      <c r="D341" s="123"/>
      <c r="E341" s="93"/>
      <c r="F341" s="114"/>
    </row>
    <row r="342" spans="1:6" ht="53.25" customHeight="1">
      <c r="A342" s="82"/>
      <c r="B342" s="72" t="s">
        <v>168</v>
      </c>
      <c r="C342" s="111"/>
      <c r="D342" s="123"/>
      <c r="E342" s="93"/>
      <c r="F342" s="114"/>
    </row>
    <row r="343" spans="1:6" s="146" customFormat="1" ht="30.75" customHeight="1">
      <c r="A343" s="82"/>
      <c r="B343" s="297" t="s">
        <v>177</v>
      </c>
      <c r="C343" s="111"/>
      <c r="D343" s="123"/>
      <c r="E343" s="93"/>
      <c r="F343" s="114"/>
    </row>
    <row r="344" spans="1:6" ht="38.25">
      <c r="A344" s="82"/>
      <c r="B344" s="244" t="s">
        <v>130</v>
      </c>
      <c r="C344" s="95"/>
      <c r="D344" s="95"/>
      <c r="E344" s="95"/>
      <c r="F344" s="95"/>
    </row>
    <row r="345" spans="1:6" ht="108.75" customHeight="1">
      <c r="A345" s="218"/>
      <c r="B345" s="244" t="s">
        <v>169</v>
      </c>
      <c r="C345" s="146"/>
      <c r="D345" s="146"/>
      <c r="E345" s="146"/>
      <c r="F345" s="146"/>
    </row>
    <row r="346" spans="1:6">
      <c r="B346" s="190" t="s">
        <v>131</v>
      </c>
    </row>
    <row r="347" spans="1:6" ht="29.25">
      <c r="A347" s="82"/>
      <c r="B347" s="298" t="s">
        <v>170</v>
      </c>
      <c r="C347" s="122"/>
      <c r="D347" s="123"/>
      <c r="E347" s="93"/>
    </row>
    <row r="348" spans="1:6">
      <c r="A348" s="82"/>
      <c r="B348" s="298" t="s">
        <v>171</v>
      </c>
      <c r="C348" s="122"/>
      <c r="D348" s="123"/>
      <c r="E348" s="93"/>
    </row>
    <row r="349" spans="1:6">
      <c r="A349" s="82"/>
      <c r="B349" s="298" t="s">
        <v>172</v>
      </c>
      <c r="C349" s="122"/>
      <c r="D349" s="123"/>
      <c r="E349" s="93"/>
      <c r="F349" s="95"/>
    </row>
    <row r="350" spans="1:6" ht="12.75" customHeight="1">
      <c r="A350" s="82"/>
      <c r="B350" s="298" t="s">
        <v>173</v>
      </c>
      <c r="C350" s="122"/>
      <c r="D350" s="123"/>
      <c r="E350" s="93"/>
      <c r="F350" s="95"/>
    </row>
    <row r="351" spans="1:6" ht="30" customHeight="1">
      <c r="A351" s="82"/>
      <c r="B351" s="298" t="s">
        <v>174</v>
      </c>
      <c r="C351" s="122"/>
      <c r="D351" s="123"/>
      <c r="E351" s="93"/>
      <c r="F351" s="95"/>
    </row>
    <row r="352" spans="1:6">
      <c r="A352" s="82"/>
      <c r="B352" s="298" t="s">
        <v>133</v>
      </c>
      <c r="C352" s="122"/>
      <c r="D352" s="123"/>
      <c r="E352" s="93"/>
      <c r="F352" s="95"/>
    </row>
    <row r="353" spans="1:6" ht="16.5">
      <c r="A353" s="82"/>
      <c r="B353" s="298" t="s">
        <v>132</v>
      </c>
      <c r="C353" s="122"/>
      <c r="D353" s="123"/>
      <c r="E353" s="93"/>
      <c r="F353" s="95"/>
    </row>
    <row r="354" spans="1:6" ht="30.75" customHeight="1">
      <c r="B354" s="190" t="s">
        <v>175</v>
      </c>
      <c r="C354" s="122" t="s">
        <v>5</v>
      </c>
      <c r="D354" s="299">
        <v>1578.8150000000001</v>
      </c>
      <c r="E354" s="93"/>
      <c r="F354" s="114">
        <f>+D354*E354</f>
        <v>0</v>
      </c>
    </row>
    <row r="355" spans="1:6">
      <c r="B355" s="227" t="s">
        <v>96</v>
      </c>
      <c r="C355" s="54"/>
      <c r="D355" s="55"/>
      <c r="E355" s="73"/>
      <c r="F355" s="74">
        <f>SUM(F339:F354)</f>
        <v>0</v>
      </c>
    </row>
  </sheetData>
  <sortState ref="B379:G397">
    <sortCondition ref="B379"/>
  </sortState>
  <mergeCells count="83">
    <mergeCell ref="A7:E7"/>
    <mergeCell ref="B166:F166"/>
    <mergeCell ref="B339:F339"/>
    <mergeCell ref="B40:D40"/>
    <mergeCell ref="B31:D31"/>
    <mergeCell ref="B32:D32"/>
    <mergeCell ref="B33:D33"/>
    <mergeCell ref="B34:D34"/>
    <mergeCell ref="B36:D36"/>
    <mergeCell ref="B38:D38"/>
    <mergeCell ref="B46:D46"/>
    <mergeCell ref="B57:D57"/>
    <mergeCell ref="B58:D58"/>
    <mergeCell ref="B66:D66"/>
    <mergeCell ref="B68:D68"/>
    <mergeCell ref="B67:D67"/>
    <mergeCell ref="B62:D62"/>
    <mergeCell ref="B56:D56"/>
    <mergeCell ref="B51:D51"/>
    <mergeCell ref="B47:D47"/>
    <mergeCell ref="B48:D48"/>
    <mergeCell ref="B49:D49"/>
    <mergeCell ref="B50:D50"/>
    <mergeCell ref="B52:D52"/>
    <mergeCell ref="B141:D141"/>
    <mergeCell ref="B121:D121"/>
    <mergeCell ref="B122:D122"/>
    <mergeCell ref="B125:D125"/>
    <mergeCell ref="B123:D123"/>
    <mergeCell ref="B124:D124"/>
    <mergeCell ref="B126:D126"/>
    <mergeCell ref="B132:D132"/>
    <mergeCell ref="B133:D133"/>
    <mergeCell ref="B128:D128"/>
    <mergeCell ref="B127:D127"/>
    <mergeCell ref="B131:D131"/>
    <mergeCell ref="B281:D281"/>
    <mergeCell ref="B282:D282"/>
    <mergeCell ref="B53:D53"/>
    <mergeCell ref="B63:D63"/>
    <mergeCell ref="B64:D64"/>
    <mergeCell ref="B130:D130"/>
    <mergeCell ref="B139:D139"/>
    <mergeCell ref="B206:D206"/>
    <mergeCell ref="B142:D142"/>
    <mergeCell ref="B143:D143"/>
    <mergeCell ref="B134:D134"/>
    <mergeCell ref="B135:D135"/>
    <mergeCell ref="B204:D204"/>
    <mergeCell ref="B55:D55"/>
    <mergeCell ref="B69:D69"/>
    <mergeCell ref="B219:D219"/>
    <mergeCell ref="B22:D22"/>
    <mergeCell ref="B24:D24"/>
    <mergeCell ref="B25:D25"/>
    <mergeCell ref="B27:D27"/>
    <mergeCell ref="B26:D26"/>
    <mergeCell ref="B23:D23"/>
    <mergeCell ref="B28:D28"/>
    <mergeCell ref="B293:D293"/>
    <mergeCell ref="B289:D289"/>
    <mergeCell ref="B294:D294"/>
    <mergeCell ref="B290:D290"/>
    <mergeCell ref="B292:D292"/>
    <mergeCell ref="B283:D283"/>
    <mergeCell ref="B284:D284"/>
    <mergeCell ref="B291:D291"/>
    <mergeCell ref="B287:D287"/>
    <mergeCell ref="B286:D286"/>
    <mergeCell ref="B144:D144"/>
    <mergeCell ref="B213:D213"/>
    <mergeCell ref="B205:D205"/>
    <mergeCell ref="B207:D207"/>
    <mergeCell ref="B215:D215"/>
    <mergeCell ref="B208:D208"/>
    <mergeCell ref="B214:D214"/>
    <mergeCell ref="B210:D210"/>
    <mergeCell ref="B209:D209"/>
    <mergeCell ref="B218:D218"/>
    <mergeCell ref="B216:D216"/>
    <mergeCell ref="B217:D217"/>
    <mergeCell ref="B212:D212"/>
    <mergeCell ref="B211:D211"/>
  </mergeCells>
  <printOptions horizontalCentered="1"/>
  <pageMargins left="0.78740157480314965" right="0.33" top="0.98425196850393704" bottom="0.59055118110236227" header="0.21" footer="0.19685039370078741"/>
  <pageSetup paperSize="9" fitToWidth="0" fitToHeight="0" orientation="portrait" r:id="rId1"/>
  <headerFooter>
    <oddFooter>&amp;R&amp;P od &amp;N</oddFooter>
  </headerFooter>
  <rowBreaks count="6" manualBreakCount="6">
    <brk id="19" max="16383" man="1"/>
    <brk id="70" max="16383" man="1"/>
    <brk id="102" max="16383" man="1"/>
    <brk id="179" max="16383" man="1"/>
    <brk id="259" max="16383" man="1"/>
    <brk id="31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popis del</vt:lpstr>
      <vt:lpstr>'popis del'!Področje_tiskanja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dc:title>
  <dc:creator>Tomaž Lozej</dc:creator>
  <cp:lastModifiedBy>Boštjan Kravos</cp:lastModifiedBy>
  <cp:lastPrinted>2014-02-14T10:51:59Z</cp:lastPrinted>
  <dcterms:created xsi:type="dcterms:W3CDTF">2008-01-21T07:46:20Z</dcterms:created>
  <dcterms:modified xsi:type="dcterms:W3CDTF">2014-03-10T09:07:38Z</dcterms:modified>
</cp:coreProperties>
</file>