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7\4301-17-2017 Investicijsko vzdrževanje lokalnih cest v občini AJdovščina v letu 2017\za objavo\"/>
    </mc:Choice>
  </mc:AlternateContent>
  <bookViews>
    <workbookView xWindow="0" yWindow="0" windowWidth="13890" windowHeight="9120" tabRatio="889" activeTab="4"/>
  </bookViews>
  <sheets>
    <sheet name="Rekapitulacija" sheetId="13" r:id="rId1"/>
    <sheet name="INI_Dolenje_Planina_Cesta" sheetId="11" r:id="rId2"/>
    <sheet name="INI_Dolenje_Planina_Odvodnja" sheetId="14" r:id="rId3"/>
    <sheet name="INI_Dolenje_Planina_Zasc_Brezin" sheetId="20" r:id="rId4"/>
    <sheet name="INI_Dolenje_Planina_Tuje_storit" sheetId="18" r:id="rId5"/>
  </sheets>
  <definedNames>
    <definedName name="_xlnm.Print_Area" localSheetId="1">INI_Dolenje_Planina_Cesta!$A$1:$G$218</definedName>
    <definedName name="_xlnm.Print_Area" localSheetId="2">INI_Dolenje_Planina_Odvodnja!$A$1:$G$162</definedName>
    <definedName name="_xlnm.Print_Area" localSheetId="4">INI_Dolenje_Planina_Tuje_storit!$A$1:$G$39</definedName>
    <definedName name="_xlnm.Print_Area" localSheetId="3">INI_Dolenje_Planina_Zasc_Brezin!$A$1:$G$71</definedName>
    <definedName name="_xlnm.Print_Area" localSheetId="0">Rekapitulacija!$A$1:$F$41</definedName>
    <definedName name="_xlnm.Print_Titles" localSheetId="1">INI_Dolenje_Planina_Cesta!#REF!</definedName>
    <definedName name="_xlnm.Print_Titles" localSheetId="2">INI_Dolenje_Planina_Odvodnja!#REF!</definedName>
    <definedName name="_xlnm.Print_Titles" localSheetId="4">INI_Dolenje_Planina_Tuje_storit!#REF!</definedName>
    <definedName name="_xlnm.Print_Titles" localSheetId="3">INI_Dolenje_Planina_Zasc_Brezin!#REF!</definedName>
    <definedName name="_xlnm.Print_Titles" localSheetId="0">Rekapitulacija!#REF!</definedName>
  </definedNames>
  <calcPr calcId="152511"/>
</workbook>
</file>

<file path=xl/calcChain.xml><?xml version="1.0" encoding="utf-8"?>
<calcChain xmlns="http://schemas.openxmlformats.org/spreadsheetml/2006/main">
  <c r="G211" i="11" l="1"/>
  <c r="G139" i="14" l="1"/>
  <c r="G137" i="14"/>
  <c r="G135" i="14"/>
  <c r="G103" i="11" l="1"/>
  <c r="G53" i="20" l="1"/>
  <c r="B22" i="13"/>
  <c r="B20" i="13"/>
  <c r="B18" i="13"/>
  <c r="G152" i="14"/>
  <c r="G149" i="14"/>
  <c r="G146" i="14"/>
  <c r="G143" i="14"/>
  <c r="G133" i="14"/>
  <c r="G131" i="14"/>
  <c r="G129" i="14"/>
  <c r="G127" i="14"/>
  <c r="G125" i="14"/>
  <c r="G122" i="14"/>
  <c r="G119" i="14"/>
  <c r="G160" i="14"/>
  <c r="G158" i="14"/>
  <c r="G156" i="14"/>
  <c r="G53" i="14"/>
  <c r="G51" i="14"/>
  <c r="G49" i="14"/>
  <c r="G47" i="14"/>
  <c r="G45" i="14"/>
  <c r="G43" i="14"/>
  <c r="G55" i="14"/>
  <c r="G110" i="14"/>
  <c r="G64" i="14"/>
  <c r="G49" i="20"/>
  <c r="G44" i="20"/>
  <c r="G47" i="20"/>
  <c r="G68" i="20"/>
  <c r="G64" i="20"/>
  <c r="G57" i="20"/>
  <c r="G55" i="20"/>
  <c r="G41" i="20"/>
  <c r="G38" i="20"/>
  <c r="G36" i="20"/>
  <c r="G30" i="20"/>
  <c r="G32" i="20" s="1"/>
  <c r="G10" i="20" s="1"/>
  <c r="G159" i="11"/>
  <c r="G153" i="11"/>
  <c r="G167" i="11"/>
  <c r="G157" i="11"/>
  <c r="G149" i="11"/>
  <c r="G151" i="11"/>
  <c r="G146" i="11"/>
  <c r="G119" i="11"/>
  <c r="G123" i="11"/>
  <c r="G121" i="11"/>
  <c r="G70" i="20" l="1"/>
  <c r="G14" i="20" s="1"/>
  <c r="G59" i="20"/>
  <c r="G12" i="20" s="1"/>
  <c r="G16" i="20" l="1"/>
  <c r="G18" i="20" s="1"/>
  <c r="G20" i="20" l="1"/>
  <c r="F20" i="13"/>
  <c r="G115" i="11" l="1"/>
  <c r="G112" i="11"/>
  <c r="G108" i="11"/>
  <c r="G95" i="11"/>
  <c r="G97" i="11"/>
  <c r="G101" i="11"/>
  <c r="G106" i="11"/>
  <c r="G84" i="11"/>
  <c r="G75" i="11" l="1"/>
  <c r="G179" i="11"/>
  <c r="G177" i="11"/>
  <c r="G207" i="11"/>
  <c r="G205" i="11"/>
  <c r="G190" i="11"/>
  <c r="G185" i="11"/>
  <c r="G182" i="11"/>
  <c r="G59" i="11"/>
  <c r="G55" i="11"/>
  <c r="G54" i="11"/>
  <c r="G81" i="11"/>
  <c r="G80" i="11"/>
  <c r="G65" i="11"/>
  <c r="G63" i="11"/>
  <c r="G56" i="11"/>
  <c r="G42" i="11"/>
  <c r="G40" i="11"/>
  <c r="G46" i="11"/>
  <c r="G44" i="11"/>
  <c r="G37" i="18"/>
  <c r="G25" i="18"/>
  <c r="G35" i="18"/>
  <c r="G33" i="18"/>
  <c r="G31" i="18"/>
  <c r="G29" i="18"/>
  <c r="G27" i="18"/>
  <c r="G32" i="14"/>
  <c r="G34" i="14"/>
  <c r="G38" i="14"/>
  <c r="G40" i="14"/>
  <c r="G61" i="14"/>
  <c r="G66" i="14"/>
  <c r="G68" i="14"/>
  <c r="G71" i="14"/>
  <c r="G74" i="14"/>
  <c r="G76" i="14"/>
  <c r="G78" i="14"/>
  <c r="G81" i="14"/>
  <c r="G85" i="14"/>
  <c r="G86" i="14"/>
  <c r="G90" i="14"/>
  <c r="G92" i="14"/>
  <c r="G99" i="14"/>
  <c r="G105" i="14"/>
  <c r="G108" i="14"/>
  <c r="G113" i="14"/>
  <c r="G115" i="14"/>
  <c r="G34" i="11"/>
  <c r="G36" i="11"/>
  <c r="G60" i="11"/>
  <c r="G64" i="11"/>
  <c r="G68" i="11"/>
  <c r="G70" i="11"/>
  <c r="G72" i="11"/>
  <c r="G87" i="11"/>
  <c r="G93" i="11"/>
  <c r="G99" i="11"/>
  <c r="G110" i="11"/>
  <c r="G117" i="11"/>
  <c r="G126" i="11"/>
  <c r="G130" i="11"/>
  <c r="G144" i="11"/>
  <c r="G162" i="11"/>
  <c r="G165" i="11"/>
  <c r="G173" i="11"/>
  <c r="G175" i="11"/>
  <c r="G186" i="11"/>
  <c r="G189" i="11"/>
  <c r="G200" i="11"/>
  <c r="G202" i="11"/>
  <c r="G209" i="11"/>
  <c r="G213" i="11"/>
  <c r="G215" i="11"/>
  <c r="B16" i="13"/>
  <c r="G135" i="11"/>
  <c r="G131" i="11"/>
  <c r="G137" i="11"/>
  <c r="G48" i="11" l="1"/>
  <c r="G50" i="11"/>
  <c r="G197" i="11"/>
  <c r="G194" i="11"/>
  <c r="G169" i="11"/>
  <c r="G17" i="11" s="1"/>
  <c r="G162" i="14"/>
  <c r="G16" i="14" s="1"/>
  <c r="G39" i="18"/>
  <c r="G10" i="18" s="1"/>
  <c r="G12" i="18" s="1"/>
  <c r="F22" i="13" s="1"/>
  <c r="G101" i="14"/>
  <c r="G14" i="14" s="1"/>
  <c r="G57" i="14"/>
  <c r="G10" i="14" s="1"/>
  <c r="G88" i="14"/>
  <c r="G94" i="14" s="1"/>
  <c r="G12" i="14" s="1"/>
  <c r="G133" i="11"/>
  <c r="G139" i="11" s="1"/>
  <c r="G15" i="11" s="1"/>
  <c r="G89" i="11" l="1"/>
  <c r="G13" i="11" s="1"/>
  <c r="G217" i="11"/>
  <c r="G19" i="11" s="1"/>
  <c r="G21" i="11" s="1"/>
  <c r="G23" i="11" s="1"/>
  <c r="G25" i="11" s="1"/>
  <c r="G18" i="14"/>
  <c r="G20" i="14" s="1"/>
  <c r="G22" i="14" s="1"/>
  <c r="G14" i="18"/>
  <c r="G16" i="18" s="1"/>
  <c r="F16" i="13" l="1"/>
  <c r="F18" i="13"/>
  <c r="F24" i="13" l="1"/>
  <c r="F26" i="13" l="1"/>
  <c r="F28" i="13" l="1"/>
  <c r="F30" i="13" s="1"/>
</calcChain>
</file>

<file path=xl/sharedStrings.xml><?xml version="1.0" encoding="utf-8"?>
<sst xmlns="http://schemas.openxmlformats.org/spreadsheetml/2006/main" count="570" uniqueCount="331">
  <si>
    <t xml:space="preserve"> - humus 1. kat.</t>
  </si>
  <si>
    <t xml:space="preserve"> - 3., 4. kat</t>
  </si>
  <si>
    <t>Izdelava projektne dokumentacije za projekt izvedenih del (PID) oz. izvedbenega načrta izvedenih del (INID).</t>
  </si>
  <si>
    <t>Geodetski načrt (GN) - novo stanje, z elaboratom za vnos v kataster GJI.</t>
  </si>
  <si>
    <t>4.2 PROJEKTANTSKI PREDRAČUN – ocenjena vrednost gradnje</t>
  </si>
  <si>
    <t>Izdelava elaborata za vodenje prometa v času gradnje.</t>
  </si>
  <si>
    <t>Količina</t>
  </si>
  <si>
    <t>Enota</t>
  </si>
  <si>
    <t>Cena/enoto</t>
  </si>
  <si>
    <t>Znesek</t>
  </si>
  <si>
    <t>SKUPAJ 3:</t>
  </si>
  <si>
    <t>SKUPAJ 4:</t>
  </si>
  <si>
    <t>SKUPAJ 2:</t>
  </si>
  <si>
    <t>Št. post.</t>
  </si>
  <si>
    <t>Opis postavke</t>
  </si>
  <si>
    <t>1 PREDDELA</t>
  </si>
  <si>
    <t>1.1 GEODETSKA DELA</t>
  </si>
  <si>
    <t>1.2 ČIŠČENJE TERENA</t>
  </si>
  <si>
    <t>2 ZEMELJSKA DELA</t>
  </si>
  <si>
    <t>2.1 IZKOPI</t>
  </si>
  <si>
    <t>3 VOZIŠČNE KONSTRUKCIJE</t>
  </si>
  <si>
    <t>3.1 NOSILNE PLASTI</t>
  </si>
  <si>
    <t>3.1.1 NEVEZANE NOSILNE PLASTI</t>
  </si>
  <si>
    <t>3.2.1 VEZANE OBRABNE IN ZAPORNE PLASTI - BITUMENSKI BETONI</t>
  </si>
  <si>
    <t>4 ODVODNJAVANJE</t>
  </si>
  <si>
    <t>PREDDELA</t>
  </si>
  <si>
    <t>ZEMELJSKA DELA</t>
  </si>
  <si>
    <t>VOZIŠČNE KONSTRUKCIJE</t>
  </si>
  <si>
    <t>ODVODNJAVANJE</t>
  </si>
  <si>
    <t>OPREMA CEST</t>
  </si>
  <si>
    <t>TUJE STORITVE</t>
  </si>
  <si>
    <t>SKUPAJ</t>
  </si>
  <si>
    <t>DDV</t>
  </si>
  <si>
    <t>REKAPITULACIJA</t>
  </si>
  <si>
    <t>Datum:</t>
  </si>
  <si>
    <t>4.1 POVRŠINSKO ODVODNJAVANJE</t>
  </si>
  <si>
    <t>SKUPAJ Z DAVKOM</t>
  </si>
  <si>
    <t>kos</t>
  </si>
  <si>
    <t>ur</t>
  </si>
  <si>
    <t>3.2.2 VEZANE OBRABNE IN ZAPORNE PLASTI - POVRŠINSKE PREVLEKE</t>
  </si>
  <si>
    <t>Šifra</t>
  </si>
  <si>
    <t>12 151</t>
  </si>
  <si>
    <t>12 152</t>
  </si>
  <si>
    <t>12 163</t>
  </si>
  <si>
    <t>12 166</t>
  </si>
  <si>
    <t>21 114</t>
  </si>
  <si>
    <t>2.2 PLANUM TEMELJNIH TAL</t>
  </si>
  <si>
    <t>2.4 NASIPI, ZASIPI, KLINI, POSTELJICA IN GLINASTI NABOJI</t>
  </si>
  <si>
    <t>2.9 PREVOZI, RAZPROSTIRANJE IN UREDITEV DEPONIJ MATERIALA</t>
  </si>
  <si>
    <t xml:space="preserve">29 121 </t>
  </si>
  <si>
    <t>29 134</t>
  </si>
  <si>
    <t>29 135</t>
  </si>
  <si>
    <t>2.5 BREŽINE IN ZELENICE</t>
  </si>
  <si>
    <t>32 497</t>
  </si>
  <si>
    <t>3.6 BANKINE</t>
  </si>
  <si>
    <t>6 OPREMA CEST</t>
  </si>
  <si>
    <t>61 216</t>
  </si>
  <si>
    <t>6.1 POKONČNA OPREMA CEST</t>
  </si>
  <si>
    <t>7.9 PRESKUSI, NADZOR IN TEHNIČNA DOKUMENTACIJA</t>
  </si>
  <si>
    <t>79 311</t>
  </si>
  <si>
    <t>79 351</t>
  </si>
  <si>
    <t>79 514</t>
  </si>
  <si>
    <t>1.3.1 OMEJITVE PROMETA</t>
  </si>
  <si>
    <t>dan</t>
  </si>
  <si>
    <t>1.2.3 PORUŠITEV IN ODSTRANITEV VOZIŠČNIH KONSTRUKCIJ</t>
  </si>
  <si>
    <t>1.2.1 ODSTRANITEV GRMOVJA, DREVES, VEJ IN PANJEV</t>
  </si>
  <si>
    <t>1.2.2 ODSTRANITEV PROMETNE SIGNALIZACIJE IN OPREME</t>
  </si>
  <si>
    <t>6.3 OPREMA ZA VODENJE PROMETA</t>
  </si>
  <si>
    <t>63 111</t>
  </si>
  <si>
    <t>21 234</t>
  </si>
  <si>
    <t>21 243</t>
  </si>
  <si>
    <t>22 115</t>
  </si>
  <si>
    <t>SKUPAJ 1:</t>
  </si>
  <si>
    <t>SKUPAJ 7:</t>
  </si>
  <si>
    <t>SKUPAJ 6:</t>
  </si>
  <si>
    <t>Dušan VELIKONJA,  dipl.inž.grad.</t>
  </si>
  <si>
    <t>Odgovorni izdelovale izvedbenega načrta:</t>
  </si>
  <si>
    <t>12 131</t>
  </si>
  <si>
    <t>1.3 OSTALA PREDDELA</t>
  </si>
  <si>
    <t xml:space="preserve">1 PREDDELA </t>
  </si>
  <si>
    <t>Izdelava nevezane nosilne plasti drobljenca v debelini 21 do 30 cm - vozišče skupaj z razprostiranjem, grediranjem in valjanjem.</t>
  </si>
  <si>
    <t>REKAPITULACIJA - Prometna infrastruktura</t>
  </si>
  <si>
    <t>B. Odvodnja</t>
  </si>
  <si>
    <t>A. Prometna infrastruktura</t>
  </si>
  <si>
    <t xml:space="preserve"> - odvodnjavanje in drenaža</t>
  </si>
  <si>
    <t>Rezkanje in odvoz asfaltne krovne plasti v debelini nad 10 cm.</t>
  </si>
  <si>
    <t>12 374</t>
  </si>
  <si>
    <t>Rezanje asfaltne plasti s talno diamantno žago, debele 11 do 15 cm.</t>
  </si>
  <si>
    <t>12 383</t>
  </si>
  <si>
    <t>21 353</t>
  </si>
  <si>
    <t>21 365</t>
  </si>
  <si>
    <t>Ureditev planuma temeljnih tal mehke kamnine – 4. kategorije.</t>
  </si>
  <si>
    <t>22 114</t>
  </si>
  <si>
    <t>Izvedba cementne stabilizacije tampona (15 kg/m2). 2 m od roba cevi ali jaška v debelini 30 cm. (brez tampona)</t>
  </si>
  <si>
    <t>Humuziranje brežine brez valjanja, v debelini do 15 cm - strojno.
Doplačilo za zatravitev s semenom.</t>
  </si>
  <si>
    <t>25 112
25 151</t>
  </si>
  <si>
    <t>Površinski izkop plodne zemljine – 1. kategorije – strojno z nakladanjem.</t>
  </si>
  <si>
    <t>Prevoz materiala na razdaljo nad 10 do 15 km.</t>
  </si>
  <si>
    <t>29 131</t>
  </si>
  <si>
    <t>Razprostiranje odvečne plodne zemljine – 1. kategorije.</t>
  </si>
  <si>
    <t>Razprostiranje odvečne zrnate kamnine – 3. kategorije.</t>
  </si>
  <si>
    <t>Razprostiranje odvečne mehke/trde kamnine – 4. kategorije.</t>
  </si>
  <si>
    <t>24 421</t>
  </si>
  <si>
    <t>Vgraditev posteljice v debelini plasti do 30 cm iz zrnate kamnine – 3. kategorije.</t>
  </si>
  <si>
    <t>31 112</t>
  </si>
  <si>
    <t>41 142</t>
  </si>
  <si>
    <t>4.2 GLOBINSKO ODVODNJAVANJE - DRENAŽE</t>
  </si>
  <si>
    <t>42 163</t>
  </si>
  <si>
    <t>4.5 PREPUSTI</t>
  </si>
  <si>
    <t>4.4 JAŠKI</t>
  </si>
  <si>
    <t>Porušitev in odstranitev cementnobetonske krovne plasti v debelini do 15 cm.</t>
  </si>
  <si>
    <t>12 331</t>
  </si>
  <si>
    <t>14 762</t>
  </si>
  <si>
    <t>Rezanje navadnega cementnega betona ali kamna s talno diamantno žago, debelina 10,1 do 15,0 cm.</t>
  </si>
  <si>
    <t>1.4 PREDHODNA DELA ZA POPRAVILO OBJEKTOV</t>
  </si>
  <si>
    <t>Dobava in vgraditev stebrička za prometni znak iz vroče cinkane jeklene cevi s premerom 64 mm, dolge 3000 mm.</t>
  </si>
  <si>
    <t>Ureditev planuma temeljnih tal trde kamnine – 4. kategorije.</t>
  </si>
  <si>
    <t>Projektantski nadzor.</t>
  </si>
  <si>
    <t>Geotehnični nadzor.</t>
  </si>
  <si>
    <t>6.4 OPREMA ZA VAROVANJE PROMETA</t>
  </si>
  <si>
    <t>64 281</t>
  </si>
  <si>
    <t>Dobava in vgraditev vkopane zaključnice, dolžine 4 m. Na bankini oziroma bermi.</t>
  </si>
  <si>
    <t>Dobava in vgraditev jeklene varnostne ograje, vključno vse elemente, za nivo zadrževanja N2 in za delovno širino W2.</t>
  </si>
  <si>
    <t>Dobava in vgraditev jeklene varnostne ograje na objekt, vključno vse elemente, za nivo zadrževanja N2 in za delovno širino W2.</t>
  </si>
  <si>
    <t>64 432</t>
  </si>
  <si>
    <t>64 622</t>
  </si>
  <si>
    <t>Dobava in postavitev plastičnega smernika z votlim prerezom, dolžina 1200 mm, odsevnikom iz folije (6101).</t>
  </si>
  <si>
    <t>Dobava in vgraditev odsevnika z nosilcem iz aluminijaste pločevine in odsevno folijo 2. vrste (6101-1)</t>
  </si>
  <si>
    <t>63 522</t>
  </si>
  <si>
    <t>12 223</t>
  </si>
  <si>
    <t>61 161</t>
  </si>
  <si>
    <t>61 931</t>
  </si>
  <si>
    <t>79 111</t>
  </si>
  <si>
    <t>Izvedba geološko-geomehanskega poročila načrtovanih posegov.</t>
  </si>
  <si>
    <r>
      <t>m</t>
    </r>
    <r>
      <rPr>
        <vertAlign val="superscript"/>
        <sz val="10"/>
        <rFont val="Frutiger"/>
        <charset val="238"/>
      </rPr>
      <t>1</t>
    </r>
  </si>
  <si>
    <r>
      <t>m</t>
    </r>
    <r>
      <rPr>
        <vertAlign val="superscript"/>
        <sz val="10"/>
        <rFont val="Frutiger"/>
        <charset val="238"/>
      </rPr>
      <t>2</t>
    </r>
  </si>
  <si>
    <r>
      <t>m</t>
    </r>
    <r>
      <rPr>
        <vertAlign val="superscript"/>
        <sz val="10"/>
        <rFont val="Frutiger"/>
        <charset val="238"/>
      </rPr>
      <t>3</t>
    </r>
  </si>
  <si>
    <r>
      <t>Pobrizg z nestabilno kationsko bitumensko emulzijo 0,31 do 0,50 kg/m</t>
    </r>
    <r>
      <rPr>
        <vertAlign val="superscript"/>
        <sz val="10"/>
        <rFont val="Frutiger"/>
        <charset val="238"/>
      </rPr>
      <t>2</t>
    </r>
    <r>
      <rPr>
        <sz val="10"/>
        <rFont val="Frutiger"/>
        <charset val="238"/>
      </rPr>
      <t>.</t>
    </r>
  </si>
  <si>
    <t>Izdelava temelja iz ojačenega cementnega betona  C 25/30 do 0,40 m3/temelj za pokončni drog temelj - (50 x 50 x 90 cm).</t>
  </si>
  <si>
    <t>junij 2016</t>
  </si>
  <si>
    <t>REKAPITULACIJA - Odvodnja</t>
  </si>
  <si>
    <t>REKAPITULACIJA -  Podporne konstrukcije</t>
  </si>
  <si>
    <t>OBNOVITEV OBSTOJEČE LOKALNE CESTE MED DOLENJAMI IN PLANINO</t>
  </si>
  <si>
    <t>7 TUJE STORITVE (cesta, odvodnjavanje in podporne konstrukcije)</t>
  </si>
  <si>
    <t>Izdelava varnostnega načrta (VN).</t>
  </si>
  <si>
    <t>11 122</t>
  </si>
  <si>
    <t>Postavitev in zavarovanje prečnega profila za komunalne vode v gričevnatem terenu.</t>
  </si>
  <si>
    <t>Postavitev in zavarovanje prečnega profila avtoceste in hitre ceste v gričevnatem terenu.</t>
  </si>
  <si>
    <t>11 232</t>
  </si>
  <si>
    <t>Posek in odstranitev drevesa z deblom premera 11 do 30 cm ter odstranitev vej</t>
  </si>
  <si>
    <t>Posek in odstranitev drevesa z deblom premera 31 do 50 cm ter odstranitev vej</t>
  </si>
  <si>
    <t>Odstranitev panja s premerom 11 do 30 cm z odvozom na deponijo na razdaljo nad 1000 m</t>
  </si>
  <si>
    <t>Odstranitev panja s premerom 31 do 50 cm z odvozom na deponijo na razdaljo nad 1000 m</t>
  </si>
  <si>
    <t>Odstranitev grmovja in dreves z debli premera do 10 cm ter vej na redko porasli površini - strojno - 90% obravnavane površine</t>
  </si>
  <si>
    <t>Odstranitev grmovja in dreves z debli premera do 10 cm ter vej na redko porasli površini - ročno - 10% obravnavane površine</t>
  </si>
  <si>
    <t>12 132</t>
  </si>
  <si>
    <r>
      <t>Demontaža obvestilne table s površino do 1 m</t>
    </r>
    <r>
      <rPr>
        <vertAlign val="superscript"/>
        <sz val="10"/>
        <rFont val="Frutiger"/>
        <charset val="238"/>
      </rPr>
      <t>2</t>
    </r>
    <r>
      <rPr>
        <sz val="10"/>
        <rFont val="Frutiger"/>
        <charset val="238"/>
      </rPr>
      <t>. Spravilo za kasnejšo montažo.</t>
    </r>
  </si>
  <si>
    <t>Demontaža prometnega znaka na enem podstavku. Spravilo za kasnejšo montažo.</t>
  </si>
  <si>
    <t>12 211</t>
  </si>
  <si>
    <t>Demontaža/odstranitev stebrička za prometni znak iz vroče cinkane jeklene cevi s premerom 64 mm in temelja iz cementnega betona C 25/30 od 0,21 do 0,40 m3 / temelj - (50 x 50 x 90 cm). Dolžina stebrička:</t>
  </si>
  <si>
    <t xml:space="preserve"> - l=4000 mm</t>
  </si>
  <si>
    <t xml:space="preserve"> - l=3000 mm</t>
  </si>
  <si>
    <t xml:space="preserve"> - l=4250 mm</t>
  </si>
  <si>
    <t>13 113</t>
  </si>
  <si>
    <t>Zavarovanje gradbišča v času gradnje s popolno zaporo prometa.</t>
  </si>
  <si>
    <t>Postavitev in odstranitev zapore.</t>
  </si>
  <si>
    <t>Cestna zapora.</t>
  </si>
  <si>
    <t xml:space="preserve"> - prometni znak 1111, a=900 mm</t>
  </si>
  <si>
    <t xml:space="preserve"> - pometni znak 1119, a=900 mm</t>
  </si>
  <si>
    <t xml:space="preserve"> - prometni znak 4103-1, 600x250 mm</t>
  </si>
  <si>
    <t xml:space="preserve"> - tabla 2434, dim. 1300x500 mm</t>
  </si>
  <si>
    <t xml:space="preserve"> - tabla 2435, dim. 1300x500 mm</t>
  </si>
  <si>
    <t>Dobava in vgraditev stebrička za prometni znak iz vroče cinkane jeklene cevi s premerom 64 mm, dolge 4000 mm.</t>
  </si>
  <si>
    <t>61 218</t>
  </si>
  <si>
    <t>61 219</t>
  </si>
  <si>
    <t>Dobava in vgraditev stebrička za prometni znak iz vroče cinkane jeklene cevi s premerom 64 mm, dolge 4500 mm.</t>
  </si>
  <si>
    <t>61 912</t>
  </si>
  <si>
    <t>Prestavitev prometnega znaka s stranico / premerom 600 mm.</t>
  </si>
  <si>
    <t>Prestavitev prometnega znaka s stranico 900 mm.</t>
  </si>
  <si>
    <t>61 914</t>
  </si>
  <si>
    <t>Prestavitev obvestilne table s površino do 1 m2.</t>
  </si>
  <si>
    <t>62 121</t>
  </si>
  <si>
    <r>
      <t xml:space="preserve">Izdelava tankoslojne vzdolžne označbe na vozišču z enokomponentno belo barvo, vključno 250 g/m2 posipa z drobci / kroglicami stekla, strojno, debelina plasti suhe snovi 250 </t>
    </r>
    <r>
      <rPr>
        <sz val="10"/>
        <rFont val="Symbol"/>
        <family val="1"/>
        <charset val="2"/>
      </rPr>
      <t></t>
    </r>
    <r>
      <rPr>
        <sz val="10"/>
        <rFont val="Frutiger"/>
        <charset val="238"/>
      </rPr>
      <t>m, širina črte 10 cm.</t>
    </r>
  </si>
  <si>
    <t xml:space="preserve"> - 5122-1 (3-3-3), š=10 cm</t>
  </si>
  <si>
    <t>Doplačilo za izdelavo prekinjenih vzdolžnih označb na vozišču, širina črte 10 cm.</t>
  </si>
  <si>
    <t>62 251</t>
  </si>
  <si>
    <t>64 288</t>
  </si>
  <si>
    <t>64 271</t>
  </si>
  <si>
    <t>64 272</t>
  </si>
  <si>
    <t>Dodatek za konveksno krivljenje, polmer 21 do 40 m.</t>
  </si>
  <si>
    <t>Dobava in vgraditev krožne zaključnice vrste ZA-F - N2, W2.</t>
  </si>
  <si>
    <t>Dodatek za konveksno krivljenje, polmer 15 do 20 m (R=5-10 m).</t>
  </si>
  <si>
    <t>Rezkanje in odvoz asfaltne krovne plasti v debelini 8 do 10 cm.</t>
  </si>
  <si>
    <t>12 373</t>
  </si>
  <si>
    <t>1.2.4 PORUŠITEV IN ODSTRANITEV OBJEKTOV</t>
  </si>
  <si>
    <r>
      <t>m</t>
    </r>
    <r>
      <rPr>
        <vertAlign val="superscript"/>
        <sz val="10"/>
        <rFont val="ISOCPEUR"/>
        <family val="2"/>
        <charset val="238"/>
      </rPr>
      <t>3</t>
    </r>
  </si>
  <si>
    <t>1.3.3 ZAČASNI OBJEKTI</t>
  </si>
  <si>
    <t>13 311</t>
  </si>
  <si>
    <t>Organizacija gradbišča - zavarovanja, začasni objekti postavitev in odstranitev.</t>
  </si>
  <si>
    <t>Porušitev in odstranitev zidu iz kamna v podaljšani cementni malti.</t>
  </si>
  <si>
    <t>12 474</t>
  </si>
  <si>
    <t>Široki izkop zrnate kamnine – 3. kategorije – strojno z nakladanjem. (50%)</t>
  </si>
  <si>
    <t>Široki izkop mehke kamnine – 4. kategorije z nakladanjem. (50%)</t>
  </si>
  <si>
    <t>Ureditev planuma temeljnih tal vezljive zemljine – 3. kategorije.</t>
  </si>
  <si>
    <t>22 112</t>
  </si>
  <si>
    <t>21 261</t>
  </si>
  <si>
    <t>Široki izkop zrnate kamnine – 3. kategorije – strojno z nakladanjem. (50%) - izkop za plombe.
Doplačilo za oviran izkop in upoštevati 10% ročnega izkopa.</t>
  </si>
  <si>
    <t>Široki izkop mehke kamnine – 4. kategorije z nakladanjem. (50%) - izkop za plombe.
Doplačilo za oviran izkop in upoštevati 10% ročnega izkopa.</t>
  </si>
  <si>
    <t xml:space="preserve">Izdelava nasipa iz zrnate kamnine – 3. kategorije z dobavo iz gramoznice. </t>
  </si>
  <si>
    <t>24 484</t>
  </si>
  <si>
    <t>Izdelava posteljice iz mešanih kamnitih zrn v debelini 30 cm. (prod 0/63)</t>
  </si>
  <si>
    <t>24 118</t>
  </si>
  <si>
    <t>24 612</t>
  </si>
  <si>
    <t>Ureditev planuma nasipa, zasipa, klina ali posteljice iz zrnate kamnine – 3. kategorije.</t>
  </si>
  <si>
    <t xml:space="preserve"> - humus 1. kategorije</t>
  </si>
  <si>
    <t>Humuziranje brežine brez valjanja, v debelini do 15 cm - strojno. Doplačilo za zatravitev s semenom.</t>
  </si>
  <si>
    <t xml:space="preserve"> - 3., 4. kategorije</t>
  </si>
  <si>
    <t>Prevoz materiala na razdaljo nad 15 do 20 km.</t>
  </si>
  <si>
    <t xml:space="preserve">29 122 </t>
  </si>
  <si>
    <t>31 122</t>
  </si>
  <si>
    <t>Izdelava nevezane nosilne plasti gramoza v debelini 21 do 30 cm (tampon 0/32 prodec).</t>
  </si>
  <si>
    <t>3.1.3 VEZANE ZGORNJE NOSILNE IN NOSILNOOBRABNE PLASTI Z BITUMENSKIMI VEZIVI</t>
  </si>
  <si>
    <t>Izravnava asfaltne podlage z bituminiziranim drobljencem zrnavosti 0/16 mm. AC 16 base B50/70 A3.</t>
  </si>
  <si>
    <t>t</t>
  </si>
  <si>
    <t>31 336</t>
  </si>
  <si>
    <t>31 342</t>
  </si>
  <si>
    <t>3.2 OBRABNE PLASTI</t>
  </si>
  <si>
    <t>32 293</t>
  </si>
  <si>
    <r>
      <t>m</t>
    </r>
    <r>
      <rPr>
        <vertAlign val="superscript"/>
        <sz val="10"/>
        <rFont val="ISOCPEUR"/>
        <family val="2"/>
        <charset val="238"/>
      </rPr>
      <t>2</t>
    </r>
  </si>
  <si>
    <t>Izdelava bankine iz drobljenca, široke do 0,50 m.</t>
  </si>
  <si>
    <t>36 131</t>
  </si>
  <si>
    <t>Izdelava bankine iz drobljenca, široke 0,51 do 0,75 m</t>
  </si>
  <si>
    <t>36 132</t>
  </si>
  <si>
    <t>Izdelava zgornje nosilne plasti bituminiziranega drobljenca zrnavosti 0/22 mm v debelini 6 cm. AC 22 base B50/70 A3 Z5 - priključki.</t>
  </si>
  <si>
    <t>Izdelava zgornje nosilne plasti bituminiziranega drobljenca zrnavosti 0/22 mm v debelini 6 cm. AC 22 base B50/70 A3 Z5 - vozišče.</t>
  </si>
  <si>
    <t>Izdelava obrabne in zaporne plasti bitumenskega betona BB 11s iz zmesi zrn iz silikatnih kamnin in cestogradbenega bitumna v debelini 40 mm - AC 11 surf B50/70 A3 Z2-S  - vozišče.</t>
  </si>
  <si>
    <t>Izdelava obrabne in zaporne plasti bitumenskega betona BB 11s iz zmesi zrn iz silikatnih kamnin in cestogradbenega bitumna v debelini 40 mm - AC 11 surf B50/70 A3 Z2-S  - priključki.</t>
  </si>
  <si>
    <t>11 311</t>
  </si>
  <si>
    <r>
      <t>Postavitev in zavarovanje profilov za zakoličbo objekta s površino do 50 m</t>
    </r>
    <r>
      <rPr>
        <vertAlign val="superscript"/>
        <sz val="10"/>
        <rFont val="Frutiger"/>
        <charset val="238"/>
      </rPr>
      <t>2</t>
    </r>
    <r>
      <rPr>
        <sz val="10"/>
        <rFont val="Frutiger"/>
        <charset val="238"/>
      </rPr>
      <t>.</t>
    </r>
  </si>
  <si>
    <t>Izkop vezljive zemljine/zrnate kamnine – 3. kategorije za temelje, kanalske rove, prepuste, jaške in drenaže, širine 1,1 do 2,0 m in globine do 1,0 m – ročno, planiranje dna ročno. (naklon brežin 70°) (30%)</t>
  </si>
  <si>
    <t>Izkop mehke kamnine – 4. kategorije za temelje, kanalske rove, prepuste, jaške in drenaže, širine 1,1 do 2,0 m in globine 1,1 do 2,0 m. (naklon brežin 70°) (70%)</t>
  </si>
  <si>
    <t>Tlakovanje jarka z lomljencem, debelina 20 cm, stiki zapolnjeni s cementno malto, na podložni plasti cementnega betona, debeli 15 cm.</t>
  </si>
  <si>
    <t>Izkop vezljive zemljine/zrnate kamnine – 3. kategorije za temelje, kanalske rove, prepuste, jaške in drenaže, širine 1,1 do 2,0 m in globine 2,1 do 4,0 m – ročno, planiranje dna ročno. (naklon brežin 70°) (30%)</t>
  </si>
  <si>
    <t>21 373</t>
  </si>
  <si>
    <t>Izkop mehke kamnine – 4. kategorije za temelje, kanalske rove, prepuste, jaške in drenaže, širine 1,1 do 2,0 m in globine 2,1 do 4,0 m. (naklon brežin 70°) (70%)</t>
  </si>
  <si>
    <t>21 375</t>
  </si>
  <si>
    <t>42 433</t>
  </si>
  <si>
    <t xml:space="preserve">Izdelava izcednice (barbakane) iz gibljive plastične cevi, premera 10 cm, dolžine nad 100 cm. </t>
  </si>
  <si>
    <t>PE cevi DN110, dolžine 120 cm.</t>
  </si>
  <si>
    <t>Tlakovanje izpusta horizontalne drenaže.</t>
  </si>
  <si>
    <t>25 293</t>
  </si>
  <si>
    <t>Izdelava pete za oporo zaščiti brežine iz lomljenca v cementnem betonu.</t>
  </si>
  <si>
    <t>Razmerje kamen/beton C25/30 je 70/30.</t>
  </si>
  <si>
    <t>25 232</t>
  </si>
  <si>
    <t>Zaščita brežine z roliranjem v debelini nad 30 cm.</t>
  </si>
  <si>
    <t>Dobava in pokončna vgraditev PE rebrastih cevi DN 160, dolžine 100 cm med zaščito brežine ali bankine s kamnom v betonu z osnim odmikom od roba vozišča 62 cm. Cev se zapolni z naravnim agregatom 0/4 in zluži za kasnejše zabijanje stebričkov JVO N2 W2. Razdaljo med cevmi se prilagodi glede na specifikacijo proizvajalca JVO.</t>
  </si>
  <si>
    <t>Obnova in zavarovanje zakoličbe trase komunalnih vodov v gričevnatem terenu.</t>
  </si>
  <si>
    <t>11 132</t>
  </si>
  <si>
    <t>Tlakovanje jarka z lomljencem, debelina 20 cm, stiki zapolnjeni s cementno malto, na podložni plasti cementnega betona C16/20, debeli 15 cm. Skupna debelina je 30 cm.</t>
  </si>
  <si>
    <t>Izkop mehke kamnine – 4. kategorije za temelje, kanalske rove, prepuste, jaške in drenaže, širine do 1,0 m in globine do 1,0 m.</t>
  </si>
  <si>
    <t>21 315</t>
  </si>
  <si>
    <t>Izvedba priklopa PE drenaže DN125 na betonski jašek z vrtanjem, ustavitvijo gumijastega tesnila DN125 in obbetoniranjem cevi C12/15 v debelini 15 cm.</t>
  </si>
  <si>
    <r>
      <t>Izdelava vzdolžne in prečne drenaže, globoke do 1,0 m, na podložni plasti iz cementnega betona, s trdimi plastičnimi cevmi premera 15 cm. (PE drenažna cev DN125, 360°; filterski geosintetik (npr. TenCate Polyelt TS30) skladno z zahtevami Posebnih tehničnih pogojev  za zemeljska dela - III. knjiga ter Spremembe in dopolnitve, V. knjiga , Stran 7, l=3,20 m; beton C8/10, 0.086 m</t>
    </r>
    <r>
      <rPr>
        <vertAlign val="superscript"/>
        <sz val="10"/>
        <rFont val="Frutiger"/>
        <charset val="238"/>
      </rPr>
      <t>3</t>
    </r>
    <r>
      <rPr>
        <sz val="10"/>
        <rFont val="Frutiger"/>
        <charset val="238"/>
      </rPr>
      <t>/m'; drenažni nasip 16/32 0.33 m</t>
    </r>
    <r>
      <rPr>
        <vertAlign val="superscript"/>
        <sz val="10"/>
        <rFont val="Frutiger"/>
        <charset val="238"/>
      </rPr>
      <t>3</t>
    </r>
    <r>
      <rPr>
        <sz val="10"/>
        <rFont val="Frutiger"/>
        <charset val="238"/>
      </rPr>
      <t>/m')</t>
    </r>
  </si>
  <si>
    <t>41 441</t>
  </si>
  <si>
    <t>Zavarovanje dna kadunjastega jarka s plastjo bitumenskega betona, debelo 4 cm AC 11 surf B50/70 A3 Z2-S, in plastjo bituminiziranega drobljenca AC 22 base B50/70 A3 Z5, debelo 6 cm, širokega 50 cm.</t>
  </si>
  <si>
    <t>Izdelava asfaltne, povozne asfaltne mulde na podložni plasti iz tampona skupaj ročnim izkopom za obliko polkrožne mulde, š=0,5 m, h=5 cm. Vse komplet s pripravo tamponske podlage in uvaljanjem.</t>
  </si>
  <si>
    <t>Izvedba polkrožne mude  š=1,00 m, h=10 cm tlakovane z lomljencem, debelina 20 cm, stiki zapolnjeni s cementno malto, na podložni plasti cementnega betona C16/20, debeli 15 cm. Skupna debelina je 30 cm.</t>
  </si>
  <si>
    <t>Izkop za drenažo. (naklon brežin 10:1)</t>
  </si>
  <si>
    <t>12 412</t>
  </si>
  <si>
    <t>Porušitev in odstranitev prepusta iz cevi s premerom 61 do 100 cm.</t>
  </si>
  <si>
    <t>m1</t>
  </si>
  <si>
    <t>12 495</t>
  </si>
  <si>
    <t>Porušitev in odstranitev cementnega betona.</t>
  </si>
  <si>
    <t>12 436</t>
  </si>
  <si>
    <t>Porušitev in odstranitev glave prepusta s premerom 61 do 100 cm.</t>
  </si>
  <si>
    <t>Porušitev in odstranitev NL pokrova dim. 600x600, nosilnosto C250 vključno z AB vencem.</t>
  </si>
  <si>
    <t>Porušitev in odstranitev AB pokrova dim. 600x600, nosilnosto B125 vključno z AB vencem.</t>
  </si>
  <si>
    <t>Porušitev in odstranitev NL rešetke dim. DN600, nosilnosto B250 vključno z AB vencem.</t>
  </si>
  <si>
    <t>Porušitev in odstranitev NL rešetke dim. 400x400, nosilnosto B250 vključno z AB vencem.</t>
  </si>
  <si>
    <t>45 116</t>
  </si>
  <si>
    <t>Izdelava prepusta krožnega prereza iz cevi iz cementnega betona s premerom 100 cm.</t>
  </si>
  <si>
    <t>45 134</t>
  </si>
  <si>
    <t>45 215</t>
  </si>
  <si>
    <r>
      <t>Izdelava obloge (obbetoniranje) prepusta krožnega prereza iz cevi s premerom 100 cm s cementnim betonom. (1,61 m</t>
    </r>
    <r>
      <rPr>
        <vertAlign val="superscript"/>
        <sz val="10"/>
        <rFont val="Frutiger"/>
        <charset val="238"/>
      </rPr>
      <t>3</t>
    </r>
    <r>
      <rPr>
        <sz val="10"/>
        <rFont val="Frutiger"/>
        <charset val="238"/>
      </rPr>
      <t>/m')</t>
    </r>
  </si>
  <si>
    <t>Izdelava poševne vtočne ali iztočne glave prepusta krožnega prereza iz cementnega betona C16/20 s premerom 100 cm.</t>
  </si>
  <si>
    <t>4.2 GLOBINSKO ODVODNJAVANJE - KANALIZACIJA</t>
  </si>
  <si>
    <t>Izdelava kanalizacije iz cevi iz polietilena, vgrajenih na planumu izkopa, premera 40 cm, v globini do 1,0 m.</t>
  </si>
  <si>
    <t>43 175</t>
  </si>
  <si>
    <t>43 176</t>
  </si>
  <si>
    <t>43 177</t>
  </si>
  <si>
    <t>Izdelava kanalizacije iz cevi iz polietilena, vgrajenih na planumu izkopa, premera 50 cm, v globini do 1,0 m.</t>
  </si>
  <si>
    <t>Izdelava kanalizacije iz cevi iz polietilena, vgrajenih na planumu izkopa, premera 60 cm, v globini do 1,0 m.</t>
  </si>
  <si>
    <t>43 285</t>
  </si>
  <si>
    <r>
      <t>Obbetoniranje cevi za kanalizacijo s cementnim betonom C 12/15, po detajlu iz načrta, premera 40 cm.  (0.226 m</t>
    </r>
    <r>
      <rPr>
        <vertAlign val="superscript"/>
        <sz val="10"/>
        <rFont val="Frutiger"/>
        <charset val="238"/>
      </rPr>
      <t>3</t>
    </r>
    <r>
      <rPr>
        <sz val="10"/>
        <rFont val="Frutiger"/>
        <charset val="238"/>
      </rPr>
      <t>/m')</t>
    </r>
  </si>
  <si>
    <t>43 286</t>
  </si>
  <si>
    <t>43 287</t>
  </si>
  <si>
    <t>Doplačilo za izdelavo kanalizacije v globini 1,1 do 2 m s cevmi premera 31 do 60 cm.</t>
  </si>
  <si>
    <t>43 512</t>
  </si>
  <si>
    <t>PE rebrasta cev DN600, SN8</t>
  </si>
  <si>
    <t>PE rebrasta cev DN400, SN8</t>
  </si>
  <si>
    <t>PE rebrasta cev DN500, SN8</t>
  </si>
  <si>
    <t>Izdelava jaška iz cementnega betona, krožnega prereza s premerom 60 cm, globokega 1,5 do 2,0 m.</t>
  </si>
  <si>
    <t>44 143</t>
  </si>
  <si>
    <t>44 845</t>
  </si>
  <si>
    <t>Dobava in vgraditev rešetke iz duktilne litine z nosilnostjo 250 kN, krožnega prereza s premerom 600 mm</t>
  </si>
  <si>
    <t>44 841</t>
  </si>
  <si>
    <t>Dobava in vgraditev pokrova iz duktilne litine z nosilnostjo 400 kN, krožnega prereza s premerom 600 mm</t>
  </si>
  <si>
    <t>44 972</t>
  </si>
  <si>
    <t>Komplet z izdelavo 25 cm debelega AB venca iz betona C20/25.</t>
  </si>
  <si>
    <t>Jašek/peskolov iz betonskih cevi DN600 na 5 cm podložnega betona C8/10 in 10 cm betonske podlage C25/30. Komplet z izvedbo vtokov in iztokov cevi.</t>
  </si>
  <si>
    <t>Dobava in vgraditev rešetke iz duktilne litine z nosilnostjo 250 kN, s prerezom 400/400 mm</t>
  </si>
  <si>
    <t>od km 1+475 do km 2+0- 1. faza</t>
  </si>
  <si>
    <r>
      <t>Obbetoniranje cevi za kanalizacijo s cementnim betonom C 12/15, po detajlu iz načrta, premera 50 cm.  (0.294 m</t>
    </r>
    <r>
      <rPr>
        <vertAlign val="superscript"/>
        <sz val="10"/>
        <rFont val="Frutiger"/>
        <charset val="238"/>
      </rPr>
      <t>3</t>
    </r>
    <r>
      <rPr>
        <sz val="10"/>
        <rFont val="Frutiger"/>
        <charset val="238"/>
      </rPr>
      <t>/m')</t>
    </r>
  </si>
  <si>
    <r>
      <t>Obbetoniranje cevi za kanalizacijo s cementnim betonom C 12/15, po detajlu iz načrta, premera 60 cm.  (0.370 m</t>
    </r>
    <r>
      <rPr>
        <vertAlign val="superscript"/>
        <sz val="10"/>
        <rFont val="Frutiger"/>
        <charset val="238"/>
      </rPr>
      <t>3</t>
    </r>
    <r>
      <rPr>
        <sz val="10"/>
        <rFont val="Frutiger"/>
        <charset val="238"/>
      </rPr>
      <t>/m')</t>
    </r>
  </si>
  <si>
    <t>6.2 OZNAČBE NA VOZIŠČIH</t>
  </si>
  <si>
    <t>Doplačilo za škarpiranje brežin.</t>
  </si>
  <si>
    <t>Ureditev planuma temeljnih tal vezljive zemljine – 3. kategorije  - planum plomb in priključkov.</t>
  </si>
  <si>
    <t>Ureditev planuma temeljnih tal trde kamnine – 4. kategorije  - planum plomb in priključkov.</t>
  </si>
  <si>
    <t>Izdelava posteljice iz mešanih kamnitih zrn v debelini 30 cm. (prod 0/63) - plombe in priključki</t>
  </si>
  <si>
    <t>Ureditev planuma nasipa, zasipa, klina ali posteljice iz zrnate kamnine – 3. kategorije - planum plomb in priključkov.</t>
  </si>
  <si>
    <t>Izdelava nevezane nosilne plasti gramoza v debelini 21 do 30 cm (tampon 0/32 prodec). - priključki in plombe</t>
  </si>
  <si>
    <t>Tri (3) točke na 5-10 m kamnite zložbe ali rolirane brežine.</t>
  </si>
  <si>
    <r>
      <t>Izdelava priključka nove meteorne kanalizacije iz PE rebraste cevi DN400 na obstoječo meteorno kanalizacijsko BC cev/jašek z vsemi pomožnimi deli in obbetoniranjem z betonom C12/15 (0.226 m</t>
    </r>
    <r>
      <rPr>
        <vertAlign val="superscript"/>
        <sz val="10"/>
        <rFont val="Frutiger"/>
        <charset val="238"/>
      </rPr>
      <t>3</t>
    </r>
    <r>
      <rPr>
        <sz val="10"/>
        <rFont val="Frutiger"/>
        <charset val="238"/>
      </rPr>
      <t>)</t>
    </r>
  </si>
  <si>
    <r>
      <t>Izdelava priključka nove meteorne kanalizacije iz PE rebraste cevi DN500 na obstoječo meteorno kanalizacijsko BC cev/jašek z vsemi pomožnimi deli in obbetoniranjem z betonom C12/15 (0.294 m</t>
    </r>
    <r>
      <rPr>
        <vertAlign val="superscript"/>
        <sz val="10"/>
        <rFont val="Frutiger"/>
        <charset val="238"/>
      </rPr>
      <t>3</t>
    </r>
    <r>
      <rPr>
        <sz val="10"/>
        <rFont val="Frutiger"/>
        <charset val="238"/>
      </rPr>
      <t>)</t>
    </r>
  </si>
  <si>
    <r>
      <t>Izdelava priključka nove meteorne kanalizacije iz PE rebraste cevi DN600 na obstoječo meteorno kanalizacijsko BC cev/jašek z vsemi pomožnimi deli in obbetoniranjem z betonom C12/15 (0.370 m</t>
    </r>
    <r>
      <rPr>
        <vertAlign val="superscript"/>
        <sz val="10"/>
        <rFont val="Frutiger"/>
        <charset val="238"/>
      </rPr>
      <t>3</t>
    </r>
    <r>
      <rPr>
        <sz val="10"/>
        <rFont val="Frutiger"/>
        <charset val="238"/>
      </rPr>
      <t>)</t>
    </r>
  </si>
  <si>
    <t>24 219</t>
  </si>
  <si>
    <t>Zasip z zrnato kamnino – 3. kategorije z dobavo iz gramoznice. Prodec 0/32 ter komprimiranje v plasteh po 20 cm.</t>
  </si>
  <si>
    <t>C. Zaščite brežin in bankin</t>
  </si>
  <si>
    <t>D. Tuje storitve</t>
  </si>
  <si>
    <t>Nepredvidena dela</t>
  </si>
  <si>
    <t>od km 1+475 do km 1+780 (l=305 m) - 1. faza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</si>
</sst>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indexed="6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38"/>
    </font>
    <font>
      <sz val="10"/>
      <name val="Helv"/>
      <charset val="204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indexed="8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7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8"/>
      <color indexed="60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color indexed="23"/>
      <name val="Arial"/>
      <family val="2"/>
      <charset val="238"/>
    </font>
    <font>
      <sz val="8"/>
      <color indexed="52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color indexed="52"/>
      <name val="Arial"/>
      <family val="2"/>
      <charset val="238"/>
    </font>
    <font>
      <sz val="8"/>
      <color indexed="2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Century Gothic CE"/>
      <charset val="238"/>
    </font>
    <font>
      <i/>
      <sz val="10"/>
      <name val="SL Dutch"/>
    </font>
    <font>
      <sz val="10"/>
      <name val="Frutiger"/>
      <charset val="238"/>
    </font>
    <font>
      <b/>
      <sz val="10"/>
      <color indexed="62"/>
      <name val="Frutiger"/>
      <charset val="238"/>
    </font>
    <font>
      <sz val="10"/>
      <color indexed="17"/>
      <name val="Frutiger"/>
      <charset val="238"/>
    </font>
    <font>
      <b/>
      <i/>
      <sz val="13"/>
      <color indexed="62"/>
      <name val="Frutiger"/>
      <charset val="238"/>
    </font>
    <font>
      <b/>
      <i/>
      <sz val="12"/>
      <color indexed="62"/>
      <name val="Frutiger"/>
      <charset val="238"/>
    </font>
    <font>
      <i/>
      <sz val="10"/>
      <color indexed="62"/>
      <name val="Frutiger"/>
      <charset val="238"/>
    </font>
    <font>
      <b/>
      <i/>
      <sz val="14"/>
      <color indexed="62"/>
      <name val="Frutiger"/>
      <charset val="238"/>
    </font>
    <font>
      <b/>
      <i/>
      <sz val="11"/>
      <color indexed="18"/>
      <name val="Frutiger"/>
      <charset val="238"/>
    </font>
    <font>
      <b/>
      <i/>
      <sz val="11"/>
      <color indexed="17"/>
      <name val="Frutiger"/>
      <charset val="238"/>
    </font>
    <font>
      <b/>
      <i/>
      <sz val="11"/>
      <color indexed="8"/>
      <name val="Frutiger"/>
      <charset val="238"/>
    </font>
    <font>
      <b/>
      <i/>
      <sz val="11"/>
      <name val="Frutiger"/>
      <charset val="238"/>
    </font>
    <font>
      <b/>
      <i/>
      <sz val="10"/>
      <color indexed="8"/>
      <name val="Frutiger"/>
      <charset val="238"/>
    </font>
    <font>
      <b/>
      <i/>
      <sz val="10"/>
      <name val="Frutiger"/>
      <charset val="238"/>
    </font>
    <font>
      <sz val="10"/>
      <color indexed="8"/>
      <name val="Frutiger"/>
      <charset val="238"/>
    </font>
    <font>
      <b/>
      <i/>
      <sz val="12"/>
      <name val="Frutiger"/>
      <charset val="238"/>
    </font>
    <font>
      <b/>
      <sz val="10"/>
      <name val="Frutiger"/>
      <charset val="238"/>
    </font>
    <font>
      <b/>
      <sz val="11"/>
      <name val="Frutiger"/>
      <charset val="238"/>
    </font>
    <font>
      <b/>
      <i/>
      <sz val="10"/>
      <color indexed="62"/>
      <name val="Frutiger"/>
      <charset val="238"/>
    </font>
    <font>
      <sz val="11"/>
      <name val="Frutiger"/>
      <charset val="238"/>
    </font>
    <font>
      <b/>
      <i/>
      <sz val="16"/>
      <color indexed="62"/>
      <name val="Frutiger"/>
      <charset val="238"/>
    </font>
    <font>
      <vertAlign val="superscript"/>
      <sz val="10"/>
      <name val="Frutiger"/>
      <charset val="238"/>
    </font>
    <font>
      <sz val="10"/>
      <color indexed="12"/>
      <name val="Frutiger"/>
      <charset val="238"/>
    </font>
    <font>
      <sz val="10"/>
      <color indexed="9"/>
      <name val="Frutiger"/>
      <charset val="238"/>
    </font>
    <font>
      <b/>
      <sz val="10"/>
      <color indexed="8"/>
      <name val="Frutiger"/>
      <charset val="238"/>
    </font>
    <font>
      <sz val="10"/>
      <color indexed="10"/>
      <name val="Frutiger"/>
      <charset val="238"/>
    </font>
    <font>
      <b/>
      <i/>
      <sz val="10"/>
      <color indexed="18"/>
      <name val="Frutiger"/>
      <charset val="238"/>
    </font>
    <font>
      <b/>
      <i/>
      <sz val="10"/>
      <color indexed="17"/>
      <name val="Frutiger"/>
      <charset val="238"/>
    </font>
    <font>
      <i/>
      <sz val="10"/>
      <name val="Frutiger"/>
      <charset val="238"/>
    </font>
    <font>
      <b/>
      <i/>
      <sz val="8"/>
      <name val="Frutiger"/>
      <charset val="238"/>
    </font>
    <font>
      <b/>
      <i/>
      <sz val="7"/>
      <name val="Frutiger"/>
      <charset val="238"/>
    </font>
    <font>
      <sz val="10"/>
      <color indexed="24"/>
      <name val="Frutiger"/>
      <charset val="238"/>
    </font>
    <font>
      <sz val="10"/>
      <name val="Symbol"/>
      <family val="1"/>
      <charset val="2"/>
    </font>
    <font>
      <sz val="10"/>
      <name val="ISOCPEUR"/>
      <family val="2"/>
      <charset val="238"/>
    </font>
    <font>
      <vertAlign val="superscript"/>
      <sz val="10"/>
      <name val="ISOCPEUR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105">
    <xf numFmtId="0" fontId="0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2" borderId="0" applyNumberFormat="0" applyBorder="0" applyAlignment="0" applyProtection="0"/>
    <xf numFmtId="0" fontId="23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6" fillId="5" borderId="0" applyNumberFormat="0" applyBorder="0" applyAlignment="0" applyProtection="0"/>
    <xf numFmtId="0" fontId="7" fillId="11" borderId="1" applyNumberFormat="0" applyAlignment="0" applyProtection="0"/>
    <xf numFmtId="0" fontId="8" fillId="23" borderId="2" applyNumberFormat="0" applyAlignment="0" applyProtection="0"/>
    <xf numFmtId="0" fontId="25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1" applyNumberFormat="0" applyAlignment="0" applyProtection="0"/>
    <xf numFmtId="0" fontId="26" fillId="11" borderId="6" applyNumberFormat="0" applyAlignment="0" applyProtection="0"/>
    <xf numFmtId="0" fontId="15" fillId="0" borderId="7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8" fillId="0" borderId="0"/>
    <xf numFmtId="1" fontId="39" fillId="0" borderId="0"/>
    <xf numFmtId="0" fontId="16" fillId="13" borderId="0" applyNumberFormat="0" applyBorder="0" applyAlignment="0" applyProtection="0"/>
    <xf numFmtId="0" fontId="30" fillId="13" borderId="0" applyNumberFormat="0" applyBorder="0" applyAlignment="0" applyProtection="0"/>
    <xf numFmtId="0" fontId="1" fillId="0" borderId="0"/>
    <xf numFmtId="0" fontId="17" fillId="0" borderId="0"/>
    <xf numFmtId="0" fontId="17" fillId="0" borderId="0"/>
    <xf numFmtId="0" fontId="1" fillId="0" borderId="0"/>
    <xf numFmtId="0" fontId="4" fillId="7" borderId="8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7" borderId="8" applyNumberFormat="0" applyFont="0" applyAlignment="0" applyProtection="0"/>
    <xf numFmtId="0" fontId="1" fillId="7" borderId="8" applyNumberFormat="0" applyFont="0" applyAlignment="0" applyProtection="0"/>
    <xf numFmtId="0" fontId="1" fillId="7" borderId="8" applyNumberFormat="0" applyFont="0" applyAlignment="0" applyProtection="0"/>
    <xf numFmtId="0" fontId="31" fillId="0" borderId="0" applyNumberFormat="0" applyFill="0" applyBorder="0" applyAlignment="0" applyProtection="0"/>
    <xf numFmtId="0" fontId="18" fillId="11" borderId="6" applyNumberFormat="0" applyAlignment="0" applyProtection="0"/>
    <xf numFmtId="0" fontId="3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33" fillId="0" borderId="7" applyNumberFormat="0" applyFill="0" applyAlignment="0" applyProtection="0"/>
    <xf numFmtId="0" fontId="34" fillId="23" borderId="2" applyNumberFormat="0" applyAlignment="0" applyProtection="0"/>
    <xf numFmtId="0" fontId="35" fillId="11" borderId="1" applyNumberFormat="0" applyAlignment="0" applyProtection="0"/>
    <xf numFmtId="0" fontId="36" fillId="5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3" fillId="4" borderId="1" applyNumberFormat="0" applyAlignment="0" applyProtection="0"/>
    <xf numFmtId="0" fontId="37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277">
    <xf numFmtId="0" fontId="0" fillId="0" borderId="0" xfId="0"/>
    <xf numFmtId="0" fontId="40" fillId="0" borderId="0" xfId="0" applyFont="1"/>
    <xf numFmtId="0" fontId="42" fillId="0" borderId="0" xfId="0" applyFont="1" applyAlignment="1" applyProtection="1">
      <alignment vertical="top"/>
    </xf>
    <xf numFmtId="0" fontId="40" fillId="0" borderId="0" xfId="0" applyFont="1" applyAlignment="1" applyProtection="1">
      <alignment vertical="top" wrapText="1"/>
    </xf>
    <xf numFmtId="0" fontId="42" fillId="0" borderId="0" xfId="0" applyFont="1" applyAlignment="1" applyProtection="1">
      <alignment horizontal="center"/>
    </xf>
    <xf numFmtId="4" fontId="42" fillId="0" borderId="0" xfId="0" applyNumberFormat="1" applyFont="1" applyAlignment="1" applyProtection="1"/>
    <xf numFmtId="4" fontId="40" fillId="0" borderId="0" xfId="0" applyNumberFormat="1" applyFont="1" applyAlignment="1" applyProtection="1">
      <protection locked="0"/>
    </xf>
    <xf numFmtId="4" fontId="40" fillId="0" borderId="0" xfId="0" applyNumberFormat="1" applyFont="1" applyAlignment="1" applyProtection="1"/>
    <xf numFmtId="0" fontId="45" fillId="0" borderId="0" xfId="0" applyFont="1" applyFill="1" applyBorder="1" applyAlignment="1" applyProtection="1">
      <alignment horizontal="center" vertical="top"/>
    </xf>
    <xf numFmtId="0" fontId="40" fillId="0" borderId="0" xfId="0" applyFont="1" applyFill="1"/>
    <xf numFmtId="4" fontId="42" fillId="0" borderId="0" xfId="0" applyNumberFormat="1" applyFont="1" applyBorder="1" applyAlignment="1" applyProtection="1"/>
    <xf numFmtId="4" fontId="40" fillId="0" borderId="0" xfId="0" applyNumberFormat="1" applyFont="1" applyBorder="1" applyAlignment="1" applyProtection="1">
      <protection locked="0"/>
    </xf>
    <xf numFmtId="4" fontId="40" fillId="0" borderId="0" xfId="0" applyNumberFormat="1" applyFont="1" applyBorder="1" applyAlignment="1" applyProtection="1"/>
    <xf numFmtId="4" fontId="40" fillId="0" borderId="0" xfId="0" applyNumberFormat="1" applyFont="1"/>
    <xf numFmtId="0" fontId="47" fillId="0" borderId="10" xfId="0" applyFont="1" applyBorder="1" applyAlignment="1" applyProtection="1">
      <alignment vertical="top"/>
    </xf>
    <xf numFmtId="0" fontId="47" fillId="0" borderId="11" xfId="0" applyFont="1" applyBorder="1" applyAlignment="1" applyProtection="1">
      <alignment vertical="top"/>
    </xf>
    <xf numFmtId="0" fontId="47" fillId="0" borderId="11" xfId="0" applyFont="1" applyBorder="1" applyAlignment="1" applyProtection="1">
      <alignment horizontal="center"/>
    </xf>
    <xf numFmtId="4" fontId="47" fillId="0" borderId="11" xfId="0" applyNumberFormat="1" applyFont="1" applyBorder="1" applyAlignment="1" applyProtection="1"/>
    <xf numFmtId="4" fontId="47" fillId="0" borderId="12" xfId="0" applyNumberFormat="1" applyFont="1" applyBorder="1" applyAlignment="1" applyProtection="1">
      <protection locked="0"/>
    </xf>
    <xf numFmtId="4" fontId="47" fillId="0" borderId="13" xfId="0" applyNumberFormat="1" applyFont="1" applyBorder="1" applyAlignment="1" applyProtection="1"/>
    <xf numFmtId="0" fontId="48" fillId="0" borderId="0" xfId="0" applyFont="1" applyBorder="1" applyAlignment="1" applyProtection="1">
      <alignment vertical="top"/>
    </xf>
    <xf numFmtId="0" fontId="49" fillId="0" borderId="0" xfId="0" applyFont="1" applyBorder="1" applyAlignment="1" applyProtection="1">
      <alignment vertical="top"/>
    </xf>
    <xf numFmtId="0" fontId="49" fillId="0" borderId="0" xfId="0" applyFont="1" applyBorder="1" applyAlignment="1" applyProtection="1">
      <alignment horizontal="center"/>
    </xf>
    <xf numFmtId="4" fontId="49" fillId="0" borderId="0" xfId="0" applyNumberFormat="1" applyFont="1" applyBorder="1" applyAlignment="1" applyProtection="1"/>
    <xf numFmtId="4" fontId="50" fillId="0" borderId="0" xfId="0" applyNumberFormat="1" applyFont="1" applyBorder="1" applyAlignment="1" applyProtection="1">
      <protection locked="0"/>
    </xf>
    <xf numFmtId="4" fontId="47" fillId="0" borderId="0" xfId="0" applyNumberFormat="1" applyFont="1" applyBorder="1" applyAlignment="1" applyProtection="1"/>
    <xf numFmtId="4" fontId="47" fillId="0" borderId="11" xfId="0" applyNumberFormat="1" applyFont="1" applyBorder="1" applyProtection="1"/>
    <xf numFmtId="4" fontId="47" fillId="0" borderId="12" xfId="0" applyNumberFormat="1" applyFont="1" applyBorder="1" applyProtection="1">
      <protection locked="0"/>
    </xf>
    <xf numFmtId="4" fontId="47" fillId="0" borderId="13" xfId="0" applyNumberFormat="1" applyFont="1" applyBorder="1" applyProtection="1"/>
    <xf numFmtId="0" fontId="51" fillId="0" borderId="0" xfId="0" applyFont="1" applyAlignment="1" applyProtection="1">
      <alignment vertical="top"/>
    </xf>
    <xf numFmtId="0" fontId="52" fillId="0" borderId="0" xfId="0" applyFont="1" applyAlignment="1" applyProtection="1">
      <alignment vertical="top" wrapText="1"/>
    </xf>
    <xf numFmtId="0" fontId="51" fillId="0" borderId="0" xfId="0" applyFont="1" applyAlignment="1" applyProtection="1">
      <alignment horizontal="center"/>
    </xf>
    <xf numFmtId="4" fontId="51" fillId="0" borderId="0" xfId="0" applyNumberFormat="1" applyFont="1" applyAlignment="1" applyProtection="1"/>
    <xf numFmtId="4" fontId="52" fillId="0" borderId="0" xfId="0" applyNumberFormat="1" applyFont="1" applyBorder="1" applyAlignment="1" applyProtection="1">
      <protection locked="0"/>
    </xf>
    <xf numFmtId="4" fontId="52" fillId="0" borderId="0" xfId="0" applyNumberFormat="1" applyFont="1" applyBorder="1" applyAlignment="1" applyProtection="1"/>
    <xf numFmtId="4" fontId="44" fillId="24" borderId="14" xfId="0" applyNumberFormat="1" applyFont="1" applyFill="1" applyBorder="1" applyAlignment="1" applyProtection="1"/>
    <xf numFmtId="4" fontId="44" fillId="24" borderId="15" xfId="0" applyNumberFormat="1" applyFont="1" applyFill="1" applyBorder="1" applyAlignment="1" applyProtection="1"/>
    <xf numFmtId="4" fontId="44" fillId="24" borderId="16" xfId="0" applyNumberFormat="1" applyFont="1" applyFill="1" applyBorder="1" applyAlignment="1" applyProtection="1"/>
    <xf numFmtId="0" fontId="53" fillId="0" borderId="0" xfId="0" applyFont="1" applyBorder="1"/>
    <xf numFmtId="0" fontId="40" fillId="0" borderId="0" xfId="0" applyFont="1" applyBorder="1"/>
    <xf numFmtId="0" fontId="54" fillId="0" borderId="0" xfId="0" applyFont="1" applyBorder="1" applyProtection="1"/>
    <xf numFmtId="0" fontId="53" fillId="0" borderId="0" xfId="0" applyFont="1"/>
    <xf numFmtId="0" fontId="54" fillId="0" borderId="17" xfId="0" applyFont="1" applyBorder="1" applyAlignment="1" applyProtection="1"/>
    <xf numFmtId="9" fontId="54" fillId="0" borderId="17" xfId="0" applyNumberFormat="1" applyFont="1" applyBorder="1" applyAlignment="1" applyProtection="1"/>
    <xf numFmtId="4" fontId="54" fillId="0" borderId="17" xfId="0" applyNumberFormat="1" applyFont="1" applyBorder="1" applyProtection="1"/>
    <xf numFmtId="4" fontId="55" fillId="0" borderId="0" xfId="0" applyNumberFormat="1" applyFont="1" applyBorder="1" applyProtection="1"/>
    <xf numFmtId="0" fontId="54" fillId="0" borderId="18" xfId="0" applyFont="1" applyBorder="1" applyProtection="1"/>
    <xf numFmtId="4" fontId="54" fillId="0" borderId="0" xfId="0" applyNumberFormat="1" applyFont="1" applyBorder="1" applyProtection="1"/>
    <xf numFmtId="0" fontId="56" fillId="0" borderId="0" xfId="0" applyFont="1"/>
    <xf numFmtId="4" fontId="56" fillId="0" borderId="0" xfId="0" applyNumberFormat="1" applyFont="1"/>
    <xf numFmtId="0" fontId="54" fillId="25" borderId="14" xfId="0" applyFont="1" applyFill="1" applyBorder="1"/>
    <xf numFmtId="0" fontId="44" fillId="26" borderId="15" xfId="0" applyFont="1" applyFill="1" applyBorder="1" applyAlignment="1" applyProtection="1"/>
    <xf numFmtId="0" fontId="44" fillId="26" borderId="16" xfId="0" applyFont="1" applyFill="1" applyBorder="1" applyAlignment="1" applyProtection="1"/>
    <xf numFmtId="4" fontId="44" fillId="26" borderId="19" xfId="0" applyNumberFormat="1" applyFont="1" applyFill="1" applyBorder="1" applyProtection="1"/>
    <xf numFmtId="0" fontId="56" fillId="0" borderId="0" xfId="0" applyFont="1" applyBorder="1" applyProtection="1"/>
    <xf numFmtId="4" fontId="56" fillId="0" borderId="0" xfId="0" applyNumberFormat="1" applyFont="1" applyBorder="1" applyProtection="1"/>
    <xf numFmtId="0" fontId="52" fillId="0" borderId="0" xfId="0" applyFont="1" applyBorder="1" applyAlignment="1" applyProtection="1">
      <alignment vertical="top" wrapText="1"/>
    </xf>
    <xf numFmtId="4" fontId="57" fillId="0" borderId="0" xfId="0" applyNumberFormat="1" applyFont="1" applyFill="1" applyBorder="1" applyAlignment="1" applyProtection="1"/>
    <xf numFmtId="4" fontId="57" fillId="0" borderId="0" xfId="0" applyNumberFormat="1" applyFont="1" applyFill="1" applyBorder="1" applyAlignment="1" applyProtection="1">
      <protection locked="0"/>
    </xf>
    <xf numFmtId="0" fontId="58" fillId="0" borderId="0" xfId="0" applyFont="1" applyAlignment="1" applyProtection="1">
      <alignment horizontal="right"/>
    </xf>
    <xf numFmtId="0" fontId="40" fillId="0" borderId="0" xfId="0" applyFont="1" applyProtection="1"/>
    <xf numFmtId="49" fontId="56" fillId="0" borderId="0" xfId="0" applyNumberFormat="1" applyFont="1" applyAlignment="1" applyProtection="1">
      <alignment horizontal="left"/>
    </xf>
    <xf numFmtId="4" fontId="57" fillId="0" borderId="0" xfId="0" applyNumberFormat="1" applyFont="1" applyFill="1" applyBorder="1" applyAlignment="1" applyProtection="1">
      <alignment horizontal="right"/>
    </xf>
    <xf numFmtId="0" fontId="56" fillId="0" borderId="0" xfId="0" applyFont="1" applyAlignment="1" applyProtection="1">
      <alignment horizontal="left"/>
    </xf>
    <xf numFmtId="4" fontId="57" fillId="0" borderId="20" xfId="0" applyNumberFormat="1" applyFont="1" applyFill="1" applyBorder="1" applyAlignment="1" applyProtection="1"/>
    <xf numFmtId="4" fontId="57" fillId="0" borderId="20" xfId="0" applyNumberFormat="1" applyFont="1" applyFill="1" applyBorder="1" applyAlignment="1" applyProtection="1">
      <protection locked="0"/>
    </xf>
    <xf numFmtId="0" fontId="50" fillId="0" borderId="0" xfId="0" applyFont="1" applyBorder="1" applyAlignment="1" applyProtection="1">
      <alignment vertical="top" wrapText="1"/>
    </xf>
    <xf numFmtId="0" fontId="47" fillId="0" borderId="10" xfId="0" applyFont="1" applyBorder="1"/>
    <xf numFmtId="0" fontId="47" fillId="0" borderId="11" xfId="0" applyFont="1" applyBorder="1"/>
    <xf numFmtId="9" fontId="47" fillId="0" borderId="11" xfId="0" applyNumberFormat="1" applyFont="1" applyBorder="1" applyAlignment="1" applyProtection="1">
      <alignment horizontal="center"/>
    </xf>
    <xf numFmtId="0" fontId="47" fillId="0" borderId="0" xfId="0" applyFont="1" applyBorder="1" applyAlignment="1" applyProtection="1">
      <alignment vertical="top"/>
    </xf>
    <xf numFmtId="4" fontId="44" fillId="24" borderId="15" xfId="0" applyNumberFormat="1" applyFont="1" applyFill="1" applyBorder="1" applyAlignment="1" applyProtection="1">
      <alignment vertical="top"/>
    </xf>
    <xf numFmtId="0" fontId="54" fillId="0" borderId="0" xfId="0" applyFont="1" applyBorder="1" applyAlignment="1" applyProtection="1">
      <alignment vertical="top"/>
    </xf>
    <xf numFmtId="0" fontId="54" fillId="0" borderId="17" xfId="0" applyFont="1" applyBorder="1" applyAlignment="1" applyProtection="1">
      <alignment vertical="top"/>
    </xf>
    <xf numFmtId="0" fontId="54" fillId="25" borderId="15" xfId="0" applyFont="1" applyFill="1" applyBorder="1"/>
    <xf numFmtId="0" fontId="44" fillId="26" borderId="15" xfId="0" applyFont="1" applyFill="1" applyBorder="1" applyAlignment="1" applyProtection="1">
      <alignment vertical="top"/>
    </xf>
    <xf numFmtId="0" fontId="56" fillId="0" borderId="0" xfId="0" applyFont="1" applyBorder="1" applyAlignment="1" applyProtection="1">
      <alignment vertical="top"/>
    </xf>
    <xf numFmtId="0" fontId="53" fillId="0" borderId="0" xfId="0" applyFont="1" applyAlignment="1" applyProtection="1">
      <alignment vertical="top"/>
    </xf>
    <xf numFmtId="0" fontId="53" fillId="0" borderId="0" xfId="0" applyFont="1" applyAlignment="1" applyProtection="1">
      <alignment horizontal="center"/>
    </xf>
    <xf numFmtId="4" fontId="53" fillId="0" borderId="0" xfId="0" applyNumberFormat="1" applyFont="1" applyAlignment="1" applyProtection="1"/>
    <xf numFmtId="0" fontId="55" fillId="27" borderId="10" xfId="0" applyFont="1" applyFill="1" applyBorder="1" applyAlignment="1">
      <alignment horizontal="center" vertical="center" wrapText="1"/>
    </xf>
    <xf numFmtId="0" fontId="55" fillId="27" borderId="21" xfId="0" applyFont="1" applyFill="1" applyBorder="1" applyAlignment="1">
      <alignment horizontal="center" vertical="center" wrapText="1"/>
    </xf>
    <xf numFmtId="0" fontId="55" fillId="27" borderId="21" xfId="0" applyFont="1" applyFill="1" applyBorder="1" applyAlignment="1">
      <alignment horizontal="center" vertical="top" wrapText="1"/>
    </xf>
    <xf numFmtId="4" fontId="55" fillId="27" borderId="21" xfId="0" applyNumberFormat="1" applyFont="1" applyFill="1" applyBorder="1" applyAlignment="1">
      <alignment horizontal="center" vertical="center" wrapText="1"/>
    </xf>
    <xf numFmtId="4" fontId="55" fillId="27" borderId="22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top" wrapText="1"/>
    </xf>
    <xf numFmtId="4" fontId="5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/>
    <xf numFmtId="0" fontId="55" fillId="0" borderId="0" xfId="0" applyFont="1" applyBorder="1" applyAlignment="1" applyProtection="1">
      <alignment vertical="top" wrapText="1"/>
    </xf>
    <xf numFmtId="0" fontId="40" fillId="0" borderId="0" xfId="0" applyFont="1" applyBorder="1" applyAlignment="1" applyProtection="1">
      <alignment horizontal="center"/>
    </xf>
    <xf numFmtId="0" fontId="40" fillId="0" borderId="0" xfId="0" applyNumberFormat="1" applyFont="1" applyFill="1" applyBorder="1" applyAlignment="1" applyProtection="1">
      <alignment horizontal="center" vertical="top"/>
    </xf>
    <xf numFmtId="0" fontId="40" fillId="0" borderId="0" xfId="0" applyFont="1" applyFill="1" applyBorder="1" applyAlignment="1" applyProtection="1">
      <alignment vertical="top" wrapText="1"/>
    </xf>
    <xf numFmtId="0" fontId="40" fillId="0" borderId="0" xfId="0" applyFont="1" applyFill="1" applyAlignment="1">
      <alignment horizontal="center"/>
    </xf>
    <xf numFmtId="4" fontId="40" fillId="0" borderId="0" xfId="0" applyNumberFormat="1" applyFont="1" applyFill="1" applyBorder="1" applyAlignment="1" applyProtection="1"/>
    <xf numFmtId="4" fontId="40" fillId="0" borderId="0" xfId="0" applyNumberFormat="1" applyFont="1" applyFill="1" applyBorder="1" applyAlignment="1" applyProtection="1">
      <protection locked="0"/>
    </xf>
    <xf numFmtId="0" fontId="40" fillId="0" borderId="0" xfId="0" applyFont="1" applyFill="1" applyBorder="1" applyAlignment="1" applyProtection="1">
      <alignment horizontal="center" vertical="top"/>
    </xf>
    <xf numFmtId="0" fontId="40" fillId="0" borderId="0" xfId="0" applyFont="1" applyFill="1" applyBorder="1" applyAlignment="1" applyProtection="1">
      <alignment horizontal="center"/>
    </xf>
    <xf numFmtId="0" fontId="55" fillId="0" borderId="0" xfId="0" applyFont="1" applyFill="1" applyBorder="1" applyAlignment="1" applyProtection="1">
      <alignment vertical="top"/>
    </xf>
    <xf numFmtId="0" fontId="55" fillId="0" borderId="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2" fontId="40" fillId="0" borderId="0" xfId="0" applyNumberFormat="1" applyFont="1" applyFill="1" applyBorder="1" applyAlignment="1" applyProtection="1">
      <alignment horizontal="right"/>
    </xf>
    <xf numFmtId="0" fontId="61" fillId="0" borderId="0" xfId="0" applyFont="1" applyBorder="1"/>
    <xf numFmtId="2" fontId="40" fillId="0" borderId="0" xfId="0" applyNumberFormat="1" applyFont="1" applyFill="1" applyBorder="1" applyAlignment="1" applyProtection="1">
      <alignment horizontal="left" vertical="top"/>
    </xf>
    <xf numFmtId="0" fontId="53" fillId="0" borderId="0" xfId="0" applyFont="1" applyFill="1" applyBorder="1" applyAlignment="1" applyProtection="1">
      <alignment horizontal="center" vertical="top"/>
    </xf>
    <xf numFmtId="0" fontId="40" fillId="0" borderId="0" xfId="0" applyFont="1" applyFill="1" applyBorder="1" applyAlignment="1" applyProtection="1">
      <alignment wrapText="1"/>
    </xf>
    <xf numFmtId="0" fontId="53" fillId="0" borderId="0" xfId="0" applyFont="1" applyFill="1" applyBorder="1" applyAlignment="1" applyProtection="1">
      <alignment horizontal="center"/>
    </xf>
    <xf numFmtId="0" fontId="40" fillId="0" borderId="0" xfId="0" applyFont="1" applyFill="1" applyBorder="1" applyAlignment="1">
      <alignment vertical="top"/>
    </xf>
    <xf numFmtId="2" fontId="40" fillId="0" borderId="0" xfId="0" applyNumberFormat="1" applyFont="1" applyFill="1" applyBorder="1" applyAlignment="1" applyProtection="1"/>
    <xf numFmtId="0" fontId="40" fillId="0" borderId="0" xfId="0" applyFont="1" applyFill="1" applyBorder="1" applyAlignment="1">
      <alignment vertical="top" wrapText="1"/>
    </xf>
    <xf numFmtId="0" fontId="40" fillId="0" borderId="0" xfId="0" applyFont="1" applyFill="1" applyBorder="1" applyAlignment="1">
      <alignment horizontal="center" vertical="top"/>
    </xf>
    <xf numFmtId="0" fontId="40" fillId="0" borderId="0" xfId="0" applyFont="1" applyBorder="1" applyAlignment="1" applyProtection="1">
      <alignment vertical="top" wrapText="1"/>
    </xf>
    <xf numFmtId="4" fontId="41" fillId="0" borderId="14" xfId="0" applyNumberFormat="1" applyFont="1" applyFill="1" applyBorder="1" applyAlignment="1" applyProtection="1">
      <alignment vertical="center"/>
    </xf>
    <xf numFmtId="4" fontId="41" fillId="0" borderId="16" xfId="0" applyNumberFormat="1" applyFont="1" applyFill="1" applyBorder="1" applyAlignment="1" applyProtection="1">
      <alignment vertical="center"/>
      <protection locked="0"/>
    </xf>
    <xf numFmtId="4" fontId="41" fillId="0" borderId="16" xfId="0" applyNumberFormat="1" applyFont="1" applyFill="1" applyBorder="1" applyAlignment="1" applyProtection="1">
      <alignment vertical="center"/>
    </xf>
    <xf numFmtId="0" fontId="40" fillId="0" borderId="0" xfId="0" applyFont="1" applyFill="1" applyAlignment="1" applyProtection="1">
      <alignment vertical="top"/>
    </xf>
    <xf numFmtId="0" fontId="40" fillId="0" borderId="0" xfId="0" applyFont="1" applyFill="1" applyAlignment="1" applyProtection="1">
      <alignment vertical="top" wrapText="1"/>
    </xf>
    <xf numFmtId="0" fontId="40" fillId="0" borderId="0" xfId="0" applyFont="1" applyFill="1" applyAlignment="1" applyProtection="1">
      <alignment horizontal="center"/>
    </xf>
    <xf numFmtId="4" fontId="40" fillId="0" borderId="0" xfId="0" applyNumberFormat="1" applyFont="1" applyFill="1" applyAlignment="1" applyProtection="1"/>
    <xf numFmtId="0" fontId="55" fillId="0" borderId="0" xfId="0" applyFont="1" applyFill="1" applyAlignment="1" applyProtection="1">
      <alignment vertical="top"/>
    </xf>
    <xf numFmtId="0" fontId="55" fillId="0" borderId="0" xfId="0" applyFont="1" applyFill="1" applyAlignment="1" applyProtection="1">
      <alignment vertical="top" wrapText="1"/>
    </xf>
    <xf numFmtId="4" fontId="40" fillId="0" borderId="0" xfId="0" applyNumberFormat="1" applyFont="1" applyFill="1" applyAlignment="1" applyProtection="1">
      <protection locked="0"/>
    </xf>
    <xf numFmtId="0" fontId="61" fillId="0" borderId="0" xfId="0" applyFont="1"/>
    <xf numFmtId="4" fontId="40" fillId="0" borderId="0" xfId="0" applyNumberFormat="1" applyFont="1" applyFill="1" applyBorder="1" applyProtection="1">
      <protection locked="0"/>
    </xf>
    <xf numFmtId="0" fontId="55" fillId="0" borderId="0" xfId="0" applyFont="1" applyFill="1" applyAlignment="1" applyProtection="1">
      <alignment horizontal="left" vertical="top"/>
    </xf>
    <xf numFmtId="0" fontId="40" fillId="0" borderId="0" xfId="0" applyFont="1" applyFill="1" applyAlignment="1" applyProtection="1">
      <alignment horizontal="center" vertical="top"/>
    </xf>
    <xf numFmtId="4" fontId="53" fillId="0" borderId="0" xfId="0" applyNumberFormat="1" applyFont="1" applyFill="1" applyBorder="1" applyAlignment="1" applyProtection="1"/>
    <xf numFmtId="0" fontId="53" fillId="0" borderId="0" xfId="0" applyFont="1" applyFill="1" applyAlignment="1" applyProtection="1">
      <alignment horizontal="center"/>
    </xf>
    <xf numFmtId="4" fontId="53" fillId="0" borderId="0" xfId="0" applyNumberFormat="1" applyFont="1" applyFill="1" applyAlignment="1" applyProtection="1"/>
    <xf numFmtId="4" fontId="40" fillId="0" borderId="0" xfId="0" applyNumberFormat="1" applyFont="1" applyFill="1" applyAlignment="1" applyProtection="1">
      <alignment wrapText="1"/>
      <protection locked="0"/>
    </xf>
    <xf numFmtId="0" fontId="40" fillId="0" borderId="0" xfId="0" applyFont="1" applyFill="1" applyBorder="1" applyAlignment="1" applyProtection="1">
      <alignment vertical="top"/>
    </xf>
    <xf numFmtId="0" fontId="53" fillId="0" borderId="0" xfId="0" applyFont="1" applyFill="1" applyBorder="1" applyAlignment="1" applyProtection="1">
      <alignment vertical="top"/>
    </xf>
    <xf numFmtId="0" fontId="53" fillId="0" borderId="0" xfId="0" applyFont="1" applyFill="1" applyProtection="1"/>
    <xf numFmtId="4" fontId="41" fillId="0" borderId="0" xfId="0" applyNumberFormat="1" applyFont="1" applyFill="1" applyBorder="1" applyAlignment="1" applyProtection="1"/>
    <xf numFmtId="4" fontId="41" fillId="0" borderId="0" xfId="0" applyNumberFormat="1" applyFont="1" applyFill="1" applyBorder="1" applyAlignment="1" applyProtection="1">
      <protection locked="0"/>
    </xf>
    <xf numFmtId="4" fontId="41" fillId="0" borderId="0" xfId="0" applyNumberFormat="1" applyFont="1" applyFill="1" applyBorder="1" applyProtection="1"/>
    <xf numFmtId="0" fontId="40" fillId="0" borderId="0" xfId="0" applyFont="1" applyAlignment="1">
      <alignment vertical="top"/>
    </xf>
    <xf numFmtId="0" fontId="40" fillId="0" borderId="0" xfId="0" applyFont="1" applyFill="1" applyAlignment="1">
      <alignment vertical="top"/>
    </xf>
    <xf numFmtId="0" fontId="53" fillId="0" borderId="0" xfId="0" applyFont="1" applyFill="1" applyAlignment="1" applyProtection="1">
      <alignment horizontal="center" vertical="top"/>
    </xf>
    <xf numFmtId="0" fontId="63" fillId="0" borderId="0" xfId="0" applyFont="1" applyFill="1" applyAlignment="1" applyProtection="1">
      <alignment vertical="top"/>
    </xf>
    <xf numFmtId="4" fontId="40" fillId="0" borderId="0" xfId="0" applyNumberFormat="1" applyFont="1" applyFill="1" applyProtection="1">
      <protection locked="0"/>
    </xf>
    <xf numFmtId="0" fontId="40" fillId="0" borderId="0" xfId="0" applyFont="1" applyFill="1" applyAlignment="1">
      <alignment vertical="top" wrapText="1"/>
    </xf>
    <xf numFmtId="0" fontId="40" fillId="0" borderId="0" xfId="61" applyFont="1" applyFill="1" applyAlignment="1">
      <alignment horizontal="center" vertical="top"/>
    </xf>
    <xf numFmtId="0" fontId="40" fillId="0" borderId="0" xfId="61" applyFont="1" applyFill="1" applyAlignment="1">
      <alignment vertical="top" wrapText="1"/>
    </xf>
    <xf numFmtId="2" fontId="40" fillId="0" borderId="0" xfId="61" applyNumberFormat="1" applyFont="1" applyFill="1" applyAlignment="1">
      <alignment horizontal="right"/>
    </xf>
    <xf numFmtId="0" fontId="53" fillId="0" borderId="0" xfId="0" applyFont="1" applyFill="1" applyBorder="1" applyAlignment="1" applyProtection="1">
      <alignment horizontal="left" vertical="top" wrapText="1"/>
    </xf>
    <xf numFmtId="4" fontId="41" fillId="0" borderId="14" xfId="0" applyNumberFormat="1" applyFont="1" applyBorder="1" applyAlignment="1" applyProtection="1">
      <alignment vertical="center"/>
    </xf>
    <xf numFmtId="4" fontId="41" fillId="0" borderId="16" xfId="0" applyNumberFormat="1" applyFont="1" applyBorder="1" applyAlignment="1" applyProtection="1">
      <alignment vertical="center"/>
    </xf>
    <xf numFmtId="0" fontId="63" fillId="0" borderId="0" xfId="0" applyFont="1" applyFill="1" applyAlignment="1" applyProtection="1">
      <alignment horizontal="left" vertical="top"/>
    </xf>
    <xf numFmtId="0" fontId="51" fillId="0" borderId="0" xfId="0" applyFont="1" applyBorder="1" applyAlignment="1" applyProtection="1">
      <alignment horizontal="center" vertical="top"/>
    </xf>
    <xf numFmtId="0" fontId="51" fillId="0" borderId="0" xfId="0" applyFont="1" applyBorder="1" applyAlignment="1" applyProtection="1">
      <alignment horizontal="center"/>
    </xf>
    <xf numFmtId="4" fontId="51" fillId="0" borderId="0" xfId="0" applyNumberFormat="1" applyFont="1" applyBorder="1" applyAlignment="1" applyProtection="1"/>
    <xf numFmtId="4" fontId="65" fillId="0" borderId="0" xfId="0" applyNumberFormat="1" applyFont="1" applyBorder="1" applyAlignment="1" applyProtection="1"/>
    <xf numFmtId="0" fontId="66" fillId="0" borderId="0" xfId="0" applyFont="1" applyBorder="1" applyAlignment="1" applyProtection="1">
      <alignment horizontal="center" vertical="top"/>
    </xf>
    <xf numFmtId="0" fontId="51" fillId="0" borderId="0" xfId="0" applyFont="1" applyBorder="1" applyAlignment="1" applyProtection="1">
      <alignment vertical="top"/>
    </xf>
    <xf numFmtId="0" fontId="63" fillId="0" borderId="0" xfId="0" applyFont="1" applyAlignment="1" applyProtection="1">
      <alignment vertical="top"/>
    </xf>
    <xf numFmtId="0" fontId="63" fillId="0" borderId="0" xfId="0" applyFont="1" applyAlignment="1" applyProtection="1">
      <alignment horizontal="center"/>
    </xf>
    <xf numFmtId="1" fontId="67" fillId="0" borderId="0" xfId="0" applyNumberFormat="1" applyFont="1" applyFill="1" applyBorder="1" applyAlignment="1" applyProtection="1">
      <alignment horizontal="center" vertical="top"/>
    </xf>
    <xf numFmtId="0" fontId="52" fillId="0" borderId="0" xfId="0" applyFont="1" applyFill="1" applyBorder="1" applyAlignment="1" applyProtection="1">
      <alignment horizontal="left" wrapText="1" shrinkToFit="1"/>
    </xf>
    <xf numFmtId="3" fontId="52" fillId="0" borderId="0" xfId="0" applyNumberFormat="1" applyFont="1" applyFill="1" applyBorder="1" applyAlignment="1" applyProtection="1">
      <alignment horizontal="center"/>
    </xf>
    <xf numFmtId="4" fontId="52" fillId="0" borderId="0" xfId="0" applyNumberFormat="1" applyFont="1" applyFill="1" applyBorder="1" applyAlignment="1" applyProtection="1">
      <alignment horizontal="center"/>
    </xf>
    <xf numFmtId="4" fontId="52" fillId="0" borderId="0" xfId="0" applyNumberFormat="1" applyFont="1" applyFill="1" applyBorder="1" applyAlignment="1" applyProtection="1">
      <alignment horizontal="right"/>
    </xf>
    <xf numFmtId="0" fontId="55" fillId="0" borderId="0" xfId="0" applyFont="1" applyAlignment="1" applyProtection="1">
      <alignment vertical="top"/>
    </xf>
    <xf numFmtId="3" fontId="68" fillId="0" borderId="0" xfId="0" applyNumberFormat="1" applyFont="1" applyBorder="1" applyAlignment="1" applyProtection="1">
      <alignment horizontal="left" vertical="center"/>
    </xf>
    <xf numFmtId="0" fontId="68" fillId="0" borderId="0" xfId="0" applyFont="1" applyBorder="1" applyAlignment="1" applyProtection="1">
      <alignment horizontal="left" vertical="center" wrapText="1"/>
    </xf>
    <xf numFmtId="10" fontId="69" fillId="0" borderId="0" xfId="0" applyNumberFormat="1" applyFont="1" applyAlignment="1" applyProtection="1">
      <alignment horizontal="right" vertical="center"/>
    </xf>
    <xf numFmtId="4" fontId="68" fillId="0" borderId="0" xfId="0" applyNumberFormat="1" applyFont="1" applyFill="1" applyBorder="1" applyAlignment="1" applyProtection="1">
      <alignment horizontal="left" vertical="center"/>
    </xf>
    <xf numFmtId="4" fontId="68" fillId="0" borderId="0" xfId="0" applyNumberFormat="1" applyFont="1" applyFill="1" applyBorder="1" applyAlignment="1" applyProtection="1">
      <alignment horizontal="left" vertical="center"/>
      <protection locked="0"/>
    </xf>
    <xf numFmtId="0" fontId="67" fillId="0" borderId="0" xfId="0" applyFont="1" applyFill="1" applyBorder="1" applyAlignment="1" applyProtection="1">
      <alignment horizontal="justify" wrapText="1" shrinkToFit="1"/>
    </xf>
    <xf numFmtId="3" fontId="67" fillId="0" borderId="0" xfId="0" applyNumberFormat="1" applyFont="1" applyFill="1" applyBorder="1" applyAlignment="1" applyProtection="1">
      <alignment horizontal="center"/>
    </xf>
    <xf numFmtId="4" fontId="67" fillId="0" borderId="0" xfId="0" applyNumberFormat="1" applyFont="1" applyFill="1" applyBorder="1" applyAlignment="1" applyProtection="1">
      <alignment horizontal="center"/>
    </xf>
    <xf numFmtId="4" fontId="67" fillId="0" borderId="0" xfId="0" applyNumberFormat="1" applyFont="1" applyFill="1" applyBorder="1" applyAlignment="1" applyProtection="1">
      <alignment horizontal="right"/>
    </xf>
    <xf numFmtId="0" fontId="55" fillId="0" borderId="0" xfId="0" applyFont="1" applyFill="1" applyBorder="1" applyAlignment="1" applyProtection="1">
      <alignment horizontal="left"/>
    </xf>
    <xf numFmtId="0" fontId="55" fillId="0" borderId="0" xfId="0" applyFont="1" applyAlignment="1"/>
    <xf numFmtId="0" fontId="55" fillId="0" borderId="0" xfId="0" applyFont="1" applyFill="1" applyBorder="1" applyAlignment="1" applyProtection="1">
      <alignment wrapText="1" shrinkToFit="1"/>
    </xf>
    <xf numFmtId="3" fontId="55" fillId="0" borderId="0" xfId="0" applyNumberFormat="1" applyFont="1" applyFill="1" applyBorder="1" applyAlignment="1" applyProtection="1">
      <alignment horizontal="center"/>
    </xf>
    <xf numFmtId="4" fontId="55" fillId="0" borderId="0" xfId="0" applyNumberFormat="1" applyFont="1" applyFill="1" applyBorder="1" applyAlignment="1" applyProtection="1">
      <alignment horizontal="center"/>
    </xf>
    <xf numFmtId="4" fontId="55" fillId="0" borderId="0" xfId="0" applyNumberFormat="1" applyFont="1" applyBorder="1" applyAlignment="1" applyProtection="1">
      <alignment horizontal="right"/>
      <protection locked="0"/>
    </xf>
    <xf numFmtId="1" fontId="40" fillId="0" borderId="0" xfId="0" applyNumberFormat="1" applyFont="1" applyFill="1" applyBorder="1" applyAlignment="1" applyProtection="1">
      <alignment horizontal="center" vertical="top"/>
    </xf>
    <xf numFmtId="4" fontId="40" fillId="0" borderId="0" xfId="0" applyNumberFormat="1" applyFont="1" applyFill="1" applyBorder="1" applyAlignment="1" applyProtection="1">
      <alignment horizontal="right"/>
    </xf>
    <xf numFmtId="0" fontId="40" fillId="0" borderId="0" xfId="72" applyFont="1" applyFill="1" applyBorder="1" applyAlignment="1" applyProtection="1">
      <alignment horizontal="justify" vertical="top" wrapText="1"/>
    </xf>
    <xf numFmtId="4" fontId="40" fillId="0" borderId="0" xfId="0" applyNumberFormat="1" applyFont="1" applyBorder="1" applyAlignment="1" applyProtection="1">
      <alignment horizontal="right"/>
    </xf>
    <xf numFmtId="0" fontId="40" fillId="0" borderId="0" xfId="0" applyFont="1" applyFill="1" applyBorder="1" applyAlignment="1" applyProtection="1">
      <alignment horizontal="justify" vertical="top" wrapText="1"/>
    </xf>
    <xf numFmtId="0" fontId="64" fillId="0" borderId="0" xfId="0" applyFont="1" applyFill="1" applyBorder="1" applyAlignment="1" applyProtection="1">
      <alignment horizontal="center" vertical="top"/>
    </xf>
    <xf numFmtId="0" fontId="64" fillId="0" borderId="0" xfId="0" applyFont="1" applyFill="1" applyBorder="1" applyAlignment="1">
      <alignment vertical="top" wrapText="1"/>
    </xf>
    <xf numFmtId="3" fontId="67" fillId="0" borderId="0" xfId="0" applyNumberFormat="1" applyFont="1" applyBorder="1" applyAlignment="1" applyProtection="1">
      <alignment horizontal="center"/>
    </xf>
    <xf numFmtId="4" fontId="67" fillId="0" borderId="0" xfId="0" applyNumberFormat="1" applyFont="1" applyBorder="1" applyAlignment="1" applyProtection="1">
      <alignment horizontal="right"/>
      <protection locked="0"/>
    </xf>
    <xf numFmtId="4" fontId="67" fillId="0" borderId="0" xfId="0" applyNumberFormat="1" applyFont="1" applyBorder="1" applyAlignment="1" applyProtection="1">
      <alignment horizontal="right"/>
    </xf>
    <xf numFmtId="1" fontId="67" fillId="0" borderId="0" xfId="0" applyNumberFormat="1" applyFont="1" applyFill="1" applyBorder="1" applyAlignment="1" applyProtection="1">
      <alignment horizontal="left" vertical="top" wrapText="1"/>
    </xf>
    <xf numFmtId="4" fontId="41" fillId="0" borderId="16" xfId="0" applyNumberFormat="1" applyFont="1" applyBorder="1" applyAlignment="1" applyProtection="1">
      <protection locked="0"/>
    </xf>
    <xf numFmtId="4" fontId="41" fillId="0" borderId="16" xfId="0" applyNumberFormat="1" applyFont="1" applyBorder="1" applyAlignment="1" applyProtection="1"/>
    <xf numFmtId="0" fontId="67" fillId="0" borderId="0" xfId="0" applyFont="1" applyBorder="1" applyAlignment="1" applyProtection="1">
      <alignment horizontal="justify" wrapText="1" shrinkToFit="1"/>
    </xf>
    <xf numFmtId="0" fontId="55" fillId="0" borderId="0" xfId="0" applyFont="1" applyFill="1" applyBorder="1" applyAlignment="1" applyProtection="1"/>
    <xf numFmtId="0" fontId="40" fillId="0" borderId="0" xfId="0" applyFont="1" applyBorder="1" applyAlignment="1"/>
    <xf numFmtId="0" fontId="55" fillId="0" borderId="0" xfId="0" applyFont="1" applyAlignment="1" applyProtection="1">
      <alignment vertical="top" wrapText="1"/>
    </xf>
    <xf numFmtId="4" fontId="53" fillId="0" borderId="0" xfId="0" applyNumberFormat="1" applyFont="1" applyBorder="1" applyAlignment="1" applyProtection="1"/>
    <xf numFmtId="0" fontId="64" fillId="0" borderId="0" xfId="0" applyFont="1" applyFill="1" applyBorder="1" applyAlignment="1" applyProtection="1">
      <alignment horizontal="center"/>
    </xf>
    <xf numFmtId="0" fontId="53" fillId="0" borderId="0" xfId="0" applyFont="1" applyBorder="1" applyAlignment="1" applyProtection="1">
      <alignment horizontal="center"/>
    </xf>
    <xf numFmtId="16" fontId="63" fillId="0" borderId="0" xfId="0" applyNumberFormat="1" applyFont="1" applyFill="1" applyBorder="1" applyAlignment="1" applyProtection="1">
      <alignment horizontal="left" vertical="top"/>
    </xf>
    <xf numFmtId="4" fontId="40" fillId="0" borderId="0" xfId="0" applyNumberFormat="1" applyFont="1" applyBorder="1" applyProtection="1"/>
    <xf numFmtId="4" fontId="40" fillId="0" borderId="0" xfId="0" applyNumberFormat="1" applyFont="1" applyBorder="1" applyProtection="1">
      <protection locked="0"/>
    </xf>
    <xf numFmtId="0" fontId="40" fillId="0" borderId="0" xfId="0" applyFont="1" applyAlignment="1" applyProtection="1">
      <alignment wrapText="1"/>
    </xf>
    <xf numFmtId="0" fontId="53" fillId="0" borderId="0" xfId="0" applyFont="1" applyProtection="1"/>
    <xf numFmtId="4" fontId="41" fillId="0" borderId="14" xfId="0" applyNumberFormat="1" applyFont="1" applyFill="1" applyBorder="1" applyAlignment="1" applyProtection="1"/>
    <xf numFmtId="4" fontId="41" fillId="0" borderId="16" xfId="0" applyNumberFormat="1" applyFont="1" applyFill="1" applyBorder="1" applyAlignment="1" applyProtection="1">
      <protection locked="0"/>
    </xf>
    <xf numFmtId="4" fontId="41" fillId="0" borderId="16" xfId="0" applyNumberFormat="1" applyFont="1" applyFill="1" applyBorder="1" applyProtection="1"/>
    <xf numFmtId="4" fontId="40" fillId="0" borderId="0" xfId="0" applyNumberFormat="1" applyFont="1" applyFill="1" applyBorder="1" applyAlignment="1" applyProtection="1">
      <alignment horizontal="center"/>
    </xf>
    <xf numFmtId="4" fontId="42" fillId="0" borderId="0" xfId="0" applyNumberFormat="1" applyFont="1" applyFill="1" applyAlignment="1" applyProtection="1"/>
    <xf numFmtId="0" fontId="70" fillId="0" borderId="0" xfId="0" applyFont="1" applyProtection="1">
      <protection locked="0"/>
    </xf>
    <xf numFmtId="0" fontId="70" fillId="0" borderId="0" xfId="0" applyFont="1" applyAlignment="1" applyProtection="1">
      <alignment horizontal="center"/>
      <protection locked="0"/>
    </xf>
    <xf numFmtId="0" fontId="58" fillId="0" borderId="0" xfId="0" applyFont="1"/>
    <xf numFmtId="0" fontId="53" fillId="0" borderId="0" xfId="79" applyFont="1"/>
    <xf numFmtId="0" fontId="40" fillId="0" borderId="0" xfId="79" applyFont="1"/>
    <xf numFmtId="0" fontId="40" fillId="0" borderId="0" xfId="0" applyFont="1" applyAlignment="1" applyProtection="1">
      <alignment horizontal="center"/>
      <protection locked="0"/>
    </xf>
    <xf numFmtId="0" fontId="53" fillId="27" borderId="23" xfId="79" applyFont="1" applyFill="1" applyBorder="1"/>
    <xf numFmtId="0" fontId="40" fillId="27" borderId="24" xfId="79" applyFont="1" applyFill="1" applyBorder="1"/>
    <xf numFmtId="0" fontId="40" fillId="0" borderId="0" xfId="0" applyFont="1" applyFill="1" applyBorder="1" applyAlignment="1" applyProtection="1">
      <alignment horizontal="center"/>
      <protection locked="0"/>
    </xf>
    <xf numFmtId="0" fontId="40" fillId="0" borderId="0" xfId="79" applyFont="1" applyBorder="1"/>
    <xf numFmtId="0" fontId="40" fillId="0" borderId="0" xfId="0" applyFont="1" applyBorder="1" applyAlignment="1" applyProtection="1">
      <alignment horizontal="center"/>
      <protection locked="0"/>
    </xf>
    <xf numFmtId="0" fontId="47" fillId="0" borderId="0" xfId="0" applyFont="1" applyBorder="1" applyAlignment="1" applyProtection="1">
      <alignment horizontal="center"/>
    </xf>
    <xf numFmtId="4" fontId="47" fillId="0" borderId="0" xfId="0" applyNumberFormat="1" applyFont="1" applyBorder="1" applyProtection="1"/>
    <xf numFmtId="4" fontId="47" fillId="0" borderId="0" xfId="0" applyNumberFormat="1" applyFont="1" applyBorder="1" applyProtection="1">
      <protection locked="0"/>
    </xf>
    <xf numFmtId="0" fontId="61" fillId="0" borderId="0" xfId="0" applyFont="1" applyFill="1" applyBorder="1"/>
    <xf numFmtId="0" fontId="40" fillId="0" borderId="0" xfId="0" applyNumberFormat="1" applyFont="1" applyFill="1" applyBorder="1" applyAlignment="1" applyProtection="1">
      <alignment horizontal="center" vertical="top" wrapText="1"/>
    </xf>
    <xf numFmtId="0" fontId="42" fillId="0" borderId="0" xfId="0" applyFont="1" applyFill="1" applyAlignment="1" applyProtection="1">
      <alignment vertical="top"/>
    </xf>
    <xf numFmtId="0" fontId="72" fillId="0" borderId="0" xfId="0" applyFont="1" applyFill="1" applyAlignment="1" applyProtection="1">
      <alignment horizontal="center" vertical="top"/>
    </xf>
    <xf numFmtId="0" fontId="55" fillId="0" borderId="0" xfId="0" applyFont="1" applyFill="1" applyAlignment="1"/>
    <xf numFmtId="4" fontId="55" fillId="0" borderId="0" xfId="0" applyNumberFormat="1" applyFont="1" applyFill="1" applyBorder="1" applyAlignment="1" applyProtection="1">
      <alignment horizontal="right"/>
      <protection locked="0"/>
    </xf>
    <xf numFmtId="3" fontId="55" fillId="0" borderId="0" xfId="0" applyNumberFormat="1" applyFont="1" applyFill="1" applyBorder="1" applyAlignment="1" applyProtection="1">
      <alignment horizontal="left" vertical="top"/>
    </xf>
    <xf numFmtId="0" fontId="55" fillId="0" borderId="0" xfId="0" applyFont="1" applyFill="1" applyBorder="1" applyAlignment="1" applyProtection="1">
      <alignment vertical="top" wrapText="1"/>
    </xf>
    <xf numFmtId="4" fontId="40" fillId="0" borderId="0" xfId="0" applyNumberFormat="1" applyFont="1" applyFill="1" applyBorder="1" applyAlignment="1" applyProtection="1">
      <alignment horizontal="right"/>
      <protection locked="0"/>
    </xf>
    <xf numFmtId="0" fontId="40" fillId="0" borderId="0" xfId="0" applyFont="1" applyFill="1" applyBorder="1" applyAlignment="1" applyProtection="1">
      <alignment horizontal="justify" vertical="justify" wrapText="1"/>
    </xf>
    <xf numFmtId="3" fontId="40" fillId="0" borderId="0" xfId="0" applyNumberFormat="1" applyFont="1" applyFill="1" applyBorder="1" applyAlignment="1" applyProtection="1">
      <alignment vertical="top"/>
    </xf>
    <xf numFmtId="0" fontId="40" fillId="0" borderId="0" xfId="0" applyFont="1" applyFill="1" applyBorder="1" applyAlignment="1" applyProtection="1">
      <alignment horizontal="right"/>
    </xf>
    <xf numFmtId="4" fontId="40" fillId="0" borderId="0" xfId="0" applyNumberFormat="1" applyFont="1" applyFill="1" applyBorder="1" applyAlignment="1" applyProtection="1">
      <alignment horizontal="right" wrapText="1"/>
    </xf>
    <xf numFmtId="0" fontId="40" fillId="0" borderId="0" xfId="0" applyFont="1" applyFill="1" applyBorder="1" applyAlignment="1" applyProtection="1">
      <alignment horizontal="center" wrapText="1"/>
    </xf>
    <xf numFmtId="4" fontId="67" fillId="0" borderId="0" xfId="0" applyNumberFormat="1" applyFont="1" applyFill="1" applyBorder="1" applyAlignment="1" applyProtection="1">
      <alignment horizontal="right"/>
      <protection locked="0"/>
    </xf>
    <xf numFmtId="4" fontId="41" fillId="0" borderId="16" xfId="0" applyNumberFormat="1" applyFont="1" applyFill="1" applyBorder="1" applyAlignment="1" applyProtection="1"/>
    <xf numFmtId="0" fontId="40" fillId="0" borderId="0" xfId="0" applyFont="1" applyFill="1" applyBorder="1" applyAlignment="1"/>
    <xf numFmtId="4" fontId="40" fillId="0" borderId="0" xfId="73" applyNumberFormat="1" applyFont="1" applyFill="1" applyBorder="1" applyAlignment="1" applyProtection="1">
      <alignment horizontal="right"/>
      <protection locked="0"/>
    </xf>
    <xf numFmtId="0" fontId="53" fillId="0" borderId="0" xfId="0" applyFont="1" applyFill="1"/>
    <xf numFmtId="4" fontId="40" fillId="0" borderId="0" xfId="0" applyNumberFormat="1" applyFont="1" applyFill="1" applyAlignment="1" applyProtection="1">
      <alignment wrapText="1"/>
    </xf>
    <xf numFmtId="0" fontId="40" fillId="0" borderId="0" xfId="0" applyFont="1" applyFill="1" applyAlignment="1" applyProtection="1">
      <alignment wrapText="1"/>
    </xf>
    <xf numFmtId="4" fontId="40" fillId="0" borderId="0" xfId="0" applyNumberFormat="1" applyFont="1" applyFill="1" applyProtection="1"/>
    <xf numFmtId="0" fontId="42" fillId="0" borderId="0" xfId="0" applyFont="1" applyFill="1" applyAlignment="1" applyProtection="1">
      <alignment horizontal="center"/>
    </xf>
    <xf numFmtId="0" fontId="1" fillId="0" borderId="0" xfId="0" applyFont="1" applyFill="1"/>
    <xf numFmtId="2" fontId="1" fillId="0" borderId="0" xfId="0" applyNumberFormat="1" applyFont="1" applyFill="1"/>
    <xf numFmtId="0" fontId="55" fillId="0" borderId="0" xfId="0" applyFont="1" applyFill="1" applyBorder="1" applyAlignment="1" applyProtection="1">
      <alignment horizontal="left" vertical="top"/>
    </xf>
    <xf numFmtId="4" fontId="55" fillId="0" borderId="0" xfId="0" applyNumberFormat="1" applyFont="1" applyFill="1" applyBorder="1" applyAlignment="1" applyProtection="1">
      <protection locked="0"/>
    </xf>
    <xf numFmtId="0" fontId="53" fillId="0" borderId="0" xfId="0" applyFont="1" applyFill="1" applyBorder="1" applyAlignment="1" applyProtection="1">
      <alignment horizontal="left" vertical="top"/>
    </xf>
    <xf numFmtId="2" fontId="53" fillId="0" borderId="0" xfId="0" applyNumberFormat="1" applyFont="1" applyFill="1" applyBorder="1" applyAlignment="1" applyProtection="1">
      <alignment horizontal="right"/>
    </xf>
    <xf numFmtId="2" fontId="53" fillId="0" borderId="0" xfId="0" applyNumberFormat="1" applyFont="1" applyFill="1" applyBorder="1" applyAlignment="1" applyProtection="1">
      <alignment horizontal="left" vertical="top"/>
    </xf>
    <xf numFmtId="2" fontId="55" fillId="0" borderId="0" xfId="0" applyNumberFormat="1" applyFont="1" applyFill="1" applyBorder="1" applyAlignment="1" applyProtection="1">
      <alignment horizontal="right"/>
    </xf>
    <xf numFmtId="2" fontId="55" fillId="0" borderId="0" xfId="0" applyNumberFormat="1" applyFont="1" applyFill="1" applyBorder="1" applyAlignment="1" applyProtection="1">
      <alignment horizontal="left" vertical="top"/>
    </xf>
    <xf numFmtId="0" fontId="61" fillId="0" borderId="0" xfId="0" applyFont="1" applyFill="1"/>
    <xf numFmtId="0" fontId="55" fillId="0" borderId="0" xfId="0" applyNumberFormat="1" applyFont="1" applyFill="1" applyBorder="1" applyAlignment="1" applyProtection="1">
      <alignment horizontal="left" vertical="top"/>
    </xf>
    <xf numFmtId="16" fontId="55" fillId="0" borderId="0" xfId="0" applyNumberFormat="1" applyFont="1" applyFill="1" applyBorder="1" applyAlignment="1" applyProtection="1">
      <alignment horizontal="left" vertical="top"/>
    </xf>
    <xf numFmtId="4" fontId="62" fillId="0" borderId="0" xfId="0" applyNumberFormat="1" applyFont="1" applyFill="1" applyBorder="1" applyAlignment="1" applyProtection="1">
      <protection locked="0"/>
    </xf>
    <xf numFmtId="0" fontId="53" fillId="0" borderId="0" xfId="0" applyFont="1" applyFill="1" applyAlignment="1" applyProtection="1">
      <alignment vertical="top"/>
    </xf>
    <xf numFmtId="0" fontId="40" fillId="0" borderId="0" xfId="0" applyFont="1" applyFill="1" applyAlignment="1">
      <alignment horizontal="justify" vertical="top" wrapText="1"/>
    </xf>
    <xf numFmtId="2" fontId="53" fillId="0" borderId="0" xfId="0" applyNumberFormat="1" applyFont="1" applyFill="1" applyAlignment="1" applyProtection="1"/>
    <xf numFmtId="2" fontId="40" fillId="0" borderId="0" xfId="0" applyNumberFormat="1" applyFont="1" applyFill="1" applyAlignment="1" applyProtection="1"/>
    <xf numFmtId="0" fontId="64" fillId="0" borderId="0" xfId="0" applyFont="1" applyFill="1"/>
    <xf numFmtId="0" fontId="40" fillId="0" borderId="0" xfId="0" applyFont="1" applyFill="1" applyBorder="1" applyAlignment="1" applyProtection="1"/>
    <xf numFmtId="0" fontId="40" fillId="0" borderId="0" xfId="0" applyFont="1" applyFill="1" applyBorder="1" applyAlignment="1" applyProtection="1">
      <alignment horizontal="left" vertical="top" wrapText="1"/>
    </xf>
    <xf numFmtId="0" fontId="46" fillId="25" borderId="0" xfId="0" applyFont="1" applyFill="1" applyBorder="1" applyAlignment="1" applyProtection="1">
      <alignment horizontal="center" vertical="top"/>
    </xf>
    <xf numFmtId="0" fontId="43" fillId="24" borderId="25" xfId="0" applyFont="1" applyFill="1" applyBorder="1" applyAlignment="1" applyProtection="1">
      <alignment horizontal="center" vertical="top"/>
    </xf>
    <xf numFmtId="0" fontId="43" fillId="24" borderId="26" xfId="0" applyFont="1" applyFill="1" applyBorder="1" applyAlignment="1" applyProtection="1">
      <alignment horizontal="center" vertical="top"/>
    </xf>
    <xf numFmtId="0" fontId="43" fillId="24" borderId="27" xfId="0" applyFont="1" applyFill="1" applyBorder="1" applyAlignment="1" applyProtection="1">
      <alignment horizontal="center" vertical="top"/>
    </xf>
    <xf numFmtId="0" fontId="44" fillId="24" borderId="28" xfId="0" applyFont="1" applyFill="1" applyBorder="1" applyAlignment="1" applyProtection="1">
      <alignment horizontal="center" vertical="top"/>
    </xf>
    <xf numFmtId="0" fontId="44" fillId="24" borderId="29" xfId="0" applyFont="1" applyFill="1" applyBorder="1" applyAlignment="1" applyProtection="1">
      <alignment horizontal="center" vertical="top"/>
    </xf>
    <xf numFmtId="0" fontId="44" fillId="24" borderId="30" xfId="0" applyFont="1" applyFill="1" applyBorder="1" applyAlignment="1" applyProtection="1">
      <alignment horizontal="center" vertical="top"/>
    </xf>
    <xf numFmtId="0" fontId="44" fillId="24" borderId="31" xfId="0" applyFont="1" applyFill="1" applyBorder="1" applyAlignment="1" applyProtection="1">
      <alignment horizontal="center" vertical="top"/>
    </xf>
    <xf numFmtId="0" fontId="44" fillId="24" borderId="0" xfId="0" applyFont="1" applyFill="1" applyBorder="1" applyAlignment="1" applyProtection="1">
      <alignment horizontal="center" vertical="top"/>
    </xf>
    <xf numFmtId="0" fontId="44" fillId="24" borderId="32" xfId="0" applyFont="1" applyFill="1" applyBorder="1" applyAlignment="1" applyProtection="1">
      <alignment horizontal="center" vertical="top"/>
    </xf>
    <xf numFmtId="0" fontId="55" fillId="0" borderId="0" xfId="0" applyFont="1" applyFill="1" applyBorder="1" applyAlignment="1" applyProtection="1">
      <alignment horizontal="left" vertical="top"/>
    </xf>
    <xf numFmtId="0" fontId="59" fillId="0" borderId="0" xfId="0" applyFont="1" applyFill="1" applyBorder="1" applyAlignment="1" applyProtection="1">
      <alignment horizontal="center" vertical="top"/>
    </xf>
  </cellXfs>
  <cellStyles count="105">
    <cellStyle name="20 % – Poudarek1 2" xfId="1"/>
    <cellStyle name="20 % – Poudarek2 2" xfId="2"/>
    <cellStyle name="20 % – Poudarek3 2" xfId="3"/>
    <cellStyle name="20 % – Poudarek4 2" xfId="4"/>
    <cellStyle name="20 % – Poudarek5 2" xfId="5"/>
    <cellStyle name="20 % – Poudarek6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– Poudarek1 2" xfId="13"/>
    <cellStyle name="40 % – Poudarek2 2" xfId="14"/>
    <cellStyle name="40 % – Poudarek3 2" xfId="15"/>
    <cellStyle name="40 % – Poudarek4 2" xfId="16"/>
    <cellStyle name="40 % – Poudarek5 2" xfId="17"/>
    <cellStyle name="40 % – Poudarek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– Poudarek1 2" xfId="25"/>
    <cellStyle name="60 % – Poudarek2 2" xfId="26"/>
    <cellStyle name="60 % – Poudarek3 2" xfId="27"/>
    <cellStyle name="60 % – Poudarek4 2" xfId="28"/>
    <cellStyle name="60 % – Poudarek5 2" xfId="29"/>
    <cellStyle name="60 % – Poudarek6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Dobro 2" xfId="46"/>
    <cellStyle name="Explanatory Text" xfId="47"/>
    <cellStyle name="Good" xfId="48"/>
    <cellStyle name="Heading 1" xfId="49"/>
    <cellStyle name="Heading 2" xfId="50"/>
    <cellStyle name="Heading 3" xfId="51"/>
    <cellStyle name="Heading 4" xfId="52"/>
    <cellStyle name="Input" xfId="53"/>
    <cellStyle name="Izhod 2" xfId="54"/>
    <cellStyle name="Linked Cell" xfId="55"/>
    <cellStyle name="Naslov 1 2" xfId="56"/>
    <cellStyle name="Naslov 2 2" xfId="57"/>
    <cellStyle name="Naslov 3 2" xfId="58"/>
    <cellStyle name="Naslov 4 2" xfId="59"/>
    <cellStyle name="Naslov 5" xfId="60"/>
    <cellStyle name="Navadno" xfId="0" builtinId="0"/>
    <cellStyle name="Navadno 2" xfId="61"/>
    <cellStyle name="Navadno 2 2" xfId="62"/>
    <cellStyle name="Navadno 2_3_3_2 - GNPI z rekap" xfId="63"/>
    <cellStyle name="Navadno 3" xfId="64"/>
    <cellStyle name="Navadno 4" xfId="65"/>
    <cellStyle name="Navadno 5" xfId="66"/>
    <cellStyle name="Navadno 5 2" xfId="67"/>
    <cellStyle name="Navadno 5_3_3_2 - GNPI z rekap" xfId="68"/>
    <cellStyle name="Navadno 6" xfId="69"/>
    <cellStyle name="Navadno 6 2" xfId="70"/>
    <cellStyle name="Navadno 7" xfId="71"/>
    <cellStyle name="Navadno_Predračun" xfId="72"/>
    <cellStyle name="Navadno_Predračun_1" xfId="73"/>
    <cellStyle name="Neutral" xfId="74"/>
    <cellStyle name="Nevtralno 2" xfId="75"/>
    <cellStyle name="Normal 2" xfId="76"/>
    <cellStyle name="Normal 3" xfId="77"/>
    <cellStyle name="Normal 4" xfId="78"/>
    <cellStyle name="Normal_olexobit  SMA-VIADUKT" xfId="79"/>
    <cellStyle name="Note" xfId="80"/>
    <cellStyle name="Odstotek 2" xfId="81"/>
    <cellStyle name="Odstotek 2 2" xfId="82"/>
    <cellStyle name="Opomba 2" xfId="83"/>
    <cellStyle name="Opomba 2 2" xfId="84"/>
    <cellStyle name="Opomba 3" xfId="85"/>
    <cellStyle name="Opozorilo 2" xfId="86"/>
    <cellStyle name="Output" xfId="87"/>
    <cellStyle name="Pojasnjevalno besedilo 2" xfId="88"/>
    <cellStyle name="Poudarek1 2" xfId="89"/>
    <cellStyle name="Poudarek2 2" xfId="90"/>
    <cellStyle name="Poudarek3 2" xfId="91"/>
    <cellStyle name="Poudarek4 2" xfId="92"/>
    <cellStyle name="Poudarek5 2" xfId="93"/>
    <cellStyle name="Poudarek6 2" xfId="94"/>
    <cellStyle name="Povezana celica 2" xfId="95"/>
    <cellStyle name="Preveri celico 2" xfId="96"/>
    <cellStyle name="Računanje 2" xfId="97"/>
    <cellStyle name="Slabo 2" xfId="98"/>
    <cellStyle name="Slog 1" xfId="99"/>
    <cellStyle name="Title" xfId="100"/>
    <cellStyle name="Total" xfId="101"/>
    <cellStyle name="Vnos 2" xfId="102"/>
    <cellStyle name="Vsota 2" xfId="103"/>
    <cellStyle name="Warning Text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0</xdr:rowOff>
    </xdr:to>
    <xdr:pic>
      <xdr:nvPicPr>
        <xdr:cNvPr id="22568" name="Picture 1" descr="glava za excelov dopis_SAP_Kolektor CP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5" t="19276" r="6058"/>
        <a:stretch>
          <a:fillRect/>
        </a:stretch>
      </xdr:blipFill>
      <xdr:spPr bwMode="auto">
        <a:xfrm>
          <a:off x="0" y="0"/>
          <a:ext cx="58007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971550</xdr:colOff>
      <xdr:row>2</xdr:row>
      <xdr:rowOff>0</xdr:rowOff>
    </xdr:to>
    <xdr:pic>
      <xdr:nvPicPr>
        <xdr:cNvPr id="1373" name="Picture 1" descr="glava za excelov dopis_SAP_Kolektor CP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5" t="19276" r="6058"/>
        <a:stretch>
          <a:fillRect/>
        </a:stretch>
      </xdr:blipFill>
      <xdr:spPr bwMode="auto">
        <a:xfrm>
          <a:off x="0" y="0"/>
          <a:ext cx="624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1085850</xdr:colOff>
      <xdr:row>2</xdr:row>
      <xdr:rowOff>0</xdr:rowOff>
    </xdr:to>
    <xdr:pic>
      <xdr:nvPicPr>
        <xdr:cNvPr id="23592" name="Picture 1" descr="glava za excelov dopis_SAP_Kolektor CP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5" t="19276" r="6058"/>
        <a:stretch>
          <a:fillRect/>
        </a:stretch>
      </xdr:blipFill>
      <xdr:spPr bwMode="auto">
        <a:xfrm>
          <a:off x="0" y="0"/>
          <a:ext cx="62293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1085850</xdr:colOff>
      <xdr:row>2</xdr:row>
      <xdr:rowOff>0</xdr:rowOff>
    </xdr:to>
    <xdr:pic>
      <xdr:nvPicPr>
        <xdr:cNvPr id="2" name="Picture 1" descr="glava za excelov dopis_SAP_Kolektor CP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5" t="19276" r="6058"/>
        <a:stretch>
          <a:fillRect/>
        </a:stretch>
      </xdr:blipFill>
      <xdr:spPr bwMode="auto">
        <a:xfrm>
          <a:off x="0" y="0"/>
          <a:ext cx="62293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1085850</xdr:colOff>
      <xdr:row>2</xdr:row>
      <xdr:rowOff>0</xdr:rowOff>
    </xdr:to>
    <xdr:pic>
      <xdr:nvPicPr>
        <xdr:cNvPr id="25634" name="Picture 1" descr="glava za excelov dopis_SAP_Kolektor CP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5" t="19276" r="6058"/>
        <a:stretch>
          <a:fillRect/>
        </a:stretch>
      </xdr:blipFill>
      <xdr:spPr bwMode="auto">
        <a:xfrm>
          <a:off x="0" y="0"/>
          <a:ext cx="62293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2:HC41"/>
  <sheetViews>
    <sheetView view="pageBreakPreview" zoomScaleNormal="100" zoomScaleSheetLayoutView="100" workbookViewId="0">
      <selection activeCell="I23" sqref="I23"/>
    </sheetView>
  </sheetViews>
  <sheetFormatPr defaultColWidth="8.85546875" defaultRowHeight="12.75"/>
  <cols>
    <col min="1" max="1" width="6.7109375" style="2" customWidth="1"/>
    <col min="2" max="2" width="32.28515625" style="3" customWidth="1"/>
    <col min="3" max="3" width="6.7109375" style="4" customWidth="1"/>
    <col min="4" max="4" width="9.28515625" style="5" customWidth="1"/>
    <col min="5" max="5" width="15.42578125" style="6" customWidth="1"/>
    <col min="6" max="6" width="16.5703125" style="7" customWidth="1"/>
    <col min="7" max="16384" width="8.85546875" style="1"/>
  </cols>
  <sheetData>
    <row r="2" spans="1:211" s="210" customFormat="1" ht="65.25" customHeight="1">
      <c r="A2" s="208"/>
      <c r="B2" s="209"/>
      <c r="C2" s="208"/>
      <c r="D2" s="208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</row>
    <row r="3" spans="1:211" s="210" customFormat="1" ht="6" customHeight="1" thickBot="1">
      <c r="A3" s="211"/>
      <c r="B3" s="212"/>
      <c r="C3" s="212"/>
      <c r="E3" s="212"/>
      <c r="F3" s="212"/>
      <c r="G3" s="213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</row>
    <row r="4" spans="1:211" s="210" customFormat="1" ht="2.1" customHeight="1" thickBot="1">
      <c r="A4" s="214"/>
      <c r="B4" s="215"/>
      <c r="C4" s="215"/>
      <c r="D4" s="215"/>
      <c r="E4" s="215"/>
      <c r="F4" s="215"/>
      <c r="G4" s="216"/>
      <c r="H4" s="217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</row>
    <row r="5" spans="1:211">
      <c r="A5" s="29"/>
      <c r="B5" s="56"/>
      <c r="C5" s="31"/>
      <c r="D5" s="57"/>
      <c r="E5" s="58"/>
      <c r="F5" s="57"/>
    </row>
    <row r="6" spans="1:211">
      <c r="A6" s="29"/>
      <c r="B6" s="56"/>
      <c r="C6" s="31"/>
      <c r="D6" s="57"/>
      <c r="E6" s="58"/>
      <c r="F6" s="57"/>
    </row>
    <row r="7" spans="1:211" ht="13.5" thickBot="1">
      <c r="A7" s="29"/>
      <c r="B7" s="56"/>
      <c r="C7" s="31"/>
      <c r="D7" s="64"/>
      <c r="E7" s="65"/>
      <c r="F7" s="64"/>
    </row>
    <row r="8" spans="1:211" ht="17.25" thickTop="1">
      <c r="A8" s="266" t="s">
        <v>4</v>
      </c>
      <c r="B8" s="267"/>
      <c r="C8" s="267"/>
      <c r="D8" s="267"/>
      <c r="E8" s="267"/>
      <c r="F8" s="268"/>
    </row>
    <row r="9" spans="1:211" ht="15">
      <c r="A9" s="272" t="s">
        <v>142</v>
      </c>
      <c r="B9" s="273"/>
      <c r="C9" s="273"/>
      <c r="D9" s="273"/>
      <c r="E9" s="273"/>
      <c r="F9" s="274"/>
    </row>
    <row r="10" spans="1:211" ht="15.75" thickBot="1">
      <c r="A10" s="269" t="s">
        <v>330</v>
      </c>
      <c r="B10" s="270"/>
      <c r="C10" s="270"/>
      <c r="D10" s="270"/>
      <c r="E10" s="270"/>
      <c r="F10" s="271"/>
    </row>
    <row r="11" spans="1:211" ht="13.5" thickTop="1">
      <c r="A11" s="8"/>
      <c r="B11" s="8"/>
      <c r="C11" s="8"/>
      <c r="D11" s="8"/>
      <c r="E11" s="8"/>
      <c r="F11" s="8"/>
    </row>
    <row r="12" spans="1:211">
      <c r="A12" s="8"/>
      <c r="B12" s="8"/>
      <c r="C12" s="8"/>
      <c r="D12" s="8"/>
      <c r="E12" s="8"/>
      <c r="F12" s="8"/>
    </row>
    <row r="13" spans="1:211">
      <c r="A13" s="8"/>
      <c r="B13" s="8"/>
      <c r="C13" s="8"/>
      <c r="D13" s="8"/>
      <c r="E13" s="8"/>
      <c r="F13" s="8"/>
    </row>
    <row r="14" spans="1:211" ht="18.75">
      <c r="A14" s="265" t="s">
        <v>33</v>
      </c>
      <c r="B14" s="265"/>
      <c r="C14" s="265"/>
      <c r="D14" s="265"/>
      <c r="E14" s="265"/>
      <c r="F14" s="265"/>
    </row>
    <row r="15" spans="1:211" ht="13.5" thickBot="1">
      <c r="D15" s="10"/>
      <c r="E15" s="11"/>
      <c r="F15" s="12"/>
    </row>
    <row r="16" spans="1:211" ht="15" thickBot="1">
      <c r="A16" s="14"/>
      <c r="B16" s="15" t="str">
        <f>+INI_Dolenje_Planina_Cesta!A9</f>
        <v>A. Prometna infrastruktura</v>
      </c>
      <c r="C16" s="16"/>
      <c r="D16" s="17"/>
      <c r="E16" s="18"/>
      <c r="F16" s="19">
        <f>+INI_Dolenje_Planina_Cesta!G21</f>
        <v>0</v>
      </c>
    </row>
    <row r="17" spans="1:7" ht="15" thickBot="1">
      <c r="A17" s="20"/>
      <c r="B17" s="21"/>
      <c r="C17" s="22"/>
      <c r="D17" s="23"/>
      <c r="E17" s="24"/>
      <c r="F17" s="25"/>
    </row>
    <row r="18" spans="1:7" ht="15" thickBot="1">
      <c r="A18" s="14"/>
      <c r="B18" s="15" t="str">
        <f>+INI_Dolenje_Planina_Odvodnja!A6</f>
        <v>B. Odvodnja</v>
      </c>
      <c r="C18" s="16"/>
      <c r="D18" s="26"/>
      <c r="E18" s="27"/>
      <c r="F18" s="28">
        <f>+INI_Dolenje_Planina_Odvodnja!G18</f>
        <v>0</v>
      </c>
    </row>
    <row r="19" spans="1:7" ht="15" thickBot="1">
      <c r="A19" s="70"/>
      <c r="B19" s="70"/>
      <c r="C19" s="219"/>
      <c r="D19" s="220"/>
      <c r="E19" s="221"/>
      <c r="F19" s="220"/>
    </row>
    <row r="20" spans="1:7" ht="15" thickBot="1">
      <c r="A20" s="14"/>
      <c r="B20" s="15" t="str">
        <f>+INI_Dolenje_Planina_Zasc_Brezin!A6</f>
        <v>C. Zaščite brežin in bankin</v>
      </c>
      <c r="C20" s="16"/>
      <c r="D20" s="26"/>
      <c r="E20" s="27"/>
      <c r="F20" s="28">
        <f>+INI_Dolenje_Planina_Zasc_Brezin!G16</f>
        <v>0</v>
      </c>
    </row>
    <row r="21" spans="1:7" ht="15" thickBot="1">
      <c r="A21" s="70"/>
      <c r="B21" s="70"/>
      <c r="C21" s="219"/>
      <c r="D21" s="220"/>
      <c r="E21" s="221"/>
      <c r="F21" s="220"/>
    </row>
    <row r="22" spans="1:7" ht="15" thickBot="1">
      <c r="A22" s="14"/>
      <c r="B22" s="15" t="str">
        <f>+INI_Dolenje_Planina_Tuje_storit!A6</f>
        <v>D. Tuje storitve</v>
      </c>
      <c r="C22" s="16"/>
      <c r="D22" s="26"/>
      <c r="E22" s="27"/>
      <c r="F22" s="28">
        <f>+INI_Dolenje_Planina_Tuje_storit!G12</f>
        <v>0</v>
      </c>
    </row>
    <row r="23" spans="1:7" ht="15" thickBot="1">
      <c r="A23" s="70"/>
      <c r="B23" s="70"/>
      <c r="C23" s="219"/>
      <c r="D23" s="220"/>
      <c r="E23" s="221"/>
      <c r="F23" s="220"/>
    </row>
    <row r="24" spans="1:7" ht="15" thickBot="1">
      <c r="A24" s="14"/>
      <c r="B24" s="15" t="s">
        <v>329</v>
      </c>
      <c r="C24" s="69">
        <v>0.1</v>
      </c>
      <c r="D24" s="26"/>
      <c r="E24" s="27"/>
      <c r="F24" s="28">
        <f>+SUM(F16:F22)*C24</f>
        <v>0</v>
      </c>
    </row>
    <row r="25" spans="1:7" ht="13.5" thickBot="1">
      <c r="A25" s="29"/>
      <c r="B25" s="30"/>
      <c r="C25" s="31"/>
      <c r="D25" s="32"/>
      <c r="E25" s="33"/>
      <c r="F25" s="34"/>
    </row>
    <row r="26" spans="1:7" s="39" customFormat="1" ht="16.5" thickTop="1" thickBot="1">
      <c r="A26" s="35"/>
      <c r="B26" s="36" t="s">
        <v>31</v>
      </c>
      <c r="C26" s="36"/>
      <c r="D26" s="36"/>
      <c r="E26" s="37"/>
      <c r="F26" s="37">
        <f>SUM(F16:F25)</f>
        <v>0</v>
      </c>
      <c r="G26" s="38"/>
    </row>
    <row r="27" spans="1:7" ht="15.75" thickTop="1">
      <c r="A27" s="40"/>
      <c r="B27" s="40"/>
      <c r="C27" s="40"/>
      <c r="D27" s="40"/>
      <c r="E27" s="40"/>
      <c r="F27" s="40"/>
      <c r="G27" s="41"/>
    </row>
    <row r="28" spans="1:7" ht="15.75" thickBot="1">
      <c r="A28" s="42"/>
      <c r="B28" s="42" t="s">
        <v>32</v>
      </c>
      <c r="C28" s="43">
        <v>0.22</v>
      </c>
      <c r="D28" s="42"/>
      <c r="E28" s="42"/>
      <c r="F28" s="44">
        <f>F26*C28</f>
        <v>0</v>
      </c>
      <c r="G28" s="45"/>
    </row>
    <row r="29" spans="1:7" s="48" customFormat="1" ht="17.25" thickTop="1" thickBot="1">
      <c r="A29" s="46"/>
      <c r="B29" s="40"/>
      <c r="C29" s="40"/>
      <c r="D29" s="40"/>
      <c r="E29" s="40"/>
      <c r="F29" s="47"/>
    </row>
    <row r="30" spans="1:7" s="48" customFormat="1" ht="17.25" thickTop="1" thickBot="1">
      <c r="A30" s="50"/>
      <c r="B30" s="51" t="s">
        <v>36</v>
      </c>
      <c r="C30" s="51"/>
      <c r="D30" s="51"/>
      <c r="E30" s="52"/>
      <c r="F30" s="53">
        <f>F28+F26</f>
        <v>0</v>
      </c>
    </row>
    <row r="31" spans="1:7" s="48" customFormat="1" ht="15.75" thickTop="1">
      <c r="A31" s="54"/>
      <c r="B31" s="54"/>
      <c r="C31" s="54"/>
      <c r="D31" s="54"/>
      <c r="E31" s="54"/>
      <c r="F31" s="54"/>
      <c r="G31" s="55"/>
    </row>
    <row r="32" spans="1:7" s="48" customFormat="1" ht="15">
      <c r="A32" s="54"/>
      <c r="B32" s="54"/>
      <c r="C32" s="54"/>
      <c r="D32" s="54"/>
      <c r="E32" s="54"/>
      <c r="F32" s="54"/>
      <c r="G32" s="55"/>
    </row>
    <row r="33" spans="1:7">
      <c r="A33" s="29"/>
      <c r="B33" s="56"/>
      <c r="C33" s="31"/>
      <c r="D33" s="57"/>
      <c r="E33" s="58"/>
      <c r="F33" s="57"/>
      <c r="G33" s="41"/>
    </row>
    <row r="34" spans="1:7" ht="15">
      <c r="A34" s="29"/>
      <c r="B34" s="56"/>
      <c r="C34" s="59" t="s">
        <v>34</v>
      </c>
      <c r="D34" s="60"/>
      <c r="E34" s="61" t="s">
        <v>139</v>
      </c>
      <c r="F34" s="1"/>
      <c r="G34" s="41"/>
    </row>
    <row r="35" spans="1:7">
      <c r="A35" s="29"/>
      <c r="B35" s="56"/>
      <c r="C35" s="62"/>
      <c r="D35" s="58"/>
      <c r="E35" s="57"/>
      <c r="F35" s="1"/>
      <c r="G35" s="41"/>
    </row>
    <row r="36" spans="1:7" ht="15">
      <c r="A36" s="29"/>
      <c r="B36" s="56"/>
      <c r="C36" s="59" t="s">
        <v>76</v>
      </c>
      <c r="D36" s="63" t="s">
        <v>75</v>
      </c>
      <c r="E36" s="57"/>
      <c r="F36" s="1"/>
      <c r="G36" s="41"/>
    </row>
    <row r="37" spans="1:7">
      <c r="A37" s="29"/>
      <c r="B37" s="56"/>
      <c r="G37" s="41"/>
    </row>
    <row r="38" spans="1:7">
      <c r="A38" s="29"/>
      <c r="B38" s="56"/>
      <c r="C38" s="31"/>
      <c r="D38" s="57"/>
      <c r="E38" s="58"/>
      <c r="F38" s="57"/>
      <c r="G38" s="41"/>
    </row>
    <row r="39" spans="1:7">
      <c r="A39" s="29"/>
      <c r="B39" s="56"/>
      <c r="C39" s="31"/>
      <c r="D39" s="64"/>
      <c r="E39" s="65"/>
      <c r="F39" s="64"/>
      <c r="G39" s="41"/>
    </row>
    <row r="40" spans="1:7">
      <c r="A40" s="29"/>
      <c r="B40" s="56"/>
      <c r="C40" s="31"/>
      <c r="D40" s="57"/>
      <c r="E40" s="58"/>
      <c r="F40" s="57"/>
      <c r="G40" s="41"/>
    </row>
    <row r="41" spans="1:7">
      <c r="A41" s="29"/>
      <c r="G41" s="41"/>
    </row>
  </sheetData>
  <mergeCells count="4">
    <mergeCell ref="A14:F14"/>
    <mergeCell ref="A8:F8"/>
    <mergeCell ref="A10:F10"/>
    <mergeCell ref="A9:F9"/>
  </mergeCells>
  <phoneticPr fontId="0" type="noConversion"/>
  <pageMargins left="0.78740157480314965" right="0.39370078740157483" top="0.19685039370078741" bottom="0.39370078740157483" header="0" footer="0"/>
  <pageSetup paperSize="9" scale="98" orientation="portrait" r:id="rId1"/>
  <headerFooter alignWithMargins="0">
    <oddFooter>&amp;C&amp;"Frutiger,Regular"&amp;9Stran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A1:HC218"/>
  <sheetViews>
    <sheetView view="pageBreakPreview" topLeftCell="A198" zoomScaleNormal="100" zoomScaleSheetLayoutView="100" workbookViewId="0">
      <selection activeCell="H171" sqref="H1:J1048576"/>
    </sheetView>
  </sheetViews>
  <sheetFormatPr defaultColWidth="8.85546875" defaultRowHeight="12.75"/>
  <cols>
    <col min="1" max="2" width="6.7109375" style="2" customWidth="1"/>
    <col min="3" max="3" width="34.28515625" style="3" customWidth="1"/>
    <col min="4" max="4" width="6.7109375" style="4" customWidth="1"/>
    <col min="5" max="5" width="9.28515625" style="5" customWidth="1"/>
    <col min="6" max="6" width="15.42578125" style="6" customWidth="1"/>
    <col min="7" max="7" width="16.5703125" style="7" customWidth="1"/>
    <col min="8" max="16384" width="8.85546875" style="1"/>
  </cols>
  <sheetData>
    <row r="1" spans="1:211">
      <c r="B1" s="3"/>
      <c r="C1" s="4"/>
      <c r="D1" s="5"/>
      <c r="E1" s="6"/>
      <c r="F1" s="7"/>
      <c r="G1" s="1"/>
    </row>
    <row r="2" spans="1:211" s="210" customFormat="1" ht="72.75" customHeight="1">
      <c r="A2" s="208"/>
      <c r="B2" s="209"/>
      <c r="C2" s="208"/>
      <c r="D2" s="208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</row>
    <row r="3" spans="1:211" s="210" customFormat="1" ht="6" customHeight="1" thickBot="1">
      <c r="A3" s="211"/>
      <c r="B3" s="212"/>
      <c r="C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</row>
    <row r="4" spans="1:211" s="210" customFormat="1" ht="2.1" customHeight="1" thickBot="1">
      <c r="A4" s="214"/>
      <c r="B4" s="215"/>
      <c r="C4" s="215"/>
      <c r="D4" s="215"/>
      <c r="E4" s="215"/>
      <c r="F4" s="215"/>
      <c r="G4" s="215"/>
      <c r="H4" s="217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</row>
    <row r="5" spans="1:211" s="210" customFormat="1" ht="12.75" customHeight="1">
      <c r="A5" s="211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</row>
    <row r="9" spans="1:211" ht="20.25">
      <c r="A9" s="276" t="s">
        <v>83</v>
      </c>
      <c r="B9" s="276"/>
      <c r="C9" s="276"/>
      <c r="D9" s="276"/>
      <c r="E9" s="276"/>
      <c r="F9" s="276"/>
      <c r="G9" s="276"/>
    </row>
    <row r="10" spans="1:211">
      <c r="A10" s="8"/>
      <c r="B10" s="8"/>
      <c r="C10" s="8"/>
      <c r="D10" s="8"/>
      <c r="E10" s="8"/>
      <c r="F10" s="8"/>
      <c r="G10" s="8"/>
    </row>
    <row r="11" spans="1:211" ht="18.75">
      <c r="A11" s="265" t="s">
        <v>81</v>
      </c>
      <c r="B11" s="265"/>
      <c r="C11" s="265"/>
      <c r="D11" s="265"/>
      <c r="E11" s="265"/>
      <c r="F11" s="265"/>
      <c r="G11" s="265"/>
    </row>
    <row r="12" spans="1:211" ht="13.5" thickBot="1">
      <c r="E12" s="10"/>
      <c r="F12" s="11"/>
      <c r="G12" s="12"/>
    </row>
    <row r="13" spans="1:211" ht="15" thickBot="1">
      <c r="A13" s="14">
        <v>1</v>
      </c>
      <c r="B13" s="15"/>
      <c r="C13" s="15" t="s">
        <v>25</v>
      </c>
      <c r="D13" s="16"/>
      <c r="E13" s="17"/>
      <c r="F13" s="18"/>
      <c r="G13" s="19">
        <f>G89</f>
        <v>0</v>
      </c>
    </row>
    <row r="14" spans="1:211" ht="15" thickBot="1">
      <c r="A14" s="21"/>
      <c r="B14" s="21"/>
      <c r="C14" s="66"/>
      <c r="D14" s="22"/>
      <c r="E14" s="23"/>
      <c r="F14" s="24"/>
      <c r="G14" s="25"/>
    </row>
    <row r="15" spans="1:211" ht="15" thickBot="1">
      <c r="A15" s="14">
        <v>2</v>
      </c>
      <c r="B15" s="15"/>
      <c r="C15" s="15" t="s">
        <v>26</v>
      </c>
      <c r="D15" s="16"/>
      <c r="E15" s="17"/>
      <c r="F15" s="18"/>
      <c r="G15" s="19">
        <f>G139</f>
        <v>0</v>
      </c>
    </row>
    <row r="16" spans="1:211" ht="15" thickBot="1">
      <c r="A16" s="21"/>
      <c r="B16" s="21"/>
      <c r="C16" s="66"/>
      <c r="D16" s="22"/>
      <c r="E16" s="23"/>
      <c r="F16" s="24"/>
      <c r="G16" s="25"/>
    </row>
    <row r="17" spans="1:7" ht="15" thickBot="1">
      <c r="A17" s="14">
        <v>3</v>
      </c>
      <c r="B17" s="15"/>
      <c r="C17" s="15" t="s">
        <v>27</v>
      </c>
      <c r="D17" s="16"/>
      <c r="E17" s="17"/>
      <c r="F17" s="18"/>
      <c r="G17" s="19">
        <f>G169</f>
        <v>0</v>
      </c>
    </row>
    <row r="18" spans="1:7" ht="15" thickBot="1">
      <c r="A18" s="20"/>
      <c r="B18" s="20"/>
      <c r="C18" s="21"/>
      <c r="D18" s="22"/>
      <c r="E18" s="23"/>
      <c r="F18" s="24"/>
      <c r="G18" s="25"/>
    </row>
    <row r="19" spans="1:7" ht="15" thickBot="1">
      <c r="A19" s="67">
        <v>6</v>
      </c>
      <c r="B19" s="68"/>
      <c r="C19" s="15" t="s">
        <v>29</v>
      </c>
      <c r="D19" s="16"/>
      <c r="E19" s="17"/>
      <c r="F19" s="18"/>
      <c r="G19" s="19">
        <f>G217</f>
        <v>0</v>
      </c>
    </row>
    <row r="20" spans="1:7" s="39" customFormat="1" ht="13.5" thickBot="1">
      <c r="A20" s="29"/>
      <c r="B20" s="29"/>
      <c r="C20" s="30"/>
      <c r="D20" s="31"/>
      <c r="E20" s="32"/>
      <c r="F20" s="33"/>
      <c r="G20" s="34"/>
    </row>
    <row r="21" spans="1:7" ht="16.5" thickTop="1" thickBot="1">
      <c r="A21" s="35"/>
      <c r="B21" s="36"/>
      <c r="C21" s="71" t="s">
        <v>31</v>
      </c>
      <c r="D21" s="36"/>
      <c r="E21" s="36"/>
      <c r="F21" s="37"/>
      <c r="G21" s="37">
        <f>SUM(G13:G19)</f>
        <v>0</v>
      </c>
    </row>
    <row r="22" spans="1:7" ht="15.75" thickTop="1">
      <c r="A22" s="40"/>
      <c r="B22" s="40"/>
      <c r="C22" s="72"/>
      <c r="D22" s="40"/>
      <c r="E22" s="40"/>
      <c r="F22" s="40"/>
      <c r="G22" s="40"/>
    </row>
    <row r="23" spans="1:7" s="48" customFormat="1" ht="16.5" thickBot="1">
      <c r="A23" s="42"/>
      <c r="B23" s="42"/>
      <c r="C23" s="73" t="s">
        <v>32</v>
      </c>
      <c r="D23" s="43">
        <v>0.22</v>
      </c>
      <c r="E23" s="42"/>
      <c r="F23" s="42"/>
      <c r="G23" s="44">
        <f>G21*D23</f>
        <v>0</v>
      </c>
    </row>
    <row r="24" spans="1:7" s="48" customFormat="1" ht="17.25" thickTop="1" thickBot="1">
      <c r="A24" s="46"/>
      <c r="B24" s="40"/>
      <c r="C24" s="72"/>
      <c r="D24" s="40"/>
      <c r="E24" s="40"/>
      <c r="F24" s="40"/>
      <c r="G24" s="47"/>
    </row>
    <row r="25" spans="1:7" s="48" customFormat="1" ht="17.25" thickTop="1" thickBot="1">
      <c r="A25" s="50"/>
      <c r="B25" s="74"/>
      <c r="C25" s="75" t="s">
        <v>36</v>
      </c>
      <c r="D25" s="51"/>
      <c r="E25" s="51"/>
      <c r="F25" s="52"/>
      <c r="G25" s="53">
        <f>G23+G21</f>
        <v>0</v>
      </c>
    </row>
    <row r="26" spans="1:7" s="48" customFormat="1" ht="15.75" thickTop="1">
      <c r="A26" s="54"/>
      <c r="B26" s="54"/>
      <c r="C26" s="76"/>
      <c r="D26" s="54"/>
      <c r="E26" s="54"/>
      <c r="F26" s="54"/>
      <c r="G26" s="54"/>
    </row>
    <row r="27" spans="1:7" s="48" customFormat="1" ht="15">
      <c r="A27" s="54"/>
      <c r="B27" s="54"/>
      <c r="C27" s="76"/>
      <c r="D27" s="54"/>
      <c r="E27" s="54"/>
      <c r="F27" s="54"/>
      <c r="G27" s="54"/>
    </row>
    <row r="28" spans="1:7" s="48" customFormat="1" ht="15">
      <c r="A28" s="54"/>
      <c r="B28" s="54"/>
      <c r="C28" s="76"/>
      <c r="D28" s="54"/>
      <c r="E28" s="54"/>
      <c r="F28" s="54"/>
      <c r="G28" s="54"/>
    </row>
    <row r="29" spans="1:7" s="39" customFormat="1" ht="13.5" thickBot="1">
      <c r="A29" s="77"/>
      <c r="B29" s="77"/>
      <c r="C29" s="3"/>
      <c r="D29" s="78"/>
      <c r="E29" s="79"/>
      <c r="F29" s="6"/>
      <c r="G29" s="7"/>
    </row>
    <row r="30" spans="1:7" s="39" customFormat="1" ht="24.95" customHeight="1" thickBot="1">
      <c r="A30" s="80" t="s">
        <v>13</v>
      </c>
      <c r="B30" s="81" t="s">
        <v>40</v>
      </c>
      <c r="C30" s="82" t="s">
        <v>14</v>
      </c>
      <c r="D30" s="83" t="s">
        <v>7</v>
      </c>
      <c r="E30" s="83" t="s">
        <v>6</v>
      </c>
      <c r="F30" s="83" t="s">
        <v>8</v>
      </c>
      <c r="G30" s="84" t="s">
        <v>9</v>
      </c>
    </row>
    <row r="31" spans="1:7" s="88" customFormat="1" ht="15" customHeight="1">
      <c r="A31" s="85"/>
      <c r="B31" s="85"/>
      <c r="C31" s="86"/>
      <c r="D31" s="87"/>
      <c r="E31" s="87"/>
      <c r="F31" s="87"/>
      <c r="G31" s="87"/>
    </row>
    <row r="32" spans="1:7" s="88" customFormat="1">
      <c r="A32" s="98" t="s">
        <v>15</v>
      </c>
      <c r="B32" s="98"/>
      <c r="C32" s="229"/>
      <c r="D32" s="97"/>
      <c r="E32" s="94"/>
      <c r="F32" s="95"/>
      <c r="G32" s="94"/>
    </row>
    <row r="33" spans="1:7" s="88" customFormat="1">
      <c r="A33" s="247" t="s">
        <v>16</v>
      </c>
      <c r="B33" s="247"/>
      <c r="C33" s="229"/>
      <c r="D33" s="97"/>
      <c r="E33" s="94"/>
      <c r="F33" s="95"/>
      <c r="G33" s="94"/>
    </row>
    <row r="34" spans="1:7" s="88" customFormat="1" ht="38.25">
      <c r="A34" s="91">
        <v>1</v>
      </c>
      <c r="B34" s="91" t="s">
        <v>145</v>
      </c>
      <c r="C34" s="92" t="s">
        <v>147</v>
      </c>
      <c r="D34" s="93" t="s">
        <v>134</v>
      </c>
      <c r="E34" s="94">
        <v>305</v>
      </c>
      <c r="F34" s="95"/>
      <c r="G34" s="94">
        <f>+E34*F34</f>
        <v>0</v>
      </c>
    </row>
    <row r="35" spans="1:7" s="88" customFormat="1">
      <c r="A35" s="96"/>
      <c r="B35" s="96"/>
      <c r="C35" s="92"/>
      <c r="D35" s="97"/>
      <c r="E35" s="94"/>
      <c r="F35" s="95"/>
      <c r="G35" s="94"/>
    </row>
    <row r="36" spans="1:7" s="88" customFormat="1" ht="38.25">
      <c r="A36" s="91">
        <v>2</v>
      </c>
      <c r="B36" s="91" t="s">
        <v>148</v>
      </c>
      <c r="C36" s="92" t="s">
        <v>146</v>
      </c>
      <c r="D36" s="97" t="s">
        <v>37</v>
      </c>
      <c r="E36" s="94">
        <v>17</v>
      </c>
      <c r="F36" s="95"/>
      <c r="G36" s="94">
        <f>+E36*F36</f>
        <v>0</v>
      </c>
    </row>
    <row r="37" spans="1:7" s="88" customFormat="1">
      <c r="A37" s="96"/>
      <c r="B37" s="96"/>
      <c r="C37" s="92"/>
      <c r="D37" s="97"/>
      <c r="E37" s="94"/>
      <c r="F37" s="248"/>
      <c r="G37" s="94"/>
    </row>
    <row r="38" spans="1:7" s="88" customFormat="1">
      <c r="A38" s="98" t="s">
        <v>17</v>
      </c>
      <c r="B38" s="98"/>
      <c r="C38" s="92"/>
      <c r="D38" s="97"/>
      <c r="E38" s="94"/>
      <c r="F38" s="95"/>
      <c r="G38" s="94"/>
    </row>
    <row r="39" spans="1:7" s="88" customFormat="1">
      <c r="A39" s="275" t="s">
        <v>65</v>
      </c>
      <c r="B39" s="275"/>
      <c r="C39" s="275"/>
      <c r="D39" s="275"/>
      <c r="E39" s="275"/>
      <c r="F39" s="275"/>
      <c r="G39" s="275"/>
    </row>
    <row r="40" spans="1:7" s="88" customFormat="1" ht="51">
      <c r="A40" s="104">
        <v>3</v>
      </c>
      <c r="B40" s="249" t="s">
        <v>77</v>
      </c>
      <c r="C40" s="145" t="s">
        <v>154</v>
      </c>
      <c r="D40" s="93" t="s">
        <v>135</v>
      </c>
      <c r="E40" s="250">
        <v>6.2</v>
      </c>
      <c r="F40" s="250"/>
      <c r="G40" s="94">
        <f>+E40*F40</f>
        <v>0</v>
      </c>
    </row>
    <row r="41" spans="1:7" s="88" customFormat="1">
      <c r="A41" s="104"/>
      <c r="B41" s="249"/>
      <c r="C41" s="145"/>
      <c r="D41" s="93"/>
      <c r="E41" s="250"/>
      <c r="F41" s="251"/>
      <c r="G41" s="94"/>
    </row>
    <row r="42" spans="1:7" s="88" customFormat="1" ht="51">
      <c r="A42" s="104">
        <v>4</v>
      </c>
      <c r="B42" s="249" t="s">
        <v>155</v>
      </c>
      <c r="C42" s="145" t="s">
        <v>153</v>
      </c>
      <c r="D42" s="93" t="s">
        <v>135</v>
      </c>
      <c r="E42" s="250">
        <v>55.76</v>
      </c>
      <c r="F42" s="250"/>
      <c r="G42" s="94">
        <f t="shared" ref="G42:G50" si="0">+E42*F42</f>
        <v>0</v>
      </c>
    </row>
    <row r="43" spans="1:7" s="88" customFormat="1">
      <c r="A43" s="104"/>
      <c r="B43" s="249"/>
      <c r="C43" s="145"/>
      <c r="D43" s="93"/>
      <c r="F43" s="251"/>
      <c r="G43" s="94"/>
    </row>
    <row r="44" spans="1:7" s="88" customFormat="1" ht="25.5">
      <c r="A44" s="104">
        <v>5</v>
      </c>
      <c r="B44" s="249" t="s">
        <v>41</v>
      </c>
      <c r="C44" s="145" t="s">
        <v>149</v>
      </c>
      <c r="D44" s="93" t="s">
        <v>37</v>
      </c>
      <c r="E44" s="250">
        <v>12</v>
      </c>
      <c r="F44" s="250"/>
      <c r="G44" s="94">
        <f t="shared" si="0"/>
        <v>0</v>
      </c>
    </row>
    <row r="45" spans="1:7" s="88" customFormat="1">
      <c r="A45" s="104"/>
      <c r="B45" s="249"/>
      <c r="C45" s="145"/>
      <c r="D45" s="93"/>
      <c r="E45" s="250"/>
      <c r="F45" s="250"/>
      <c r="G45" s="94"/>
    </row>
    <row r="46" spans="1:7" s="88" customFormat="1" ht="25.5">
      <c r="A46" s="104">
        <v>6</v>
      </c>
      <c r="B46" s="249" t="s">
        <v>42</v>
      </c>
      <c r="C46" s="145" t="s">
        <v>150</v>
      </c>
      <c r="D46" s="93" t="s">
        <v>37</v>
      </c>
      <c r="E46" s="250">
        <v>3</v>
      </c>
      <c r="F46" s="250"/>
      <c r="G46" s="94">
        <f t="shared" si="0"/>
        <v>0</v>
      </c>
    </row>
    <row r="47" spans="1:7" s="88" customFormat="1">
      <c r="A47" s="104"/>
      <c r="B47" s="249"/>
      <c r="C47" s="145"/>
      <c r="D47" s="93"/>
      <c r="E47" s="250"/>
      <c r="F47" s="251"/>
      <c r="G47" s="94"/>
    </row>
    <row r="48" spans="1:7" s="88" customFormat="1" ht="38.25">
      <c r="A48" s="104">
        <v>7</v>
      </c>
      <c r="B48" s="249" t="s">
        <v>43</v>
      </c>
      <c r="C48" s="145" t="s">
        <v>151</v>
      </c>
      <c r="D48" s="93" t="s">
        <v>37</v>
      </c>
      <c r="E48" s="250">
        <v>12</v>
      </c>
      <c r="F48" s="250"/>
      <c r="G48" s="94">
        <f t="shared" si="0"/>
        <v>0</v>
      </c>
    </row>
    <row r="49" spans="1:7" s="88" customFormat="1">
      <c r="A49" s="104"/>
      <c r="B49" s="249"/>
      <c r="C49" s="145"/>
      <c r="D49" s="93"/>
      <c r="E49" s="250"/>
      <c r="F49" s="251"/>
      <c r="G49" s="94"/>
    </row>
    <row r="50" spans="1:7" s="88" customFormat="1" ht="38.25">
      <c r="A50" s="104">
        <v>8</v>
      </c>
      <c r="B50" s="249" t="s">
        <v>44</v>
      </c>
      <c r="C50" s="145" t="s">
        <v>152</v>
      </c>
      <c r="D50" s="93" t="s">
        <v>37</v>
      </c>
      <c r="E50" s="250">
        <v>3</v>
      </c>
      <c r="F50" s="250"/>
      <c r="G50" s="94">
        <f t="shared" si="0"/>
        <v>0</v>
      </c>
    </row>
    <row r="51" spans="1:7" s="88" customFormat="1">
      <c r="A51" s="247"/>
      <c r="B51" s="247"/>
      <c r="C51" s="247"/>
      <c r="D51" s="247"/>
      <c r="E51" s="252"/>
      <c r="F51" s="253"/>
      <c r="G51" s="253"/>
    </row>
    <row r="52" spans="1:7" s="88" customFormat="1">
      <c r="A52" s="98" t="s">
        <v>66</v>
      </c>
      <c r="B52" s="98"/>
      <c r="C52" s="98"/>
      <c r="D52" s="98"/>
      <c r="E52" s="98"/>
      <c r="F52" s="98"/>
      <c r="G52" s="98"/>
    </row>
    <row r="53" spans="1:7" s="222" customFormat="1" ht="38.25">
      <c r="A53" s="96">
        <v>9</v>
      </c>
      <c r="B53" s="104" t="s">
        <v>158</v>
      </c>
      <c r="C53" s="105" t="s">
        <v>157</v>
      </c>
      <c r="D53" s="88"/>
      <c r="E53" s="88"/>
      <c r="F53" s="88"/>
      <c r="G53" s="88"/>
    </row>
    <row r="54" spans="1:7" s="222" customFormat="1">
      <c r="A54" s="96"/>
      <c r="B54" s="104"/>
      <c r="C54" s="105" t="s">
        <v>167</v>
      </c>
      <c r="D54" s="88" t="s">
        <v>37</v>
      </c>
      <c r="E54" s="250">
        <v>1</v>
      </c>
      <c r="F54" s="250"/>
      <c r="G54" s="94">
        <f>+E54*F54</f>
        <v>0</v>
      </c>
    </row>
    <row r="55" spans="1:7" s="222" customFormat="1">
      <c r="A55" s="96"/>
      <c r="B55" s="104"/>
      <c r="C55" s="105" t="s">
        <v>168</v>
      </c>
      <c r="D55" s="88" t="s">
        <v>37</v>
      </c>
      <c r="E55" s="250">
        <v>1</v>
      </c>
      <c r="F55" s="250"/>
      <c r="G55" s="94">
        <f>+E55*F55</f>
        <v>0</v>
      </c>
    </row>
    <row r="56" spans="1:7" s="222" customFormat="1" ht="12.75" customHeight="1">
      <c r="A56" s="96"/>
      <c r="B56" s="104"/>
      <c r="C56" s="105" t="s">
        <v>169</v>
      </c>
      <c r="D56" s="88" t="s">
        <v>37</v>
      </c>
      <c r="E56" s="250">
        <v>1</v>
      </c>
      <c r="F56" s="250"/>
      <c r="G56" s="94">
        <f>+E56*F56</f>
        <v>0</v>
      </c>
    </row>
    <row r="57" spans="1:7" s="222" customFormat="1">
      <c r="A57" s="96"/>
      <c r="B57" s="104"/>
      <c r="C57" s="105"/>
      <c r="D57" s="88"/>
      <c r="E57" s="250"/>
      <c r="F57" s="250"/>
      <c r="G57" s="94"/>
    </row>
    <row r="58" spans="1:7" s="222" customFormat="1" ht="39.75">
      <c r="A58" s="96">
        <v>10</v>
      </c>
      <c r="B58" s="104" t="s">
        <v>129</v>
      </c>
      <c r="C58" s="105" t="s">
        <v>156</v>
      </c>
      <c r="D58" s="88"/>
      <c r="E58" s="250"/>
      <c r="F58" s="250"/>
      <c r="G58" s="94"/>
    </row>
    <row r="59" spans="1:7" s="88" customFormat="1">
      <c r="A59" s="96"/>
      <c r="B59" s="104"/>
      <c r="C59" s="105" t="s">
        <v>170</v>
      </c>
      <c r="D59" s="106" t="s">
        <v>37</v>
      </c>
      <c r="E59" s="250">
        <v>1</v>
      </c>
      <c r="F59" s="250"/>
      <c r="G59" s="94">
        <f>+E59*F59</f>
        <v>0</v>
      </c>
    </row>
    <row r="60" spans="1:7" s="88" customFormat="1">
      <c r="A60" s="96"/>
      <c r="B60" s="104"/>
      <c r="C60" s="105" t="s">
        <v>171</v>
      </c>
      <c r="D60" s="106" t="s">
        <v>37</v>
      </c>
      <c r="E60" s="250">
        <v>1</v>
      </c>
      <c r="F60" s="250"/>
      <c r="G60" s="94">
        <f>+E60*F60</f>
        <v>0</v>
      </c>
    </row>
    <row r="61" spans="1:7" s="88" customFormat="1">
      <c r="A61" s="96"/>
      <c r="B61" s="104"/>
      <c r="C61" s="105"/>
      <c r="D61" s="106"/>
      <c r="E61" s="250"/>
      <c r="F61" s="250"/>
      <c r="G61" s="94"/>
    </row>
    <row r="62" spans="1:7" s="88" customFormat="1" ht="76.5">
      <c r="A62" s="96">
        <v>11</v>
      </c>
      <c r="B62" s="96"/>
      <c r="C62" s="92" t="s">
        <v>159</v>
      </c>
    </row>
    <row r="63" spans="1:7" s="88" customFormat="1">
      <c r="A63" s="96"/>
      <c r="B63" s="96"/>
      <c r="C63" s="107" t="s">
        <v>161</v>
      </c>
      <c r="D63" s="93" t="s">
        <v>37</v>
      </c>
      <c r="E63" s="108">
        <v>4</v>
      </c>
      <c r="F63" s="101"/>
      <c r="G63" s="108">
        <f>+E63*F63</f>
        <v>0</v>
      </c>
    </row>
    <row r="64" spans="1:7" s="88" customFormat="1">
      <c r="A64" s="96"/>
      <c r="B64" s="96"/>
      <c r="C64" s="107" t="s">
        <v>160</v>
      </c>
      <c r="D64" s="93" t="s">
        <v>37</v>
      </c>
      <c r="E64" s="108">
        <v>1</v>
      </c>
      <c r="F64" s="101"/>
      <c r="G64" s="108">
        <f>+E64*F64</f>
        <v>0</v>
      </c>
    </row>
    <row r="65" spans="1:7" s="88" customFormat="1">
      <c r="A65" s="96"/>
      <c r="B65" s="96"/>
      <c r="C65" s="107" t="s">
        <v>162</v>
      </c>
      <c r="D65" s="93" t="s">
        <v>37</v>
      </c>
      <c r="E65" s="108">
        <v>1</v>
      </c>
      <c r="F65" s="101"/>
      <c r="G65" s="108">
        <f>+E65*F65</f>
        <v>0</v>
      </c>
    </row>
    <row r="66" spans="1:7" s="88" customFormat="1">
      <c r="A66" s="96"/>
      <c r="B66" s="96"/>
      <c r="C66" s="107"/>
      <c r="D66" s="97"/>
      <c r="E66" s="100"/>
      <c r="F66" s="100"/>
      <c r="G66" s="100"/>
    </row>
    <row r="67" spans="1:7" s="88" customFormat="1">
      <c r="A67" s="98" t="s">
        <v>64</v>
      </c>
      <c r="B67" s="98"/>
      <c r="C67" s="98"/>
      <c r="D67" s="98"/>
      <c r="E67" s="98"/>
      <c r="F67" s="98"/>
      <c r="G67" s="98"/>
    </row>
    <row r="68" spans="1:7" s="222" customFormat="1" ht="38.25">
      <c r="A68" s="96">
        <v>12</v>
      </c>
      <c r="B68" s="96" t="s">
        <v>111</v>
      </c>
      <c r="C68" s="109" t="s">
        <v>110</v>
      </c>
      <c r="D68" s="93" t="s">
        <v>136</v>
      </c>
      <c r="E68" s="101">
        <v>21.5</v>
      </c>
      <c r="F68" s="101"/>
      <c r="G68" s="108">
        <f>+E68*F68</f>
        <v>0</v>
      </c>
    </row>
    <row r="69" spans="1:7" s="88" customFormat="1">
      <c r="A69" s="96"/>
      <c r="B69" s="96"/>
      <c r="C69" s="109"/>
      <c r="D69" s="97"/>
      <c r="E69" s="101"/>
      <c r="F69" s="101"/>
      <c r="G69" s="108"/>
    </row>
    <row r="70" spans="1:7" s="222" customFormat="1" ht="25.5">
      <c r="A70" s="110">
        <v>13</v>
      </c>
      <c r="B70" s="107" t="s">
        <v>193</v>
      </c>
      <c r="C70" s="109" t="s">
        <v>192</v>
      </c>
      <c r="D70" s="93" t="s">
        <v>135</v>
      </c>
      <c r="E70" s="101">
        <v>856.1</v>
      </c>
      <c r="F70" s="101"/>
      <c r="G70" s="108">
        <f>+E70*F70</f>
        <v>0</v>
      </c>
    </row>
    <row r="71" spans="1:7" s="222" customFormat="1">
      <c r="A71" s="96"/>
      <c r="B71" s="96"/>
      <c r="C71" s="109"/>
      <c r="D71" s="97"/>
      <c r="E71" s="101"/>
      <c r="F71" s="101"/>
      <c r="G71" s="108"/>
    </row>
    <row r="72" spans="1:7" s="222" customFormat="1" ht="30" customHeight="1">
      <c r="A72" s="96">
        <v>14</v>
      </c>
      <c r="B72" s="96" t="s">
        <v>88</v>
      </c>
      <c r="C72" s="109" t="s">
        <v>87</v>
      </c>
      <c r="D72" s="93" t="s">
        <v>134</v>
      </c>
      <c r="E72" s="101">
        <v>41.7</v>
      </c>
      <c r="F72" s="101"/>
      <c r="G72" s="108">
        <f>+E72*F72</f>
        <v>0</v>
      </c>
    </row>
    <row r="73" spans="1:7" s="222" customFormat="1">
      <c r="A73" s="96"/>
      <c r="B73" s="96"/>
      <c r="C73" s="109"/>
      <c r="D73" s="93"/>
      <c r="E73" s="101"/>
      <c r="F73" s="101"/>
      <c r="G73" s="108"/>
    </row>
    <row r="74" spans="1:7" s="222" customFormat="1">
      <c r="A74" s="98" t="s">
        <v>194</v>
      </c>
      <c r="B74" s="96"/>
      <c r="C74" s="109"/>
      <c r="D74" s="93"/>
      <c r="E74" s="101"/>
      <c r="F74" s="101"/>
      <c r="G74" s="108"/>
    </row>
    <row r="75" spans="1:7" s="222" customFormat="1" ht="25.5">
      <c r="A75" s="96">
        <v>15</v>
      </c>
      <c r="B75" s="96" t="s">
        <v>200</v>
      </c>
      <c r="C75" s="109" t="s">
        <v>199</v>
      </c>
      <c r="D75" s="93" t="s">
        <v>195</v>
      </c>
      <c r="E75" s="101">
        <v>4.95</v>
      </c>
      <c r="F75" s="101"/>
      <c r="G75" s="108">
        <f t="shared" ref="G75" si="1">+E75*F75</f>
        <v>0</v>
      </c>
    </row>
    <row r="76" spans="1:7" s="88" customFormat="1">
      <c r="A76" s="96"/>
      <c r="B76" s="96"/>
      <c r="C76" s="109"/>
      <c r="D76" s="93"/>
      <c r="E76" s="101"/>
      <c r="F76" s="101"/>
      <c r="G76" s="108"/>
    </row>
    <row r="77" spans="1:7" s="88" customFormat="1">
      <c r="A77" s="247" t="s">
        <v>78</v>
      </c>
      <c r="B77" s="96"/>
      <c r="C77" s="109"/>
      <c r="D77" s="93"/>
      <c r="E77" s="101"/>
      <c r="F77" s="101"/>
      <c r="G77" s="108"/>
    </row>
    <row r="78" spans="1:7" s="88" customFormat="1">
      <c r="A78" s="247" t="s">
        <v>62</v>
      </c>
      <c r="B78" s="96"/>
      <c r="C78" s="109"/>
      <c r="D78" s="93"/>
      <c r="E78" s="103"/>
      <c r="F78" s="103"/>
      <c r="G78" s="108"/>
    </row>
    <row r="79" spans="1:7" s="222" customFormat="1" ht="25.5">
      <c r="A79" s="96">
        <v>16</v>
      </c>
      <c r="B79" s="96" t="s">
        <v>163</v>
      </c>
      <c r="C79" s="109" t="s">
        <v>164</v>
      </c>
      <c r="D79" s="93"/>
      <c r="E79" s="101"/>
    </row>
    <row r="80" spans="1:7" s="88" customFormat="1">
      <c r="A80" s="96"/>
      <c r="B80" s="96"/>
      <c r="C80" s="109" t="s">
        <v>165</v>
      </c>
      <c r="D80" s="93" t="s">
        <v>37</v>
      </c>
      <c r="E80" s="101">
        <v>1</v>
      </c>
      <c r="F80" s="101"/>
      <c r="G80" s="108">
        <f>+E80*F80</f>
        <v>0</v>
      </c>
    </row>
    <row r="81" spans="1:7" s="88" customFormat="1">
      <c r="A81" s="96"/>
      <c r="B81" s="96"/>
      <c r="C81" s="109" t="s">
        <v>166</v>
      </c>
      <c r="D81" s="93" t="s">
        <v>63</v>
      </c>
      <c r="E81" s="101">
        <v>50</v>
      </c>
      <c r="F81" s="101"/>
      <c r="G81" s="108">
        <f>+E81*F81</f>
        <v>0</v>
      </c>
    </row>
    <row r="82" spans="1:7" s="88" customFormat="1"/>
    <row r="83" spans="1:7" s="88" customFormat="1">
      <c r="A83" s="247" t="s">
        <v>196</v>
      </c>
      <c r="B83" s="96"/>
      <c r="C83" s="109"/>
      <c r="D83" s="93"/>
      <c r="E83" s="101"/>
      <c r="F83" s="101"/>
      <c r="G83" s="108"/>
    </row>
    <row r="84" spans="1:7" s="88" customFormat="1" ht="38.25">
      <c r="A84" s="96">
        <v>17</v>
      </c>
      <c r="B84" s="96" t="s">
        <v>197</v>
      </c>
      <c r="C84" s="109" t="s">
        <v>198</v>
      </c>
      <c r="D84" s="93" t="s">
        <v>37</v>
      </c>
      <c r="E84" s="101">
        <v>1</v>
      </c>
      <c r="F84" s="101"/>
      <c r="G84" s="108">
        <f>+F84*E84</f>
        <v>0</v>
      </c>
    </row>
    <row r="85" spans="1:7" s="88" customFormat="1">
      <c r="A85" s="96"/>
      <c r="B85" s="96"/>
      <c r="C85" s="109"/>
      <c r="D85" s="93"/>
      <c r="E85" s="101"/>
      <c r="F85" s="101"/>
      <c r="G85" s="108"/>
    </row>
    <row r="86" spans="1:7" s="88" customFormat="1">
      <c r="A86" s="247" t="s">
        <v>114</v>
      </c>
      <c r="B86" s="96"/>
      <c r="C86" s="109"/>
      <c r="D86" s="93"/>
      <c r="E86" s="101"/>
      <c r="F86" s="101"/>
      <c r="G86" s="108"/>
    </row>
    <row r="87" spans="1:7" s="222" customFormat="1" ht="38.25">
      <c r="A87" s="96">
        <v>18</v>
      </c>
      <c r="B87" s="96" t="s">
        <v>112</v>
      </c>
      <c r="C87" s="92" t="s">
        <v>113</v>
      </c>
      <c r="D87" s="93" t="s">
        <v>134</v>
      </c>
      <c r="E87" s="94">
        <v>5</v>
      </c>
      <c r="F87" s="95"/>
      <c r="G87" s="94">
        <f>+E87*F87</f>
        <v>0</v>
      </c>
    </row>
    <row r="88" spans="1:7" s="88" customFormat="1" ht="13.5" thickBot="1">
      <c r="A88" s="96"/>
      <c r="B88" s="96"/>
      <c r="C88" s="109"/>
      <c r="D88" s="93"/>
      <c r="E88" s="101"/>
      <c r="F88" s="103"/>
      <c r="G88" s="103"/>
    </row>
    <row r="89" spans="1:7" s="88" customFormat="1" ht="14.25" thickTop="1" thickBot="1">
      <c r="A89" s="96"/>
      <c r="B89" s="96"/>
      <c r="C89" s="109"/>
      <c r="D89" s="93"/>
      <c r="E89" s="112" t="s">
        <v>72</v>
      </c>
      <c r="F89" s="113"/>
      <c r="G89" s="114">
        <f>SUM(G34:G87)</f>
        <v>0</v>
      </c>
    </row>
    <row r="90" spans="1:7" s="9" customFormat="1" ht="13.5" thickTop="1">
      <c r="A90" s="115"/>
      <c r="B90" s="115"/>
      <c r="C90" s="116"/>
      <c r="D90" s="117"/>
      <c r="E90" s="118"/>
      <c r="F90" s="95"/>
      <c r="G90" s="94"/>
    </row>
    <row r="91" spans="1:7" s="9" customFormat="1">
      <c r="A91" s="119" t="s">
        <v>18</v>
      </c>
      <c r="B91" s="119"/>
      <c r="C91" s="120"/>
      <c r="D91" s="117"/>
      <c r="E91" s="94"/>
      <c r="F91" s="121"/>
      <c r="G91" s="118"/>
    </row>
    <row r="92" spans="1:7" s="9" customFormat="1">
      <c r="A92" s="119" t="s">
        <v>19</v>
      </c>
      <c r="B92" s="119"/>
      <c r="C92" s="120"/>
      <c r="D92" s="117"/>
      <c r="E92" s="94"/>
      <c r="F92" s="121"/>
      <c r="G92" s="118"/>
    </row>
    <row r="93" spans="1:7" s="254" customFormat="1" ht="29.25" customHeight="1">
      <c r="A93" s="91">
        <v>19</v>
      </c>
      <c r="B93" s="91" t="s">
        <v>45</v>
      </c>
      <c r="C93" s="92" t="s">
        <v>96</v>
      </c>
      <c r="D93" s="93" t="s">
        <v>136</v>
      </c>
      <c r="E93" s="94">
        <v>150.94999999999999</v>
      </c>
      <c r="F93" s="95"/>
      <c r="G93" s="94">
        <f>+E93*F93</f>
        <v>0</v>
      </c>
    </row>
    <row r="94" spans="1:7" s="9" customFormat="1">
      <c r="A94" s="91"/>
      <c r="B94" s="91"/>
      <c r="C94" s="92"/>
      <c r="D94" s="97"/>
      <c r="E94" s="94"/>
      <c r="F94" s="123"/>
      <c r="G94" s="94"/>
    </row>
    <row r="95" spans="1:7" s="254" customFormat="1" ht="38.25">
      <c r="A95" s="91">
        <v>20</v>
      </c>
      <c r="B95" s="91" t="s">
        <v>69</v>
      </c>
      <c r="C95" s="92" t="s">
        <v>201</v>
      </c>
      <c r="D95" s="93" t="s">
        <v>136</v>
      </c>
      <c r="E95" s="94">
        <v>186.5</v>
      </c>
      <c r="F95" s="123"/>
      <c r="G95" s="94">
        <f>+E95*F95</f>
        <v>0</v>
      </c>
    </row>
    <row r="96" spans="1:7" s="254" customFormat="1">
      <c r="A96" s="91"/>
      <c r="B96" s="91"/>
      <c r="C96" s="92"/>
      <c r="D96" s="93"/>
      <c r="E96" s="94"/>
      <c r="F96" s="123"/>
      <c r="G96" s="94"/>
    </row>
    <row r="97" spans="1:7" s="254" customFormat="1" ht="63.75">
      <c r="A97" s="91">
        <v>21</v>
      </c>
      <c r="B97" s="91" t="s">
        <v>205</v>
      </c>
      <c r="C97" s="92" t="s">
        <v>206</v>
      </c>
      <c r="D97" s="93" t="s">
        <v>136</v>
      </c>
      <c r="E97" s="94">
        <v>79</v>
      </c>
      <c r="F97" s="123"/>
      <c r="G97" s="94">
        <f>+E97*F97</f>
        <v>0</v>
      </c>
    </row>
    <row r="98" spans="1:7" s="254" customFormat="1">
      <c r="A98" s="91"/>
      <c r="B98" s="91"/>
      <c r="C98" s="92"/>
      <c r="D98" s="97"/>
      <c r="E98" s="94"/>
      <c r="F98" s="123"/>
      <c r="G98" s="94"/>
    </row>
    <row r="99" spans="1:7" s="254" customFormat="1" ht="25.5">
      <c r="A99" s="91">
        <v>22</v>
      </c>
      <c r="B99" s="91" t="s">
        <v>70</v>
      </c>
      <c r="C99" s="92" t="s">
        <v>202</v>
      </c>
      <c r="D99" s="93" t="s">
        <v>136</v>
      </c>
      <c r="E99" s="94">
        <v>186.5</v>
      </c>
      <c r="F99" s="123"/>
      <c r="G99" s="94">
        <f>+E99*F99</f>
        <v>0</v>
      </c>
    </row>
    <row r="100" spans="1:7" s="254" customFormat="1">
      <c r="A100" s="91"/>
      <c r="B100" s="91"/>
      <c r="C100" s="92"/>
      <c r="D100" s="93"/>
      <c r="E100" s="94"/>
      <c r="F100" s="123"/>
      <c r="G100" s="94"/>
    </row>
    <row r="101" spans="1:7" s="254" customFormat="1" ht="63.75">
      <c r="A101" s="91">
        <v>23</v>
      </c>
      <c r="B101" s="91" t="s">
        <v>70</v>
      </c>
      <c r="C101" s="92" t="s">
        <v>207</v>
      </c>
      <c r="D101" s="93" t="s">
        <v>136</v>
      </c>
      <c r="E101" s="94">
        <v>79</v>
      </c>
      <c r="F101" s="123"/>
      <c r="G101" s="94">
        <f>+E101*F101</f>
        <v>0</v>
      </c>
    </row>
    <row r="102" spans="1:7" s="9" customFormat="1">
      <c r="A102" s="91"/>
      <c r="B102" s="91"/>
      <c r="C102" s="92"/>
      <c r="D102" s="93"/>
      <c r="E102" s="94"/>
      <c r="F102" s="123"/>
      <c r="G102" s="94"/>
    </row>
    <row r="103" spans="1:7" s="9" customFormat="1" ht="14.25">
      <c r="A103" s="91">
        <v>24</v>
      </c>
      <c r="B103" s="91"/>
      <c r="C103" s="92" t="s">
        <v>315</v>
      </c>
      <c r="D103" s="93" t="s">
        <v>136</v>
      </c>
      <c r="E103" s="94">
        <v>47.18</v>
      </c>
      <c r="F103" s="123"/>
      <c r="G103" s="94">
        <f>+E103*F103</f>
        <v>0</v>
      </c>
    </row>
    <row r="104" spans="1:7" s="9" customFormat="1">
      <c r="A104" s="91"/>
      <c r="B104" s="91"/>
      <c r="C104" s="92"/>
      <c r="D104" s="93"/>
      <c r="E104" s="94"/>
      <c r="F104" s="123"/>
      <c r="G104" s="94"/>
    </row>
    <row r="105" spans="1:7" s="9" customFormat="1">
      <c r="A105" s="255" t="s">
        <v>46</v>
      </c>
      <c r="B105" s="91"/>
      <c r="C105" s="92"/>
      <c r="D105" s="97"/>
      <c r="E105" s="94"/>
      <c r="F105" s="123"/>
      <c r="G105" s="94"/>
    </row>
    <row r="106" spans="1:7" s="254" customFormat="1" ht="25.5">
      <c r="A106" s="91">
        <v>25</v>
      </c>
      <c r="B106" s="91" t="s">
        <v>204</v>
      </c>
      <c r="C106" s="92" t="s">
        <v>203</v>
      </c>
      <c r="D106" s="93" t="s">
        <v>135</v>
      </c>
      <c r="E106" s="94">
        <v>584.08000000000004</v>
      </c>
      <c r="F106" s="123"/>
      <c r="G106" s="94">
        <f>+E106*F106</f>
        <v>0</v>
      </c>
    </row>
    <row r="107" spans="1:7" s="254" customFormat="1"/>
    <row r="108" spans="1:7" s="254" customFormat="1" ht="38.25">
      <c r="A108" s="91">
        <v>26</v>
      </c>
      <c r="B108" s="91" t="s">
        <v>204</v>
      </c>
      <c r="C108" s="92" t="s">
        <v>316</v>
      </c>
      <c r="D108" s="93" t="s">
        <v>135</v>
      </c>
      <c r="E108" s="94">
        <v>177.68</v>
      </c>
      <c r="F108" s="123"/>
      <c r="G108" s="94">
        <f>+E108*F108</f>
        <v>0</v>
      </c>
    </row>
    <row r="109" spans="1:7" s="254" customFormat="1"/>
    <row r="110" spans="1:7" s="254" customFormat="1" ht="25.5">
      <c r="A110" s="91">
        <v>27</v>
      </c>
      <c r="B110" s="91" t="s">
        <v>71</v>
      </c>
      <c r="C110" s="92" t="s">
        <v>116</v>
      </c>
      <c r="D110" s="93" t="s">
        <v>135</v>
      </c>
      <c r="E110" s="94">
        <v>584.08000000000004</v>
      </c>
      <c r="F110" s="123"/>
      <c r="G110" s="94">
        <f>+E110*F110</f>
        <v>0</v>
      </c>
    </row>
    <row r="111" spans="1:7" s="254" customFormat="1">
      <c r="A111" s="91"/>
      <c r="B111" s="91"/>
      <c r="C111" s="92"/>
      <c r="D111" s="93"/>
      <c r="E111" s="94"/>
      <c r="F111" s="123"/>
      <c r="G111" s="94"/>
    </row>
    <row r="112" spans="1:7" s="254" customFormat="1" ht="38.25">
      <c r="A112" s="91">
        <v>28</v>
      </c>
      <c r="B112" s="91" t="s">
        <v>71</v>
      </c>
      <c r="C112" s="92" t="s">
        <v>317</v>
      </c>
      <c r="D112" s="93" t="s">
        <v>135</v>
      </c>
      <c r="E112" s="94">
        <v>177.68</v>
      </c>
      <c r="F112" s="123"/>
      <c r="G112" s="94">
        <f>+E112*F112</f>
        <v>0</v>
      </c>
    </row>
    <row r="113" spans="1:7" s="9" customFormat="1">
      <c r="A113" s="91"/>
      <c r="B113" s="91"/>
      <c r="C113" s="92"/>
      <c r="D113" s="93"/>
      <c r="E113" s="94"/>
      <c r="F113" s="123"/>
      <c r="G113" s="94"/>
    </row>
    <row r="114" spans="1:7" s="9" customFormat="1">
      <c r="A114" s="98" t="s">
        <v>47</v>
      </c>
      <c r="B114" s="98"/>
      <c r="C114" s="92"/>
      <c r="D114" s="97"/>
      <c r="E114" s="94"/>
      <c r="F114" s="95"/>
      <c r="G114" s="94"/>
    </row>
    <row r="115" spans="1:7" s="254" customFormat="1" ht="25.5" customHeight="1">
      <c r="A115" s="96">
        <v>29</v>
      </c>
      <c r="B115" s="96" t="s">
        <v>211</v>
      </c>
      <c r="C115" s="92" t="s">
        <v>208</v>
      </c>
      <c r="D115" s="93" t="s">
        <v>136</v>
      </c>
      <c r="E115" s="94">
        <v>10</v>
      </c>
      <c r="F115" s="95"/>
      <c r="G115" s="94">
        <f>+E115*F115</f>
        <v>0</v>
      </c>
    </row>
    <row r="116" spans="1:7" s="254" customFormat="1">
      <c r="A116" s="96"/>
      <c r="B116" s="96"/>
      <c r="C116" s="92"/>
      <c r="D116" s="93"/>
      <c r="E116" s="94"/>
      <c r="F116" s="95"/>
      <c r="G116" s="94"/>
    </row>
    <row r="117" spans="1:7" s="254" customFormat="1" ht="25.5">
      <c r="A117" s="96">
        <v>30</v>
      </c>
      <c r="B117" s="96" t="s">
        <v>209</v>
      </c>
      <c r="C117" s="92" t="s">
        <v>210</v>
      </c>
      <c r="D117" s="93" t="s">
        <v>136</v>
      </c>
      <c r="E117" s="94">
        <v>137.5</v>
      </c>
      <c r="F117" s="95"/>
      <c r="G117" s="94">
        <f>+E117*F117</f>
        <v>0</v>
      </c>
    </row>
    <row r="118" spans="1:7" s="9" customFormat="1">
      <c r="A118" s="96"/>
      <c r="B118" s="96"/>
      <c r="C118" s="92"/>
      <c r="D118" s="97"/>
      <c r="E118" s="94"/>
      <c r="F118" s="95"/>
      <c r="G118" s="94"/>
    </row>
    <row r="119" spans="1:7" s="254" customFormat="1" ht="38.25">
      <c r="A119" s="96">
        <v>31</v>
      </c>
      <c r="B119" s="96" t="s">
        <v>209</v>
      </c>
      <c r="C119" s="92" t="s">
        <v>318</v>
      </c>
      <c r="D119" s="93" t="s">
        <v>136</v>
      </c>
      <c r="E119" s="94">
        <v>106.61</v>
      </c>
      <c r="F119" s="95"/>
      <c r="G119" s="94">
        <f>+E119*F119</f>
        <v>0</v>
      </c>
    </row>
    <row r="120" spans="1:7" s="9" customFormat="1">
      <c r="A120" s="96"/>
      <c r="B120" s="96"/>
      <c r="C120" s="92"/>
      <c r="D120" s="97"/>
      <c r="E120" s="94"/>
      <c r="F120" s="95"/>
      <c r="G120" s="94"/>
    </row>
    <row r="121" spans="1:7" s="9" customFormat="1" ht="38.25">
      <c r="A121" s="96">
        <v>32</v>
      </c>
      <c r="B121" s="96" t="s">
        <v>212</v>
      </c>
      <c r="C121" s="92" t="s">
        <v>213</v>
      </c>
      <c r="D121" s="93" t="s">
        <v>136</v>
      </c>
      <c r="E121" s="94">
        <v>122.36</v>
      </c>
      <c r="F121" s="95"/>
      <c r="G121" s="94">
        <f>+E121*F121</f>
        <v>0</v>
      </c>
    </row>
    <row r="122" spans="1:7" s="9" customFormat="1">
      <c r="A122" s="96"/>
      <c r="B122" s="96"/>
      <c r="C122" s="92"/>
      <c r="D122" s="97"/>
      <c r="E122" s="94"/>
      <c r="F122" s="95"/>
      <c r="G122" s="94"/>
    </row>
    <row r="123" spans="1:7" s="9" customFormat="1" ht="51">
      <c r="A123" s="96">
        <v>33</v>
      </c>
      <c r="B123" s="96" t="s">
        <v>212</v>
      </c>
      <c r="C123" s="92" t="s">
        <v>319</v>
      </c>
      <c r="D123" s="93" t="s">
        <v>136</v>
      </c>
      <c r="E123" s="94">
        <v>355.37</v>
      </c>
      <c r="F123" s="95"/>
      <c r="G123" s="94">
        <f>+E123*F123</f>
        <v>0</v>
      </c>
    </row>
    <row r="124" spans="1:7" s="9" customFormat="1">
      <c r="A124" s="96"/>
      <c r="B124" s="96"/>
      <c r="C124" s="92"/>
      <c r="D124" s="97"/>
      <c r="E124" s="94"/>
      <c r="F124" s="95"/>
      <c r="G124" s="94"/>
    </row>
    <row r="125" spans="1:7" s="9" customFormat="1">
      <c r="A125" s="124" t="s">
        <v>52</v>
      </c>
      <c r="B125" s="115"/>
      <c r="C125" s="116"/>
      <c r="D125" s="117"/>
      <c r="E125" s="118"/>
      <c r="F125" s="121"/>
      <c r="G125" s="94"/>
    </row>
    <row r="126" spans="1:7" s="254" customFormat="1" ht="38.25">
      <c r="A126" s="125">
        <v>34</v>
      </c>
      <c r="B126" s="223" t="s">
        <v>95</v>
      </c>
      <c r="C126" s="92" t="s">
        <v>215</v>
      </c>
      <c r="D126" s="93" t="s">
        <v>135</v>
      </c>
      <c r="E126" s="118">
        <v>747.25</v>
      </c>
      <c r="F126" s="121"/>
      <c r="G126" s="94">
        <f>+E126*F126</f>
        <v>0</v>
      </c>
    </row>
    <row r="127" spans="1:7" s="9" customFormat="1">
      <c r="A127" s="115"/>
      <c r="B127" s="115"/>
      <c r="C127" s="116"/>
      <c r="D127" s="117"/>
      <c r="E127" s="118"/>
      <c r="F127" s="121"/>
      <c r="G127" s="94"/>
    </row>
    <row r="128" spans="1:7" s="9" customFormat="1">
      <c r="A128" s="256" t="s">
        <v>48</v>
      </c>
      <c r="B128" s="96"/>
      <c r="C128" s="92"/>
      <c r="D128" s="93"/>
      <c r="E128" s="94"/>
      <c r="F128" s="95"/>
      <c r="G128" s="94"/>
    </row>
    <row r="129" spans="1:7" s="9" customFormat="1" ht="25.5">
      <c r="A129" s="96">
        <v>35</v>
      </c>
      <c r="B129" s="96" t="s">
        <v>218</v>
      </c>
      <c r="C129" s="92" t="s">
        <v>217</v>
      </c>
      <c r="D129" s="93"/>
      <c r="E129" s="94"/>
      <c r="F129" s="95"/>
      <c r="G129" s="94"/>
    </row>
    <row r="130" spans="1:7" s="9" customFormat="1" ht="14.25">
      <c r="A130" s="96"/>
      <c r="B130" s="96"/>
      <c r="C130" s="92" t="s">
        <v>214</v>
      </c>
      <c r="D130" s="93" t="s">
        <v>136</v>
      </c>
      <c r="E130" s="94">
        <v>38.862499999999997</v>
      </c>
      <c r="F130" s="95"/>
      <c r="G130" s="94">
        <f>+E130*F130</f>
        <v>0</v>
      </c>
    </row>
    <row r="131" spans="1:7" s="9" customFormat="1" ht="14.25">
      <c r="A131" s="96"/>
      <c r="B131" s="96"/>
      <c r="C131" s="92" t="s">
        <v>216</v>
      </c>
      <c r="D131" s="93" t="s">
        <v>136</v>
      </c>
      <c r="E131" s="94">
        <v>531</v>
      </c>
      <c r="F131" s="95"/>
      <c r="G131" s="94">
        <f>+E131*F131</f>
        <v>0</v>
      </c>
    </row>
    <row r="132" spans="1:7" s="9" customFormat="1">
      <c r="A132" s="96"/>
      <c r="B132" s="96"/>
      <c r="C132" s="92"/>
      <c r="D132" s="93"/>
      <c r="E132" s="94"/>
      <c r="F132" s="95"/>
      <c r="G132" s="94"/>
    </row>
    <row r="133" spans="1:7" s="9" customFormat="1" ht="25.5">
      <c r="A133" s="96">
        <v>36</v>
      </c>
      <c r="B133" s="96" t="s">
        <v>98</v>
      </c>
      <c r="C133" s="92" t="s">
        <v>99</v>
      </c>
      <c r="D133" s="93" t="s">
        <v>136</v>
      </c>
      <c r="E133" s="118">
        <v>38.862499999999997</v>
      </c>
      <c r="F133" s="95"/>
      <c r="G133" s="94">
        <f>+E133*F133</f>
        <v>0</v>
      </c>
    </row>
    <row r="134" spans="1:7" s="9" customFormat="1">
      <c r="A134" s="96"/>
      <c r="B134" s="96"/>
      <c r="C134" s="92"/>
      <c r="D134" s="93"/>
      <c r="E134" s="94"/>
      <c r="F134" s="95"/>
      <c r="G134" s="94"/>
    </row>
    <row r="135" spans="1:7" s="9" customFormat="1" ht="25.5">
      <c r="A135" s="96">
        <v>37</v>
      </c>
      <c r="B135" s="96" t="s">
        <v>50</v>
      </c>
      <c r="C135" s="92" t="s">
        <v>100</v>
      </c>
      <c r="D135" s="93" t="s">
        <v>136</v>
      </c>
      <c r="E135" s="118">
        <v>265.5</v>
      </c>
      <c r="F135" s="95"/>
      <c r="G135" s="94">
        <f>+E135*F135</f>
        <v>0</v>
      </c>
    </row>
    <row r="136" spans="1:7" s="9" customFormat="1">
      <c r="A136" s="96"/>
      <c r="B136" s="96"/>
      <c r="C136" s="92"/>
      <c r="D136" s="93"/>
      <c r="E136" s="94"/>
      <c r="F136" s="95"/>
      <c r="G136" s="94"/>
    </row>
    <row r="137" spans="1:7" s="9" customFormat="1" ht="25.5">
      <c r="A137" s="96">
        <v>38</v>
      </c>
      <c r="B137" s="96" t="s">
        <v>51</v>
      </c>
      <c r="C137" s="92" t="s">
        <v>101</v>
      </c>
      <c r="D137" s="93" t="s">
        <v>136</v>
      </c>
      <c r="E137" s="94">
        <v>265.5</v>
      </c>
      <c r="F137" s="95"/>
      <c r="G137" s="94">
        <f>+E137*F137</f>
        <v>0</v>
      </c>
    </row>
    <row r="138" spans="1:7" s="9" customFormat="1" ht="13.5" thickBot="1">
      <c r="A138" s="104"/>
      <c r="B138" s="104"/>
      <c r="C138" s="92"/>
      <c r="D138" s="106"/>
      <c r="E138" s="126"/>
      <c r="F138" s="257"/>
      <c r="G138" s="94"/>
    </row>
    <row r="139" spans="1:7" s="9" customFormat="1" ht="14.25" thickTop="1" thickBot="1">
      <c r="A139" s="258"/>
      <c r="B139" s="258"/>
      <c r="C139" s="116"/>
      <c r="D139" s="127"/>
      <c r="E139" s="112" t="s">
        <v>12</v>
      </c>
      <c r="F139" s="113"/>
      <c r="G139" s="114">
        <f>SUM(G93:G138)</f>
        <v>0</v>
      </c>
    </row>
    <row r="140" spans="1:7" s="9" customFormat="1" ht="13.5" thickTop="1">
      <c r="A140" s="258"/>
      <c r="B140" s="258"/>
      <c r="C140" s="116"/>
      <c r="D140" s="127"/>
      <c r="E140" s="128"/>
      <c r="F140" s="95"/>
      <c r="G140" s="94"/>
    </row>
    <row r="141" spans="1:7" s="9" customFormat="1">
      <c r="A141" s="119" t="s">
        <v>20</v>
      </c>
      <c r="B141" s="119"/>
      <c r="C141" s="120"/>
      <c r="D141" s="117"/>
      <c r="E141" s="118"/>
      <c r="F141" s="121"/>
      <c r="G141" s="118"/>
    </row>
    <row r="142" spans="1:7" s="9" customFormat="1">
      <c r="A142" s="119" t="s">
        <v>21</v>
      </c>
      <c r="B142" s="119"/>
      <c r="C142" s="120"/>
      <c r="D142" s="117"/>
      <c r="E142" s="118"/>
      <c r="F142" s="121"/>
      <c r="G142" s="118"/>
    </row>
    <row r="143" spans="1:7" s="9" customFormat="1">
      <c r="A143" s="119" t="s">
        <v>22</v>
      </c>
      <c r="B143" s="119"/>
      <c r="C143" s="120"/>
      <c r="D143" s="117"/>
      <c r="E143" s="118"/>
      <c r="F143" s="129"/>
      <c r="G143" s="118"/>
    </row>
    <row r="144" spans="1:7" s="254" customFormat="1" ht="38.25">
      <c r="A144" s="125">
        <v>39</v>
      </c>
      <c r="B144" s="115" t="s">
        <v>219</v>
      </c>
      <c r="C144" s="116" t="s">
        <v>220</v>
      </c>
      <c r="D144" s="93" t="s">
        <v>136</v>
      </c>
      <c r="E144" s="118">
        <v>278.60000000000002</v>
      </c>
      <c r="F144" s="129"/>
      <c r="G144" s="94">
        <f>+E144*F144</f>
        <v>0</v>
      </c>
    </row>
    <row r="145" spans="1:7" s="254" customFormat="1">
      <c r="A145" s="125"/>
      <c r="B145" s="115"/>
      <c r="C145" s="116"/>
      <c r="D145" s="93"/>
      <c r="E145" s="118"/>
      <c r="F145" s="129"/>
      <c r="G145" s="94"/>
    </row>
    <row r="146" spans="1:7" s="254" customFormat="1" ht="51">
      <c r="A146" s="125">
        <v>40</v>
      </c>
      <c r="B146" s="115" t="s">
        <v>219</v>
      </c>
      <c r="C146" s="116" t="s">
        <v>320</v>
      </c>
      <c r="D146" s="93" t="s">
        <v>136</v>
      </c>
      <c r="E146" s="118">
        <v>88.85</v>
      </c>
      <c r="F146" s="129"/>
      <c r="G146" s="94">
        <f>+E146*F146</f>
        <v>0</v>
      </c>
    </row>
    <row r="147" spans="1:7" s="254" customFormat="1">
      <c r="A147" s="125"/>
      <c r="B147" s="115"/>
      <c r="C147" s="116"/>
      <c r="D147" s="93"/>
      <c r="E147" s="118"/>
      <c r="F147" s="129"/>
      <c r="G147" s="94"/>
    </row>
    <row r="148" spans="1:7" s="254" customFormat="1">
      <c r="A148" s="119" t="s">
        <v>221</v>
      </c>
      <c r="B148" s="115"/>
      <c r="C148" s="116"/>
      <c r="D148" s="93"/>
      <c r="E148" s="118"/>
      <c r="F148" s="129"/>
      <c r="G148" s="94"/>
    </row>
    <row r="149" spans="1:7" s="254" customFormat="1" ht="38.25">
      <c r="A149" s="125">
        <v>41</v>
      </c>
      <c r="B149" s="115" t="s">
        <v>224</v>
      </c>
      <c r="C149" s="116" t="s">
        <v>222</v>
      </c>
      <c r="D149" s="93" t="s">
        <v>223</v>
      </c>
      <c r="E149" s="118">
        <v>35.450000000000003</v>
      </c>
      <c r="F149" s="129"/>
      <c r="G149" s="94">
        <f>+E149*F149</f>
        <v>0</v>
      </c>
    </row>
    <row r="150" spans="1:7" s="254" customFormat="1">
      <c r="A150" s="125"/>
      <c r="B150" s="115"/>
      <c r="C150" s="116"/>
      <c r="D150" s="93"/>
      <c r="E150" s="118"/>
      <c r="F150" s="129"/>
      <c r="G150" s="94"/>
    </row>
    <row r="151" spans="1:7" s="254" customFormat="1" ht="51">
      <c r="A151" s="125">
        <v>42</v>
      </c>
      <c r="B151" s="115" t="s">
        <v>225</v>
      </c>
      <c r="C151" s="116" t="s">
        <v>234</v>
      </c>
      <c r="D151" s="93" t="s">
        <v>135</v>
      </c>
      <c r="E151" s="118">
        <v>1658.56</v>
      </c>
      <c r="F151" s="129"/>
      <c r="G151" s="94">
        <f>+E151*F151</f>
        <v>0</v>
      </c>
    </row>
    <row r="152" spans="1:7" s="9" customFormat="1">
      <c r="A152" s="130"/>
      <c r="B152" s="130"/>
      <c r="C152" s="92"/>
      <c r="D152" s="97"/>
      <c r="E152" s="94"/>
      <c r="F152" s="95"/>
      <c r="G152" s="94"/>
    </row>
    <row r="153" spans="1:7" s="9" customFormat="1" ht="51">
      <c r="A153" s="125">
        <v>43</v>
      </c>
      <c r="B153" s="115" t="s">
        <v>225</v>
      </c>
      <c r="C153" s="116" t="s">
        <v>233</v>
      </c>
      <c r="D153" s="93" t="s">
        <v>135</v>
      </c>
      <c r="E153" s="118">
        <v>102.27</v>
      </c>
      <c r="F153" s="129"/>
      <c r="G153" s="94">
        <f>+E153*F153</f>
        <v>0</v>
      </c>
    </row>
    <row r="154" spans="1:7" s="9" customFormat="1">
      <c r="A154" s="130"/>
      <c r="B154" s="130"/>
      <c r="C154" s="92"/>
      <c r="D154" s="97"/>
      <c r="E154" s="94"/>
      <c r="F154" s="95"/>
      <c r="G154" s="94"/>
    </row>
    <row r="155" spans="1:7" s="9" customFormat="1">
      <c r="A155" s="98" t="s">
        <v>226</v>
      </c>
      <c r="B155" s="98"/>
      <c r="C155" s="92"/>
      <c r="D155" s="97"/>
      <c r="E155" s="94"/>
      <c r="F155" s="95"/>
      <c r="G155" s="94"/>
    </row>
    <row r="156" spans="1:7" s="9" customFormat="1">
      <c r="A156" s="98" t="s">
        <v>23</v>
      </c>
      <c r="B156" s="98"/>
      <c r="C156" s="92"/>
      <c r="D156" s="97"/>
      <c r="E156" s="94"/>
      <c r="F156" s="95"/>
      <c r="G156" s="94"/>
    </row>
    <row r="157" spans="1:7" s="254" customFormat="1" ht="76.5">
      <c r="A157" s="96">
        <v>44</v>
      </c>
      <c r="B157" s="115" t="s">
        <v>227</v>
      </c>
      <c r="C157" s="116" t="s">
        <v>235</v>
      </c>
      <c r="D157" s="93" t="s">
        <v>228</v>
      </c>
      <c r="E157" s="118">
        <v>1579.6</v>
      </c>
      <c r="F157" s="129"/>
      <c r="G157" s="94">
        <f>+E157*F157</f>
        <v>0</v>
      </c>
    </row>
    <row r="158" spans="1:7" s="9" customFormat="1">
      <c r="A158" s="96"/>
      <c r="B158" s="98"/>
      <c r="C158" s="92"/>
      <c r="D158" s="97"/>
      <c r="E158" s="94"/>
      <c r="F158" s="95"/>
      <c r="G158" s="94"/>
    </row>
    <row r="159" spans="1:7" s="9" customFormat="1" ht="76.5">
      <c r="A159" s="96">
        <v>45</v>
      </c>
      <c r="B159" s="115" t="s">
        <v>227</v>
      </c>
      <c r="C159" s="116" t="s">
        <v>236</v>
      </c>
      <c r="D159" s="93" t="s">
        <v>228</v>
      </c>
      <c r="E159" s="118">
        <v>97.4</v>
      </c>
      <c r="F159" s="129"/>
      <c r="G159" s="94">
        <f>+E159*F159</f>
        <v>0</v>
      </c>
    </row>
    <row r="160" spans="1:7" s="9" customFormat="1">
      <c r="A160" s="96"/>
      <c r="B160" s="98"/>
      <c r="C160" s="92"/>
      <c r="D160" s="97"/>
      <c r="E160" s="94"/>
      <c r="F160" s="95"/>
      <c r="G160" s="94"/>
    </row>
    <row r="161" spans="1:7" s="9" customFormat="1">
      <c r="A161" s="98" t="s">
        <v>39</v>
      </c>
      <c r="B161" s="98"/>
      <c r="C161" s="92"/>
      <c r="D161" s="97"/>
      <c r="E161" s="94"/>
      <c r="F161" s="248"/>
      <c r="G161" s="94"/>
    </row>
    <row r="162" spans="1:7" s="254" customFormat="1" ht="39.75">
      <c r="A162" s="91">
        <v>46</v>
      </c>
      <c r="B162" s="91" t="s">
        <v>53</v>
      </c>
      <c r="C162" s="92" t="s">
        <v>137</v>
      </c>
      <c r="D162" s="93" t="s">
        <v>135</v>
      </c>
      <c r="E162" s="94">
        <v>4505.33</v>
      </c>
      <c r="F162" s="95"/>
      <c r="G162" s="94">
        <f>+E162*F162</f>
        <v>0</v>
      </c>
    </row>
    <row r="163" spans="1:7" s="9" customFormat="1">
      <c r="A163" s="98"/>
      <c r="B163" s="98"/>
      <c r="C163" s="92"/>
      <c r="D163" s="97"/>
      <c r="E163" s="94"/>
      <c r="F163" s="95"/>
      <c r="G163" s="94"/>
    </row>
    <row r="164" spans="1:7" s="9" customFormat="1">
      <c r="A164" s="98" t="s">
        <v>54</v>
      </c>
      <c r="B164" s="98"/>
      <c r="C164" s="92"/>
      <c r="D164" s="97"/>
      <c r="E164" s="94"/>
      <c r="F164" s="95"/>
      <c r="G164" s="94"/>
    </row>
    <row r="165" spans="1:7" s="254" customFormat="1" ht="25.5">
      <c r="A165" s="96">
        <v>47</v>
      </c>
      <c r="B165" s="96" t="s">
        <v>230</v>
      </c>
      <c r="C165" s="259" t="s">
        <v>229</v>
      </c>
      <c r="D165" s="93" t="s">
        <v>136</v>
      </c>
      <c r="E165" s="94">
        <v>17.75</v>
      </c>
      <c r="F165" s="95"/>
      <c r="G165" s="94">
        <f>+E165*F165</f>
        <v>0</v>
      </c>
    </row>
    <row r="166" spans="1:7" s="254" customFormat="1">
      <c r="A166" s="96"/>
      <c r="B166" s="96"/>
      <c r="C166" s="259"/>
      <c r="D166" s="93"/>
      <c r="E166" s="94"/>
      <c r="F166" s="95"/>
      <c r="G166" s="94"/>
    </row>
    <row r="167" spans="1:7" s="254" customFormat="1" ht="25.5">
      <c r="A167" s="96">
        <v>48</v>
      </c>
      <c r="B167" s="96" t="s">
        <v>232</v>
      </c>
      <c r="C167" s="259" t="s">
        <v>231</v>
      </c>
      <c r="D167" s="93" t="s">
        <v>136</v>
      </c>
      <c r="E167" s="94">
        <v>5.5</v>
      </c>
      <c r="F167" s="95"/>
      <c r="G167" s="94">
        <f>+E167*F167</f>
        <v>0</v>
      </c>
    </row>
    <row r="168" spans="1:7" s="9" customFormat="1" ht="13.5" thickBot="1">
      <c r="A168" s="131"/>
      <c r="B168" s="131"/>
      <c r="C168" s="92"/>
      <c r="D168" s="106"/>
      <c r="E168" s="126"/>
      <c r="F168" s="95"/>
      <c r="G168" s="94"/>
    </row>
    <row r="169" spans="1:7" s="9" customFormat="1" ht="14.25" thickTop="1" thickBot="1">
      <c r="B169" s="132"/>
      <c r="C169" s="116"/>
      <c r="D169" s="127"/>
      <c r="E169" s="112" t="s">
        <v>10</v>
      </c>
      <c r="F169" s="113"/>
      <c r="G169" s="114">
        <f>SUM(G144:G168)</f>
        <v>0</v>
      </c>
    </row>
    <row r="170" spans="1:7" s="9" customFormat="1" ht="13.5" thickTop="1">
      <c r="B170" s="132"/>
      <c r="C170" s="116"/>
      <c r="D170" s="127"/>
      <c r="E170" s="133"/>
      <c r="F170" s="134"/>
      <c r="G170" s="135"/>
    </row>
    <row r="171" spans="1:7" s="9" customFormat="1">
      <c r="A171" s="139" t="s">
        <v>55</v>
      </c>
      <c r="B171" s="139"/>
      <c r="C171" s="116"/>
      <c r="D171" s="127"/>
      <c r="E171" s="260"/>
      <c r="F171" s="140"/>
      <c r="G171" s="94"/>
    </row>
    <row r="172" spans="1:7" s="9" customFormat="1">
      <c r="A172" s="139" t="s">
        <v>57</v>
      </c>
      <c r="B172" s="139"/>
      <c r="C172" s="116"/>
      <c r="D172" s="127"/>
      <c r="E172" s="260"/>
      <c r="F172" s="140"/>
      <c r="G172" s="94"/>
    </row>
    <row r="173" spans="1:7" s="254" customFormat="1" ht="51">
      <c r="A173" s="125">
        <v>49</v>
      </c>
      <c r="B173" s="125" t="s">
        <v>130</v>
      </c>
      <c r="C173" s="141" t="s">
        <v>138</v>
      </c>
      <c r="D173" s="93" t="s">
        <v>37</v>
      </c>
      <c r="E173" s="261">
        <v>7</v>
      </c>
      <c r="F173" s="140"/>
      <c r="G173" s="94">
        <f>+E173*F173</f>
        <v>0</v>
      </c>
    </row>
    <row r="174" spans="1:7" s="9" customFormat="1">
      <c r="A174" s="125"/>
      <c r="B174" s="125"/>
      <c r="C174" s="141"/>
      <c r="D174" s="93"/>
      <c r="E174" s="261"/>
      <c r="F174" s="140"/>
      <c r="G174" s="94"/>
    </row>
    <row r="175" spans="1:7" s="254" customFormat="1" ht="51">
      <c r="A175" s="125">
        <v>50</v>
      </c>
      <c r="B175" s="125" t="s">
        <v>56</v>
      </c>
      <c r="C175" s="141" t="s">
        <v>115</v>
      </c>
      <c r="D175" s="93" t="s">
        <v>37</v>
      </c>
      <c r="E175" s="261">
        <v>4</v>
      </c>
      <c r="F175" s="140"/>
      <c r="G175" s="94">
        <f>+E175*F175</f>
        <v>0</v>
      </c>
    </row>
    <row r="176" spans="1:7" s="262" customFormat="1">
      <c r="A176" s="142"/>
      <c r="B176" s="142"/>
      <c r="C176" s="143"/>
      <c r="D176" s="93"/>
      <c r="E176" s="144"/>
      <c r="F176" s="144"/>
      <c r="G176" s="94"/>
    </row>
    <row r="177" spans="1:7" s="262" customFormat="1" ht="51">
      <c r="A177" s="142">
        <v>51</v>
      </c>
      <c r="B177" s="142" t="s">
        <v>173</v>
      </c>
      <c r="C177" s="143" t="s">
        <v>172</v>
      </c>
      <c r="D177" s="93" t="s">
        <v>37</v>
      </c>
      <c r="E177" s="144">
        <v>2</v>
      </c>
      <c r="F177" s="144"/>
      <c r="G177" s="94">
        <f>+F177*E177</f>
        <v>0</v>
      </c>
    </row>
    <row r="178" spans="1:7" s="262" customFormat="1">
      <c r="A178" s="142"/>
      <c r="B178" s="142"/>
      <c r="C178" s="143"/>
      <c r="D178" s="93"/>
      <c r="E178" s="144"/>
      <c r="F178" s="144"/>
      <c r="G178" s="94"/>
    </row>
    <row r="179" spans="1:7" s="262" customFormat="1" ht="51">
      <c r="A179" s="142">
        <v>52</v>
      </c>
      <c r="B179" s="142" t="s">
        <v>174</v>
      </c>
      <c r="C179" s="143" t="s">
        <v>175</v>
      </c>
      <c r="D179" s="93" t="s">
        <v>37</v>
      </c>
      <c r="E179" s="144">
        <v>1</v>
      </c>
      <c r="F179" s="144"/>
      <c r="G179" s="94">
        <f>+F179*E179</f>
        <v>0</v>
      </c>
    </row>
    <row r="180" spans="1:7" s="9" customFormat="1">
      <c r="A180" s="125"/>
      <c r="B180" s="125"/>
      <c r="C180" s="109"/>
      <c r="D180" s="117"/>
      <c r="E180" s="118"/>
      <c r="F180" s="140"/>
      <c r="G180" s="94"/>
    </row>
    <row r="181" spans="1:7" s="9" customFormat="1" ht="25.5">
      <c r="A181" s="125">
        <v>53</v>
      </c>
      <c r="B181" s="125" t="s">
        <v>176</v>
      </c>
      <c r="C181" s="109" t="s">
        <v>177</v>
      </c>
      <c r="D181" s="117"/>
      <c r="E181" s="118"/>
      <c r="F181" s="140"/>
      <c r="G181" s="94"/>
    </row>
    <row r="182" spans="1:7" s="9" customFormat="1" ht="12.75" customHeight="1">
      <c r="A182" s="125"/>
      <c r="B182" s="125"/>
      <c r="C182" s="109" t="s">
        <v>169</v>
      </c>
      <c r="D182" s="117" t="s">
        <v>37</v>
      </c>
      <c r="E182" s="118">
        <v>1</v>
      </c>
      <c r="F182" s="140"/>
      <c r="G182" s="94">
        <f>+E182*F182</f>
        <v>0</v>
      </c>
    </row>
    <row r="183" spans="1:7" s="9" customFormat="1">
      <c r="A183" s="125"/>
      <c r="B183" s="125"/>
      <c r="C183" s="109"/>
      <c r="D183" s="117"/>
      <c r="E183" s="118"/>
      <c r="F183" s="140"/>
      <c r="G183" s="94"/>
    </row>
    <row r="184" spans="1:7" s="254" customFormat="1" ht="25.5">
      <c r="A184" s="125">
        <v>54</v>
      </c>
      <c r="B184" s="125" t="s">
        <v>179</v>
      </c>
      <c r="C184" s="116" t="s">
        <v>178</v>
      </c>
      <c r="D184" s="117"/>
      <c r="E184" s="118"/>
      <c r="F184" s="140"/>
      <c r="G184" s="94"/>
    </row>
    <row r="185" spans="1:7" s="254" customFormat="1">
      <c r="A185" s="125"/>
      <c r="B185" s="125"/>
      <c r="C185" s="263" t="s">
        <v>167</v>
      </c>
      <c r="D185" s="117" t="s">
        <v>37</v>
      </c>
      <c r="E185" s="118">
        <v>1</v>
      </c>
      <c r="F185" s="140"/>
      <c r="G185" s="94">
        <f>+E185*F185</f>
        <v>0</v>
      </c>
    </row>
    <row r="186" spans="1:7" s="254" customFormat="1">
      <c r="A186" s="125"/>
      <c r="B186" s="125"/>
      <c r="C186" s="263" t="s">
        <v>168</v>
      </c>
      <c r="D186" s="117" t="s">
        <v>37</v>
      </c>
      <c r="E186" s="118">
        <v>1</v>
      </c>
      <c r="F186" s="140"/>
      <c r="G186" s="94">
        <f>+E186*F186</f>
        <v>0</v>
      </c>
    </row>
    <row r="187" spans="1:7" s="254" customFormat="1">
      <c r="A187" s="125"/>
      <c r="B187" s="125"/>
      <c r="C187" s="141"/>
      <c r="D187" s="117"/>
      <c r="E187" s="118"/>
      <c r="F187" s="140"/>
      <c r="G187" s="94"/>
    </row>
    <row r="188" spans="1:7" s="254" customFormat="1" ht="25.5">
      <c r="A188" s="125">
        <v>55</v>
      </c>
      <c r="B188" s="125" t="s">
        <v>131</v>
      </c>
      <c r="C188" s="141" t="s">
        <v>180</v>
      </c>
    </row>
    <row r="189" spans="1:7" s="9" customFormat="1">
      <c r="A189" s="119"/>
      <c r="B189" s="119"/>
      <c r="C189" s="263" t="s">
        <v>170</v>
      </c>
      <c r="D189" s="117" t="s">
        <v>37</v>
      </c>
      <c r="E189" s="118">
        <v>1</v>
      </c>
      <c r="F189" s="140"/>
      <c r="G189" s="94">
        <f>+E189*F189</f>
        <v>0</v>
      </c>
    </row>
    <row r="190" spans="1:7" s="9" customFormat="1">
      <c r="A190" s="119"/>
      <c r="B190" s="119"/>
      <c r="C190" s="263" t="s">
        <v>171</v>
      </c>
      <c r="D190" s="117" t="s">
        <v>37</v>
      </c>
      <c r="E190" s="118">
        <v>1</v>
      </c>
      <c r="F190" s="140"/>
      <c r="G190" s="94">
        <f>+E190*F190</f>
        <v>0</v>
      </c>
    </row>
    <row r="191" spans="1:7" s="9" customFormat="1">
      <c r="A191" s="139"/>
      <c r="B191" s="139"/>
      <c r="C191" s="145"/>
      <c r="D191" s="127"/>
      <c r="E191" s="128"/>
      <c r="F191" s="140"/>
      <c r="G191" s="94"/>
    </row>
    <row r="192" spans="1:7" s="9" customFormat="1">
      <c r="A192" s="139" t="s">
        <v>314</v>
      </c>
      <c r="B192" s="139"/>
      <c r="C192" s="145"/>
      <c r="D192" s="127"/>
      <c r="E192" s="128"/>
      <c r="F192" s="140"/>
      <c r="G192" s="94"/>
    </row>
    <row r="193" spans="1:7" s="9" customFormat="1" ht="90.75" customHeight="1">
      <c r="A193" s="125">
        <v>56</v>
      </c>
      <c r="B193" s="125" t="s">
        <v>181</v>
      </c>
      <c r="C193" s="264" t="s">
        <v>182</v>
      </c>
      <c r="E193" s="118"/>
      <c r="F193" s="140"/>
      <c r="G193" s="94"/>
    </row>
    <row r="194" spans="1:7" s="9" customFormat="1" ht="14.25">
      <c r="A194" s="119"/>
      <c r="B194" s="119"/>
      <c r="C194" s="264" t="s">
        <v>183</v>
      </c>
      <c r="D194" s="93" t="s">
        <v>134</v>
      </c>
      <c r="E194" s="118">
        <v>422.9</v>
      </c>
      <c r="F194" s="140"/>
      <c r="G194" s="94">
        <f>E194*F194</f>
        <v>0</v>
      </c>
    </row>
    <row r="195" spans="1:7" s="9" customFormat="1">
      <c r="A195" s="119"/>
      <c r="B195" s="119"/>
      <c r="C195" s="264"/>
      <c r="D195" s="93"/>
      <c r="E195" s="118"/>
      <c r="F195" s="140"/>
      <c r="G195" s="94"/>
    </row>
    <row r="196" spans="1:7" s="9" customFormat="1" ht="38.25">
      <c r="A196" s="125">
        <v>57</v>
      </c>
      <c r="B196" s="125" t="s">
        <v>185</v>
      </c>
      <c r="C196" s="264" t="s">
        <v>184</v>
      </c>
      <c r="E196" s="118"/>
      <c r="F196" s="140"/>
      <c r="G196" s="94"/>
    </row>
    <row r="197" spans="1:7" s="9" customFormat="1" ht="14.25">
      <c r="A197" s="125"/>
      <c r="B197" s="125"/>
      <c r="C197" s="264" t="s">
        <v>183</v>
      </c>
      <c r="D197" s="93" t="s">
        <v>134</v>
      </c>
      <c r="E197" s="118">
        <v>422.9</v>
      </c>
      <c r="F197" s="140"/>
      <c r="G197" s="94">
        <f>+E197*F197</f>
        <v>0</v>
      </c>
    </row>
    <row r="198" spans="1:7" s="9" customFormat="1">
      <c r="A198" s="119"/>
      <c r="B198" s="119"/>
      <c r="C198" s="264"/>
      <c r="D198" s="117"/>
      <c r="E198" s="118"/>
      <c r="F198" s="140"/>
      <c r="G198" s="94"/>
    </row>
    <row r="199" spans="1:7" s="9" customFormat="1">
      <c r="A199" s="124" t="s">
        <v>67</v>
      </c>
      <c r="B199" s="125"/>
      <c r="C199" s="264"/>
      <c r="D199" s="93"/>
      <c r="E199" s="118"/>
      <c r="F199" s="140"/>
      <c r="G199" s="94"/>
    </row>
    <row r="200" spans="1:7" s="9" customFormat="1" ht="42" customHeight="1">
      <c r="A200" s="125">
        <v>58</v>
      </c>
      <c r="B200" s="125" t="s">
        <v>68</v>
      </c>
      <c r="C200" s="264" t="s">
        <v>126</v>
      </c>
      <c r="D200" s="93" t="s">
        <v>37</v>
      </c>
      <c r="E200" s="118">
        <v>70</v>
      </c>
      <c r="F200" s="140"/>
      <c r="G200" s="94">
        <f>+E200*F200</f>
        <v>0</v>
      </c>
    </row>
    <row r="201" spans="1:7" s="9" customFormat="1">
      <c r="A201" s="125"/>
      <c r="B201" s="125"/>
      <c r="C201" s="264"/>
      <c r="D201" s="93"/>
      <c r="E201" s="118"/>
      <c r="F201" s="140"/>
      <c r="G201" s="94"/>
    </row>
    <row r="202" spans="1:7" s="9" customFormat="1" ht="38.25">
      <c r="A202" s="125">
        <v>59</v>
      </c>
      <c r="B202" s="125" t="s">
        <v>128</v>
      </c>
      <c r="C202" s="264" t="s">
        <v>127</v>
      </c>
      <c r="D202" s="93" t="s">
        <v>37</v>
      </c>
      <c r="E202" s="118">
        <v>40</v>
      </c>
      <c r="F202" s="140"/>
      <c r="G202" s="94">
        <f>+F202*E202</f>
        <v>0</v>
      </c>
    </row>
    <row r="203" spans="1:7" s="9" customFormat="1">
      <c r="A203" s="125"/>
      <c r="B203" s="125"/>
      <c r="C203" s="264"/>
      <c r="D203" s="93"/>
      <c r="E203" s="118"/>
      <c r="F203" s="140"/>
      <c r="G203" s="94"/>
    </row>
    <row r="204" spans="1:7" s="9" customFormat="1">
      <c r="A204" s="139" t="s">
        <v>119</v>
      </c>
      <c r="B204" s="139"/>
      <c r="C204" s="145"/>
      <c r="D204" s="127"/>
      <c r="E204" s="128"/>
      <c r="F204" s="140"/>
      <c r="G204" s="94"/>
    </row>
    <row r="205" spans="1:7" s="9" customFormat="1" ht="25.5">
      <c r="A205" s="138">
        <v>60</v>
      </c>
      <c r="B205" s="138" t="s">
        <v>187</v>
      </c>
      <c r="C205" s="145" t="s">
        <v>191</v>
      </c>
      <c r="D205" s="127" t="s">
        <v>37</v>
      </c>
      <c r="E205" s="128">
        <v>4</v>
      </c>
      <c r="F205" s="140"/>
      <c r="G205" s="94">
        <f>+E205*F205</f>
        <v>0</v>
      </c>
    </row>
    <row r="206" spans="1:7" s="9" customFormat="1">
      <c r="A206" s="138"/>
      <c r="B206" s="138"/>
      <c r="C206" s="145"/>
      <c r="D206" s="244"/>
      <c r="E206" s="207"/>
      <c r="F206" s="121"/>
      <c r="G206" s="118"/>
    </row>
    <row r="207" spans="1:7" s="9" customFormat="1" ht="25.5">
      <c r="A207" s="138">
        <v>61</v>
      </c>
      <c r="B207" s="138" t="s">
        <v>188</v>
      </c>
      <c r="C207" s="145" t="s">
        <v>189</v>
      </c>
      <c r="D207" s="127" t="s">
        <v>37</v>
      </c>
      <c r="E207" s="128">
        <v>15</v>
      </c>
      <c r="F207" s="140"/>
      <c r="G207" s="94">
        <f>+E207*F207</f>
        <v>0</v>
      </c>
    </row>
    <row r="208" spans="1:7" s="9" customFormat="1">
      <c r="A208" s="138"/>
      <c r="B208" s="138"/>
      <c r="C208" s="145"/>
      <c r="D208" s="127"/>
      <c r="E208" s="128"/>
      <c r="F208" s="140"/>
      <c r="G208" s="94"/>
    </row>
    <row r="209" spans="1:7" s="9" customFormat="1" ht="38.25">
      <c r="A209" s="138">
        <v>62</v>
      </c>
      <c r="B209" s="138" t="s">
        <v>120</v>
      </c>
      <c r="C209" s="145" t="s">
        <v>121</v>
      </c>
      <c r="D209" s="127" t="s">
        <v>37</v>
      </c>
      <c r="E209" s="128">
        <v>8</v>
      </c>
      <c r="F209" s="140"/>
      <c r="G209" s="94">
        <f>+E209*F209</f>
        <v>0</v>
      </c>
    </row>
    <row r="210" spans="1:7" s="9" customFormat="1">
      <c r="A210" s="138"/>
      <c r="B210" s="138"/>
      <c r="C210" s="145"/>
      <c r="D210" s="127"/>
      <c r="E210" s="128"/>
      <c r="F210" s="140"/>
      <c r="G210" s="94"/>
    </row>
    <row r="211" spans="1:7" s="9" customFormat="1" ht="25.5">
      <c r="A211" s="138">
        <v>63</v>
      </c>
      <c r="B211" s="138" t="s">
        <v>186</v>
      </c>
      <c r="C211" s="145" t="s">
        <v>190</v>
      </c>
      <c r="D211" s="93" t="s">
        <v>37</v>
      </c>
      <c r="E211" s="128">
        <v>2</v>
      </c>
      <c r="F211" s="140"/>
      <c r="G211" s="94">
        <f>+F211*E211</f>
        <v>0</v>
      </c>
    </row>
    <row r="212" spans="1:7" s="9" customFormat="1">
      <c r="A212" s="138"/>
      <c r="B212" s="138"/>
      <c r="C212" s="145"/>
      <c r="D212" s="127"/>
      <c r="E212" s="128"/>
      <c r="F212" s="140"/>
      <c r="G212" s="94"/>
    </row>
    <row r="213" spans="1:7" s="9" customFormat="1" ht="51">
      <c r="A213" s="138">
        <v>64</v>
      </c>
      <c r="B213" s="138" t="s">
        <v>124</v>
      </c>
      <c r="C213" s="145" t="s">
        <v>122</v>
      </c>
      <c r="D213" s="93" t="s">
        <v>134</v>
      </c>
      <c r="E213" s="128">
        <v>140</v>
      </c>
      <c r="F213" s="140"/>
      <c r="G213" s="94">
        <f>+E213*F213</f>
        <v>0</v>
      </c>
    </row>
    <row r="214" spans="1:7" s="9" customFormat="1">
      <c r="A214" s="139"/>
      <c r="B214" s="139"/>
      <c r="C214" s="145"/>
      <c r="D214" s="127"/>
      <c r="E214" s="128"/>
      <c r="F214" s="140"/>
      <c r="G214" s="94"/>
    </row>
    <row r="215" spans="1:7" s="9" customFormat="1" ht="51">
      <c r="A215" s="138">
        <v>65</v>
      </c>
      <c r="B215" s="138" t="s">
        <v>125</v>
      </c>
      <c r="C215" s="145" t="s">
        <v>123</v>
      </c>
      <c r="D215" s="93" t="s">
        <v>134</v>
      </c>
      <c r="E215" s="128">
        <v>12</v>
      </c>
      <c r="F215" s="140"/>
      <c r="G215" s="94">
        <f>+E215*F215</f>
        <v>0</v>
      </c>
    </row>
    <row r="216" spans="1:7" s="9" customFormat="1" ht="13.5" thickBot="1">
      <c r="A216" s="125"/>
      <c r="B216" s="125"/>
      <c r="C216" s="264"/>
      <c r="D216" s="93"/>
      <c r="E216" s="118"/>
      <c r="F216" s="140"/>
      <c r="G216" s="94"/>
    </row>
    <row r="217" spans="1:7" s="9" customFormat="1" ht="14.25" thickTop="1" thickBot="1">
      <c r="A217" s="138"/>
      <c r="B217" s="138"/>
      <c r="C217" s="145"/>
      <c r="D217" s="93"/>
      <c r="E217" s="112" t="s">
        <v>74</v>
      </c>
      <c r="F217" s="113"/>
      <c r="G217" s="114">
        <f>SUM(G173:G216)</f>
        <v>0</v>
      </c>
    </row>
    <row r="218" spans="1:7" s="9" customFormat="1" ht="13.5" thickTop="1">
      <c r="A218" s="138"/>
      <c r="B218" s="138"/>
      <c r="C218" s="109"/>
      <c r="D218" s="127"/>
      <c r="E218" s="128"/>
      <c r="F218" s="140"/>
      <c r="G218" s="94"/>
    </row>
  </sheetData>
  <mergeCells count="3">
    <mergeCell ref="A39:G39"/>
    <mergeCell ref="A11:G11"/>
    <mergeCell ref="A9:G9"/>
  </mergeCells>
  <phoneticPr fontId="0" type="noConversion"/>
  <pageMargins left="0.78740157480314965" right="0.39370078740157483" top="0.19685039370078741" bottom="0.39370078740157483" header="0" footer="0"/>
  <pageSetup paperSize="9" scale="96" orientation="portrait" r:id="rId1"/>
  <headerFooter alignWithMargins="0">
    <oddFooter>&amp;C&amp;"Frutiger,Regular"&amp;9Stran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HL163"/>
  <sheetViews>
    <sheetView view="pageBreakPreview" topLeftCell="A69" zoomScaleNormal="100" workbookViewId="0">
      <selection activeCell="F31" sqref="F31:F161"/>
    </sheetView>
  </sheetViews>
  <sheetFormatPr defaultColWidth="8.85546875" defaultRowHeight="12.75"/>
  <cols>
    <col min="1" max="2" width="6.7109375" style="2" customWidth="1"/>
    <col min="3" max="3" width="32.28515625" style="3" customWidth="1"/>
    <col min="4" max="4" width="6.7109375" style="4" customWidth="1"/>
    <col min="5" max="5" width="9.28515625" style="5" customWidth="1"/>
    <col min="6" max="6" width="15.42578125" style="6" customWidth="1"/>
    <col min="7" max="7" width="16.5703125" style="7" customWidth="1"/>
    <col min="8" max="12" width="8.85546875" style="9" customWidth="1"/>
    <col min="13" max="16384" width="8.85546875" style="1"/>
  </cols>
  <sheetData>
    <row r="1" spans="1:220">
      <c r="B1" s="3"/>
      <c r="C1" s="4"/>
      <c r="D1" s="5"/>
      <c r="E1" s="6"/>
      <c r="F1" s="7"/>
      <c r="G1" s="1"/>
      <c r="H1" s="1"/>
      <c r="I1" s="1"/>
      <c r="J1" s="1"/>
      <c r="K1" s="1"/>
      <c r="L1" s="1"/>
    </row>
    <row r="2" spans="1:220" s="210" customFormat="1" ht="72.75" customHeight="1">
      <c r="A2" s="208"/>
      <c r="B2" s="209"/>
      <c r="C2" s="208"/>
      <c r="D2" s="208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  <c r="HD2" s="208"/>
      <c r="HE2" s="208"/>
      <c r="HF2" s="208"/>
      <c r="HG2" s="208"/>
      <c r="HH2" s="208"/>
      <c r="HI2" s="208"/>
      <c r="HJ2" s="208"/>
      <c r="HK2" s="208"/>
      <c r="HL2" s="208"/>
    </row>
    <row r="3" spans="1:220" s="210" customFormat="1" ht="6" customHeight="1" thickBot="1">
      <c r="A3" s="211"/>
      <c r="B3" s="212"/>
      <c r="C3" s="212"/>
      <c r="E3" s="212"/>
      <c r="F3" s="212"/>
      <c r="G3" s="212"/>
      <c r="H3" s="213"/>
      <c r="I3" s="213"/>
      <c r="J3" s="213"/>
      <c r="K3" s="213"/>
      <c r="L3" s="213"/>
      <c r="M3" s="213"/>
      <c r="N3" s="213"/>
      <c r="O3" s="213"/>
      <c r="P3" s="213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</row>
    <row r="4" spans="1:220" s="210" customFormat="1" ht="2.1" customHeight="1" thickBot="1">
      <c r="A4" s="214"/>
      <c r="B4" s="215"/>
      <c r="C4" s="215"/>
      <c r="D4" s="215"/>
      <c r="E4" s="215"/>
      <c r="F4" s="215"/>
      <c r="G4" s="215"/>
      <c r="H4" s="216"/>
      <c r="I4" s="216"/>
      <c r="J4" s="216"/>
      <c r="K4" s="216"/>
      <c r="L4" s="216"/>
      <c r="M4" s="216"/>
      <c r="N4" s="216"/>
      <c r="O4" s="216"/>
      <c r="P4" s="216"/>
      <c r="Q4" s="217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</row>
    <row r="5" spans="1:220" s="210" customFormat="1" ht="12.75" customHeight="1">
      <c r="A5" s="211"/>
      <c r="B5" s="212"/>
      <c r="C5" s="212"/>
      <c r="D5" s="212"/>
      <c r="E5" s="212"/>
      <c r="F5" s="212"/>
      <c r="G5" s="212"/>
      <c r="H5" s="218"/>
      <c r="I5" s="218"/>
      <c r="J5" s="218"/>
      <c r="K5" s="218"/>
      <c r="L5" s="218"/>
      <c r="M5" s="218"/>
      <c r="N5" s="218"/>
      <c r="O5" s="218"/>
      <c r="P5" s="213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</row>
    <row r="6" spans="1:220" ht="20.25">
      <c r="A6" s="276" t="s">
        <v>82</v>
      </c>
      <c r="B6" s="276"/>
      <c r="C6" s="276"/>
      <c r="D6" s="276"/>
      <c r="E6" s="276"/>
      <c r="F6" s="276"/>
      <c r="G6" s="276"/>
      <c r="H6" s="1"/>
      <c r="I6" s="1"/>
      <c r="J6" s="1"/>
      <c r="K6" s="1"/>
      <c r="L6" s="1"/>
    </row>
    <row r="7" spans="1:220">
      <c r="A7" s="8"/>
      <c r="B7" s="8"/>
      <c r="C7" s="8"/>
      <c r="D7" s="8"/>
      <c r="E7" s="8"/>
      <c r="F7" s="8"/>
      <c r="G7" s="8"/>
      <c r="H7" s="1"/>
      <c r="I7" s="1"/>
      <c r="J7" s="1"/>
      <c r="K7" s="1"/>
      <c r="L7" s="1"/>
    </row>
    <row r="8" spans="1:220" ht="18.75">
      <c r="A8" s="265" t="s">
        <v>140</v>
      </c>
      <c r="B8" s="265"/>
      <c r="C8" s="265"/>
      <c r="D8" s="265"/>
      <c r="E8" s="265"/>
      <c r="F8" s="265"/>
      <c r="G8" s="265"/>
    </row>
    <row r="9" spans="1:220" ht="13.5" thickBot="1">
      <c r="A9" s="8"/>
      <c r="B9" s="8"/>
      <c r="C9" s="8"/>
      <c r="D9" s="8"/>
      <c r="E9" s="8"/>
      <c r="F9" s="8"/>
      <c r="G9" s="8"/>
    </row>
    <row r="10" spans="1:220" ht="15" thickBot="1">
      <c r="A10" s="14" t="s">
        <v>311</v>
      </c>
      <c r="B10" s="15"/>
      <c r="C10" s="15" t="s">
        <v>25</v>
      </c>
      <c r="D10" s="16"/>
      <c r="E10" s="17"/>
      <c r="F10" s="18"/>
      <c r="G10" s="19">
        <f>+G57</f>
        <v>0</v>
      </c>
    </row>
    <row r="11" spans="1:220" ht="13.5" thickBot="1">
      <c r="E11" s="10"/>
      <c r="F11" s="11"/>
      <c r="G11" s="12"/>
    </row>
    <row r="12" spans="1:220" ht="15" thickBot="1">
      <c r="A12" s="14">
        <v>2</v>
      </c>
      <c r="B12" s="15"/>
      <c r="C12" s="15" t="s">
        <v>26</v>
      </c>
      <c r="D12" s="16"/>
      <c r="E12" s="17"/>
      <c r="F12" s="18"/>
      <c r="G12" s="19">
        <f>+G94</f>
        <v>0</v>
      </c>
    </row>
    <row r="13" spans="1:220" ht="13.5" thickBot="1">
      <c r="A13" s="149"/>
      <c r="B13" s="149"/>
      <c r="C13" s="56"/>
      <c r="D13" s="150"/>
      <c r="E13" s="151"/>
      <c r="F13" s="33"/>
      <c r="G13" s="152"/>
    </row>
    <row r="14" spans="1:220" ht="15" thickBot="1">
      <c r="A14" s="14">
        <v>3</v>
      </c>
      <c r="B14" s="15"/>
      <c r="C14" s="15" t="s">
        <v>27</v>
      </c>
      <c r="D14" s="16"/>
      <c r="E14" s="17"/>
      <c r="F14" s="18"/>
      <c r="G14" s="19">
        <f>+G101</f>
        <v>0</v>
      </c>
    </row>
    <row r="15" spans="1:220" ht="13.5" thickBot="1">
      <c r="A15" s="153"/>
      <c r="B15" s="153"/>
      <c r="C15" s="154"/>
      <c r="D15" s="150"/>
      <c r="E15" s="151"/>
      <c r="F15" s="33"/>
      <c r="G15" s="152"/>
    </row>
    <row r="16" spans="1:220" ht="15" thickBot="1">
      <c r="A16" s="14">
        <v>4</v>
      </c>
      <c r="B16" s="15"/>
      <c r="C16" s="15" t="s">
        <v>28</v>
      </c>
      <c r="D16" s="16"/>
      <c r="E16" s="17"/>
      <c r="F16" s="18"/>
      <c r="G16" s="19">
        <f>+G162</f>
        <v>0</v>
      </c>
    </row>
    <row r="17" spans="1:12" s="39" customFormat="1" ht="13.5" thickBot="1">
      <c r="A17" s="29"/>
      <c r="B17" s="29"/>
      <c r="C17" s="30"/>
      <c r="D17" s="31"/>
      <c r="E17" s="32"/>
      <c r="F17" s="33"/>
      <c r="G17" s="34"/>
      <c r="H17" s="88"/>
      <c r="I17" s="88"/>
      <c r="J17" s="88"/>
      <c r="K17" s="88"/>
      <c r="L17" s="88"/>
    </row>
    <row r="18" spans="1:12" ht="16.5" thickTop="1" thickBot="1">
      <c r="A18" s="35"/>
      <c r="B18" s="36"/>
      <c r="C18" s="71" t="s">
        <v>31</v>
      </c>
      <c r="D18" s="36"/>
      <c r="E18" s="36"/>
      <c r="F18" s="37"/>
      <c r="G18" s="37">
        <f>SUM(G10:G17)</f>
        <v>0</v>
      </c>
      <c r="H18" s="41"/>
      <c r="I18" s="1"/>
      <c r="J18" s="13"/>
      <c r="K18" s="1"/>
      <c r="L18" s="1"/>
    </row>
    <row r="19" spans="1:12" ht="15.75" thickTop="1">
      <c r="A19" s="40"/>
      <c r="B19" s="40"/>
      <c r="C19" s="72"/>
      <c r="D19" s="40"/>
      <c r="E19" s="40"/>
      <c r="F19" s="40"/>
      <c r="G19" s="40"/>
      <c r="H19" s="45"/>
      <c r="I19" s="1"/>
      <c r="J19" s="13"/>
      <c r="K19" s="1"/>
      <c r="L19" s="1"/>
    </row>
    <row r="20" spans="1:12" s="48" customFormat="1" ht="16.5" thickBot="1">
      <c r="A20" s="42"/>
      <c r="B20" s="42"/>
      <c r="C20" s="73" t="s">
        <v>32</v>
      </c>
      <c r="D20" s="43">
        <v>0.22</v>
      </c>
      <c r="E20" s="42"/>
      <c r="F20" s="42"/>
      <c r="G20" s="44">
        <f>G18*D20</f>
        <v>0</v>
      </c>
      <c r="J20" s="49"/>
    </row>
    <row r="21" spans="1:12" s="48" customFormat="1" ht="17.25" thickTop="1" thickBot="1">
      <c r="A21" s="46"/>
      <c r="B21" s="40"/>
      <c r="C21" s="72"/>
      <c r="D21" s="40"/>
      <c r="E21" s="40"/>
      <c r="F21" s="40"/>
      <c r="G21" s="47"/>
      <c r="J21" s="49"/>
    </row>
    <row r="22" spans="1:12" s="48" customFormat="1" ht="17.25" thickTop="1" thickBot="1">
      <c r="A22" s="50"/>
      <c r="B22" s="74"/>
      <c r="C22" s="75" t="s">
        <v>36</v>
      </c>
      <c r="D22" s="51"/>
      <c r="E22" s="51"/>
      <c r="F22" s="52"/>
      <c r="G22" s="53">
        <f>G20+G18</f>
        <v>0</v>
      </c>
      <c r="J22" s="49"/>
    </row>
    <row r="23" spans="1:12" ht="13.5" thickTop="1">
      <c r="A23" s="155"/>
      <c r="B23" s="155"/>
      <c r="C23" s="89"/>
      <c r="D23" s="156"/>
      <c r="E23" s="133"/>
      <c r="F23" s="134"/>
      <c r="G23" s="133"/>
    </row>
    <row r="24" spans="1:12">
      <c r="A24" s="155"/>
      <c r="B24" s="155"/>
      <c r="C24" s="89"/>
      <c r="D24" s="156"/>
      <c r="E24" s="133"/>
      <c r="F24" s="134"/>
      <c r="G24" s="133"/>
    </row>
    <row r="25" spans="1:12">
      <c r="A25" s="39"/>
      <c r="B25" s="39"/>
      <c r="C25" s="157"/>
      <c r="D25" s="158"/>
      <c r="E25" s="159"/>
      <c r="F25" s="160"/>
      <c r="G25" s="161"/>
    </row>
    <row r="26" spans="1:12" ht="13.5" thickBot="1">
      <c r="A26" s="162"/>
      <c r="B26" s="162"/>
      <c r="C26" s="163"/>
      <c r="D26" s="164"/>
      <c r="E26" s="165"/>
      <c r="F26" s="166"/>
      <c r="G26" s="167"/>
    </row>
    <row r="27" spans="1:12" ht="26.25" thickBot="1">
      <c r="A27" s="80" t="s">
        <v>13</v>
      </c>
      <c r="B27" s="81" t="s">
        <v>40</v>
      </c>
      <c r="C27" s="81" t="s">
        <v>14</v>
      </c>
      <c r="D27" s="83" t="s">
        <v>7</v>
      </c>
      <c r="E27" s="83" t="s">
        <v>6</v>
      </c>
      <c r="F27" s="83" t="s">
        <v>8</v>
      </c>
      <c r="G27" s="84" t="s">
        <v>9</v>
      </c>
    </row>
    <row r="28" spans="1:12">
      <c r="A28" s="1"/>
      <c r="B28" s="1"/>
      <c r="C28" s="157"/>
      <c r="D28" s="168"/>
      <c r="E28" s="169"/>
      <c r="F28" s="170"/>
      <c r="G28" s="171"/>
    </row>
    <row r="29" spans="1:12" s="9" customFormat="1">
      <c r="A29" s="172" t="s">
        <v>79</v>
      </c>
      <c r="B29" s="172"/>
      <c r="C29" s="226"/>
      <c r="D29" s="174"/>
      <c r="E29" s="175"/>
      <c r="F29" s="176"/>
      <c r="G29" s="227"/>
    </row>
    <row r="30" spans="1:12" s="9" customFormat="1">
      <c r="A30" s="99" t="s">
        <v>16</v>
      </c>
      <c r="B30" s="99"/>
      <c r="C30" s="228"/>
      <c r="D30" s="229"/>
      <c r="E30" s="97"/>
      <c r="F30" s="94"/>
      <c r="G30" s="95"/>
    </row>
    <row r="31" spans="1:12" s="9" customFormat="1" ht="38.25">
      <c r="A31" s="178">
        <v>1</v>
      </c>
      <c r="B31" s="91" t="s">
        <v>257</v>
      </c>
      <c r="C31" s="92" t="s">
        <v>256</v>
      </c>
    </row>
    <row r="32" spans="1:12" s="9" customFormat="1" ht="14.25">
      <c r="A32" s="178"/>
      <c r="B32" s="91"/>
      <c r="C32" s="92" t="s">
        <v>84</v>
      </c>
      <c r="D32" s="93" t="s">
        <v>134</v>
      </c>
      <c r="E32" s="179">
        <v>301</v>
      </c>
      <c r="F32" s="95"/>
      <c r="G32" s="179">
        <f>E32*F32</f>
        <v>0</v>
      </c>
    </row>
    <row r="33" spans="1:7" s="9" customFormat="1">
      <c r="A33" s="178"/>
      <c r="B33" s="178"/>
      <c r="C33" s="180"/>
      <c r="D33" s="97"/>
      <c r="E33" s="179"/>
      <c r="F33" s="230"/>
      <c r="G33" s="179"/>
    </row>
    <row r="34" spans="1:7" s="9" customFormat="1" ht="44.25" customHeight="1">
      <c r="A34" s="178">
        <v>2</v>
      </c>
      <c r="B34" s="178" t="s">
        <v>148</v>
      </c>
      <c r="C34" s="182" t="s">
        <v>146</v>
      </c>
      <c r="D34" s="97" t="s">
        <v>37</v>
      </c>
      <c r="E34" s="179">
        <v>25</v>
      </c>
      <c r="F34" s="95"/>
      <c r="G34" s="179">
        <f>E34*F34</f>
        <v>0</v>
      </c>
    </row>
    <row r="35" spans="1:7" s="9" customFormat="1">
      <c r="A35" s="178"/>
      <c r="B35" s="178"/>
      <c r="C35" s="231"/>
      <c r="D35" s="97"/>
      <c r="E35" s="179"/>
      <c r="F35" s="230"/>
      <c r="G35" s="179"/>
    </row>
    <row r="36" spans="1:7" s="9" customFormat="1">
      <c r="A36" s="98" t="s">
        <v>17</v>
      </c>
      <c r="B36" s="98"/>
      <c r="C36" s="232"/>
      <c r="D36" s="92"/>
      <c r="E36" s="233"/>
      <c r="F36" s="94"/>
      <c r="G36" s="95"/>
    </row>
    <row r="37" spans="1:7" s="9" customFormat="1">
      <c r="A37" s="98" t="s">
        <v>64</v>
      </c>
      <c r="B37" s="98"/>
      <c r="C37" s="232"/>
      <c r="D37" s="92"/>
      <c r="E37" s="233"/>
      <c r="F37" s="94"/>
      <c r="G37" s="95"/>
    </row>
    <row r="38" spans="1:7" s="9" customFormat="1" ht="30" customHeight="1">
      <c r="A38" s="96">
        <v>3</v>
      </c>
      <c r="B38" s="110" t="s">
        <v>86</v>
      </c>
      <c r="C38" s="109" t="s">
        <v>85</v>
      </c>
      <c r="D38" s="97" t="s">
        <v>135</v>
      </c>
      <c r="E38" s="234">
        <v>45.55</v>
      </c>
      <c r="F38" s="95"/>
      <c r="G38" s="94">
        <f>+E38*F38</f>
        <v>0</v>
      </c>
    </row>
    <row r="39" spans="1:7" s="9" customFormat="1">
      <c r="A39" s="96"/>
      <c r="B39" s="107"/>
      <c r="C39" s="109"/>
      <c r="D39" s="235"/>
      <c r="E39" s="234"/>
      <c r="F39" s="95"/>
      <c r="G39" s="94"/>
    </row>
    <row r="40" spans="1:7" s="9" customFormat="1" ht="38.25">
      <c r="A40" s="96">
        <v>4</v>
      </c>
      <c r="B40" s="96" t="s">
        <v>88</v>
      </c>
      <c r="C40" s="109" t="s">
        <v>87</v>
      </c>
      <c r="D40" s="93" t="s">
        <v>134</v>
      </c>
      <c r="E40" s="101">
        <v>5</v>
      </c>
      <c r="F40" s="101"/>
      <c r="G40" s="108">
        <f>+E40*F40</f>
        <v>0</v>
      </c>
    </row>
    <row r="41" spans="1:7" s="9" customFormat="1">
      <c r="A41" s="88"/>
      <c r="B41" s="183"/>
      <c r="C41" s="184"/>
      <c r="D41" s="169"/>
      <c r="E41" s="170"/>
      <c r="F41" s="236"/>
      <c r="G41" s="171"/>
    </row>
    <row r="42" spans="1:7" s="9" customFormat="1">
      <c r="A42" s="98" t="s">
        <v>194</v>
      </c>
      <c r="B42" s="183"/>
      <c r="C42" s="184"/>
      <c r="D42" s="169"/>
      <c r="E42" s="170"/>
      <c r="F42" s="236"/>
      <c r="G42" s="171"/>
    </row>
    <row r="43" spans="1:7" s="9" customFormat="1" ht="25.5">
      <c r="A43" s="96">
        <v>5</v>
      </c>
      <c r="B43" s="110" t="s">
        <v>268</v>
      </c>
      <c r="C43" s="109" t="s">
        <v>269</v>
      </c>
      <c r="D43" s="93" t="s">
        <v>134</v>
      </c>
      <c r="E43" s="234">
        <v>22.85</v>
      </c>
      <c r="F43" s="95"/>
      <c r="G43" s="94">
        <f>+E43*F43</f>
        <v>0</v>
      </c>
    </row>
    <row r="44" spans="1:7" s="9" customFormat="1">
      <c r="A44" s="96"/>
      <c r="B44" s="110"/>
      <c r="C44" s="109"/>
      <c r="D44" s="93"/>
      <c r="E44" s="234"/>
      <c r="F44" s="95"/>
      <c r="G44" s="94"/>
    </row>
    <row r="45" spans="1:7" s="9" customFormat="1" ht="25.5">
      <c r="A45" s="96">
        <v>6</v>
      </c>
      <c r="B45" s="110" t="s">
        <v>273</v>
      </c>
      <c r="C45" s="109" t="s">
        <v>274</v>
      </c>
      <c r="D45" s="93" t="s">
        <v>37</v>
      </c>
      <c r="E45" s="234">
        <v>4</v>
      </c>
      <c r="F45" s="95"/>
      <c r="G45" s="94">
        <f>+E45*F45</f>
        <v>0</v>
      </c>
    </row>
    <row r="46" spans="1:7" s="9" customFormat="1">
      <c r="A46" s="96"/>
      <c r="B46" s="183"/>
      <c r="C46" s="184"/>
      <c r="D46" s="169"/>
      <c r="E46" s="170"/>
      <c r="F46" s="236"/>
      <c r="G46" s="171"/>
    </row>
    <row r="47" spans="1:7" s="9" customFormat="1" ht="38.25">
      <c r="A47" s="96">
        <v>7</v>
      </c>
      <c r="B47" s="110"/>
      <c r="C47" s="109" t="s">
        <v>275</v>
      </c>
      <c r="D47" s="93" t="s">
        <v>37</v>
      </c>
      <c r="E47" s="234">
        <v>1</v>
      </c>
      <c r="F47" s="95"/>
      <c r="G47" s="94">
        <f>+E47*F47</f>
        <v>0</v>
      </c>
    </row>
    <row r="48" spans="1:7" s="9" customFormat="1">
      <c r="A48" s="96"/>
      <c r="B48" s="110"/>
      <c r="C48" s="109"/>
      <c r="D48" s="93"/>
      <c r="E48" s="234"/>
      <c r="F48" s="95"/>
      <c r="G48" s="94"/>
    </row>
    <row r="49" spans="1:7" s="9" customFormat="1" ht="38.25">
      <c r="A49" s="96">
        <v>8</v>
      </c>
      <c r="B49" s="110"/>
      <c r="C49" s="109" t="s">
        <v>276</v>
      </c>
      <c r="D49" s="93" t="s">
        <v>37</v>
      </c>
      <c r="E49" s="234">
        <v>1</v>
      </c>
      <c r="F49" s="95"/>
      <c r="G49" s="94">
        <f>+E49*F49</f>
        <v>0</v>
      </c>
    </row>
    <row r="50" spans="1:7" s="9" customFormat="1">
      <c r="A50" s="96"/>
      <c r="B50" s="110"/>
      <c r="C50" s="109"/>
      <c r="D50" s="93"/>
      <c r="E50" s="234"/>
      <c r="F50" s="95"/>
      <c r="G50" s="94"/>
    </row>
    <row r="51" spans="1:7" s="9" customFormat="1" ht="38.25">
      <c r="A51" s="96">
        <v>9</v>
      </c>
      <c r="B51" s="110"/>
      <c r="C51" s="109" t="s">
        <v>277</v>
      </c>
      <c r="D51" s="93" t="s">
        <v>37</v>
      </c>
      <c r="E51" s="234">
        <v>1</v>
      </c>
      <c r="F51" s="95"/>
      <c r="G51" s="94">
        <f>+E51*F51</f>
        <v>0</v>
      </c>
    </row>
    <row r="52" spans="1:7" s="9" customFormat="1">
      <c r="A52" s="96"/>
      <c r="B52" s="110"/>
      <c r="C52" s="109"/>
      <c r="D52" s="93"/>
      <c r="E52" s="234"/>
      <c r="F52" s="95"/>
      <c r="G52" s="94"/>
    </row>
    <row r="53" spans="1:7" s="9" customFormat="1" ht="38.25">
      <c r="A53" s="96">
        <v>10</v>
      </c>
      <c r="B53" s="110"/>
      <c r="C53" s="109" t="s">
        <v>278</v>
      </c>
      <c r="D53" s="93" t="s">
        <v>37</v>
      </c>
      <c r="E53" s="234">
        <v>2</v>
      </c>
      <c r="F53" s="95"/>
      <c r="G53" s="94">
        <f>+E53*F53</f>
        <v>0</v>
      </c>
    </row>
    <row r="54" spans="1:7" s="9" customFormat="1">
      <c r="A54" s="96"/>
      <c r="B54" s="110"/>
      <c r="C54" s="109"/>
      <c r="D54" s="93"/>
      <c r="E54" s="234"/>
      <c r="F54" s="95"/>
      <c r="G54" s="94"/>
    </row>
    <row r="55" spans="1:7" s="9" customFormat="1" ht="25.5">
      <c r="A55" s="96">
        <v>11</v>
      </c>
      <c r="B55" s="110" t="s">
        <v>271</v>
      </c>
      <c r="C55" s="109" t="s">
        <v>272</v>
      </c>
      <c r="D55" s="93" t="s">
        <v>136</v>
      </c>
      <c r="E55" s="234">
        <v>5</v>
      </c>
      <c r="F55" s="95"/>
      <c r="G55" s="94">
        <f>+E55*F55</f>
        <v>0</v>
      </c>
    </row>
    <row r="56" spans="1:7" s="9" customFormat="1" ht="13.5" thickBot="1">
      <c r="A56" s="88"/>
      <c r="B56" s="183"/>
      <c r="C56" s="184"/>
      <c r="D56" s="169"/>
      <c r="E56" s="170"/>
      <c r="F56" s="236"/>
      <c r="G56" s="171"/>
    </row>
    <row r="57" spans="1:7" s="9" customFormat="1" ht="14.25" thickTop="1" thickBot="1">
      <c r="A57" s="88"/>
      <c r="B57" s="88"/>
      <c r="C57" s="188"/>
      <c r="D57" s="169"/>
      <c r="E57" s="203" t="s">
        <v>72</v>
      </c>
      <c r="F57" s="204"/>
      <c r="G57" s="237">
        <f>SUM(G32:G55)</f>
        <v>0</v>
      </c>
    </row>
    <row r="58" spans="1:7" s="9" customFormat="1" ht="13.5" thickTop="1">
      <c r="A58" s="88"/>
      <c r="B58" s="88"/>
      <c r="C58" s="168"/>
      <c r="D58" s="169"/>
      <c r="E58" s="170"/>
      <c r="F58" s="236"/>
      <c r="G58" s="171"/>
    </row>
    <row r="59" spans="1:7" s="9" customFormat="1" ht="12.75" customHeight="1">
      <c r="A59" s="192" t="s">
        <v>18</v>
      </c>
      <c r="B59" s="192"/>
      <c r="C59" s="238"/>
      <c r="D59" s="169"/>
      <c r="E59" s="170"/>
      <c r="F59" s="236"/>
      <c r="G59" s="171"/>
    </row>
    <row r="60" spans="1:7" s="9" customFormat="1">
      <c r="A60" s="139" t="s">
        <v>19</v>
      </c>
      <c r="B60" s="139"/>
      <c r="C60" s="120"/>
      <c r="D60" s="127"/>
      <c r="E60" s="126"/>
      <c r="F60" s="121"/>
      <c r="G60" s="118"/>
    </row>
    <row r="61" spans="1:7" s="9" customFormat="1" ht="25.5">
      <c r="A61" s="96">
        <v>12</v>
      </c>
      <c r="B61" s="91" t="s">
        <v>45</v>
      </c>
      <c r="C61" s="92" t="s">
        <v>96</v>
      </c>
      <c r="D61" s="93" t="s">
        <v>136</v>
      </c>
      <c r="E61" s="94">
        <v>21.547499999999999</v>
      </c>
      <c r="F61" s="95"/>
      <c r="G61" s="94">
        <f>+E61*F61</f>
        <v>0</v>
      </c>
    </row>
    <row r="62" spans="1:7" s="9" customFormat="1">
      <c r="A62" s="96"/>
      <c r="B62" s="119"/>
      <c r="C62" s="120"/>
      <c r="D62" s="117"/>
      <c r="E62" s="94"/>
      <c r="F62" s="121"/>
      <c r="G62" s="118"/>
    </row>
    <row r="63" spans="1:7" s="9" customFormat="1" ht="65.25" customHeight="1">
      <c r="A63" s="96">
        <v>13</v>
      </c>
      <c r="B63" s="96" t="s">
        <v>260</v>
      </c>
      <c r="C63" s="92" t="s">
        <v>259</v>
      </c>
    </row>
    <row r="64" spans="1:7" s="9" customFormat="1" ht="25.5">
      <c r="A64" s="96"/>
      <c r="B64" s="96"/>
      <c r="C64" s="92" t="s">
        <v>267</v>
      </c>
      <c r="D64" s="97" t="s">
        <v>136</v>
      </c>
      <c r="E64" s="94">
        <v>168</v>
      </c>
      <c r="F64" s="95"/>
      <c r="G64" s="94">
        <f>+E64*F64</f>
        <v>0</v>
      </c>
    </row>
    <row r="65" spans="1:8" s="9" customFormat="1">
      <c r="A65" s="96"/>
      <c r="B65" s="119"/>
      <c r="C65" s="120"/>
      <c r="D65" s="117"/>
      <c r="E65" s="94"/>
      <c r="F65" s="121"/>
      <c r="G65" s="118"/>
    </row>
    <row r="66" spans="1:8" s="9" customFormat="1" ht="76.5">
      <c r="A66" s="96">
        <v>14</v>
      </c>
      <c r="B66" s="96" t="s">
        <v>89</v>
      </c>
      <c r="C66" s="92" t="s">
        <v>239</v>
      </c>
      <c r="D66" s="97" t="s">
        <v>136</v>
      </c>
      <c r="E66" s="94">
        <v>58.16</v>
      </c>
      <c r="F66" s="95"/>
      <c r="G66" s="94">
        <f>+E66*F66</f>
        <v>0</v>
      </c>
    </row>
    <row r="67" spans="1:8" s="9" customFormat="1">
      <c r="A67" s="96"/>
      <c r="B67" s="96"/>
      <c r="C67" s="92"/>
      <c r="D67" s="97"/>
      <c r="E67" s="94"/>
      <c r="F67" s="95"/>
      <c r="G67" s="94"/>
    </row>
    <row r="68" spans="1:8" s="9" customFormat="1" ht="63.75">
      <c r="A68" s="96">
        <v>15</v>
      </c>
      <c r="B68" s="96" t="s">
        <v>90</v>
      </c>
      <c r="C68" s="92" t="s">
        <v>240</v>
      </c>
      <c r="D68" s="97" t="s">
        <v>136</v>
      </c>
      <c r="E68" s="94">
        <v>135.75</v>
      </c>
      <c r="F68" s="95"/>
      <c r="G68" s="94">
        <f>+E68*F68</f>
        <v>0</v>
      </c>
    </row>
    <row r="69" spans="1:8" s="9" customFormat="1"/>
    <row r="70" spans="1:8" s="9" customFormat="1">
      <c r="A70" s="139" t="s">
        <v>46</v>
      </c>
    </row>
    <row r="71" spans="1:8" s="9" customFormat="1" ht="25.5">
      <c r="A71" s="96">
        <v>16</v>
      </c>
      <c r="B71" s="96" t="s">
        <v>92</v>
      </c>
      <c r="C71" s="92" t="s">
        <v>91</v>
      </c>
      <c r="D71" s="97" t="s">
        <v>135</v>
      </c>
      <c r="E71" s="94">
        <v>300.14999999999998</v>
      </c>
      <c r="F71" s="95"/>
      <c r="G71" s="94">
        <f>+E71*F71</f>
        <v>0</v>
      </c>
    </row>
    <row r="72" spans="1:8" s="9" customFormat="1"/>
    <row r="73" spans="1:8" s="9" customFormat="1">
      <c r="A73" s="98" t="s">
        <v>47</v>
      </c>
      <c r="B73" s="98"/>
      <c r="C73" s="232"/>
      <c r="D73" s="92"/>
      <c r="E73" s="97"/>
      <c r="F73" s="94"/>
      <c r="G73" s="95"/>
      <c r="H73" s="94"/>
    </row>
    <row r="74" spans="1:8" s="9" customFormat="1" ht="51">
      <c r="A74" s="178">
        <v>17</v>
      </c>
      <c r="B74" s="178" t="s">
        <v>325</v>
      </c>
      <c r="C74" s="182" t="s">
        <v>326</v>
      </c>
      <c r="D74" s="97" t="s">
        <v>136</v>
      </c>
      <c r="E74" s="179">
        <v>15.590000000000002</v>
      </c>
      <c r="F74" s="95"/>
      <c r="G74" s="179">
        <f>E74*F74</f>
        <v>0</v>
      </c>
    </row>
    <row r="75" spans="1:8" s="9" customFormat="1">
      <c r="A75" s="178"/>
      <c r="B75" s="178"/>
      <c r="C75" s="105"/>
      <c r="D75" s="97"/>
      <c r="E75" s="179"/>
      <c r="F75" s="239"/>
      <c r="G75" s="179"/>
    </row>
    <row r="76" spans="1:8" s="9" customFormat="1" ht="51">
      <c r="A76" s="178">
        <v>18</v>
      </c>
      <c r="B76" s="178"/>
      <c r="C76" s="182" t="s">
        <v>93</v>
      </c>
      <c r="D76" s="97" t="s">
        <v>135</v>
      </c>
      <c r="E76" s="179">
        <v>22</v>
      </c>
      <c r="F76" s="95"/>
      <c r="G76" s="179">
        <f>E76*F76</f>
        <v>0</v>
      </c>
    </row>
    <row r="77" spans="1:8" s="9" customFormat="1">
      <c r="A77" s="178"/>
      <c r="B77" s="178"/>
      <c r="C77" s="182"/>
      <c r="D77" s="97"/>
      <c r="E77" s="179"/>
      <c r="F77" s="95"/>
      <c r="G77" s="179"/>
    </row>
    <row r="78" spans="1:8" s="9" customFormat="1" ht="42" customHeight="1">
      <c r="A78" s="178">
        <v>19</v>
      </c>
      <c r="B78" s="178" t="s">
        <v>102</v>
      </c>
      <c r="C78" s="182" t="s">
        <v>103</v>
      </c>
      <c r="D78" s="97" t="s">
        <v>136</v>
      </c>
      <c r="E78" s="179">
        <v>43.65</v>
      </c>
      <c r="F78" s="95"/>
      <c r="G78" s="179">
        <f>+E78*F78</f>
        <v>0</v>
      </c>
    </row>
    <row r="79" spans="1:8" s="9" customFormat="1">
      <c r="A79" s="178"/>
      <c r="B79" s="178"/>
      <c r="C79" s="182"/>
      <c r="D79" s="196"/>
      <c r="E79" s="179"/>
      <c r="F79" s="95"/>
      <c r="G79" s="179"/>
    </row>
    <row r="80" spans="1:8" s="9" customFormat="1">
      <c r="A80" s="98" t="s">
        <v>52</v>
      </c>
      <c r="B80" s="98"/>
      <c r="C80" s="92"/>
      <c r="D80" s="97"/>
      <c r="E80" s="179"/>
      <c r="F80" s="95"/>
      <c r="G80" s="94"/>
    </row>
    <row r="81" spans="1:8" s="88" customFormat="1" ht="41.25" customHeight="1">
      <c r="A81" s="91">
        <v>20</v>
      </c>
      <c r="B81" s="223" t="s">
        <v>95</v>
      </c>
      <c r="C81" s="92" t="s">
        <v>94</v>
      </c>
      <c r="D81" s="97" t="s">
        <v>135</v>
      </c>
      <c r="E81" s="179">
        <v>71.825000000000003</v>
      </c>
      <c r="F81" s="95"/>
      <c r="G81" s="94">
        <f>+E81*F81</f>
        <v>0</v>
      </c>
      <c r="H81" s="9"/>
    </row>
    <row r="82" spans="1:8" s="9" customFormat="1">
      <c r="A82" s="131"/>
      <c r="B82" s="131"/>
      <c r="C82" s="92"/>
      <c r="D82" s="106"/>
      <c r="E82" s="126"/>
      <c r="F82" s="95"/>
      <c r="G82" s="94"/>
    </row>
    <row r="83" spans="1:8" s="9" customFormat="1">
      <c r="A83" s="198" t="s">
        <v>48</v>
      </c>
      <c r="B83" s="104"/>
      <c r="C83" s="92"/>
      <c r="D83" s="93"/>
      <c r="E83" s="126"/>
      <c r="F83" s="95"/>
      <c r="G83" s="94"/>
      <c r="H83" s="240"/>
    </row>
    <row r="84" spans="1:8" s="9" customFormat="1" ht="25.5">
      <c r="A84" s="96">
        <v>21</v>
      </c>
      <c r="B84" s="96" t="s">
        <v>49</v>
      </c>
      <c r="C84" s="92" t="s">
        <v>97</v>
      </c>
      <c r="D84" s="93"/>
      <c r="E84" s="94"/>
      <c r="F84" s="95"/>
      <c r="G84" s="94"/>
    </row>
    <row r="85" spans="1:8" s="9" customFormat="1" ht="14.25">
      <c r="A85" s="96"/>
      <c r="B85" s="96"/>
      <c r="C85" s="92" t="s">
        <v>0</v>
      </c>
      <c r="D85" s="93" t="s">
        <v>136</v>
      </c>
      <c r="E85" s="94">
        <v>10.77375</v>
      </c>
      <c r="F85" s="95"/>
      <c r="G85" s="94">
        <f>+E85*F85</f>
        <v>0</v>
      </c>
    </row>
    <row r="86" spans="1:8" s="9" customFormat="1" ht="14.25">
      <c r="A86" s="96"/>
      <c r="B86" s="96"/>
      <c r="C86" s="92" t="s">
        <v>1</v>
      </c>
      <c r="D86" s="93" t="s">
        <v>136</v>
      </c>
      <c r="E86" s="94">
        <v>361.90999999999997</v>
      </c>
      <c r="F86" s="95"/>
      <c r="G86" s="94">
        <f>+E86*F86</f>
        <v>0</v>
      </c>
    </row>
    <row r="87" spans="1:8" s="9" customFormat="1">
      <c r="A87" s="96"/>
      <c r="B87" s="96"/>
    </row>
    <row r="88" spans="1:8" s="9" customFormat="1" ht="25.5">
      <c r="A88" s="96">
        <v>22</v>
      </c>
      <c r="B88" s="96" t="s">
        <v>98</v>
      </c>
      <c r="C88" s="92" t="s">
        <v>99</v>
      </c>
      <c r="D88" s="93" t="s">
        <v>136</v>
      </c>
      <c r="E88" s="118">
        <v>21.547499999999999</v>
      </c>
      <c r="F88" s="95"/>
      <c r="G88" s="94">
        <f>+E88*F88</f>
        <v>0</v>
      </c>
    </row>
    <row r="89" spans="1:8" s="9" customFormat="1">
      <c r="A89" s="96"/>
      <c r="B89" s="96"/>
      <c r="C89" s="92"/>
      <c r="D89" s="93"/>
      <c r="E89" s="94"/>
      <c r="F89" s="95"/>
      <c r="G89" s="94"/>
    </row>
    <row r="90" spans="1:8" s="9" customFormat="1" ht="25.5">
      <c r="A90" s="96">
        <v>23</v>
      </c>
      <c r="B90" s="96" t="s">
        <v>50</v>
      </c>
      <c r="C90" s="92" t="s">
        <v>100</v>
      </c>
      <c r="D90" s="93" t="s">
        <v>136</v>
      </c>
      <c r="E90" s="118">
        <v>58.16</v>
      </c>
      <c r="F90" s="95"/>
      <c r="G90" s="94">
        <f>+E90*F90</f>
        <v>0</v>
      </c>
    </row>
    <row r="91" spans="1:8" s="9" customFormat="1">
      <c r="A91" s="96"/>
      <c r="B91" s="96"/>
      <c r="C91" s="92"/>
      <c r="D91" s="93"/>
      <c r="E91" s="94"/>
      <c r="F91" s="95"/>
      <c r="G91" s="94"/>
    </row>
    <row r="92" spans="1:8" s="9" customFormat="1" ht="25.5">
      <c r="A92" s="96">
        <v>24</v>
      </c>
      <c r="B92" s="96" t="s">
        <v>51</v>
      </c>
      <c r="C92" s="92" t="s">
        <v>101</v>
      </c>
      <c r="D92" s="93" t="s">
        <v>136</v>
      </c>
      <c r="E92" s="94">
        <v>303.75</v>
      </c>
      <c r="F92" s="95"/>
      <c r="G92" s="94">
        <f>+E92*F92</f>
        <v>0</v>
      </c>
    </row>
    <row r="93" spans="1:8" s="9" customFormat="1" ht="13.5" thickBot="1">
      <c r="A93" s="131"/>
      <c r="B93" s="131"/>
      <c r="C93" s="92"/>
      <c r="D93" s="106"/>
      <c r="E93" s="126"/>
      <c r="F93" s="95"/>
      <c r="G93" s="94"/>
    </row>
    <row r="94" spans="1:8" s="9" customFormat="1" ht="14.25" thickTop="1" thickBot="1">
      <c r="A94" s="88"/>
      <c r="B94" s="88"/>
      <c r="C94" s="168"/>
      <c r="D94" s="169"/>
      <c r="E94" s="203" t="s">
        <v>12</v>
      </c>
      <c r="F94" s="204"/>
      <c r="G94" s="237">
        <f>SUM(G61:G92)</f>
        <v>0</v>
      </c>
    </row>
    <row r="95" spans="1:8" s="9" customFormat="1" ht="13.5" thickTop="1">
      <c r="D95" s="127"/>
      <c r="E95" s="128"/>
      <c r="F95" s="121"/>
      <c r="G95" s="118"/>
    </row>
    <row r="96" spans="1:8" s="9" customFormat="1">
      <c r="A96" s="119" t="s">
        <v>20</v>
      </c>
      <c r="B96" s="119"/>
      <c r="C96" s="120"/>
      <c r="D96" s="117"/>
      <c r="E96" s="241"/>
      <c r="F96" s="121"/>
      <c r="G96" s="94"/>
    </row>
    <row r="97" spans="1:7" s="9" customFormat="1">
      <c r="A97" s="119" t="s">
        <v>21</v>
      </c>
      <c r="B97" s="119"/>
      <c r="C97" s="120"/>
      <c r="D97" s="117"/>
      <c r="E97" s="118"/>
      <c r="F97" s="121"/>
      <c r="G97" s="118"/>
    </row>
    <row r="98" spans="1:7" s="9" customFormat="1">
      <c r="A98" s="119" t="s">
        <v>22</v>
      </c>
      <c r="B98" s="119"/>
      <c r="C98" s="120"/>
      <c r="D98" s="117"/>
      <c r="E98" s="118"/>
      <c r="F98" s="129"/>
      <c r="G98" s="118"/>
    </row>
    <row r="99" spans="1:7" s="9" customFormat="1" ht="51">
      <c r="A99" s="96">
        <v>25</v>
      </c>
      <c r="B99" s="96" t="s">
        <v>104</v>
      </c>
      <c r="C99" s="92" t="s">
        <v>80</v>
      </c>
      <c r="D99" s="93" t="s">
        <v>136</v>
      </c>
      <c r="E99" s="94">
        <v>114.2</v>
      </c>
      <c r="F99" s="95"/>
      <c r="G99" s="94">
        <f>+E99*F99</f>
        <v>0</v>
      </c>
    </row>
    <row r="100" spans="1:7" s="9" customFormat="1" ht="13.5" thickBot="1">
      <c r="A100" s="131"/>
      <c r="B100" s="131"/>
      <c r="C100" s="92"/>
      <c r="D100" s="106"/>
      <c r="E100" s="126"/>
      <c r="F100" s="95"/>
      <c r="G100" s="94"/>
    </row>
    <row r="101" spans="1:7" s="9" customFormat="1" ht="14.25" thickTop="1" thickBot="1">
      <c r="A101" s="132"/>
      <c r="B101" s="132"/>
      <c r="C101" s="242"/>
      <c r="D101" s="127"/>
      <c r="E101" s="203" t="s">
        <v>10</v>
      </c>
      <c r="F101" s="204"/>
      <c r="G101" s="205">
        <f>SUM(G99:G100)</f>
        <v>0</v>
      </c>
    </row>
    <row r="102" spans="1:7" s="9" customFormat="1" ht="13.5" thickTop="1">
      <c r="A102" s="132"/>
      <c r="B102" s="132"/>
      <c r="C102" s="242"/>
      <c r="D102" s="127"/>
      <c r="E102" s="133"/>
      <c r="F102" s="134"/>
      <c r="G102" s="135"/>
    </row>
    <row r="103" spans="1:7" s="9" customFormat="1">
      <c r="A103" s="119" t="s">
        <v>24</v>
      </c>
      <c r="B103" s="119"/>
      <c r="C103" s="242"/>
      <c r="D103" s="117"/>
      <c r="E103" s="243"/>
      <c r="F103" s="140"/>
      <c r="G103" s="243"/>
    </row>
    <row r="104" spans="1:7" s="9" customFormat="1">
      <c r="A104" s="119" t="s">
        <v>35</v>
      </c>
      <c r="B104" s="119"/>
      <c r="C104" s="116"/>
      <c r="D104" s="117"/>
      <c r="E104" s="118"/>
      <c r="F104" s="140"/>
      <c r="G104" s="118"/>
    </row>
    <row r="105" spans="1:7" s="9" customFormat="1" ht="71.25" customHeight="1">
      <c r="A105" s="96">
        <v>26</v>
      </c>
      <c r="B105" s="96" t="s">
        <v>105</v>
      </c>
      <c r="C105" s="141" t="s">
        <v>258</v>
      </c>
      <c r="D105" s="97" t="s">
        <v>135</v>
      </c>
      <c r="E105" s="94">
        <v>143.65</v>
      </c>
      <c r="F105" s="95"/>
      <c r="G105" s="94">
        <f>+E105*F105</f>
        <v>0</v>
      </c>
    </row>
    <row r="106" spans="1:7" s="9" customFormat="1">
      <c r="A106" s="96"/>
      <c r="B106" s="96"/>
      <c r="C106" s="141"/>
      <c r="D106" s="97"/>
      <c r="E106" s="94"/>
      <c r="F106" s="95"/>
      <c r="G106" s="94"/>
    </row>
    <row r="107" spans="1:7" s="9" customFormat="1" ht="76.5">
      <c r="A107" s="96">
        <v>27</v>
      </c>
      <c r="B107" s="96" t="s">
        <v>263</v>
      </c>
      <c r="C107" s="92" t="s">
        <v>264</v>
      </c>
    </row>
    <row r="108" spans="1:7" s="9" customFormat="1" ht="83.25" customHeight="1">
      <c r="A108" s="96"/>
      <c r="B108" s="96"/>
      <c r="C108" s="92" t="s">
        <v>265</v>
      </c>
      <c r="D108" s="97" t="s">
        <v>134</v>
      </c>
      <c r="E108" s="94">
        <v>471.05</v>
      </c>
      <c r="F108" s="95"/>
      <c r="G108" s="94">
        <f>+E108*F108</f>
        <v>0</v>
      </c>
    </row>
    <row r="109" spans="1:7" s="9" customFormat="1">
      <c r="A109" s="96"/>
      <c r="B109" s="96"/>
      <c r="C109" s="92"/>
      <c r="D109" s="97"/>
      <c r="E109" s="94"/>
      <c r="F109" s="95"/>
      <c r="G109" s="94"/>
    </row>
    <row r="110" spans="1:7" s="9" customFormat="1" ht="79.5" customHeight="1">
      <c r="A110" s="96">
        <v>28</v>
      </c>
      <c r="B110" s="96"/>
      <c r="C110" s="92" t="s">
        <v>266</v>
      </c>
      <c r="D110" s="97" t="s">
        <v>134</v>
      </c>
      <c r="E110" s="94">
        <v>4</v>
      </c>
      <c r="F110" s="95"/>
      <c r="G110" s="94">
        <f>+E110*F110</f>
        <v>0</v>
      </c>
    </row>
    <row r="111" spans="1:7" s="9" customFormat="1">
      <c r="A111" s="96"/>
      <c r="B111" s="96"/>
      <c r="C111" s="141"/>
      <c r="D111" s="97"/>
      <c r="E111" s="94"/>
      <c r="F111" s="95"/>
      <c r="G111" s="94"/>
    </row>
    <row r="112" spans="1:7" s="9" customFormat="1">
      <c r="A112" s="98" t="s">
        <v>106</v>
      </c>
      <c r="B112" s="98"/>
      <c r="C112" s="92"/>
      <c r="D112" s="97"/>
      <c r="E112" s="94"/>
      <c r="F112" s="123"/>
      <c r="G112" s="94"/>
    </row>
    <row r="113" spans="1:7" s="9" customFormat="1" ht="168.75">
      <c r="A113" s="96">
        <v>29</v>
      </c>
      <c r="B113" s="96" t="s">
        <v>107</v>
      </c>
      <c r="C113" s="92" t="s">
        <v>262</v>
      </c>
      <c r="D113" s="97" t="s">
        <v>134</v>
      </c>
      <c r="E113" s="94">
        <v>271.17</v>
      </c>
      <c r="F113" s="95"/>
      <c r="G113" s="94">
        <f>+E113*F113</f>
        <v>0</v>
      </c>
    </row>
    <row r="114" spans="1:7" s="9" customFormat="1">
      <c r="A114" s="96"/>
      <c r="B114" s="96"/>
      <c r="C114" s="92"/>
      <c r="D114" s="97"/>
      <c r="E114" s="94"/>
      <c r="F114" s="95"/>
      <c r="G114" s="94"/>
    </row>
    <row r="115" spans="1:7" s="9" customFormat="1" ht="63.75">
      <c r="A115" s="96">
        <v>30</v>
      </c>
      <c r="B115" s="96"/>
      <c r="C115" s="92" t="s">
        <v>261</v>
      </c>
      <c r="D115" s="97" t="s">
        <v>37</v>
      </c>
      <c r="E115" s="94">
        <v>8</v>
      </c>
      <c r="F115" s="95"/>
      <c r="G115" s="94">
        <f>+E115*F115</f>
        <v>0</v>
      </c>
    </row>
    <row r="116" spans="1:7" s="9" customFormat="1">
      <c r="A116" s="96"/>
      <c r="B116" s="96"/>
      <c r="C116" s="92"/>
      <c r="D116" s="97"/>
      <c r="E116" s="94"/>
      <c r="F116" s="95"/>
      <c r="G116" s="94"/>
    </row>
    <row r="117" spans="1:7" s="9" customFormat="1">
      <c r="A117" s="98" t="s">
        <v>285</v>
      </c>
      <c r="B117" s="96"/>
      <c r="C117" s="92"/>
      <c r="D117" s="97"/>
      <c r="E117" s="94"/>
      <c r="F117" s="95"/>
      <c r="G117" s="94"/>
    </row>
    <row r="118" spans="1:7" s="9" customFormat="1" ht="51">
      <c r="A118" s="96">
        <v>31</v>
      </c>
      <c r="B118" s="96" t="s">
        <v>287</v>
      </c>
      <c r="C118" s="92" t="s">
        <v>286</v>
      </c>
      <c r="D118" s="244"/>
      <c r="E118" s="207"/>
      <c r="F118" s="121"/>
      <c r="G118" s="118"/>
    </row>
    <row r="119" spans="1:7" s="9" customFormat="1" ht="14.25">
      <c r="A119" s="96"/>
      <c r="B119" s="96"/>
      <c r="C119" s="92" t="s">
        <v>299</v>
      </c>
      <c r="D119" s="97" t="s">
        <v>134</v>
      </c>
      <c r="E119" s="94">
        <v>12</v>
      </c>
      <c r="F119" s="95"/>
      <c r="G119" s="94">
        <f>+E119*F119</f>
        <v>0</v>
      </c>
    </row>
    <row r="120" spans="1:7" s="9" customFormat="1">
      <c r="A120" s="96"/>
      <c r="B120" s="96"/>
      <c r="C120" s="92"/>
      <c r="D120" s="97"/>
      <c r="E120" s="94"/>
      <c r="F120" s="95"/>
      <c r="G120" s="94"/>
    </row>
    <row r="121" spans="1:7" s="9" customFormat="1" ht="51">
      <c r="A121" s="96">
        <v>32</v>
      </c>
      <c r="B121" s="96" t="s">
        <v>288</v>
      </c>
      <c r="C121" s="92" t="s">
        <v>290</v>
      </c>
    </row>
    <row r="122" spans="1:7" s="9" customFormat="1" ht="14.25">
      <c r="A122" s="96"/>
      <c r="B122" s="96"/>
      <c r="C122" s="92" t="s">
        <v>300</v>
      </c>
      <c r="D122" s="97" t="s">
        <v>134</v>
      </c>
      <c r="E122" s="94">
        <v>2</v>
      </c>
      <c r="F122" s="95"/>
      <c r="G122" s="94">
        <f>+E122*F122</f>
        <v>0</v>
      </c>
    </row>
    <row r="123" spans="1:7" s="9" customFormat="1">
      <c r="A123" s="96"/>
      <c r="B123" s="96"/>
      <c r="C123" s="92"/>
      <c r="D123" s="97"/>
      <c r="E123" s="94"/>
      <c r="F123" s="95"/>
      <c r="G123" s="94"/>
    </row>
    <row r="124" spans="1:7" s="9" customFormat="1" ht="51">
      <c r="A124" s="96">
        <v>33</v>
      </c>
      <c r="B124" s="96" t="s">
        <v>289</v>
      </c>
      <c r="C124" s="92" t="s">
        <v>291</v>
      </c>
    </row>
    <row r="125" spans="1:7" s="9" customFormat="1" ht="14.25">
      <c r="A125" s="96"/>
      <c r="B125" s="96"/>
      <c r="C125" s="92" t="s">
        <v>298</v>
      </c>
      <c r="D125" s="97" t="s">
        <v>134</v>
      </c>
      <c r="E125" s="94">
        <v>6</v>
      </c>
      <c r="F125" s="95"/>
      <c r="G125" s="94">
        <f>+E125*F125</f>
        <v>0</v>
      </c>
    </row>
    <row r="126" spans="1:7" s="9" customFormat="1">
      <c r="A126" s="96"/>
      <c r="B126" s="96"/>
      <c r="C126" s="92"/>
      <c r="D126" s="97"/>
      <c r="E126" s="94"/>
      <c r="F126" s="95"/>
      <c r="G126" s="94"/>
    </row>
    <row r="127" spans="1:7" s="9" customFormat="1" ht="52.5">
      <c r="A127" s="96">
        <v>34</v>
      </c>
      <c r="B127" s="96" t="s">
        <v>292</v>
      </c>
      <c r="C127" s="92" t="s">
        <v>293</v>
      </c>
      <c r="D127" s="97" t="s">
        <v>134</v>
      </c>
      <c r="E127" s="94">
        <v>12</v>
      </c>
      <c r="F127" s="95"/>
      <c r="G127" s="94">
        <f>+E127*F127</f>
        <v>0</v>
      </c>
    </row>
    <row r="128" spans="1:7" s="9" customFormat="1">
      <c r="A128" s="96"/>
      <c r="B128" s="96"/>
      <c r="C128" s="92"/>
      <c r="D128" s="97"/>
      <c r="E128" s="94"/>
      <c r="F128" s="95"/>
      <c r="G128" s="94"/>
    </row>
    <row r="129" spans="1:7" s="9" customFormat="1" ht="52.5">
      <c r="A129" s="96">
        <v>35</v>
      </c>
      <c r="B129" s="96" t="s">
        <v>294</v>
      </c>
      <c r="C129" s="92" t="s">
        <v>312</v>
      </c>
      <c r="D129" s="97" t="s">
        <v>134</v>
      </c>
      <c r="E129" s="94">
        <v>2</v>
      </c>
      <c r="F129" s="95"/>
      <c r="G129" s="94">
        <f>+E129*F129</f>
        <v>0</v>
      </c>
    </row>
    <row r="130" spans="1:7" s="9" customFormat="1">
      <c r="A130" s="96"/>
      <c r="B130" s="96"/>
      <c r="C130" s="92"/>
      <c r="D130" s="97"/>
      <c r="E130" s="94"/>
      <c r="F130" s="95"/>
      <c r="G130" s="94"/>
    </row>
    <row r="131" spans="1:7" s="9" customFormat="1" ht="52.5">
      <c r="A131" s="96">
        <v>36</v>
      </c>
      <c r="B131" s="96" t="s">
        <v>295</v>
      </c>
      <c r="C131" s="92" t="s">
        <v>313</v>
      </c>
      <c r="D131" s="97" t="s">
        <v>134</v>
      </c>
      <c r="E131" s="94">
        <v>2</v>
      </c>
      <c r="F131" s="95"/>
      <c r="G131" s="94">
        <f>+E131*F131</f>
        <v>0</v>
      </c>
    </row>
    <row r="132" spans="1:7" s="9" customFormat="1">
      <c r="A132" s="96"/>
      <c r="B132" s="96"/>
      <c r="C132" s="92"/>
      <c r="D132" s="97"/>
      <c r="E132" s="94"/>
      <c r="F132" s="95"/>
      <c r="G132" s="94"/>
    </row>
    <row r="133" spans="1:7" s="9" customFormat="1" ht="38.25">
      <c r="A133" s="96">
        <v>37</v>
      </c>
      <c r="B133" s="96" t="s">
        <v>297</v>
      </c>
      <c r="C133" s="92" t="s">
        <v>296</v>
      </c>
      <c r="D133" s="97" t="s">
        <v>134</v>
      </c>
      <c r="E133" s="94">
        <v>20</v>
      </c>
      <c r="F133" s="95"/>
      <c r="G133" s="94">
        <f>+E133*F133</f>
        <v>0</v>
      </c>
    </row>
    <row r="134" spans="1:7" s="9" customFormat="1">
      <c r="A134" s="96"/>
      <c r="B134" s="96"/>
      <c r="C134" s="92"/>
      <c r="D134" s="97"/>
      <c r="E134" s="94"/>
      <c r="F134" s="95"/>
      <c r="G134" s="94"/>
    </row>
    <row r="135" spans="1:7" s="9" customFormat="1" ht="84" customHeight="1">
      <c r="A135" s="96">
        <v>38</v>
      </c>
      <c r="B135" s="96"/>
      <c r="C135" s="92" t="s">
        <v>322</v>
      </c>
      <c r="D135" s="93" t="s">
        <v>37</v>
      </c>
      <c r="E135" s="234">
        <v>3</v>
      </c>
      <c r="F135" s="95"/>
      <c r="G135" s="94">
        <f>+E135*F135</f>
        <v>0</v>
      </c>
    </row>
    <row r="136" spans="1:7" s="9" customFormat="1">
      <c r="A136" s="96"/>
      <c r="B136" s="96"/>
      <c r="C136" s="92"/>
      <c r="D136" s="93"/>
      <c r="E136" s="234"/>
      <c r="F136" s="95"/>
      <c r="G136" s="94"/>
    </row>
    <row r="137" spans="1:7" s="9" customFormat="1" ht="84" customHeight="1">
      <c r="A137" s="96">
        <v>39</v>
      </c>
      <c r="B137" s="96"/>
      <c r="C137" s="92" t="s">
        <v>323</v>
      </c>
      <c r="D137" s="93" t="s">
        <v>37</v>
      </c>
      <c r="E137" s="234">
        <v>2</v>
      </c>
      <c r="F137" s="95"/>
      <c r="G137" s="94">
        <f>+E137*F137</f>
        <v>0</v>
      </c>
    </row>
    <row r="138" spans="1:7" s="9" customFormat="1">
      <c r="A138" s="96"/>
      <c r="B138" s="96"/>
      <c r="C138" s="92"/>
      <c r="D138" s="97"/>
      <c r="E138" s="94"/>
      <c r="F138" s="95"/>
      <c r="G138" s="94"/>
    </row>
    <row r="139" spans="1:7" s="9" customFormat="1" ht="84" customHeight="1">
      <c r="A139" s="96">
        <v>40</v>
      </c>
      <c r="B139" s="96"/>
      <c r="C139" s="92" t="s">
        <v>324</v>
      </c>
      <c r="D139" s="93" t="s">
        <v>37</v>
      </c>
      <c r="E139" s="234">
        <v>2</v>
      </c>
      <c r="F139" s="95"/>
      <c r="G139" s="94">
        <f>+E139*F139</f>
        <v>0</v>
      </c>
    </row>
    <row r="140" spans="1:7" s="9" customFormat="1">
      <c r="A140" s="96"/>
      <c r="B140" s="96"/>
      <c r="C140" s="92"/>
      <c r="D140" s="97"/>
      <c r="E140" s="94"/>
      <c r="F140" s="95"/>
      <c r="G140" s="94"/>
    </row>
    <row r="141" spans="1:7" s="9" customFormat="1">
      <c r="A141" s="98" t="s">
        <v>109</v>
      </c>
      <c r="B141" s="98"/>
      <c r="C141" s="92"/>
      <c r="D141" s="97"/>
      <c r="E141" s="94"/>
      <c r="F141" s="123"/>
      <c r="G141" s="94"/>
    </row>
    <row r="142" spans="1:7" s="9" customFormat="1" ht="51">
      <c r="A142" s="96">
        <v>41</v>
      </c>
      <c r="B142" s="96" t="s">
        <v>302</v>
      </c>
      <c r="C142" s="92" t="s">
        <v>301</v>
      </c>
      <c r="D142" s="97"/>
      <c r="E142" s="94"/>
      <c r="F142" s="95"/>
      <c r="G142" s="94"/>
    </row>
    <row r="143" spans="1:7" s="9" customFormat="1" ht="63.75">
      <c r="A143" s="96"/>
      <c r="B143" s="96"/>
      <c r="C143" s="92" t="s">
        <v>309</v>
      </c>
      <c r="D143" s="93" t="s">
        <v>37</v>
      </c>
      <c r="E143" s="234">
        <v>4</v>
      </c>
      <c r="F143" s="95"/>
      <c r="G143" s="94">
        <f>+E143*F143</f>
        <v>0</v>
      </c>
    </row>
    <row r="144" spans="1:7" s="9" customFormat="1">
      <c r="A144" s="96"/>
      <c r="B144" s="96"/>
      <c r="C144" s="92"/>
      <c r="D144" s="97"/>
      <c r="E144" s="94"/>
      <c r="F144" s="95"/>
      <c r="G144" s="94"/>
    </row>
    <row r="145" spans="1:9" s="9" customFormat="1" ht="38.25">
      <c r="A145" s="96">
        <v>42</v>
      </c>
      <c r="B145" s="96" t="s">
        <v>303</v>
      </c>
      <c r="C145" s="92" t="s">
        <v>310</v>
      </c>
      <c r="D145" s="97"/>
      <c r="E145" s="94"/>
      <c r="F145" s="95"/>
      <c r="G145" s="94"/>
    </row>
    <row r="146" spans="1:9" s="9" customFormat="1" ht="28.5" customHeight="1">
      <c r="A146" s="96"/>
      <c r="B146" s="96"/>
      <c r="C146" s="92" t="s">
        <v>308</v>
      </c>
      <c r="D146" s="93" t="s">
        <v>37</v>
      </c>
      <c r="E146" s="234">
        <v>4</v>
      </c>
      <c r="F146" s="95"/>
      <c r="G146" s="94">
        <f>+E146*F146</f>
        <v>0</v>
      </c>
    </row>
    <row r="147" spans="1:9" s="9" customFormat="1">
      <c r="A147" s="96"/>
      <c r="B147" s="96"/>
      <c r="C147" s="92"/>
      <c r="D147" s="97"/>
      <c r="E147" s="94"/>
      <c r="F147" s="95"/>
      <c r="G147" s="94"/>
    </row>
    <row r="148" spans="1:9" s="9" customFormat="1" ht="51">
      <c r="A148" s="96">
        <v>43</v>
      </c>
      <c r="B148" s="96" t="s">
        <v>305</v>
      </c>
      <c r="C148" s="92" t="s">
        <v>304</v>
      </c>
      <c r="D148" s="97"/>
      <c r="E148" s="94"/>
      <c r="F148" s="95"/>
      <c r="G148" s="94"/>
    </row>
    <row r="149" spans="1:9" s="9" customFormat="1" ht="27" customHeight="1">
      <c r="A149" s="96"/>
      <c r="B149" s="96"/>
      <c r="C149" s="92" t="s">
        <v>308</v>
      </c>
      <c r="D149" s="93" t="s">
        <v>37</v>
      </c>
      <c r="E149" s="234">
        <v>2</v>
      </c>
      <c r="F149" s="95"/>
      <c r="G149" s="94">
        <f>+E149*F149</f>
        <v>0</v>
      </c>
    </row>
    <row r="150" spans="1:9" s="9" customFormat="1">
      <c r="A150" s="96"/>
      <c r="B150" s="96"/>
      <c r="C150" s="92"/>
      <c r="D150" s="97"/>
      <c r="E150" s="94"/>
      <c r="F150" s="95"/>
      <c r="G150" s="94"/>
    </row>
    <row r="151" spans="1:9" s="9" customFormat="1" ht="51">
      <c r="A151" s="96">
        <v>44</v>
      </c>
      <c r="B151" s="96" t="s">
        <v>307</v>
      </c>
      <c r="C151" s="92" t="s">
        <v>306</v>
      </c>
      <c r="D151" s="97"/>
      <c r="E151" s="94"/>
      <c r="F151" s="95"/>
      <c r="G151" s="94"/>
    </row>
    <row r="152" spans="1:9" s="9" customFormat="1" ht="26.25" customHeight="1">
      <c r="B152" s="96"/>
      <c r="C152" s="92" t="s">
        <v>308</v>
      </c>
      <c r="D152" s="93" t="s">
        <v>37</v>
      </c>
      <c r="E152" s="234">
        <v>1</v>
      </c>
      <c r="F152" s="95"/>
      <c r="G152" s="94">
        <f>+E152*F152</f>
        <v>0</v>
      </c>
    </row>
    <row r="153" spans="1:9" s="9" customFormat="1">
      <c r="A153" s="96"/>
      <c r="B153" s="96"/>
      <c r="C153" s="92"/>
      <c r="D153" s="97"/>
      <c r="E153" s="94"/>
      <c r="F153" s="95"/>
      <c r="G153" s="94"/>
    </row>
    <row r="154" spans="1:9" s="9" customFormat="1">
      <c r="A154" s="119" t="s">
        <v>108</v>
      </c>
      <c r="B154" s="119"/>
      <c r="C154" s="92"/>
      <c r="D154" s="97"/>
      <c r="E154" s="94"/>
      <c r="F154" s="95"/>
      <c r="G154" s="94"/>
    </row>
    <row r="155" spans="1:9" s="245" customFormat="1">
      <c r="A155" s="96"/>
      <c r="B155" s="96"/>
      <c r="C155" s="92"/>
      <c r="D155" s="97"/>
      <c r="E155" s="94"/>
      <c r="F155" s="95"/>
      <c r="G155" s="94"/>
      <c r="I155" s="246"/>
    </row>
    <row r="156" spans="1:9" s="245" customFormat="1" ht="38.25">
      <c r="A156" s="96">
        <v>45</v>
      </c>
      <c r="B156" s="96" t="s">
        <v>279</v>
      </c>
      <c r="C156" s="92" t="s">
        <v>280</v>
      </c>
      <c r="D156" s="97" t="s">
        <v>270</v>
      </c>
      <c r="E156" s="94">
        <v>24</v>
      </c>
      <c r="F156" s="95"/>
      <c r="G156" s="94">
        <f>+E156*F156</f>
        <v>0</v>
      </c>
      <c r="I156" s="246"/>
    </row>
    <row r="157" spans="1:9" s="245" customFormat="1">
      <c r="A157" s="96"/>
      <c r="B157" s="96"/>
      <c r="C157" s="92"/>
      <c r="D157" s="97"/>
      <c r="E157" s="94"/>
      <c r="F157" s="95"/>
      <c r="G157" s="94"/>
      <c r="I157" s="246"/>
    </row>
    <row r="158" spans="1:9" s="245" customFormat="1" ht="52.5">
      <c r="A158" s="96">
        <v>46</v>
      </c>
      <c r="B158" s="96" t="s">
        <v>281</v>
      </c>
      <c r="C158" s="92" t="s">
        <v>283</v>
      </c>
      <c r="D158" s="97" t="s">
        <v>270</v>
      </c>
      <c r="E158" s="94">
        <v>24</v>
      </c>
      <c r="F158" s="95"/>
      <c r="G158" s="94">
        <f>+E158*F158</f>
        <v>0</v>
      </c>
      <c r="I158" s="246"/>
    </row>
    <row r="159" spans="1:9" s="245" customFormat="1">
      <c r="A159" s="96"/>
      <c r="B159" s="96"/>
      <c r="C159" s="92"/>
      <c r="D159" s="97"/>
      <c r="E159" s="94"/>
      <c r="F159" s="95"/>
      <c r="G159" s="94"/>
      <c r="I159" s="246"/>
    </row>
    <row r="160" spans="1:9" s="245" customFormat="1" ht="51">
      <c r="A160" s="96">
        <v>47</v>
      </c>
      <c r="B160" s="96" t="s">
        <v>282</v>
      </c>
      <c r="C160" s="92" t="s">
        <v>284</v>
      </c>
      <c r="D160" s="97" t="s">
        <v>37</v>
      </c>
      <c r="E160" s="94">
        <v>4</v>
      </c>
      <c r="F160" s="95"/>
      <c r="G160" s="94">
        <f>+E160*F160</f>
        <v>0</v>
      </c>
      <c r="I160" s="246"/>
    </row>
    <row r="161" spans="1:7" s="9" customFormat="1" ht="13.5" thickBot="1">
      <c r="A161" s="131"/>
      <c r="B161" s="131"/>
      <c r="C161" s="92"/>
      <c r="D161" s="106"/>
      <c r="E161" s="126"/>
      <c r="F161" s="95"/>
      <c r="G161" s="94"/>
    </row>
    <row r="162" spans="1:7" s="9" customFormat="1" ht="14.25" thickTop="1" thickBot="1">
      <c r="A162" s="132"/>
      <c r="B162" s="132"/>
      <c r="C162" s="242"/>
      <c r="D162" s="127"/>
      <c r="E162" s="203" t="s">
        <v>11</v>
      </c>
      <c r="F162" s="204"/>
      <c r="G162" s="205">
        <f>SUM(G105:G160)</f>
        <v>0</v>
      </c>
    </row>
    <row r="163" spans="1:7" ht="13.5" thickTop="1">
      <c r="A163" s="202"/>
      <c r="B163" s="202"/>
      <c r="C163" s="201"/>
      <c r="D163" s="78"/>
      <c r="E163" s="195"/>
      <c r="F163" s="11"/>
      <c r="G163" s="199"/>
    </row>
  </sheetData>
  <mergeCells count="2">
    <mergeCell ref="A6:G6"/>
    <mergeCell ref="A8:G8"/>
  </mergeCells>
  <phoneticPr fontId="0" type="noConversion"/>
  <pageMargins left="0.78740157480314965" right="0.39370078740157483" top="0.19685039370078741" bottom="0.39370078740157483" header="0" footer="0"/>
  <pageSetup paperSize="9" scale="98" orientation="portrait" r:id="rId1"/>
  <headerFooter alignWithMargins="0">
    <oddFooter>&amp;C&amp;"Frutiger,Regular"&amp;9Stran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HI78"/>
  <sheetViews>
    <sheetView view="pageBreakPreview" topLeftCell="A52" zoomScaleNormal="100" workbookViewId="0">
      <selection activeCell="M33" sqref="M33"/>
    </sheetView>
  </sheetViews>
  <sheetFormatPr defaultColWidth="8.85546875" defaultRowHeight="12.75"/>
  <cols>
    <col min="1" max="2" width="6.7109375" style="2" customWidth="1"/>
    <col min="3" max="3" width="32.28515625" style="3" customWidth="1"/>
    <col min="4" max="4" width="6.7109375" style="4" customWidth="1"/>
    <col min="5" max="5" width="9.28515625" style="5" customWidth="1"/>
    <col min="6" max="6" width="15.42578125" style="6" customWidth="1"/>
    <col min="7" max="7" width="16.5703125" style="7" customWidth="1"/>
    <col min="8" max="9" width="8.85546875" style="9" customWidth="1"/>
    <col min="10" max="16384" width="8.85546875" style="1"/>
  </cols>
  <sheetData>
    <row r="1" spans="1:217">
      <c r="B1" s="3"/>
      <c r="C1" s="4"/>
      <c r="D1" s="5"/>
      <c r="E1" s="6"/>
      <c r="F1" s="7"/>
      <c r="G1" s="1"/>
      <c r="H1" s="1"/>
      <c r="I1" s="1"/>
    </row>
    <row r="2" spans="1:217" s="210" customFormat="1" ht="72.75" customHeight="1">
      <c r="A2" s="208"/>
      <c r="B2" s="209"/>
      <c r="C2" s="208"/>
      <c r="D2" s="208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  <c r="HD2" s="208"/>
      <c r="HE2" s="208"/>
      <c r="HF2" s="208"/>
      <c r="HG2" s="208"/>
      <c r="HH2" s="208"/>
      <c r="HI2" s="208"/>
    </row>
    <row r="3" spans="1:217" s="210" customFormat="1" ht="6" customHeight="1" thickBot="1">
      <c r="A3" s="211"/>
      <c r="B3" s="212"/>
      <c r="C3" s="212"/>
      <c r="E3" s="212"/>
      <c r="F3" s="212"/>
      <c r="G3" s="212"/>
      <c r="H3" s="213"/>
      <c r="I3" s="213"/>
      <c r="J3" s="213"/>
      <c r="K3" s="213"/>
      <c r="L3" s="213"/>
      <c r="M3" s="213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</row>
    <row r="4" spans="1:217" s="210" customFormat="1" ht="2.1" customHeight="1" thickBot="1">
      <c r="A4" s="214"/>
      <c r="B4" s="215"/>
      <c r="C4" s="215"/>
      <c r="D4" s="215"/>
      <c r="E4" s="215"/>
      <c r="F4" s="215"/>
      <c r="G4" s="215"/>
      <c r="H4" s="216"/>
      <c r="I4" s="216"/>
      <c r="J4" s="216"/>
      <c r="K4" s="216"/>
      <c r="L4" s="216"/>
      <c r="M4" s="216"/>
      <c r="N4" s="217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</row>
    <row r="5" spans="1:217" s="210" customFormat="1" ht="12.75" customHeight="1">
      <c r="A5" s="211"/>
      <c r="B5" s="212"/>
      <c r="C5" s="212"/>
      <c r="D5" s="212"/>
      <c r="E5" s="212"/>
      <c r="F5" s="212"/>
      <c r="G5" s="212"/>
      <c r="H5" s="218"/>
      <c r="I5" s="218"/>
      <c r="J5" s="218"/>
      <c r="K5" s="218"/>
      <c r="L5" s="218"/>
      <c r="M5" s="213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</row>
    <row r="6" spans="1:217" ht="20.25">
      <c r="A6" s="276" t="s">
        <v>327</v>
      </c>
      <c r="B6" s="276"/>
      <c r="C6" s="276"/>
      <c r="D6" s="276"/>
      <c r="E6" s="276"/>
      <c r="F6" s="276"/>
      <c r="G6" s="276"/>
      <c r="H6" s="1"/>
      <c r="I6" s="1"/>
    </row>
    <row r="7" spans="1:217">
      <c r="A7" s="8"/>
      <c r="B7" s="8"/>
      <c r="C7" s="8"/>
      <c r="D7" s="8"/>
      <c r="E7" s="8"/>
      <c r="F7" s="8"/>
      <c r="G7" s="8"/>
      <c r="H7" s="1"/>
      <c r="I7" s="1"/>
    </row>
    <row r="8" spans="1:217" ht="18.75">
      <c r="A8" s="265" t="s">
        <v>141</v>
      </c>
      <c r="B8" s="265"/>
      <c r="C8" s="265"/>
      <c r="D8" s="265"/>
      <c r="E8" s="265"/>
      <c r="F8" s="265"/>
      <c r="G8" s="265"/>
    </row>
    <row r="9" spans="1:217" ht="13.5" thickBot="1">
      <c r="A9" s="8"/>
      <c r="B9" s="8"/>
      <c r="C9" s="8"/>
      <c r="D9" s="8"/>
      <c r="E9" s="8"/>
      <c r="F9" s="8"/>
      <c r="G9" s="8"/>
    </row>
    <row r="10" spans="1:217" ht="15" thickBot="1">
      <c r="A10" s="14">
        <v>1</v>
      </c>
      <c r="B10" s="15"/>
      <c r="C10" s="15" t="s">
        <v>25</v>
      </c>
      <c r="D10" s="16"/>
      <c r="E10" s="17"/>
      <c r="F10" s="18"/>
      <c r="G10" s="19">
        <f>+G32</f>
        <v>0</v>
      </c>
    </row>
    <row r="11" spans="1:217" ht="13.5" thickBot="1">
      <c r="E11" s="10"/>
      <c r="F11" s="11"/>
      <c r="G11" s="12"/>
    </row>
    <row r="12" spans="1:217" ht="15" thickBot="1">
      <c r="A12" s="14">
        <v>2</v>
      </c>
      <c r="B12" s="15"/>
      <c r="C12" s="15" t="s">
        <v>26</v>
      </c>
      <c r="D12" s="16"/>
      <c r="E12" s="17"/>
      <c r="F12" s="18"/>
      <c r="G12" s="19">
        <f>+G59</f>
        <v>0</v>
      </c>
    </row>
    <row r="13" spans="1:217" ht="13.5" thickBot="1">
      <c r="E13" s="10"/>
      <c r="F13" s="11"/>
      <c r="G13" s="12"/>
    </row>
    <row r="14" spans="1:217" ht="15" thickBot="1">
      <c r="A14" s="14">
        <v>4</v>
      </c>
      <c r="B14" s="15"/>
      <c r="C14" s="15" t="s">
        <v>28</v>
      </c>
      <c r="D14" s="16"/>
      <c r="E14" s="17"/>
      <c r="F14" s="18"/>
      <c r="G14" s="19">
        <f>+G70</f>
        <v>0</v>
      </c>
    </row>
    <row r="15" spans="1:217" s="39" customFormat="1" ht="13.5" thickBot="1">
      <c r="A15" s="29"/>
      <c r="B15" s="29"/>
      <c r="C15" s="30"/>
      <c r="D15" s="31"/>
      <c r="E15" s="32"/>
      <c r="F15" s="33"/>
      <c r="G15" s="34"/>
      <c r="H15" s="88"/>
      <c r="I15" s="88"/>
    </row>
    <row r="16" spans="1:217" ht="16.5" thickTop="1" thickBot="1">
      <c r="A16" s="35"/>
      <c r="B16" s="36"/>
      <c r="C16" s="71" t="s">
        <v>31</v>
      </c>
      <c r="D16" s="36"/>
      <c r="E16" s="36"/>
      <c r="F16" s="37"/>
      <c r="G16" s="37">
        <f>SUM(G10:G15)</f>
        <v>0</v>
      </c>
      <c r="H16" s="1"/>
      <c r="I16" s="1"/>
    </row>
    <row r="17" spans="1:9" ht="15.75" thickTop="1">
      <c r="A17" s="40"/>
      <c r="B17" s="40"/>
      <c r="C17" s="72"/>
      <c r="D17" s="40"/>
      <c r="E17" s="40"/>
      <c r="F17" s="40"/>
      <c r="G17" s="40"/>
      <c r="H17" s="1"/>
      <c r="I17" s="1"/>
    </row>
    <row r="18" spans="1:9" s="48" customFormat="1" ht="16.5" thickBot="1">
      <c r="A18" s="42"/>
      <c r="B18" s="42"/>
      <c r="C18" s="73" t="s">
        <v>32</v>
      </c>
      <c r="D18" s="43">
        <v>0.22</v>
      </c>
      <c r="E18" s="42"/>
      <c r="F18" s="42"/>
      <c r="G18" s="44">
        <f>G16*D18</f>
        <v>0</v>
      </c>
    </row>
    <row r="19" spans="1:9" s="48" customFormat="1" ht="17.25" thickTop="1" thickBot="1">
      <c r="A19" s="46"/>
      <c r="B19" s="40"/>
      <c r="C19" s="72"/>
      <c r="D19" s="40"/>
      <c r="E19" s="40"/>
      <c r="F19" s="40"/>
      <c r="G19" s="47"/>
    </row>
    <row r="20" spans="1:9" s="48" customFormat="1" ht="17.25" thickTop="1" thickBot="1">
      <c r="A20" s="50"/>
      <c r="B20" s="74"/>
      <c r="C20" s="75" t="s">
        <v>36</v>
      </c>
      <c r="D20" s="51"/>
      <c r="E20" s="51"/>
      <c r="F20" s="52"/>
      <c r="G20" s="53">
        <f>G18+G16</f>
        <v>0</v>
      </c>
    </row>
    <row r="21" spans="1:9" ht="13.5" thickTop="1">
      <c r="A21" s="155"/>
      <c r="B21" s="155"/>
      <c r="C21" s="89"/>
      <c r="D21" s="156"/>
      <c r="E21" s="133"/>
      <c r="F21" s="134"/>
      <c r="G21" s="133"/>
    </row>
    <row r="22" spans="1:9">
      <c r="A22" s="155"/>
      <c r="B22" s="155"/>
      <c r="C22" s="89"/>
      <c r="D22" s="156"/>
      <c r="E22" s="133"/>
      <c r="F22" s="134"/>
      <c r="G22" s="133"/>
    </row>
    <row r="23" spans="1:9">
      <c r="A23" s="39"/>
      <c r="B23" s="39"/>
      <c r="C23" s="157"/>
      <c r="D23" s="158"/>
      <c r="E23" s="159"/>
      <c r="F23" s="160"/>
      <c r="G23" s="161"/>
    </row>
    <row r="24" spans="1:9" ht="13.5" thickBot="1">
      <c r="A24" s="162"/>
      <c r="B24" s="162"/>
      <c r="C24" s="163"/>
      <c r="D24" s="164"/>
      <c r="E24" s="165"/>
      <c r="F24" s="166"/>
      <c r="G24" s="167"/>
    </row>
    <row r="25" spans="1:9" ht="26.25" thickBot="1">
      <c r="A25" s="80" t="s">
        <v>13</v>
      </c>
      <c r="B25" s="81" t="s">
        <v>40</v>
      </c>
      <c r="C25" s="81" t="s">
        <v>14</v>
      </c>
      <c r="D25" s="83" t="s">
        <v>7</v>
      </c>
      <c r="E25" s="83" t="s">
        <v>6</v>
      </c>
      <c r="F25" s="83" t="s">
        <v>8</v>
      </c>
      <c r="G25" s="84" t="s">
        <v>9</v>
      </c>
    </row>
    <row r="26" spans="1:9">
      <c r="A26" s="1"/>
      <c r="B26" s="1"/>
      <c r="C26" s="157"/>
      <c r="D26" s="168"/>
      <c r="E26" s="169"/>
      <c r="F26" s="170"/>
      <c r="G26" s="171"/>
    </row>
    <row r="27" spans="1:9">
      <c r="A27" s="172" t="s">
        <v>15</v>
      </c>
      <c r="B27" s="172"/>
      <c r="C27" s="173"/>
      <c r="D27" s="174"/>
      <c r="E27" s="175"/>
      <c r="F27" s="176"/>
      <c r="G27" s="177"/>
    </row>
    <row r="28" spans="1:9" s="39" customFormat="1">
      <c r="A28" s="275" t="s">
        <v>16</v>
      </c>
      <c r="B28" s="275"/>
      <c r="C28" s="275"/>
      <c r="D28" s="275"/>
      <c r="E28" s="275"/>
      <c r="F28" s="275"/>
      <c r="G28" s="275"/>
    </row>
    <row r="29" spans="1:9" s="102" customFormat="1" ht="39.75">
      <c r="A29" s="96">
        <v>1</v>
      </c>
      <c r="B29" s="96" t="s">
        <v>237</v>
      </c>
      <c r="C29" s="109" t="s">
        <v>238</v>
      </c>
    </row>
    <row r="30" spans="1:9" s="39" customFormat="1" ht="25.5">
      <c r="A30" s="96"/>
      <c r="B30" s="96"/>
      <c r="C30" s="109" t="s">
        <v>321</v>
      </c>
      <c r="D30" s="93" t="s">
        <v>37</v>
      </c>
      <c r="E30" s="101">
        <v>13</v>
      </c>
      <c r="F30" s="101"/>
      <c r="G30" s="108">
        <f>+E30*F30</f>
        <v>0</v>
      </c>
    </row>
    <row r="31" spans="1:9" s="39" customFormat="1" ht="13.5" thickBot="1">
      <c r="A31" s="96"/>
      <c r="B31" s="96"/>
      <c r="C31" s="109"/>
      <c r="D31" s="93"/>
      <c r="E31" s="101"/>
      <c r="F31" s="103"/>
      <c r="G31" s="103"/>
    </row>
    <row r="32" spans="1:9" s="39" customFormat="1" ht="14.25" thickTop="1" thickBot="1">
      <c r="A32" s="96"/>
      <c r="B32" s="96"/>
      <c r="C32" s="109"/>
      <c r="D32" s="93"/>
      <c r="E32" s="112" t="s">
        <v>72</v>
      </c>
      <c r="F32" s="113"/>
      <c r="G32" s="114">
        <f>SUM(G30:G30)</f>
        <v>0</v>
      </c>
    </row>
    <row r="33" spans="1:9" ht="13.5" thickTop="1">
      <c r="A33" s="88"/>
      <c r="B33" s="88"/>
      <c r="C33" s="191"/>
      <c r="D33" s="185"/>
      <c r="E33" s="170"/>
      <c r="F33" s="186"/>
      <c r="G33" s="187"/>
    </row>
    <row r="34" spans="1:9" ht="12.75" customHeight="1">
      <c r="A34" s="192" t="s">
        <v>18</v>
      </c>
      <c r="B34" s="192"/>
      <c r="C34" s="193"/>
      <c r="D34" s="169"/>
      <c r="E34" s="170"/>
      <c r="F34" s="186"/>
      <c r="G34" s="187"/>
    </row>
    <row r="35" spans="1:9">
      <c r="A35" s="139" t="s">
        <v>19</v>
      </c>
      <c r="B35" s="139"/>
      <c r="C35" s="194"/>
      <c r="D35" s="78"/>
      <c r="E35" s="126"/>
    </row>
    <row r="36" spans="1:9" ht="89.25">
      <c r="A36" s="96">
        <v>2</v>
      </c>
      <c r="B36" s="96" t="s">
        <v>243</v>
      </c>
      <c r="C36" s="111" t="s">
        <v>242</v>
      </c>
      <c r="D36" s="97" t="s">
        <v>136</v>
      </c>
      <c r="E36" s="94">
        <v>6.8310000000000004</v>
      </c>
      <c r="F36" s="11"/>
      <c r="G36" s="12">
        <f>+E36*F36</f>
        <v>0</v>
      </c>
    </row>
    <row r="37" spans="1:9">
      <c r="A37" s="96"/>
      <c r="B37" s="96"/>
      <c r="C37" s="111"/>
      <c r="D37" s="90"/>
      <c r="E37" s="94"/>
      <c r="F37" s="11"/>
      <c r="G37" s="12"/>
    </row>
    <row r="38" spans="1:9" ht="69" customHeight="1">
      <c r="A38" s="96">
        <v>3</v>
      </c>
      <c r="B38" s="96" t="s">
        <v>245</v>
      </c>
      <c r="C38" s="111" t="s">
        <v>244</v>
      </c>
      <c r="D38" s="97" t="s">
        <v>136</v>
      </c>
      <c r="E38" s="94">
        <v>15.939000000000002</v>
      </c>
      <c r="F38" s="11"/>
      <c r="G38" s="12">
        <f>+E38*F38</f>
        <v>0</v>
      </c>
    </row>
    <row r="39" spans="1:9">
      <c r="A39" s="9"/>
      <c r="B39" s="9"/>
      <c r="C39" s="1"/>
      <c r="D39" s="1"/>
      <c r="E39" s="9"/>
      <c r="F39" s="1"/>
      <c r="G39" s="1"/>
    </row>
    <row r="40" spans="1:9">
      <c r="A40" s="139" t="s">
        <v>46</v>
      </c>
      <c r="B40" s="9"/>
      <c r="C40" s="1"/>
      <c r="D40" s="1"/>
      <c r="E40" s="9"/>
      <c r="F40" s="1"/>
      <c r="G40" s="1"/>
    </row>
    <row r="41" spans="1:9" ht="31.5" customHeight="1">
      <c r="A41" s="96">
        <v>4</v>
      </c>
      <c r="B41" s="96" t="s">
        <v>92</v>
      </c>
      <c r="C41" s="111" t="s">
        <v>91</v>
      </c>
      <c r="D41" s="90" t="s">
        <v>135</v>
      </c>
      <c r="E41" s="94">
        <v>63.075000000000003</v>
      </c>
      <c r="F41" s="11"/>
      <c r="G41" s="12">
        <f>+E41*F41</f>
        <v>0</v>
      </c>
    </row>
    <row r="42" spans="1:9">
      <c r="A42" s="178"/>
      <c r="B42" s="178"/>
      <c r="C42" s="182"/>
      <c r="D42" s="97"/>
      <c r="E42" s="206"/>
      <c r="F42" s="11"/>
      <c r="G42" s="181"/>
    </row>
    <row r="43" spans="1:9">
      <c r="A43" s="124" t="s">
        <v>52</v>
      </c>
      <c r="B43" s="115"/>
      <c r="C43" s="116"/>
      <c r="D43" s="117"/>
      <c r="E43" s="118"/>
      <c r="F43" s="121"/>
      <c r="G43" s="94"/>
      <c r="H43" s="1"/>
      <c r="I43" s="1"/>
    </row>
    <row r="44" spans="1:9" s="122" customFormat="1" ht="25.5">
      <c r="A44" s="125">
        <v>5</v>
      </c>
      <c r="B44" s="223" t="s">
        <v>253</v>
      </c>
      <c r="C44" s="111" t="s">
        <v>254</v>
      </c>
      <c r="D44" s="93" t="s">
        <v>195</v>
      </c>
      <c r="E44" s="118">
        <v>48.787499999999994</v>
      </c>
      <c r="F44" s="121"/>
      <c r="G44" s="94">
        <f>+E44*F44</f>
        <v>0</v>
      </c>
    </row>
    <row r="45" spans="1:9" s="122" customFormat="1">
      <c r="A45" s="125"/>
      <c r="B45" s="223"/>
      <c r="C45" s="111"/>
      <c r="D45" s="93"/>
      <c r="E45" s="118"/>
      <c r="F45" s="121"/>
      <c r="G45" s="94"/>
    </row>
    <row r="46" spans="1:9" s="122" customFormat="1" ht="38.25">
      <c r="A46" s="125">
        <v>6</v>
      </c>
      <c r="B46" s="223" t="s">
        <v>250</v>
      </c>
      <c r="C46" s="111" t="s">
        <v>251</v>
      </c>
      <c r="D46" s="93"/>
      <c r="E46" s="118"/>
      <c r="F46" s="121"/>
      <c r="G46" s="94"/>
    </row>
    <row r="47" spans="1:9" s="122" customFormat="1" ht="25.5">
      <c r="A47" s="125"/>
      <c r="B47" s="225"/>
      <c r="C47" s="111" t="s">
        <v>252</v>
      </c>
      <c r="D47" s="93" t="s">
        <v>195</v>
      </c>
      <c r="E47" s="118">
        <v>160.2825</v>
      </c>
      <c r="F47" s="121"/>
      <c r="G47" s="94">
        <f>+E47*F47</f>
        <v>0</v>
      </c>
    </row>
    <row r="48" spans="1:9" s="122" customFormat="1">
      <c r="A48" s="125"/>
      <c r="B48" s="223"/>
      <c r="C48" s="111"/>
      <c r="D48" s="93"/>
      <c r="E48" s="118"/>
      <c r="F48" s="121"/>
      <c r="G48" s="94"/>
    </row>
    <row r="49" spans="1:9" s="122" customFormat="1" ht="140.25">
      <c r="A49" s="125">
        <v>7</v>
      </c>
      <c r="C49" s="111" t="s">
        <v>255</v>
      </c>
      <c r="D49" s="93" t="s">
        <v>37</v>
      </c>
      <c r="E49" s="118">
        <v>11</v>
      </c>
      <c r="F49" s="121"/>
      <c r="G49" s="94">
        <f>+E49*F49</f>
        <v>0</v>
      </c>
    </row>
    <row r="50" spans="1:9">
      <c r="A50" s="131"/>
      <c r="B50" s="131"/>
      <c r="C50" s="111"/>
      <c r="D50" s="197"/>
      <c r="E50" s="126"/>
      <c r="F50" s="11"/>
      <c r="G50" s="12"/>
    </row>
    <row r="51" spans="1:9">
      <c r="A51" s="198" t="s">
        <v>48</v>
      </c>
      <c r="B51" s="104"/>
      <c r="C51" s="92"/>
      <c r="D51" s="93"/>
      <c r="E51" s="126"/>
      <c r="F51" s="95"/>
      <c r="G51" s="94"/>
      <c r="H51" s="1"/>
      <c r="I51" s="1"/>
    </row>
    <row r="52" spans="1:9" ht="25.5">
      <c r="A52" s="96">
        <v>8</v>
      </c>
      <c r="B52" s="96" t="s">
        <v>218</v>
      </c>
      <c r="C52" s="92" t="s">
        <v>217</v>
      </c>
      <c r="D52" s="93"/>
      <c r="E52" s="94"/>
      <c r="F52" s="95"/>
      <c r="G52" s="94"/>
      <c r="H52" s="1"/>
      <c r="I52" s="1"/>
    </row>
    <row r="53" spans="1:9" ht="14.25">
      <c r="A53" s="96"/>
      <c r="B53" s="96"/>
      <c r="C53" s="92" t="s">
        <v>216</v>
      </c>
      <c r="D53" s="93" t="s">
        <v>136</v>
      </c>
      <c r="E53" s="94">
        <v>22.770000000000003</v>
      </c>
      <c r="F53" s="95"/>
      <c r="G53" s="94">
        <f>+E53*F53</f>
        <v>0</v>
      </c>
      <c r="H53" s="1"/>
      <c r="I53" s="1"/>
    </row>
    <row r="54" spans="1:9">
      <c r="A54" s="96"/>
      <c r="B54" s="96"/>
      <c r="C54" s="92"/>
      <c r="D54" s="93"/>
      <c r="E54" s="94"/>
      <c r="F54" s="95"/>
      <c r="G54" s="94"/>
      <c r="H54" s="1"/>
      <c r="I54" s="1"/>
    </row>
    <row r="55" spans="1:9" ht="25.5">
      <c r="A55" s="96">
        <v>9</v>
      </c>
      <c r="B55" s="96" t="s">
        <v>50</v>
      </c>
      <c r="C55" s="92" t="s">
        <v>100</v>
      </c>
      <c r="D55" s="93" t="s">
        <v>136</v>
      </c>
      <c r="E55" s="118">
        <v>6.8310000000000004</v>
      </c>
      <c r="F55" s="95"/>
      <c r="G55" s="94">
        <f>+E55*F55</f>
        <v>0</v>
      </c>
      <c r="H55" s="1"/>
      <c r="I55" s="1"/>
    </row>
    <row r="56" spans="1:9">
      <c r="A56" s="96"/>
      <c r="B56" s="96"/>
      <c r="C56" s="92"/>
      <c r="D56" s="93"/>
      <c r="E56" s="94"/>
      <c r="F56" s="95"/>
      <c r="G56" s="94"/>
      <c r="H56" s="1"/>
      <c r="I56" s="1"/>
    </row>
    <row r="57" spans="1:9" ht="25.5">
      <c r="A57" s="96">
        <v>10</v>
      </c>
      <c r="B57" s="96" t="s">
        <v>51</v>
      </c>
      <c r="C57" s="92" t="s">
        <v>101</v>
      </c>
      <c r="D57" s="93" t="s">
        <v>136</v>
      </c>
      <c r="E57" s="94">
        <v>15.939000000000002</v>
      </c>
      <c r="F57" s="95"/>
      <c r="G57" s="94">
        <f>+E57*F57</f>
        <v>0</v>
      </c>
      <c r="H57" s="1"/>
      <c r="I57" s="1"/>
    </row>
    <row r="58" spans="1:9" ht="13.5" thickBot="1">
      <c r="A58" s="131"/>
      <c r="B58" s="131"/>
      <c r="C58" s="111"/>
      <c r="D58" s="197"/>
      <c r="E58" s="126"/>
      <c r="F58" s="11"/>
      <c r="G58" s="12"/>
    </row>
    <row r="59" spans="1:9" ht="14.25" thickTop="1" thickBot="1">
      <c r="A59" s="88"/>
      <c r="B59" s="88"/>
      <c r="C59" s="191"/>
      <c r="D59" s="185"/>
      <c r="E59" s="203" t="s">
        <v>12</v>
      </c>
      <c r="F59" s="189"/>
      <c r="G59" s="190">
        <f>SUM(G36:G57)</f>
        <v>0</v>
      </c>
    </row>
    <row r="60" spans="1:9" ht="13.5" thickTop="1">
      <c r="A60" s="9"/>
      <c r="B60" s="9"/>
      <c r="C60" s="1"/>
      <c r="D60" s="78"/>
      <c r="E60" s="128"/>
    </row>
    <row r="61" spans="1:9">
      <c r="A61" s="119" t="s">
        <v>24</v>
      </c>
      <c r="B61" s="9"/>
      <c r="C61" s="1"/>
      <c r="D61" s="78"/>
      <c r="E61" s="128"/>
    </row>
    <row r="62" spans="1:9">
      <c r="A62" s="98" t="s">
        <v>35</v>
      </c>
      <c r="B62" s="9"/>
      <c r="C62" s="1"/>
      <c r="D62" s="78"/>
      <c r="E62" s="128"/>
    </row>
    <row r="63" spans="1:9" ht="55.5" customHeight="1">
      <c r="A63" s="96">
        <v>11</v>
      </c>
      <c r="B63" s="96" t="s">
        <v>105</v>
      </c>
      <c r="C63" s="92" t="s">
        <v>241</v>
      </c>
    </row>
    <row r="64" spans="1:9" ht="25.5">
      <c r="A64" s="9"/>
      <c r="B64" s="9"/>
      <c r="C64" s="92" t="s">
        <v>249</v>
      </c>
      <c r="D64" s="93" t="s">
        <v>228</v>
      </c>
      <c r="E64" s="94">
        <v>1.2000000000000002</v>
      </c>
      <c r="F64" s="95"/>
      <c r="G64" s="94">
        <f>+F64*E64</f>
        <v>0</v>
      </c>
    </row>
    <row r="65" spans="1:217">
      <c r="A65" s="9"/>
      <c r="B65" s="9"/>
      <c r="C65" s="1"/>
      <c r="D65" s="78"/>
      <c r="E65" s="128"/>
    </row>
    <row r="66" spans="1:217">
      <c r="A66" s="98" t="s">
        <v>106</v>
      </c>
      <c r="B66" s="98"/>
      <c r="C66" s="111"/>
      <c r="D66" s="90"/>
      <c r="E66" s="12"/>
      <c r="F66" s="200"/>
      <c r="G66" s="12"/>
    </row>
    <row r="67" spans="1:217" ht="38.25">
      <c r="A67" s="96">
        <v>12</v>
      </c>
      <c r="B67" s="96" t="s">
        <v>246</v>
      </c>
      <c r="C67" s="111" t="s">
        <v>247</v>
      </c>
      <c r="E67" s="12"/>
      <c r="F67" s="95"/>
      <c r="G67" s="12"/>
    </row>
    <row r="68" spans="1:217">
      <c r="A68" s="9"/>
      <c r="B68" s="9"/>
      <c r="C68" s="1" t="s">
        <v>248</v>
      </c>
      <c r="D68" s="90" t="s">
        <v>37</v>
      </c>
      <c r="E68" s="128">
        <v>50</v>
      </c>
      <c r="F68" s="95"/>
      <c r="G68" s="12">
        <f>+E68*F68</f>
        <v>0</v>
      </c>
    </row>
    <row r="69" spans="1:217" ht="13.5" thickBot="1">
      <c r="A69" s="9"/>
      <c r="B69" s="9"/>
      <c r="C69" s="1"/>
      <c r="D69" s="78"/>
      <c r="E69" s="128"/>
    </row>
    <row r="70" spans="1:217" ht="14.25" thickTop="1" thickBot="1">
      <c r="A70" s="9"/>
      <c r="B70" s="9"/>
      <c r="C70" s="1"/>
      <c r="D70" s="78"/>
      <c r="E70" s="203" t="s">
        <v>11</v>
      </c>
      <c r="F70" s="204"/>
      <c r="G70" s="205">
        <f>SUM(G63:G68)</f>
        <v>0</v>
      </c>
    </row>
    <row r="71" spans="1:217" ht="13.5" thickTop="1">
      <c r="A71" s="9"/>
      <c r="B71" s="9"/>
      <c r="C71" s="1"/>
      <c r="D71" s="78"/>
      <c r="E71" s="128"/>
    </row>
    <row r="72" spans="1:217">
      <c r="A72" s="224"/>
      <c r="B72" s="224"/>
    </row>
    <row r="73" spans="1:217">
      <c r="A73" s="224"/>
      <c r="B73" s="224"/>
    </row>
    <row r="74" spans="1:217">
      <c r="A74" s="9"/>
      <c r="B74" s="9"/>
      <c r="C74" s="1"/>
      <c r="D74" s="1"/>
      <c r="E74" s="1"/>
      <c r="F74" s="1"/>
      <c r="G74" s="1"/>
      <c r="H74" s="1"/>
      <c r="I74" s="1"/>
    </row>
    <row r="75" spans="1:217">
      <c r="A75" s="9"/>
      <c r="B75" s="9"/>
      <c r="C75" s="1"/>
      <c r="D75" s="1"/>
      <c r="E75" s="1"/>
      <c r="F75" s="1"/>
      <c r="G75" s="1"/>
      <c r="H75" s="1"/>
      <c r="I75" s="1"/>
    </row>
    <row r="76" spans="1:217" s="136" customFormat="1">
      <c r="A76" s="137"/>
      <c r="B76" s="137"/>
    </row>
    <row r="77" spans="1:217">
      <c r="A77" s="9"/>
      <c r="B77" s="9"/>
      <c r="C77" s="1"/>
      <c r="D77" s="1"/>
      <c r="E77" s="1"/>
      <c r="F77" s="1"/>
      <c r="G77" s="1"/>
    </row>
    <row r="78" spans="1:217" s="9" customFormat="1">
      <c r="A78" s="1"/>
      <c r="B78" s="1"/>
      <c r="C78" s="1"/>
      <c r="D78" s="1"/>
      <c r="E78" s="1"/>
      <c r="F78" s="1"/>
      <c r="G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</row>
  </sheetData>
  <mergeCells count="3">
    <mergeCell ref="A6:G6"/>
    <mergeCell ref="A8:G8"/>
    <mergeCell ref="A28:G28"/>
  </mergeCells>
  <pageMargins left="0.78740157480314965" right="0.39370078740157483" top="0.19685039370078741" bottom="0.39370078740157483" header="0" footer="0"/>
  <pageSetup paperSize="9" scale="98" orientation="portrait" r:id="rId1"/>
  <headerFooter alignWithMargins="0">
    <oddFooter>&amp;C&amp;"Frutiger,Regular"&amp;9Stran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HI40"/>
  <sheetViews>
    <sheetView tabSelected="1" view="pageBreakPreview" topLeftCell="A10" zoomScaleNormal="100" workbookViewId="0">
      <selection activeCell="K28" sqref="K28"/>
    </sheetView>
  </sheetViews>
  <sheetFormatPr defaultColWidth="8.85546875" defaultRowHeight="12.75"/>
  <cols>
    <col min="1" max="2" width="6.7109375" style="2" customWidth="1"/>
    <col min="3" max="3" width="32.28515625" style="3" customWidth="1"/>
    <col min="4" max="4" width="6.7109375" style="4" customWidth="1"/>
    <col min="5" max="5" width="9.28515625" style="5" customWidth="1"/>
    <col min="6" max="6" width="15.42578125" style="6" customWidth="1"/>
    <col min="7" max="7" width="16.5703125" style="7" customWidth="1"/>
    <col min="8" max="9" width="8.85546875" style="9" customWidth="1"/>
    <col min="10" max="16384" width="8.85546875" style="1"/>
  </cols>
  <sheetData>
    <row r="1" spans="1:217">
      <c r="B1" s="3"/>
      <c r="C1" s="4"/>
      <c r="D1" s="5"/>
      <c r="E1" s="6"/>
      <c r="F1" s="7"/>
      <c r="G1" s="1"/>
      <c r="H1" s="1"/>
      <c r="I1" s="1"/>
    </row>
    <row r="2" spans="1:217" s="210" customFormat="1" ht="72.75" customHeight="1">
      <c r="A2" s="208"/>
      <c r="B2" s="209"/>
      <c r="C2" s="208"/>
      <c r="D2" s="208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  <c r="HD2" s="208"/>
      <c r="HE2" s="208"/>
      <c r="HF2" s="208"/>
      <c r="HG2" s="208"/>
      <c r="HH2" s="208"/>
      <c r="HI2" s="208"/>
    </row>
    <row r="3" spans="1:217" s="210" customFormat="1" ht="6" customHeight="1" thickBot="1">
      <c r="A3" s="211"/>
      <c r="B3" s="212"/>
      <c r="C3" s="212"/>
      <c r="E3" s="212"/>
      <c r="F3" s="212"/>
      <c r="G3" s="212"/>
      <c r="H3" s="213"/>
      <c r="I3" s="213"/>
      <c r="J3" s="213"/>
      <c r="K3" s="213"/>
      <c r="L3" s="213"/>
      <c r="M3" s="213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</row>
    <row r="4" spans="1:217" s="210" customFormat="1" ht="2.1" customHeight="1" thickBot="1">
      <c r="A4" s="214"/>
      <c r="B4" s="215"/>
      <c r="C4" s="215"/>
      <c r="D4" s="215"/>
      <c r="E4" s="215"/>
      <c r="F4" s="215"/>
      <c r="G4" s="215"/>
      <c r="H4" s="216"/>
      <c r="I4" s="216"/>
      <c r="J4" s="216"/>
      <c r="K4" s="216"/>
      <c r="L4" s="216"/>
      <c r="M4" s="216"/>
      <c r="N4" s="217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</row>
    <row r="5" spans="1:217" s="210" customFormat="1" ht="12.75" customHeight="1">
      <c r="A5" s="211"/>
      <c r="B5" s="212"/>
      <c r="C5" s="212"/>
      <c r="D5" s="212"/>
      <c r="E5" s="212"/>
      <c r="F5" s="212"/>
      <c r="G5" s="212"/>
      <c r="H5" s="218"/>
      <c r="I5" s="218"/>
      <c r="J5" s="218"/>
      <c r="K5" s="218"/>
      <c r="L5" s="218"/>
      <c r="M5" s="213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</row>
    <row r="6" spans="1:217" ht="20.25">
      <c r="A6" s="276" t="s">
        <v>328</v>
      </c>
      <c r="B6" s="276"/>
      <c r="C6" s="276"/>
      <c r="D6" s="276"/>
      <c r="E6" s="276"/>
      <c r="F6" s="276"/>
      <c r="G6" s="276"/>
      <c r="H6" s="1"/>
      <c r="I6" s="1"/>
    </row>
    <row r="7" spans="1:217">
      <c r="A7" s="8"/>
      <c r="B7" s="8"/>
      <c r="C7" s="8"/>
      <c r="D7" s="8"/>
      <c r="E7" s="8"/>
      <c r="F7" s="8"/>
      <c r="G7" s="8"/>
      <c r="H7" s="1"/>
      <c r="I7" s="1"/>
    </row>
    <row r="8" spans="1:217" ht="18.75">
      <c r="A8" s="265" t="s">
        <v>141</v>
      </c>
      <c r="B8" s="265"/>
      <c r="C8" s="265"/>
      <c r="D8" s="265"/>
      <c r="E8" s="265"/>
      <c r="F8" s="265"/>
      <c r="G8" s="265"/>
    </row>
    <row r="9" spans="1:217" ht="13.5" thickBot="1">
      <c r="A9" s="8"/>
      <c r="B9" s="8"/>
      <c r="C9" s="8"/>
      <c r="D9" s="8"/>
      <c r="E9" s="8"/>
      <c r="F9" s="8"/>
      <c r="G9" s="8"/>
    </row>
    <row r="10" spans="1:217" ht="15" thickBot="1">
      <c r="A10" s="14">
        <v>7</v>
      </c>
      <c r="B10" s="15"/>
      <c r="C10" s="15" t="s">
        <v>30</v>
      </c>
      <c r="D10" s="16"/>
      <c r="E10" s="17"/>
      <c r="F10" s="18"/>
      <c r="G10" s="19">
        <f>+G39</f>
        <v>0</v>
      </c>
    </row>
    <row r="11" spans="1:217" ht="13.5" thickBot="1">
      <c r="E11" s="10"/>
      <c r="F11" s="11"/>
      <c r="G11" s="12"/>
    </row>
    <row r="12" spans="1:217" ht="16.5" thickTop="1" thickBot="1">
      <c r="A12" s="35"/>
      <c r="B12" s="36"/>
      <c r="C12" s="71" t="s">
        <v>31</v>
      </c>
      <c r="D12" s="36"/>
      <c r="E12" s="36"/>
      <c r="F12" s="37"/>
      <c r="G12" s="37">
        <f>SUM(G10:G11)</f>
        <v>0</v>
      </c>
      <c r="H12" s="41"/>
      <c r="I12" s="1"/>
    </row>
    <row r="13" spans="1:217" ht="15.75" thickTop="1">
      <c r="A13" s="40"/>
      <c r="B13" s="40"/>
      <c r="C13" s="72"/>
      <c r="D13" s="40"/>
      <c r="E13" s="40"/>
      <c r="F13" s="40"/>
      <c r="G13" s="40"/>
      <c r="H13" s="45"/>
      <c r="I13" s="1"/>
    </row>
    <row r="14" spans="1:217" s="48" customFormat="1" ht="16.5" thickBot="1">
      <c r="A14" s="42"/>
      <c r="B14" s="42"/>
      <c r="C14" s="73" t="s">
        <v>32</v>
      </c>
      <c r="D14" s="43">
        <v>0.22</v>
      </c>
      <c r="E14" s="42"/>
      <c r="F14" s="42"/>
      <c r="G14" s="44">
        <f>G12*D14</f>
        <v>0</v>
      </c>
    </row>
    <row r="15" spans="1:217" s="48" customFormat="1" ht="17.25" thickTop="1" thickBot="1">
      <c r="A15" s="46"/>
      <c r="B15" s="40"/>
      <c r="C15" s="72"/>
      <c r="D15" s="40"/>
      <c r="E15" s="40"/>
      <c r="F15" s="40"/>
      <c r="G15" s="47"/>
    </row>
    <row r="16" spans="1:217" s="48" customFormat="1" ht="17.25" thickTop="1" thickBot="1">
      <c r="A16" s="50"/>
      <c r="B16" s="74"/>
      <c r="C16" s="75" t="s">
        <v>36</v>
      </c>
      <c r="D16" s="51"/>
      <c r="E16" s="51"/>
      <c r="F16" s="52"/>
      <c r="G16" s="53">
        <f>G14+G12</f>
        <v>0</v>
      </c>
    </row>
    <row r="17" spans="1:217" ht="13.5" thickTop="1">
      <c r="A17" s="155"/>
      <c r="B17" s="155"/>
      <c r="C17" s="89"/>
      <c r="D17" s="156"/>
      <c r="E17" s="133"/>
      <c r="F17" s="134"/>
      <c r="G17" s="133"/>
    </row>
    <row r="18" spans="1:217" s="9" customFormat="1">
      <c r="A18" s="155"/>
      <c r="B18" s="155"/>
      <c r="C18" s="89"/>
      <c r="D18" s="156"/>
      <c r="E18" s="133"/>
      <c r="F18" s="134"/>
      <c r="G18" s="13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</row>
    <row r="19" spans="1:217" s="9" customFormat="1">
      <c r="A19" s="39"/>
      <c r="B19" s="39"/>
      <c r="C19" s="157"/>
      <c r="D19" s="158"/>
      <c r="E19" s="159"/>
      <c r="F19" s="160"/>
      <c r="G19" s="16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</row>
    <row r="20" spans="1:217" s="9" customFormat="1" ht="13.5" thickBot="1">
      <c r="A20" s="162"/>
      <c r="B20" s="162"/>
      <c r="C20" s="163"/>
      <c r="D20" s="164"/>
      <c r="E20" s="165"/>
      <c r="F20" s="166"/>
      <c r="G20" s="16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</row>
    <row r="21" spans="1:217" s="9" customFormat="1" ht="26.25" thickBot="1">
      <c r="A21" s="80" t="s">
        <v>13</v>
      </c>
      <c r="B21" s="81" t="s">
        <v>40</v>
      </c>
      <c r="C21" s="81" t="s">
        <v>14</v>
      </c>
      <c r="D21" s="83" t="s">
        <v>7</v>
      </c>
      <c r="E21" s="83" t="s">
        <v>6</v>
      </c>
      <c r="F21" s="83" t="s">
        <v>8</v>
      </c>
      <c r="G21" s="84" t="s">
        <v>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</row>
    <row r="22" spans="1:217" s="9" customFormat="1">
      <c r="A22" s="1"/>
      <c r="B22" s="1"/>
      <c r="C22" s="157"/>
      <c r="D22" s="168"/>
      <c r="E22" s="169"/>
      <c r="F22" s="170"/>
      <c r="G22" s="17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</row>
    <row r="23" spans="1:217">
      <c r="A23" s="148" t="s">
        <v>143</v>
      </c>
      <c r="B23" s="138"/>
      <c r="C23" s="109"/>
      <c r="D23" s="127"/>
      <c r="E23" s="128"/>
      <c r="F23" s="140"/>
      <c r="G23" s="94"/>
      <c r="H23" s="41"/>
      <c r="I23" s="1"/>
    </row>
    <row r="24" spans="1:217">
      <c r="A24" s="148" t="s">
        <v>58</v>
      </c>
      <c r="B24" s="138"/>
      <c r="C24" s="109"/>
      <c r="D24" s="127"/>
      <c r="E24" s="128"/>
      <c r="F24" s="140"/>
      <c r="G24" s="94"/>
      <c r="H24" s="41"/>
      <c r="I24" s="1"/>
    </row>
    <row r="25" spans="1:217" s="9" customFormat="1" ht="29.25" customHeight="1">
      <c r="A25" s="125">
        <v>1</v>
      </c>
      <c r="B25" s="125" t="s">
        <v>132</v>
      </c>
      <c r="C25" s="109" t="s">
        <v>133</v>
      </c>
      <c r="D25" s="117" t="s">
        <v>37</v>
      </c>
      <c r="E25" s="118">
        <v>1</v>
      </c>
      <c r="F25" s="140"/>
      <c r="G25" s="94">
        <f>+E25*F25</f>
        <v>0</v>
      </c>
    </row>
    <row r="26" spans="1:217" s="9" customFormat="1">
      <c r="A26" s="125"/>
      <c r="B26" s="125"/>
      <c r="C26" s="109"/>
      <c r="D26" s="117"/>
      <c r="E26" s="118"/>
      <c r="F26" s="140"/>
      <c r="G26" s="94"/>
    </row>
    <row r="27" spans="1:217" s="9" customFormat="1">
      <c r="A27" s="125">
        <v>2</v>
      </c>
      <c r="B27" s="125" t="s">
        <v>59</v>
      </c>
      <c r="C27" s="109" t="s">
        <v>117</v>
      </c>
      <c r="D27" s="117" t="s">
        <v>38</v>
      </c>
      <c r="E27" s="118">
        <v>5</v>
      </c>
      <c r="F27" s="140"/>
      <c r="G27" s="94">
        <f>+E27*F27</f>
        <v>0</v>
      </c>
    </row>
    <row r="28" spans="1:217" s="9" customFormat="1">
      <c r="A28" s="125"/>
      <c r="B28" s="125"/>
      <c r="C28" s="109"/>
      <c r="D28" s="117"/>
      <c r="E28" s="118"/>
      <c r="F28" s="140"/>
      <c r="G28" s="118"/>
    </row>
    <row r="29" spans="1:217" s="9" customFormat="1">
      <c r="A29" s="125">
        <v>3</v>
      </c>
      <c r="B29" s="125" t="s">
        <v>60</v>
      </c>
      <c r="C29" s="109" t="s">
        <v>118</v>
      </c>
      <c r="D29" s="117" t="s">
        <v>38</v>
      </c>
      <c r="E29" s="118">
        <v>5</v>
      </c>
      <c r="F29" s="140"/>
      <c r="G29" s="118">
        <f>E29*F29</f>
        <v>0</v>
      </c>
    </row>
    <row r="30" spans="1:217" s="9" customFormat="1">
      <c r="A30" s="125"/>
      <c r="B30" s="125"/>
      <c r="C30" s="109"/>
      <c r="D30" s="117"/>
      <c r="E30" s="118"/>
      <c r="F30" s="140"/>
      <c r="G30" s="118"/>
    </row>
    <row r="31" spans="1:217" s="9" customFormat="1" ht="51">
      <c r="A31" s="125">
        <v>4</v>
      </c>
      <c r="B31" s="125" t="s">
        <v>61</v>
      </c>
      <c r="C31" s="259" t="s">
        <v>2</v>
      </c>
      <c r="D31" s="117" t="s">
        <v>37</v>
      </c>
      <c r="E31" s="118"/>
      <c r="F31" s="140"/>
      <c r="G31" s="94">
        <f>+E31*F31</f>
        <v>0</v>
      </c>
    </row>
    <row r="32" spans="1:217" s="9" customFormat="1">
      <c r="A32" s="125"/>
      <c r="B32" s="125"/>
      <c r="C32" s="259"/>
      <c r="D32" s="117"/>
      <c r="E32" s="118"/>
      <c r="F32" s="140"/>
      <c r="G32" s="94"/>
    </row>
    <row r="33" spans="1:9" s="9" customFormat="1" ht="27" customHeight="1">
      <c r="A33" s="125">
        <v>5</v>
      </c>
      <c r="B33" s="125"/>
      <c r="C33" s="259" t="s">
        <v>3</v>
      </c>
      <c r="D33" s="117" t="s">
        <v>37</v>
      </c>
      <c r="E33" s="118">
        <v>1</v>
      </c>
      <c r="F33" s="140"/>
      <c r="G33" s="94">
        <f>+E33*F33</f>
        <v>0</v>
      </c>
    </row>
    <row r="34" spans="1:9" s="9" customFormat="1">
      <c r="A34" s="125"/>
      <c r="B34" s="125"/>
      <c r="C34" s="109"/>
      <c r="D34" s="117"/>
      <c r="E34" s="118"/>
      <c r="F34" s="140"/>
      <c r="G34" s="94"/>
    </row>
    <row r="35" spans="1:9" s="9" customFormat="1" ht="27.75" customHeight="1">
      <c r="A35" s="125">
        <v>6</v>
      </c>
      <c r="B35" s="125"/>
      <c r="C35" s="109" t="s">
        <v>5</v>
      </c>
      <c r="D35" s="117" t="s">
        <v>37</v>
      </c>
      <c r="E35" s="118">
        <v>1</v>
      </c>
      <c r="F35" s="140"/>
      <c r="G35" s="94">
        <f>+E35*F35</f>
        <v>0</v>
      </c>
    </row>
    <row r="36" spans="1:9" s="9" customFormat="1">
      <c r="A36" s="138"/>
      <c r="B36" s="138"/>
      <c r="C36" s="109"/>
      <c r="D36" s="127"/>
      <c r="E36" s="128"/>
      <c r="F36" s="140"/>
      <c r="G36" s="118"/>
      <c r="H36" s="240"/>
    </row>
    <row r="37" spans="1:9" s="9" customFormat="1">
      <c r="A37" s="138"/>
      <c r="B37" s="138"/>
      <c r="C37" s="109" t="s">
        <v>144</v>
      </c>
      <c r="D37" s="127" t="s">
        <v>37</v>
      </c>
      <c r="E37" s="128">
        <v>1</v>
      </c>
      <c r="F37" s="140"/>
      <c r="G37" s="118">
        <f>+E37*F37</f>
        <v>0</v>
      </c>
      <c r="H37" s="240"/>
    </row>
    <row r="38" spans="1:9" ht="13.5" thickBot="1">
      <c r="A38" s="138"/>
      <c r="B38" s="138"/>
      <c r="C38" s="109"/>
      <c r="D38" s="127"/>
      <c r="E38" s="128"/>
      <c r="F38" s="140"/>
      <c r="G38" s="118"/>
      <c r="H38" s="41"/>
      <c r="I38" s="1"/>
    </row>
    <row r="39" spans="1:9" ht="14.25" thickTop="1" thickBot="1">
      <c r="A39" s="77"/>
      <c r="B39" s="77"/>
      <c r="D39" s="78"/>
      <c r="E39" s="146" t="s">
        <v>73</v>
      </c>
      <c r="F39" s="113"/>
      <c r="G39" s="147">
        <f>SUM(G25:G37)</f>
        <v>0</v>
      </c>
      <c r="H39" s="1"/>
      <c r="I39" s="1"/>
    </row>
    <row r="40" spans="1:9" ht="13.5" thickTop="1"/>
  </sheetData>
  <mergeCells count="2">
    <mergeCell ref="A6:G6"/>
    <mergeCell ref="A8:G8"/>
  </mergeCells>
  <pageMargins left="0.78740157480314965" right="0.39370078740157483" top="0.19685039370078741" bottom="0.39370078740157483" header="0" footer="0"/>
  <pageSetup paperSize="9" scale="98" orientation="portrait" r:id="rId1"/>
  <headerFooter alignWithMargins="0">
    <oddFooter>&amp;C&amp;"Frutiger,Regular"&amp;9Stran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5</vt:i4>
      </vt:variant>
    </vt:vector>
  </HeadingPairs>
  <TitlesOfParts>
    <vt:vector size="10" baseType="lpstr">
      <vt:lpstr>Rekapitulacija</vt:lpstr>
      <vt:lpstr>INI_Dolenje_Planina_Cesta</vt:lpstr>
      <vt:lpstr>INI_Dolenje_Planina_Odvodnja</vt:lpstr>
      <vt:lpstr>INI_Dolenje_Planina_Zasc_Brezin</vt:lpstr>
      <vt:lpstr>INI_Dolenje_Planina_Tuje_storit</vt:lpstr>
      <vt:lpstr>INI_Dolenje_Planina_Cesta!Področje_tiskanja</vt:lpstr>
      <vt:lpstr>INI_Dolenje_Planina_Odvodnja!Področje_tiskanja</vt:lpstr>
      <vt:lpstr>INI_Dolenje_Planina_Tuje_storit!Področje_tiskanja</vt:lpstr>
      <vt:lpstr>INI_Dolenje_Planina_Zasc_Brezin!Področje_tiskanja</vt:lpstr>
      <vt:lpstr>Rekapitulacija!Področje_tiskanja</vt:lpstr>
    </vt:vector>
  </TitlesOfParts>
  <Company>IPOT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Damjan Lavrenčič</cp:lastModifiedBy>
  <cp:lastPrinted>2017-06-23T06:55:33Z</cp:lastPrinted>
  <dcterms:created xsi:type="dcterms:W3CDTF">1998-09-29T11:11:51Z</dcterms:created>
  <dcterms:modified xsi:type="dcterms:W3CDTF">2017-06-23T08:51:38Z</dcterms:modified>
</cp:coreProperties>
</file>