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9" activeTab="0"/>
  </bookViews>
  <sheets>
    <sheet name="SKUPNA REKAPITULACIJA" sheetId="1" r:id="rId1"/>
    <sheet name="PREPUST" sheetId="2" r:id="rId2"/>
  </sheets>
  <definedNames>
    <definedName name="_xlnm.Print_Area" localSheetId="1">'PREPUST'!$A$1:$G$104</definedName>
    <definedName name="_xlnm.Print_Area" localSheetId="0">'SKUPNA REKAPITULACIJA'!$A$1:$H$23</definedName>
    <definedName name="_xlnm.Print_Titles" localSheetId="1">'PREPUST'!$7:$8</definedName>
    <definedName name="_xlnm.Print_Titles" localSheetId="0">'SKUPNA REKAPITULACIJA'!$7:$7</definedName>
  </definedNames>
  <calcPr fullCalcOnLoad="1"/>
</workbook>
</file>

<file path=xl/sharedStrings.xml><?xml version="1.0" encoding="utf-8"?>
<sst xmlns="http://schemas.openxmlformats.org/spreadsheetml/2006/main" count="212" uniqueCount="137">
  <si>
    <t>Postavka</t>
  </si>
  <si>
    <t>Količina</t>
  </si>
  <si>
    <t>Opis postavke</t>
  </si>
  <si>
    <t>Normativ</t>
  </si>
  <si>
    <t xml:space="preserve">Enota </t>
  </si>
  <si>
    <t>Cena za enoto</t>
  </si>
  <si>
    <t>1 PREDDELA</t>
  </si>
  <si>
    <t>1.1 Geodetska dela</t>
  </si>
  <si>
    <t>0001</t>
  </si>
  <si>
    <t>0002</t>
  </si>
  <si>
    <t>URA</t>
  </si>
  <si>
    <t>0003</t>
  </si>
  <si>
    <t>0004</t>
  </si>
  <si>
    <t>KOS</t>
  </si>
  <si>
    <t>1.2 Čiščenje terena</t>
  </si>
  <si>
    <t>M2</t>
  </si>
  <si>
    <t>M3</t>
  </si>
  <si>
    <t>M1</t>
  </si>
  <si>
    <t>2 ZEMELJSKA DELA</t>
  </si>
  <si>
    <t>2.1 Izkopi</t>
  </si>
  <si>
    <t>2.2 Planum temeljnih tal</t>
  </si>
  <si>
    <t>2.4 Nasipi, zasipi, klini, posteljica in glinasti naboj</t>
  </si>
  <si>
    <t>2.5 Brežine in zelenice</t>
  </si>
  <si>
    <t>S 2 5 112</t>
  </si>
  <si>
    <t>Humuziranje brežine brez valjanja, v debelini do 15 cm - strojno</t>
  </si>
  <si>
    <t>S 2 5 151</t>
  </si>
  <si>
    <t>Doplačilo za zatravitev s semenom</t>
  </si>
  <si>
    <t>2.9 Prevozi, razprostiranje in ureditev deponij materiala</t>
  </si>
  <si>
    <t>4 ODVODNJAVANJE</t>
  </si>
  <si>
    <t>PREDDELA SKUPAJ:</t>
  </si>
  <si>
    <t>ZEMELJSKA DELA SKUPAJ:</t>
  </si>
  <si>
    <t>ODVODNJAVANJE SKUPAJ:</t>
  </si>
  <si>
    <t>Cena skupaj</t>
  </si>
  <si>
    <t xml:space="preserve">  CENA SKUPAJ (brez DDV)</t>
  </si>
  <si>
    <t xml:space="preserve">  CENA SKUPAJ (z DDV)</t>
  </si>
  <si>
    <t>Projekt:</t>
  </si>
  <si>
    <t>Načrt:</t>
  </si>
  <si>
    <t>Faza:</t>
  </si>
  <si>
    <t>S 1 1 321</t>
  </si>
  <si>
    <t>Določitev in preverjanje položajev, višin in smeri pri gradnji objekta s površino do 200m2</t>
  </si>
  <si>
    <t>1.3 Ostala preddela</t>
  </si>
  <si>
    <t>S 1 3 244</t>
  </si>
  <si>
    <t>5 GRADBENA IN OBRTNIŠKA DELA</t>
  </si>
  <si>
    <t>S 5 2 222</t>
  </si>
  <si>
    <t>KG</t>
  </si>
  <si>
    <t>S 5 3 151</t>
  </si>
  <si>
    <t>Dobava in vgraditev podložnega cementnega betona C12/15 v prerez do 0,15m3/m2</t>
  </si>
  <si>
    <t>S 5 9 993</t>
  </si>
  <si>
    <t>GRADBENA IN OBRTNIŠKA DELA SKUPAJ:</t>
  </si>
  <si>
    <t>Izdelava podprtega opaža za ravne temelje (skupaj z dobavo in vgradnjo trikotnih letvic)</t>
  </si>
  <si>
    <t>Postavitev in zavarovanje profilov za zakoličbo objekta s površino do 51 do 100m2</t>
  </si>
  <si>
    <t>S 1 1 311</t>
  </si>
  <si>
    <t>S 2 1 234</t>
  </si>
  <si>
    <t>S 2 1 253</t>
  </si>
  <si>
    <t>Ureditev planuma temeljnih tal trde kamnine - 5. kategorije</t>
  </si>
  <si>
    <t>S 2 2 115</t>
  </si>
  <si>
    <t>S 2 4 214</t>
  </si>
  <si>
    <t>S 5 3 372</t>
  </si>
  <si>
    <t>S 5 9 345</t>
  </si>
  <si>
    <t>Hidroizolacija s pokrivnim premazom z bitumnom (2x)</t>
  </si>
  <si>
    <t>Izdelava delovnega stika z nabrekajočim trakom ali profilom, brez izolacijskih trakov</t>
  </si>
  <si>
    <t>Široki izkop mehke kamnine - 4. kategorije - strojno z nakladanjem</t>
  </si>
  <si>
    <t>S 5 1 211</t>
  </si>
  <si>
    <t>PZI</t>
  </si>
  <si>
    <t xml:space="preserve">  DDV (22%)</t>
  </si>
  <si>
    <t>S 5 3 342</t>
  </si>
  <si>
    <t>S 5 3 348</t>
  </si>
  <si>
    <t>0005</t>
  </si>
  <si>
    <t>Dobava in vgraditev ojačenega cementnega betona C30/37, XD3, XF4, PV-II v robne vence na premostitvenih objektih in podpornih ali opornih konstrukcijah</t>
  </si>
  <si>
    <t>S 5 2 216</t>
  </si>
  <si>
    <t>Dobava in postavitev rebrastih palic iz visokovrednega naravno trdega jekla B St 420 S s premerom 14mm in večjim, za srednje zahtevno ojačitev 
- rebrasta armatura B500B nad 12mm</t>
  </si>
  <si>
    <t>Dobava in postavitev rebrastih žic iz visokovrednega naravno trdega jekla B St 500 S s premerom do 12mm, za srednje zahtevno ojačitev
- rebrasta armatura B500B do 12mm</t>
  </si>
  <si>
    <t>S 5 8 232</t>
  </si>
  <si>
    <t>0006</t>
  </si>
  <si>
    <t>S 1 2 141</t>
  </si>
  <si>
    <t>Odstranitev grmovja in dreves z debli premera do 10 cm ter vej na gosto porasli površini - ročno</t>
  </si>
  <si>
    <t>S 1 2 151</t>
  </si>
  <si>
    <t>Posek in odstranitev dreves z debli premera 11 do 30cm ter odstranitev vej</t>
  </si>
  <si>
    <t>S 1 2 181</t>
  </si>
  <si>
    <t>Odstranitev vej predhodno posekanih dreves</t>
  </si>
  <si>
    <t>Ureditev začasne preusmeritve vodotoka po projektni dokumentaciji</t>
  </si>
  <si>
    <t>S 1 3 223</t>
  </si>
  <si>
    <t>S 5 1 332</t>
  </si>
  <si>
    <t>S 5 9 844</t>
  </si>
  <si>
    <t>Zatesnitev dilatacijske rege z zaključnim trakom za rege</t>
  </si>
  <si>
    <t>Dobava in vgraditev ograje za pešce po detajlu iz nacrta iz jeklenih cevnih ali pravokotnih profilov z vertikalnimi in/ali
horizontalnimi polnili, visoke ... cm
- Ograja za pešce TSC 07.103-5.2;
- višina je 120 cm, cevni-okrogli profil;
- naknadna pritrditev po detajlu 5.7 - C;</t>
  </si>
  <si>
    <t>S 5 9 931</t>
  </si>
  <si>
    <t>S 5 9 698</t>
  </si>
  <si>
    <t>Izdelava dilatacijske rege brez izolacijskih trakov - konstruktivni elementi, debeli do 50 cm, s tesnilnim trakom na zunanji strani
- s trikotno letvijo na opažu na vidni strani
- tesnilni trak na zunanji zasuti strani (mehanska zaščita tesnilnega traku iz trdnih penastih plošč, širine 40 cm in debeline 2 cm)
- po TSC 07.116 - 5.2b</t>
  </si>
  <si>
    <t>Izdelava zaščitne plasti iz trdih penasti plošč v debelini do 2,0 cm
- širina zaščitne plasti 40 cm</t>
  </si>
  <si>
    <t xml:space="preserve">Široki izkop zrnate kamnine - 3. kategorije - strojno z nakladanjem </t>
  </si>
  <si>
    <t>S 5 1 612</t>
  </si>
  <si>
    <t>Izdelava podprtega opaža za ravno ploščo s podporo, visoko 2,1 do 4 m (skupaj z dobavo in vgradnjo trikotnih letvic)</t>
  </si>
  <si>
    <t>N</t>
  </si>
  <si>
    <t>Odvoz odvečnega materiala od izkopa na trajno deponijo gradbenega materiala s koncesijo za odlaganje tovrstnih odpadkov, s plačilom takse na deponiji, z nakladanjem in razkladanjem, obračun po m3 v raščenem stanju;</t>
  </si>
  <si>
    <t>Odvoz ruševin in odpadnega materiala na trajno deponijo gradbenega materiala s koncesijo za odlaganje tovrstnih odpadkov, s plačilom takse na deponiji, z nakladanjem in razkladanjem, obračun po m3;</t>
  </si>
  <si>
    <t>14005 OBNOVA LOKALNE CESTE SKOZI LOKAVEC</t>
  </si>
  <si>
    <t>(od objekta "kovinarstvo Šapla" do potoka Jovšček)</t>
  </si>
  <si>
    <t>14005_3/2 Načrt gradbenih konstrukcij</t>
  </si>
  <si>
    <t>KD</t>
  </si>
  <si>
    <t>S 1 2 322</t>
  </si>
  <si>
    <t>Porušitev in odstranitev asfaltne plasti v debelini 6 do 10 cm</t>
  </si>
  <si>
    <t xml:space="preserve">Ureditev začasnega obvoza v času gradnje po projektni dokumentaciji </t>
  </si>
  <si>
    <t>S 1 3 221</t>
  </si>
  <si>
    <t>S 5 1 771</t>
  </si>
  <si>
    <t>Zasip z zrnato kamnino - 3. kategorije z dobavo iz kamnoloma 
- vgrajevati po plasteh 30 cm z ustrezno zbitostjo 60 MPa ali več (uporabi se del obstoječega materiala - potrditev geomehanika)</t>
  </si>
  <si>
    <t>PROJEKTANTSKI POPIS DEL S PREDIZMERAMI IN REKAPITULACIJO STROŠKOV ZA PREPUST</t>
  </si>
  <si>
    <t>S 1 2 442</t>
  </si>
  <si>
    <t>Porušitev in odstranitev ploščatega prepusta iz ojačanega cementnega betona z razpetino 3 do 5 m (ruši se samo preklada ob začasnem podpirnju kamnitih sten prepusta)</t>
  </si>
  <si>
    <t>Zavarovanje gradbene jame v času gradnje z brizganim cementnim betonom (torkret), debelina 5-10 cm (zaščita obstoječih kamnitih sten prepusta in priprava površine za kontaktno betoniranje)</t>
  </si>
  <si>
    <t>S 4 1 134</t>
  </si>
  <si>
    <t>Tlakovanje jarka (struge) z lomljencem, debelina 20 cm, stiki zapolnjeni s cementno malto, na podložni plasti cementnega betona, debeli 20 cm, skupaj z izdelavo AB pragov</t>
  </si>
  <si>
    <t>Izdelava podprtega opaža za raven zid visok 2,1 do 4 m (skupaj z dobavo in vgradnjo trikotnih letvic)</t>
  </si>
  <si>
    <t>S 5 1 312</t>
  </si>
  <si>
    <t>Izdelava dvostranskega vezanega opaža za raven zid (krila), od 2,1 do 4m (skupaj z dobavo in vgradnjo trikotnih letvic)</t>
  </si>
  <si>
    <t>Dobava in vgraditev ojačenega cementnega betona C30/37, XC4, PV-II v pasovne temelje</t>
  </si>
  <si>
    <t xml:space="preserve">Dobava in vgraditev ojačenega cementnega betona C30/37, XC4, XF3, PV-II v stene podpornih in opornih zidov
</t>
  </si>
  <si>
    <t>Dobava in vgraditev ojačenega cementnega betona C30/37, XC4, XF3, PV-II v prekladno konstrukcijo</t>
  </si>
  <si>
    <t>S 5 9 442</t>
  </si>
  <si>
    <t>Posip sprijemne plasti - osnovnega premaza s posušenim kremenčevim peskom zrnavosti 0,5/1 mm, količina od 1,1 do 1,5 kg/m2</t>
  </si>
  <si>
    <t>Izdelava hidroizolacije z bitumenskimi trakovi, debeline 4,5 do 5 mm, sprijemna plast iz reakcijske smole, v eni plasti, in posip s kremenčevim peskom</t>
  </si>
  <si>
    <t>0007</t>
  </si>
  <si>
    <t>0008</t>
  </si>
  <si>
    <t>Izdelava zaščitne plasti iz cementne malte 1:4 v debelini nad 6 cm</t>
  </si>
  <si>
    <t>S 5 9 744</t>
  </si>
  <si>
    <t>Izdelava opaža za robni venec (skupaj z dobavo in vgradnjo trikotnih letvic)</t>
  </si>
  <si>
    <t>3 ODVODNJAVANJE</t>
  </si>
  <si>
    <t>3.1 Provršinsko odvodnjavanje</t>
  </si>
  <si>
    <t>4 GRADBENA IN OBRTNIŠKA DELA</t>
  </si>
  <si>
    <t>4.1 Tesarska dela</t>
  </si>
  <si>
    <t>4.2 Dela z jeklom za ojačitev</t>
  </si>
  <si>
    <t>4.3 Dela s cementnim betonom</t>
  </si>
  <si>
    <t>4.4 Ključavničarska dela in dela v jeklu</t>
  </si>
  <si>
    <t>4.5. Zaščitna dela</t>
  </si>
  <si>
    <t xml:space="preserve">2 ZEMELJSKA DELA </t>
  </si>
  <si>
    <t xml:space="preserve">  NEPREDVIDENA DELA (10%)</t>
  </si>
  <si>
    <t>SKUPNA REKAPITULACIJA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</si>
</sst>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\€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3"/>
      <name val="Arial"/>
      <family val="2"/>
    </font>
    <font>
      <b/>
      <sz val="10.5"/>
      <name val="Arial"/>
      <family val="2"/>
    </font>
    <font>
      <sz val="10"/>
      <name val="Arial CE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Alignment="1" applyProtection="1">
      <alignment horizontal="right" vertical="top" wrapText="1"/>
      <protection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>
      <alignment horizontal="right" vertical="top"/>
    </xf>
    <xf numFmtId="165" fontId="0" fillId="0" borderId="0" xfId="0" applyNumberForma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 applyAlignment="1" applyProtection="1">
      <alignment horizontal="right" vertical="top" wrapText="1"/>
      <protection locked="0"/>
    </xf>
    <xf numFmtId="165" fontId="0" fillId="0" borderId="0" xfId="0" applyNumberFormat="1" applyFill="1" applyAlignment="1" applyProtection="1">
      <alignment horizontal="right" vertical="top" wrapText="1"/>
      <protection locked="0"/>
    </xf>
    <xf numFmtId="165" fontId="0" fillId="0" borderId="0" xfId="0" applyNumberFormat="1" applyFill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165" fontId="0" fillId="0" borderId="0" xfId="0" applyNumberFormat="1" applyAlignment="1" applyProtection="1">
      <alignment horizontal="right" vertical="top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vertical="top" wrapText="1"/>
    </xf>
    <xf numFmtId="165" fontId="0" fillId="0" borderId="0" xfId="0" applyNumberForma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5" fillId="0" borderId="0" xfId="0" applyNumberFormat="1" applyFont="1" applyFill="1" applyAlignment="1">
      <alignment horizontal="right" vertical="top" wrapText="1"/>
    </xf>
    <xf numFmtId="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49" fontId="8" fillId="0" borderId="0" xfId="0" applyNumberFormat="1" applyFont="1" applyAlignment="1">
      <alignment vertical="center"/>
    </xf>
    <xf numFmtId="165" fontId="0" fillId="0" borderId="0" xfId="0" applyNumberFormat="1" applyFont="1" applyAlignment="1" applyProtection="1">
      <alignment horizontal="right" vertical="top"/>
      <protection locked="0"/>
    </xf>
    <xf numFmtId="165" fontId="0" fillId="0" borderId="0" xfId="0" applyNumberFormat="1" applyFont="1" applyFill="1" applyAlignment="1" applyProtection="1">
      <alignment horizontal="right" vertical="top"/>
      <protection locked="0"/>
    </xf>
    <xf numFmtId="165" fontId="0" fillId="0" borderId="0" xfId="0" applyNumberFormat="1" applyFont="1" applyFill="1" applyAlignment="1">
      <alignment horizontal="right" vertical="top"/>
    </xf>
    <xf numFmtId="0" fontId="10" fillId="0" borderId="10" xfId="0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SheetLayoutView="100" zoomScalePageLayoutView="0" workbookViewId="0" topLeftCell="A1">
      <pane ySplit="6" topLeftCell="A7" activePane="bottomLeft" state="frozen"/>
      <selection pane="topLeft" activeCell="A8" sqref="A8"/>
      <selection pane="bottomLeft" activeCell="B2" sqref="B2"/>
    </sheetView>
  </sheetViews>
  <sheetFormatPr defaultColWidth="9.140625" defaultRowHeight="12.75"/>
  <cols>
    <col min="1" max="1" width="11.57421875" style="15" customWidth="1"/>
    <col min="2" max="2" width="5.7109375" style="15" customWidth="1"/>
    <col min="3" max="3" width="54.00390625" style="3" customWidth="1"/>
    <col min="4" max="4" width="21.7109375" style="15" customWidth="1"/>
    <col min="5" max="5" width="7.421875" style="22" customWidth="1"/>
    <col min="6" max="6" width="5.57421875" style="32" customWidth="1"/>
    <col min="7" max="8" width="5.57421875" style="36" customWidth="1"/>
    <col min="9" max="9" width="8.140625" style="3" customWidth="1"/>
    <col min="10" max="16384" width="9.140625" style="14" customWidth="1"/>
  </cols>
  <sheetData>
    <row r="1" spans="1:8" s="21" customFormat="1" ht="15" customHeight="1">
      <c r="A1" s="77" t="s">
        <v>35</v>
      </c>
      <c r="B1" s="76" t="s">
        <v>96</v>
      </c>
      <c r="C1" s="64"/>
      <c r="D1" s="65"/>
      <c r="E1" s="22"/>
      <c r="F1" s="27"/>
      <c r="G1" s="36"/>
      <c r="H1" s="36"/>
    </row>
    <row r="2" spans="1:8" s="21" customFormat="1" ht="15" customHeight="1">
      <c r="A2" s="62"/>
      <c r="B2" s="87" t="s">
        <v>97</v>
      </c>
      <c r="C2" s="64"/>
      <c r="D2" s="65"/>
      <c r="E2" s="22"/>
      <c r="F2" s="27"/>
      <c r="G2" s="36"/>
      <c r="H2" s="36"/>
    </row>
    <row r="3" spans="1:8" s="21" customFormat="1" ht="15" customHeight="1">
      <c r="A3" s="62" t="s">
        <v>36</v>
      </c>
      <c r="B3" s="63" t="s">
        <v>98</v>
      </c>
      <c r="C3" s="64"/>
      <c r="D3" s="65"/>
      <c r="E3" s="22"/>
      <c r="F3" s="27"/>
      <c r="G3" s="36"/>
      <c r="H3" s="36"/>
    </row>
    <row r="4" spans="1:8" s="21" customFormat="1" ht="15" customHeight="1">
      <c r="A4" s="62"/>
      <c r="B4" s="63"/>
      <c r="C4" s="64"/>
      <c r="D4" s="65"/>
      <c r="E4" s="22"/>
      <c r="F4" s="27"/>
      <c r="G4" s="36"/>
      <c r="H4" s="36"/>
    </row>
    <row r="5" spans="1:9" s="21" customFormat="1" ht="19.5" customHeight="1">
      <c r="A5" s="62" t="s">
        <v>37</v>
      </c>
      <c r="B5" s="63"/>
      <c r="C5" s="100" t="s">
        <v>136</v>
      </c>
      <c r="D5" s="100"/>
      <c r="E5" s="49"/>
      <c r="F5" s="49"/>
      <c r="G5" s="49"/>
      <c r="H5" s="49"/>
      <c r="I5" s="49"/>
    </row>
    <row r="6" spans="1:9" s="9" customFormat="1" ht="9.75" customHeight="1">
      <c r="A6" s="10"/>
      <c r="B6" s="10"/>
      <c r="C6" s="1"/>
      <c r="D6" s="10"/>
      <c r="E6" s="23"/>
      <c r="F6" s="28"/>
      <c r="G6" s="37"/>
      <c r="H6" s="37"/>
      <c r="I6" s="1"/>
    </row>
    <row r="7" spans="1:10" s="11" customFormat="1" ht="9.75" customHeight="1">
      <c r="A7" s="12"/>
      <c r="B7" s="12"/>
      <c r="C7" s="20"/>
      <c r="D7" s="12"/>
      <c r="E7" s="24"/>
      <c r="F7" s="29"/>
      <c r="G7" s="38"/>
      <c r="H7" s="38"/>
      <c r="I7" s="20"/>
      <c r="J7" s="13"/>
    </row>
    <row r="8" spans="3:8" ht="12.75">
      <c r="C8" s="2"/>
      <c r="F8" s="30"/>
      <c r="G8" s="39"/>
      <c r="H8" s="39"/>
    </row>
    <row r="9" spans="1:9" s="16" customFormat="1" ht="12.75">
      <c r="A9" s="17"/>
      <c r="B9" s="17"/>
      <c r="C9" s="4"/>
      <c r="D9" s="17"/>
      <c r="E9" s="25"/>
      <c r="F9" s="31"/>
      <c r="G9" s="40"/>
      <c r="H9" s="40"/>
      <c r="I9" s="5"/>
    </row>
    <row r="10" ht="12.75">
      <c r="C10" s="2"/>
    </row>
    <row r="11" spans="3:4" ht="26.25" customHeight="1">
      <c r="C11" s="95" t="s">
        <v>6</v>
      </c>
      <c r="D11" s="96">
        <f>+PREPUST!G9</f>
        <v>0</v>
      </c>
    </row>
    <row r="12" spans="1:12" ht="26.25" customHeight="1">
      <c r="A12" s="18"/>
      <c r="B12" s="18"/>
      <c r="C12" s="95" t="s">
        <v>134</v>
      </c>
      <c r="D12" s="96">
        <f>+PREPUST!G27</f>
        <v>0</v>
      </c>
      <c r="F12" s="33"/>
      <c r="G12" s="41"/>
      <c r="H12" s="41"/>
      <c r="L12" s="86"/>
    </row>
    <row r="13" spans="3:4" ht="26.25" customHeight="1">
      <c r="C13" s="95" t="s">
        <v>28</v>
      </c>
      <c r="D13" s="96">
        <f>+PREPUST!G47</f>
        <v>0</v>
      </c>
    </row>
    <row r="14" spans="1:8" ht="26.25" customHeight="1">
      <c r="A14" s="18"/>
      <c r="B14" s="18"/>
      <c r="C14" s="95" t="s">
        <v>42</v>
      </c>
      <c r="D14" s="96">
        <f>+PREPUST!G51</f>
        <v>0</v>
      </c>
      <c r="F14" s="33"/>
      <c r="G14" s="41"/>
      <c r="H14" s="41"/>
    </row>
    <row r="15" spans="1:8" ht="26.25" customHeight="1">
      <c r="A15" s="18"/>
      <c r="B15" s="18"/>
      <c r="C15" s="97" t="s">
        <v>135</v>
      </c>
      <c r="D15" s="98">
        <f>10/100*SUM(D11:D14)</f>
        <v>0</v>
      </c>
      <c r="F15" s="33"/>
      <c r="G15" s="41"/>
      <c r="H15" s="41"/>
    </row>
    <row r="16" spans="1:9" s="16" customFormat="1" ht="26.25" customHeight="1">
      <c r="A16" s="19"/>
      <c r="B16" s="19"/>
      <c r="C16" s="97" t="s">
        <v>33</v>
      </c>
      <c r="D16" s="98">
        <f>+SUM(D11:D15)</f>
        <v>0</v>
      </c>
      <c r="E16" s="25"/>
      <c r="F16" s="34"/>
      <c r="G16" s="42"/>
      <c r="H16" s="42"/>
      <c r="I16" s="5"/>
    </row>
    <row r="17" spans="1:8" ht="26.25" customHeight="1">
      <c r="A17" s="18"/>
      <c r="B17" s="18"/>
      <c r="C17" s="97" t="s">
        <v>64</v>
      </c>
      <c r="D17" s="98">
        <f>0.22*D16</f>
        <v>0</v>
      </c>
      <c r="F17" s="33"/>
      <c r="G17" s="41"/>
      <c r="H17" s="41"/>
    </row>
    <row r="18" spans="1:8" ht="26.25" customHeight="1">
      <c r="A18" s="18"/>
      <c r="B18" s="18"/>
      <c r="C18" s="97" t="s">
        <v>34</v>
      </c>
      <c r="D18" s="98">
        <f>+SUM(D16:D17)</f>
        <v>0</v>
      </c>
      <c r="F18" s="33"/>
      <c r="G18" s="41"/>
      <c r="H18" s="41"/>
    </row>
    <row r="19" spans="1:8" ht="12.75">
      <c r="A19" s="18"/>
      <c r="B19" s="18"/>
      <c r="C19" s="6"/>
      <c r="D19" s="18"/>
      <c r="E19" s="26"/>
      <c r="F19" s="33"/>
      <c r="G19" s="41"/>
      <c r="H19" s="41"/>
    </row>
    <row r="20" spans="1:8" ht="12.75">
      <c r="A20" s="18"/>
      <c r="B20" s="18"/>
      <c r="C20" s="6"/>
      <c r="D20" s="18"/>
      <c r="E20" s="26"/>
      <c r="F20" s="33"/>
      <c r="G20" s="41"/>
      <c r="H20" s="41"/>
    </row>
    <row r="21" spans="1:8" ht="12.75">
      <c r="A21" s="18"/>
      <c r="B21" s="18"/>
      <c r="C21" s="6"/>
      <c r="D21" s="18"/>
      <c r="E21" s="26"/>
      <c r="F21" s="33"/>
      <c r="G21" s="41"/>
      <c r="H21" s="41"/>
    </row>
    <row r="22" spans="1:8" ht="12.75">
      <c r="A22" s="18"/>
      <c r="B22" s="18"/>
      <c r="C22" s="6"/>
      <c r="D22" s="18"/>
      <c r="E22" s="26"/>
      <c r="F22" s="33"/>
      <c r="G22" s="41"/>
      <c r="H22" s="41"/>
    </row>
    <row r="23" spans="1:8" ht="12.75">
      <c r="A23" s="18"/>
      <c r="B23" s="18"/>
      <c r="C23" s="6"/>
      <c r="D23" s="18"/>
      <c r="E23" s="26"/>
      <c r="F23" s="33"/>
      <c r="G23" s="41"/>
      <c r="H23" s="41"/>
    </row>
    <row r="24" spans="1:8" ht="12.75">
      <c r="A24" s="18"/>
      <c r="B24" s="18"/>
      <c r="C24" s="6"/>
      <c r="E24" s="26"/>
      <c r="F24" s="33"/>
      <c r="G24" s="41"/>
      <c r="H24" s="41"/>
    </row>
    <row r="25" spans="1:8" ht="12.75">
      <c r="A25" s="18"/>
      <c r="B25" s="18"/>
      <c r="C25" s="6"/>
      <c r="D25" s="18"/>
      <c r="E25" s="26"/>
      <c r="F25" s="33"/>
      <c r="G25" s="41"/>
      <c r="H25" s="41"/>
    </row>
    <row r="26" spans="1:8" ht="12.75">
      <c r="A26" s="18"/>
      <c r="B26" s="18"/>
      <c r="C26" s="6"/>
      <c r="E26" s="26"/>
      <c r="F26" s="33"/>
      <c r="G26" s="41"/>
      <c r="H26" s="41"/>
    </row>
    <row r="28" spans="1:8" ht="12.75">
      <c r="A28" s="18"/>
      <c r="B28" s="18"/>
      <c r="C28" s="6"/>
      <c r="D28" s="17"/>
      <c r="E28" s="26"/>
      <c r="F28" s="33"/>
      <c r="G28" s="41"/>
      <c r="H28" s="41"/>
    </row>
    <row r="30" ht="12.75">
      <c r="D30" s="17"/>
    </row>
    <row r="31" spans="1:9" s="16" customFormat="1" ht="12.75">
      <c r="A31" s="17"/>
      <c r="B31" s="17"/>
      <c r="C31" s="5"/>
      <c r="D31" s="15"/>
      <c r="E31" s="25"/>
      <c r="F31" s="35"/>
      <c r="G31" s="43"/>
      <c r="H31" s="43"/>
      <c r="I31" s="5"/>
    </row>
    <row r="32" spans="3:8" ht="12.75">
      <c r="C32" s="2"/>
      <c r="F32" s="30"/>
      <c r="G32" s="39"/>
      <c r="H32" s="39"/>
    </row>
    <row r="33" spans="1:9" s="16" customFormat="1" ht="12.75">
      <c r="A33" s="17"/>
      <c r="B33" s="17"/>
      <c r="C33" s="4"/>
      <c r="D33" s="15"/>
      <c r="E33" s="25"/>
      <c r="F33" s="31"/>
      <c r="G33" s="40"/>
      <c r="H33" s="40"/>
      <c r="I33" s="5"/>
    </row>
    <row r="34" ht="12.75">
      <c r="C34" s="2"/>
    </row>
    <row r="35" ht="12.75">
      <c r="D35" s="17"/>
    </row>
    <row r="38" spans="1:9" s="16" customFormat="1" ht="12.75">
      <c r="A38" s="17"/>
      <c r="B38" s="17"/>
      <c r="C38" s="5"/>
      <c r="D38" s="17"/>
      <c r="E38" s="25"/>
      <c r="F38" s="35"/>
      <c r="G38" s="43"/>
      <c r="H38" s="43"/>
      <c r="I38" s="5"/>
    </row>
    <row r="39" ht="12.75">
      <c r="C39" s="2"/>
    </row>
    <row r="41" spans="1:9" s="16" customFormat="1" ht="12.75">
      <c r="A41" s="17"/>
      <c r="B41" s="17"/>
      <c r="C41" s="5"/>
      <c r="D41" s="15"/>
      <c r="E41" s="25"/>
      <c r="F41" s="35"/>
      <c r="G41" s="43"/>
      <c r="H41" s="43"/>
      <c r="I41" s="5"/>
    </row>
    <row r="42" ht="12.75">
      <c r="C42" s="2"/>
    </row>
    <row r="43" ht="12.75">
      <c r="D43" s="17"/>
    </row>
    <row r="46" spans="1:9" s="16" customFormat="1" ht="12.75">
      <c r="A46" s="17"/>
      <c r="B46" s="17"/>
      <c r="C46" s="5"/>
      <c r="D46" s="15"/>
      <c r="E46" s="25"/>
      <c r="F46" s="35"/>
      <c r="G46" s="43"/>
      <c r="H46" s="43"/>
      <c r="I46" s="5"/>
    </row>
    <row r="47" ht="12.75">
      <c r="C47" s="2"/>
    </row>
    <row r="48" ht="12.75">
      <c r="D48" s="17"/>
    </row>
    <row r="51" spans="1:9" s="16" customFormat="1" ht="12.75">
      <c r="A51" s="17"/>
      <c r="B51" s="17"/>
      <c r="C51" s="5"/>
      <c r="D51" s="15"/>
      <c r="E51" s="25"/>
      <c r="F51" s="35"/>
      <c r="G51" s="43"/>
      <c r="H51" s="43"/>
      <c r="I51" s="5"/>
    </row>
    <row r="52" spans="3:4" ht="12.75">
      <c r="C52" s="2"/>
      <c r="D52" s="17"/>
    </row>
    <row r="54" ht="12.75">
      <c r="D54" s="17"/>
    </row>
    <row r="55" spans="1:9" s="16" customFormat="1" ht="12.75">
      <c r="A55" s="17"/>
      <c r="B55" s="17"/>
      <c r="C55" s="5"/>
      <c r="D55" s="15"/>
      <c r="E55" s="25"/>
      <c r="F55" s="35"/>
      <c r="G55" s="43"/>
      <c r="H55" s="43"/>
      <c r="I55" s="5"/>
    </row>
    <row r="56" spans="3:8" ht="12.75">
      <c r="C56" s="2"/>
      <c r="F56" s="30"/>
      <c r="G56" s="39"/>
      <c r="H56" s="39"/>
    </row>
    <row r="57" spans="1:9" s="16" customFormat="1" ht="12.75">
      <c r="A57" s="17"/>
      <c r="B57" s="17"/>
      <c r="C57" s="4"/>
      <c r="D57" s="15"/>
      <c r="E57" s="25"/>
      <c r="F57" s="31"/>
      <c r="G57" s="40"/>
      <c r="H57" s="40"/>
      <c r="I57" s="5"/>
    </row>
    <row r="58" ht="12.75">
      <c r="C58" s="2"/>
    </row>
    <row r="60" ht="12.75">
      <c r="D60" s="17"/>
    </row>
    <row r="63" spans="1:9" s="16" customFormat="1" ht="12.75">
      <c r="A63" s="17"/>
      <c r="B63" s="17"/>
      <c r="C63" s="5"/>
      <c r="D63" s="15"/>
      <c r="E63" s="25"/>
      <c r="F63" s="35"/>
      <c r="G63" s="43"/>
      <c r="H63" s="43"/>
      <c r="I63" s="5"/>
    </row>
    <row r="64" ht="12.75">
      <c r="C64" s="2"/>
    </row>
    <row r="68" ht="12.75">
      <c r="D68" s="17"/>
    </row>
    <row r="71" spans="1:9" s="16" customFormat="1" ht="12.75">
      <c r="A71" s="17"/>
      <c r="B71" s="17"/>
      <c r="C71" s="5"/>
      <c r="D71" s="15"/>
      <c r="E71" s="25"/>
      <c r="F71" s="35"/>
      <c r="G71" s="43"/>
      <c r="H71" s="43"/>
      <c r="I71" s="5"/>
    </row>
    <row r="72" ht="12.75">
      <c r="C72" s="2"/>
    </row>
    <row r="73" ht="12.75">
      <c r="D73" s="17"/>
    </row>
    <row r="76" spans="1:9" s="16" customFormat="1" ht="12.75">
      <c r="A76" s="17"/>
      <c r="B76" s="17"/>
      <c r="C76" s="5"/>
      <c r="D76" s="17"/>
      <c r="E76" s="25"/>
      <c r="F76" s="35"/>
      <c r="G76" s="43"/>
      <c r="H76" s="43"/>
      <c r="I76" s="5"/>
    </row>
    <row r="77" ht="12.75">
      <c r="C77" s="2"/>
    </row>
    <row r="78" ht="12.75">
      <c r="D78" s="17"/>
    </row>
    <row r="79" spans="1:9" s="16" customFormat="1" ht="12.75">
      <c r="A79" s="17"/>
      <c r="B79" s="17"/>
      <c r="C79" s="5"/>
      <c r="D79" s="15"/>
      <c r="E79" s="25"/>
      <c r="F79" s="35"/>
      <c r="G79" s="43"/>
      <c r="H79" s="43"/>
      <c r="I79" s="5"/>
    </row>
    <row r="80" spans="3:8" ht="12.75">
      <c r="C80" s="2"/>
      <c r="F80" s="30"/>
      <c r="G80" s="39"/>
      <c r="H80" s="39"/>
    </row>
    <row r="81" spans="1:9" s="16" customFormat="1" ht="12.75">
      <c r="A81" s="17"/>
      <c r="B81" s="17"/>
      <c r="C81" s="4"/>
      <c r="D81" s="15"/>
      <c r="E81" s="25"/>
      <c r="F81" s="31"/>
      <c r="G81" s="40"/>
      <c r="H81" s="40"/>
      <c r="I81" s="5"/>
    </row>
    <row r="82" spans="3:4" ht="12.75">
      <c r="C82" s="2"/>
      <c r="D82" s="17"/>
    </row>
    <row r="84" ht="12.75">
      <c r="D84" s="17"/>
    </row>
    <row r="85" spans="1:9" s="16" customFormat="1" ht="12.75">
      <c r="A85" s="17"/>
      <c r="B85" s="17"/>
      <c r="C85" s="5"/>
      <c r="D85" s="15"/>
      <c r="E85" s="25"/>
      <c r="F85" s="35"/>
      <c r="G85" s="43"/>
      <c r="H85" s="43"/>
      <c r="I85" s="5"/>
    </row>
    <row r="86" spans="3:8" ht="12.75">
      <c r="C86" s="2"/>
      <c r="F86" s="30"/>
      <c r="G86" s="39"/>
      <c r="H86" s="39"/>
    </row>
    <row r="87" spans="1:9" s="16" customFormat="1" ht="12.75">
      <c r="A87" s="17"/>
      <c r="B87" s="17"/>
      <c r="C87" s="4"/>
      <c r="D87" s="15"/>
      <c r="E87" s="25"/>
      <c r="F87" s="31"/>
      <c r="G87" s="40"/>
      <c r="H87" s="40"/>
      <c r="I87" s="5"/>
    </row>
    <row r="88" spans="3:4" ht="12.75">
      <c r="C88" s="2"/>
      <c r="D88" s="17"/>
    </row>
    <row r="91" spans="1:9" s="16" customFormat="1" ht="12.75">
      <c r="A91" s="17"/>
      <c r="B91" s="17"/>
      <c r="C91" s="5"/>
      <c r="D91" s="15"/>
      <c r="E91" s="25"/>
      <c r="F91" s="35"/>
      <c r="G91" s="43"/>
      <c r="H91" s="43"/>
      <c r="I91" s="5"/>
    </row>
    <row r="92" spans="3:4" ht="12.75">
      <c r="C92" s="2"/>
      <c r="D92" s="17"/>
    </row>
    <row r="94" ht="12.75">
      <c r="D94" s="17"/>
    </row>
    <row r="95" spans="1:9" s="16" customFormat="1" ht="12.75">
      <c r="A95" s="17"/>
      <c r="B95" s="17"/>
      <c r="C95" s="5"/>
      <c r="D95" s="15"/>
      <c r="E95" s="25"/>
      <c r="F95" s="35"/>
      <c r="G95" s="43"/>
      <c r="H95" s="43"/>
      <c r="I95" s="5"/>
    </row>
    <row r="96" spans="3:8" ht="12.75">
      <c r="C96" s="2"/>
      <c r="F96" s="30"/>
      <c r="G96" s="39"/>
      <c r="H96" s="39"/>
    </row>
    <row r="97" spans="1:9" s="16" customFormat="1" ht="12.75">
      <c r="A97" s="17"/>
      <c r="B97" s="17"/>
      <c r="C97" s="4"/>
      <c r="D97" s="15"/>
      <c r="E97" s="25"/>
      <c r="F97" s="31"/>
      <c r="G97" s="40"/>
      <c r="H97" s="40"/>
      <c r="I97" s="5"/>
    </row>
    <row r="98" spans="3:4" ht="12.75">
      <c r="C98" s="2"/>
      <c r="D98" s="17"/>
    </row>
    <row r="101" spans="1:9" s="16" customFormat="1" ht="12.75">
      <c r="A101" s="17"/>
      <c r="B101" s="17"/>
      <c r="C101" s="5"/>
      <c r="D101" s="15"/>
      <c r="E101" s="25"/>
      <c r="F101" s="35"/>
      <c r="G101" s="43"/>
      <c r="H101" s="43"/>
      <c r="I101" s="5"/>
    </row>
    <row r="102" spans="3:4" ht="12.75">
      <c r="C102" s="2"/>
      <c r="D102" s="17"/>
    </row>
    <row r="105" spans="1:9" s="16" customFormat="1" ht="12.75">
      <c r="A105" s="17"/>
      <c r="B105" s="17"/>
      <c r="C105" s="5"/>
      <c r="D105" s="17"/>
      <c r="E105" s="25"/>
      <c r="F105" s="35"/>
      <c r="G105" s="43"/>
      <c r="H105" s="43"/>
      <c r="I105" s="5"/>
    </row>
    <row r="106" ht="12.75">
      <c r="C106" s="2"/>
    </row>
    <row r="107" ht="12.75">
      <c r="D107" s="17"/>
    </row>
    <row r="108" spans="1:9" s="16" customFormat="1" ht="12.75">
      <c r="A108" s="17"/>
      <c r="B108" s="17"/>
      <c r="C108" s="5"/>
      <c r="D108" s="15"/>
      <c r="E108" s="25"/>
      <c r="F108" s="35"/>
      <c r="G108" s="43"/>
      <c r="H108" s="43"/>
      <c r="I108" s="5"/>
    </row>
    <row r="109" spans="3:8" ht="12.75">
      <c r="C109" s="2"/>
      <c r="F109" s="30"/>
      <c r="G109" s="39"/>
      <c r="H109" s="39"/>
    </row>
    <row r="110" spans="1:9" s="16" customFormat="1" ht="12.75">
      <c r="A110" s="17"/>
      <c r="B110" s="17"/>
      <c r="C110" s="4"/>
      <c r="D110" s="15"/>
      <c r="E110" s="25"/>
      <c r="F110" s="31"/>
      <c r="G110" s="40"/>
      <c r="H110" s="40"/>
      <c r="I110" s="5"/>
    </row>
    <row r="111" ht="12.75">
      <c r="C111" s="2"/>
    </row>
    <row r="112" spans="3:6" ht="12.75">
      <c r="C112" s="78"/>
      <c r="D112" s="79"/>
      <c r="E112" s="80"/>
      <c r="F112" s="81"/>
    </row>
    <row r="113" spans="3:6" ht="12.75">
      <c r="C113" s="78"/>
      <c r="D113" s="82"/>
      <c r="E113" s="80"/>
      <c r="F113" s="81"/>
    </row>
    <row r="114" spans="3:6" ht="12.75">
      <c r="C114" s="78"/>
      <c r="D114" s="82"/>
      <c r="E114" s="80"/>
      <c r="F114" s="81"/>
    </row>
    <row r="115" spans="3:6" ht="12.75">
      <c r="C115" s="78"/>
      <c r="D115" s="82"/>
      <c r="E115" s="80"/>
      <c r="F115" s="81"/>
    </row>
    <row r="116" spans="3:6" ht="17.25" customHeight="1">
      <c r="C116" s="83"/>
      <c r="D116" s="82"/>
      <c r="E116" s="80"/>
      <c r="F116" s="81"/>
    </row>
    <row r="117" spans="3:6" ht="17.25" customHeight="1">
      <c r="C117" s="83"/>
      <c r="D117" s="82"/>
      <c r="E117" s="80"/>
      <c r="F117" s="81"/>
    </row>
    <row r="118" spans="3:6" ht="17.25" customHeight="1">
      <c r="C118" s="83"/>
      <c r="D118" s="82"/>
      <c r="E118" s="80"/>
      <c r="F118" s="81"/>
    </row>
    <row r="119" spans="3:6" ht="17.25" customHeight="1">
      <c r="C119" s="83"/>
      <c r="D119" s="82"/>
      <c r="E119" s="80"/>
      <c r="F119" s="81"/>
    </row>
    <row r="120" spans="3:6" ht="17.25" customHeight="1">
      <c r="C120" s="83"/>
      <c r="D120" s="82"/>
      <c r="E120" s="80"/>
      <c r="F120" s="81"/>
    </row>
    <row r="121" spans="3:6" ht="17.25" customHeight="1">
      <c r="C121" s="83"/>
      <c r="D121" s="82"/>
      <c r="E121" s="80"/>
      <c r="F121" s="81"/>
    </row>
    <row r="122" spans="3:6" ht="17.25" customHeight="1">
      <c r="C122" s="84"/>
      <c r="D122" s="82"/>
      <c r="E122" s="80"/>
      <c r="F122" s="81"/>
    </row>
    <row r="123" spans="3:6" ht="17.25" customHeight="1">
      <c r="C123" s="84"/>
      <c r="D123" s="82"/>
      <c r="E123" s="80"/>
      <c r="F123" s="81"/>
    </row>
    <row r="124" spans="3:6" ht="17.25" customHeight="1">
      <c r="C124" s="84"/>
      <c r="D124" s="79"/>
      <c r="E124" s="80"/>
      <c r="F124" s="81"/>
    </row>
    <row r="125" spans="3:6" ht="17.25" customHeight="1">
      <c r="C125" s="84"/>
      <c r="D125" s="79"/>
      <c r="E125" s="80"/>
      <c r="F125" s="81"/>
    </row>
    <row r="126" ht="17.25" customHeight="1">
      <c r="C126" s="47"/>
    </row>
    <row r="128" ht="17.25" customHeight="1">
      <c r="F128" s="30"/>
    </row>
  </sheetData>
  <sheetProtection/>
  <mergeCells count="1">
    <mergeCell ref="C5:D5"/>
  </mergeCells>
  <printOptions/>
  <pageMargins left="0.9055118110236221" right="0.2755905511811024" top="0.7874015748031497" bottom="0.3937007874015748" header="0" footer="0.1968503937007874"/>
  <pageSetup fitToHeight="50" horizontalDpi="600" verticalDpi="600" orientation="portrait" paperSize="9" scale="73" r:id="rId2"/>
  <headerFooter>
    <oddHeader>&amp;R&amp;G</oddHeader>
    <oddFooter>&amp;R&amp;P</oddFooter>
  </headerFooter>
  <rowBreaks count="2" manualBreakCount="2">
    <brk id="48" max="255" man="1"/>
    <brk id="9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showZeros="0" zoomScaleSheetLayoutView="100" zoomScalePageLayoutView="0" workbookViewId="0" topLeftCell="A1">
      <pane ySplit="7" topLeftCell="A8" activePane="bottomLeft" state="frozen"/>
      <selection pane="topLeft" activeCell="A7" sqref="A7"/>
      <selection pane="bottomLeft" activeCell="G9" sqref="G9"/>
    </sheetView>
  </sheetViews>
  <sheetFormatPr defaultColWidth="9.140625" defaultRowHeight="12.75"/>
  <cols>
    <col min="1" max="1" width="10.28125" style="15" customWidth="1"/>
    <col min="2" max="2" width="10.7109375" style="15" customWidth="1"/>
    <col min="3" max="3" width="40.140625" style="3" customWidth="1"/>
    <col min="4" max="4" width="14.7109375" style="15" customWidth="1"/>
    <col min="5" max="5" width="12.7109375" style="22" customWidth="1"/>
    <col min="6" max="6" width="15.7109375" style="32" customWidth="1"/>
    <col min="7" max="7" width="13.8515625" style="36" customWidth="1"/>
    <col min="8" max="8" width="2.421875" style="36" customWidth="1"/>
    <col min="9" max="9" width="2.7109375" style="14" customWidth="1"/>
    <col min="10" max="10" width="9.140625" style="30" customWidth="1"/>
    <col min="11" max="11" width="45.00390625" style="14" customWidth="1"/>
    <col min="12" max="16384" width="9.140625" style="14" customWidth="1"/>
  </cols>
  <sheetData>
    <row r="1" spans="1:10" s="21" customFormat="1" ht="15" customHeight="1">
      <c r="A1" s="77" t="s">
        <v>35</v>
      </c>
      <c r="B1" s="76" t="s">
        <v>96</v>
      </c>
      <c r="C1" s="64"/>
      <c r="D1" s="65"/>
      <c r="E1" s="66"/>
      <c r="F1" s="67"/>
      <c r="G1" s="68"/>
      <c r="H1" s="68"/>
      <c r="J1" s="30"/>
    </row>
    <row r="2" spans="1:10" s="21" customFormat="1" ht="15" customHeight="1">
      <c r="A2" s="62"/>
      <c r="B2" s="87" t="s">
        <v>97</v>
      </c>
      <c r="C2" s="69"/>
      <c r="D2" s="65"/>
      <c r="E2" s="66"/>
      <c r="F2" s="67"/>
      <c r="G2" s="68"/>
      <c r="H2" s="68"/>
      <c r="J2" s="30"/>
    </row>
    <row r="3" spans="1:10" s="21" customFormat="1" ht="15" customHeight="1">
      <c r="A3" s="62" t="s">
        <v>36</v>
      </c>
      <c r="B3" s="63" t="s">
        <v>98</v>
      </c>
      <c r="C3" s="64"/>
      <c r="D3" s="65"/>
      <c r="E3" s="66"/>
      <c r="F3" s="67"/>
      <c r="G3" s="68"/>
      <c r="H3" s="68"/>
      <c r="J3" s="30"/>
    </row>
    <row r="4" spans="1:10" s="21" customFormat="1" ht="15" customHeight="1">
      <c r="A4" s="62"/>
      <c r="B4" s="63"/>
      <c r="C4" s="64"/>
      <c r="D4" s="65"/>
      <c r="E4" s="66"/>
      <c r="F4" s="67"/>
      <c r="G4" s="68"/>
      <c r="H4" s="68"/>
      <c r="J4" s="30"/>
    </row>
    <row r="5" spans="1:10" s="21" customFormat="1" ht="19.5" customHeight="1">
      <c r="A5" s="62" t="s">
        <v>37</v>
      </c>
      <c r="B5" s="63" t="s">
        <v>63</v>
      </c>
      <c r="C5" s="99" t="s">
        <v>106</v>
      </c>
      <c r="D5" s="99"/>
      <c r="E5" s="99"/>
      <c r="F5" s="99"/>
      <c r="G5" s="99"/>
      <c r="H5" s="91"/>
      <c r="J5" s="30"/>
    </row>
    <row r="6" spans="1:10" s="9" customFormat="1" ht="9.75" customHeight="1">
      <c r="A6" s="10"/>
      <c r="B6" s="10"/>
      <c r="C6" s="1"/>
      <c r="D6" s="10"/>
      <c r="E6" s="23"/>
      <c r="F6" s="28"/>
      <c r="G6" s="37"/>
      <c r="H6" s="37"/>
      <c r="J6" s="30"/>
    </row>
    <row r="7" spans="1:10" s="44" customFormat="1" ht="31.5" customHeight="1">
      <c r="A7" s="71" t="s">
        <v>0</v>
      </c>
      <c r="B7" s="71" t="s">
        <v>3</v>
      </c>
      <c r="C7" s="72" t="s">
        <v>2</v>
      </c>
      <c r="D7" s="71" t="s">
        <v>4</v>
      </c>
      <c r="E7" s="73" t="s">
        <v>1</v>
      </c>
      <c r="F7" s="74" t="s">
        <v>5</v>
      </c>
      <c r="G7" s="75" t="s">
        <v>32</v>
      </c>
      <c r="H7" s="70"/>
      <c r="J7" s="30"/>
    </row>
    <row r="8" spans="1:10" s="11" customFormat="1" ht="9.75" customHeight="1">
      <c r="A8" s="12"/>
      <c r="B8" s="12"/>
      <c r="C8" s="20"/>
      <c r="D8" s="12"/>
      <c r="E8" s="24"/>
      <c r="F8" s="29"/>
      <c r="G8" s="38"/>
      <c r="H8" s="38"/>
      <c r="J8" s="30"/>
    </row>
    <row r="9" spans="3:8" ht="12.75">
      <c r="C9" s="2" t="s">
        <v>6</v>
      </c>
      <c r="F9" s="30" t="s">
        <v>29</v>
      </c>
      <c r="G9" s="39">
        <f>+SUM(G12:G25)</f>
        <v>0</v>
      </c>
      <c r="H9" s="39"/>
    </row>
    <row r="10" spans="1:10" s="16" customFormat="1" ht="12.75">
      <c r="A10" s="17"/>
      <c r="B10" s="17"/>
      <c r="C10" s="4"/>
      <c r="D10" s="17"/>
      <c r="E10" s="25"/>
      <c r="F10" s="31"/>
      <c r="G10" s="40"/>
      <c r="H10" s="40"/>
      <c r="J10" s="30"/>
    </row>
    <row r="11" ht="12.75">
      <c r="C11" s="2" t="s">
        <v>7</v>
      </c>
    </row>
    <row r="12" spans="1:8" ht="25.5">
      <c r="A12" s="18" t="s">
        <v>8</v>
      </c>
      <c r="B12" s="58" t="s">
        <v>51</v>
      </c>
      <c r="C12" s="59" t="s">
        <v>50</v>
      </c>
      <c r="D12" s="58" t="s">
        <v>13</v>
      </c>
      <c r="E12" s="53">
        <v>12</v>
      </c>
      <c r="F12" s="92"/>
      <c r="G12" s="57">
        <f>ROUND(E12*F12,2)</f>
        <v>0</v>
      </c>
      <c r="H12" s="41"/>
    </row>
    <row r="13" spans="1:7" ht="25.5">
      <c r="A13" s="15" t="s">
        <v>9</v>
      </c>
      <c r="B13" s="51" t="s">
        <v>38</v>
      </c>
      <c r="C13" s="52" t="s">
        <v>39</v>
      </c>
      <c r="D13" s="51" t="s">
        <v>13</v>
      </c>
      <c r="E13" s="53">
        <v>8</v>
      </c>
      <c r="F13" s="54"/>
      <c r="G13" s="36">
        <f>ROUND(E13*F13,2)</f>
        <v>0</v>
      </c>
    </row>
    <row r="14" spans="1:10" s="16" customFormat="1" ht="12.75">
      <c r="A14" s="19"/>
      <c r="B14" s="19"/>
      <c r="C14" s="7"/>
      <c r="D14" s="19"/>
      <c r="E14" s="25"/>
      <c r="F14" s="93"/>
      <c r="G14" s="42"/>
      <c r="H14" s="42"/>
      <c r="J14" s="30"/>
    </row>
    <row r="15" spans="1:8" ht="12.75">
      <c r="A15" s="18"/>
      <c r="B15" s="18"/>
      <c r="C15" s="8" t="s">
        <v>14</v>
      </c>
      <c r="D15" s="18"/>
      <c r="E15" s="25"/>
      <c r="F15" s="92"/>
      <c r="G15" s="41"/>
      <c r="H15" s="41"/>
    </row>
    <row r="16" spans="1:8" ht="38.25">
      <c r="A16" s="18" t="s">
        <v>8</v>
      </c>
      <c r="B16" s="58" t="s">
        <v>74</v>
      </c>
      <c r="C16" s="59" t="s">
        <v>75</v>
      </c>
      <c r="D16" s="18" t="s">
        <v>15</v>
      </c>
      <c r="E16" s="25">
        <v>5</v>
      </c>
      <c r="F16" s="92"/>
      <c r="G16" s="57">
        <f aca="true" t="shared" si="0" ref="G16:G23">ROUND(E16*F16,2)</f>
        <v>0</v>
      </c>
      <c r="H16" s="41"/>
    </row>
    <row r="17" spans="1:8" ht="25.5">
      <c r="A17" s="58" t="s">
        <v>9</v>
      </c>
      <c r="B17" s="58" t="s">
        <v>76</v>
      </c>
      <c r="C17" s="59" t="s">
        <v>77</v>
      </c>
      <c r="D17" s="58" t="s">
        <v>13</v>
      </c>
      <c r="E17" s="25">
        <v>2</v>
      </c>
      <c r="F17" s="92"/>
      <c r="G17" s="57">
        <f t="shared" si="0"/>
        <v>0</v>
      </c>
      <c r="H17" s="41"/>
    </row>
    <row r="18" spans="1:8" ht="12.75">
      <c r="A18" s="58" t="s">
        <v>11</v>
      </c>
      <c r="B18" s="58" t="s">
        <v>78</v>
      </c>
      <c r="C18" s="59" t="s">
        <v>79</v>
      </c>
      <c r="D18" s="58" t="s">
        <v>10</v>
      </c>
      <c r="E18" s="25">
        <v>4</v>
      </c>
      <c r="F18" s="92"/>
      <c r="G18" s="57">
        <f t="shared" si="0"/>
        <v>0</v>
      </c>
      <c r="H18" s="41"/>
    </row>
    <row r="19" spans="1:8" ht="25.5">
      <c r="A19" s="58" t="s">
        <v>12</v>
      </c>
      <c r="B19" s="89" t="s">
        <v>100</v>
      </c>
      <c r="C19" s="90" t="s">
        <v>101</v>
      </c>
      <c r="D19" s="58" t="s">
        <v>15</v>
      </c>
      <c r="E19" s="53">
        <v>30</v>
      </c>
      <c r="F19" s="92"/>
      <c r="G19" s="57">
        <f>ROUND(E19*F19,2)</f>
        <v>0</v>
      </c>
      <c r="H19" s="41"/>
    </row>
    <row r="20" spans="1:8" ht="51">
      <c r="A20" s="58" t="s">
        <v>12</v>
      </c>
      <c r="B20" s="89" t="s">
        <v>107</v>
      </c>
      <c r="C20" s="90" t="s">
        <v>108</v>
      </c>
      <c r="D20" s="58" t="s">
        <v>16</v>
      </c>
      <c r="E20" s="53">
        <v>11</v>
      </c>
      <c r="F20" s="92"/>
      <c r="G20" s="57">
        <f>ROUND(E20*F20,2)</f>
        <v>0</v>
      </c>
      <c r="H20" s="41"/>
    </row>
    <row r="21" spans="1:8" ht="12.75">
      <c r="A21" s="18"/>
      <c r="B21" s="18"/>
      <c r="C21" s="6"/>
      <c r="D21" s="18"/>
      <c r="E21" s="25"/>
      <c r="F21" s="92"/>
      <c r="G21" s="57">
        <f t="shared" si="0"/>
        <v>0</v>
      </c>
      <c r="H21" s="41"/>
    </row>
    <row r="22" spans="1:11" ht="12.75">
      <c r="A22" s="18"/>
      <c r="B22" s="18"/>
      <c r="C22" s="8" t="s">
        <v>40</v>
      </c>
      <c r="D22" s="18"/>
      <c r="E22" s="25"/>
      <c r="F22" s="92"/>
      <c r="G22" s="57">
        <f t="shared" si="0"/>
        <v>0</v>
      </c>
      <c r="H22" s="41"/>
      <c r="K22" s="61"/>
    </row>
    <row r="23" spans="1:11" s="16" customFormat="1" ht="63.75">
      <c r="A23" s="58" t="s">
        <v>8</v>
      </c>
      <c r="B23" s="58" t="s">
        <v>41</v>
      </c>
      <c r="C23" s="59" t="s">
        <v>109</v>
      </c>
      <c r="D23" s="58" t="s">
        <v>15</v>
      </c>
      <c r="E23" s="53">
        <v>32</v>
      </c>
      <c r="F23" s="92"/>
      <c r="G23" s="57">
        <f t="shared" si="0"/>
        <v>0</v>
      </c>
      <c r="H23" s="43"/>
      <c r="I23" s="39">
        <f>+SUM(I26:I45)</f>
        <v>0</v>
      </c>
      <c r="J23" s="30"/>
      <c r="K23" s="39"/>
    </row>
    <row r="24" spans="1:11" s="16" customFormat="1" ht="25.5">
      <c r="A24" s="58" t="s">
        <v>9</v>
      </c>
      <c r="B24" s="58" t="s">
        <v>103</v>
      </c>
      <c r="C24" s="59" t="s">
        <v>102</v>
      </c>
      <c r="D24" s="58" t="s">
        <v>99</v>
      </c>
      <c r="E24" s="53">
        <v>1</v>
      </c>
      <c r="F24" s="92"/>
      <c r="G24" s="57">
        <f>ROUND(E24*F24,2)</f>
        <v>0</v>
      </c>
      <c r="H24" s="43"/>
      <c r="I24" s="39"/>
      <c r="J24" s="30"/>
      <c r="K24" s="39"/>
    </row>
    <row r="25" spans="1:11" s="16" customFormat="1" ht="25.5">
      <c r="A25" s="58" t="s">
        <v>11</v>
      </c>
      <c r="B25" s="58" t="s">
        <v>81</v>
      </c>
      <c r="C25" s="59" t="s">
        <v>80</v>
      </c>
      <c r="D25" s="58" t="s">
        <v>99</v>
      </c>
      <c r="E25" s="53">
        <v>1</v>
      </c>
      <c r="F25" s="92"/>
      <c r="G25" s="57">
        <f>ROUND(E25*F25,2)</f>
        <v>0</v>
      </c>
      <c r="H25" s="43"/>
      <c r="I25" s="39"/>
      <c r="J25" s="30"/>
      <c r="K25" s="39"/>
    </row>
    <row r="26" spans="1:8" ht="12.75">
      <c r="A26" s="17"/>
      <c r="B26" s="17"/>
      <c r="C26" s="5"/>
      <c r="D26" s="17"/>
      <c r="F26" s="35"/>
      <c r="G26" s="43"/>
      <c r="H26" s="39"/>
    </row>
    <row r="27" spans="1:10" s="16" customFormat="1" ht="12.75">
      <c r="A27" s="15"/>
      <c r="B27" s="15"/>
      <c r="C27" s="2" t="s">
        <v>18</v>
      </c>
      <c r="D27" s="15"/>
      <c r="E27" s="25"/>
      <c r="F27" s="30" t="s">
        <v>30</v>
      </c>
      <c r="G27" s="39">
        <f>+SUM(G30:G45)</f>
        <v>0</v>
      </c>
      <c r="H27" s="40"/>
      <c r="J27" s="30"/>
    </row>
    <row r="28" spans="1:11" ht="12.75">
      <c r="A28" s="17"/>
      <c r="B28" s="17"/>
      <c r="C28" s="4"/>
      <c r="D28" s="17"/>
      <c r="E28" s="25"/>
      <c r="F28" s="31"/>
      <c r="G28" s="40"/>
      <c r="J28" s="54"/>
      <c r="K28" s="56"/>
    </row>
    <row r="29" spans="3:11" ht="12.75">
      <c r="C29" s="2" t="s">
        <v>19</v>
      </c>
      <c r="E29" s="25"/>
      <c r="J29" s="54"/>
      <c r="K29" s="56"/>
    </row>
    <row r="30" spans="1:11" ht="25.5">
      <c r="A30" s="15" t="s">
        <v>8</v>
      </c>
      <c r="B30" s="51" t="s">
        <v>52</v>
      </c>
      <c r="C30" s="52" t="s">
        <v>90</v>
      </c>
      <c r="D30" s="15" t="s">
        <v>16</v>
      </c>
      <c r="E30" s="53">
        <v>45</v>
      </c>
      <c r="F30" s="54"/>
      <c r="G30" s="36">
        <f>ROUND(E30*F30,2)</f>
        <v>0</v>
      </c>
      <c r="J30" s="54"/>
      <c r="K30" s="56"/>
    </row>
    <row r="31" spans="1:10" s="16" customFormat="1" ht="25.5">
      <c r="A31" s="15" t="s">
        <v>9</v>
      </c>
      <c r="B31" s="51" t="s">
        <v>53</v>
      </c>
      <c r="C31" s="52" t="s">
        <v>61</v>
      </c>
      <c r="D31" s="15" t="s">
        <v>16</v>
      </c>
      <c r="E31" s="53">
        <v>15</v>
      </c>
      <c r="F31" s="54"/>
      <c r="G31" s="36">
        <f>ROUND(E31*F31,2)</f>
        <v>0</v>
      </c>
      <c r="H31" s="43"/>
      <c r="J31" s="30"/>
    </row>
    <row r="32" spans="1:7" ht="12.75">
      <c r="A32" s="17"/>
      <c r="B32" s="17"/>
      <c r="C32" s="5"/>
      <c r="D32" s="17"/>
      <c r="E32" s="85"/>
      <c r="F32" s="94"/>
      <c r="G32" s="43"/>
    </row>
    <row r="33" spans="3:6" ht="12.75">
      <c r="C33" s="2" t="s">
        <v>20</v>
      </c>
      <c r="E33" s="85"/>
      <c r="F33" s="54"/>
    </row>
    <row r="34" spans="1:7" ht="25.5">
      <c r="A34" s="15" t="s">
        <v>8</v>
      </c>
      <c r="B34" s="51" t="s">
        <v>55</v>
      </c>
      <c r="C34" s="52" t="s">
        <v>54</v>
      </c>
      <c r="D34" s="15" t="s">
        <v>15</v>
      </c>
      <c r="E34" s="53">
        <v>14</v>
      </c>
      <c r="F34" s="54"/>
      <c r="G34" s="36">
        <f>ROUND(E34*F34,2)</f>
        <v>0</v>
      </c>
    </row>
    <row r="35" spans="5:6" ht="12.75">
      <c r="E35" s="85"/>
      <c r="F35" s="54"/>
    </row>
    <row r="36" spans="1:10" s="56" customFormat="1" ht="39.75" customHeight="1">
      <c r="A36" s="15"/>
      <c r="B36" s="15"/>
      <c r="C36" s="2" t="s">
        <v>21</v>
      </c>
      <c r="D36" s="15"/>
      <c r="E36" s="85"/>
      <c r="F36" s="54"/>
      <c r="G36" s="36"/>
      <c r="J36" s="30"/>
    </row>
    <row r="37" spans="1:10" s="16" customFormat="1" ht="76.5">
      <c r="A37" s="51" t="s">
        <v>8</v>
      </c>
      <c r="B37" s="51" t="s">
        <v>56</v>
      </c>
      <c r="C37" s="52" t="s">
        <v>105</v>
      </c>
      <c r="D37" s="51" t="s">
        <v>16</v>
      </c>
      <c r="E37" s="53">
        <v>40</v>
      </c>
      <c r="F37" s="54"/>
      <c r="G37" s="36">
        <f>E37*F37</f>
        <v>0</v>
      </c>
      <c r="H37" s="43"/>
      <c r="J37" s="30"/>
    </row>
    <row r="38" spans="1:10" s="16" customFormat="1" ht="12.75">
      <c r="A38" s="51"/>
      <c r="B38" s="51"/>
      <c r="C38" s="52"/>
      <c r="D38" s="51"/>
      <c r="E38" s="53"/>
      <c r="F38" s="54"/>
      <c r="G38" s="36"/>
      <c r="H38" s="43"/>
      <c r="J38" s="30"/>
    </row>
    <row r="39" spans="1:10" s="16" customFormat="1" ht="12.75">
      <c r="A39" s="15"/>
      <c r="B39" s="15"/>
      <c r="C39" s="2" t="s">
        <v>22</v>
      </c>
      <c r="D39" s="15"/>
      <c r="E39" s="85"/>
      <c r="F39" s="54"/>
      <c r="G39" s="36"/>
      <c r="H39" s="43"/>
      <c r="J39" s="30"/>
    </row>
    <row r="40" spans="1:10" s="16" customFormat="1" ht="25.5">
      <c r="A40" s="15" t="s">
        <v>8</v>
      </c>
      <c r="B40" s="15" t="s">
        <v>23</v>
      </c>
      <c r="C40" s="52" t="s">
        <v>24</v>
      </c>
      <c r="D40" s="15" t="s">
        <v>15</v>
      </c>
      <c r="E40" s="53">
        <v>15</v>
      </c>
      <c r="F40" s="54"/>
      <c r="G40" s="36">
        <f>ROUND(E40*F40,2)</f>
        <v>0</v>
      </c>
      <c r="H40" s="43"/>
      <c r="J40" s="30"/>
    </row>
    <row r="41" spans="1:10" s="16" customFormat="1" ht="12.75">
      <c r="A41" s="15" t="s">
        <v>9</v>
      </c>
      <c r="B41" s="15" t="s">
        <v>25</v>
      </c>
      <c r="C41" s="52" t="s">
        <v>26</v>
      </c>
      <c r="D41" s="15" t="s">
        <v>15</v>
      </c>
      <c r="E41" s="53">
        <v>15</v>
      </c>
      <c r="F41" s="54"/>
      <c r="G41" s="36">
        <f>ROUND(E41*F41,2)</f>
        <v>0</v>
      </c>
      <c r="H41" s="43"/>
      <c r="J41" s="30"/>
    </row>
    <row r="42" spans="1:10" s="16" customFormat="1" ht="12.75">
      <c r="A42" s="15"/>
      <c r="B42" s="15"/>
      <c r="C42" s="52"/>
      <c r="D42" s="15"/>
      <c r="E42" s="25"/>
      <c r="F42" s="32"/>
      <c r="G42" s="36"/>
      <c r="H42" s="43"/>
      <c r="J42" s="30"/>
    </row>
    <row r="43" spans="1:10" s="16" customFormat="1" ht="25.5">
      <c r="A43" s="15"/>
      <c r="B43" s="15"/>
      <c r="C43" s="2" t="s">
        <v>27</v>
      </c>
      <c r="D43" s="15"/>
      <c r="E43" s="25"/>
      <c r="F43" s="32"/>
      <c r="G43" s="36"/>
      <c r="H43" s="43"/>
      <c r="J43" s="30"/>
    </row>
    <row r="44" spans="1:10" s="16" customFormat="1" ht="76.5">
      <c r="A44" s="15" t="s">
        <v>8</v>
      </c>
      <c r="B44" s="50" t="s">
        <v>93</v>
      </c>
      <c r="C44" s="60" t="s">
        <v>94</v>
      </c>
      <c r="D44" s="50" t="s">
        <v>16</v>
      </c>
      <c r="E44" s="53">
        <v>10</v>
      </c>
      <c r="F44" s="94"/>
      <c r="G44" s="36">
        <f>ROUND(E44*F44,2)</f>
        <v>0</v>
      </c>
      <c r="H44" s="43"/>
      <c r="J44" s="30"/>
    </row>
    <row r="45" spans="1:10" s="16" customFormat="1" ht="63.75">
      <c r="A45" s="50" t="s">
        <v>9</v>
      </c>
      <c r="B45" s="50" t="s">
        <v>93</v>
      </c>
      <c r="C45" s="60" t="s">
        <v>95</v>
      </c>
      <c r="D45" s="50" t="s">
        <v>16</v>
      </c>
      <c r="E45" s="53">
        <v>10</v>
      </c>
      <c r="F45" s="94"/>
      <c r="G45" s="36">
        <f>ROUND(E45*F45,2)</f>
        <v>0</v>
      </c>
      <c r="H45" s="43"/>
      <c r="J45" s="30"/>
    </row>
    <row r="46" spans="1:10" s="16" customFormat="1" ht="12.75">
      <c r="A46" s="15"/>
      <c r="B46" s="51"/>
      <c r="C46" s="60"/>
      <c r="D46" s="51"/>
      <c r="E46" s="25"/>
      <c r="F46" s="32"/>
      <c r="G46" s="36"/>
      <c r="H46" s="40"/>
      <c r="J46" s="30"/>
    </row>
    <row r="47" spans="3:7" ht="12.75">
      <c r="C47" s="2" t="s">
        <v>126</v>
      </c>
      <c r="E47" s="25"/>
      <c r="F47" s="30" t="s">
        <v>31</v>
      </c>
      <c r="G47" s="39">
        <f>SUM(G49:G50)</f>
        <v>0</v>
      </c>
    </row>
    <row r="48" spans="3:5" ht="12.75">
      <c r="C48" s="2" t="s">
        <v>127</v>
      </c>
      <c r="E48" s="25"/>
    </row>
    <row r="49" spans="1:7" ht="58.5" customHeight="1">
      <c r="A49" s="15" t="s">
        <v>8</v>
      </c>
      <c r="B49" s="50" t="s">
        <v>110</v>
      </c>
      <c r="C49" s="60" t="s">
        <v>111</v>
      </c>
      <c r="D49" s="50" t="s">
        <v>15</v>
      </c>
      <c r="E49" s="53">
        <v>30</v>
      </c>
      <c r="F49" s="94"/>
      <c r="G49" s="36">
        <f>ROUND(E49*F49,2)</f>
        <v>0</v>
      </c>
    </row>
    <row r="50" spans="2:6" ht="13.5" customHeight="1">
      <c r="B50" s="50"/>
      <c r="C50" s="60"/>
      <c r="D50" s="50"/>
      <c r="E50" s="53"/>
      <c r="F50" s="94"/>
    </row>
    <row r="51" spans="3:10" ht="12.75">
      <c r="C51" s="2" t="s">
        <v>128</v>
      </c>
      <c r="E51" s="25"/>
      <c r="F51" s="30" t="s">
        <v>48</v>
      </c>
      <c r="G51" s="39">
        <f>+SUM(G54:G82)</f>
        <v>0</v>
      </c>
      <c r="J51" s="54"/>
    </row>
    <row r="52" spans="1:7" ht="12.75">
      <c r="A52" s="17"/>
      <c r="B52" s="17"/>
      <c r="C52" s="4"/>
      <c r="D52" s="17"/>
      <c r="E52" s="25"/>
      <c r="F52" s="31"/>
      <c r="G52" s="40"/>
    </row>
    <row r="53" spans="3:5" ht="12.75">
      <c r="C53" s="2" t="s">
        <v>129</v>
      </c>
      <c r="E53" s="25"/>
    </row>
    <row r="54" spans="1:7" ht="25.5">
      <c r="A54" s="51" t="s">
        <v>8</v>
      </c>
      <c r="B54" s="51" t="s">
        <v>62</v>
      </c>
      <c r="C54" s="60" t="s">
        <v>49</v>
      </c>
      <c r="D54" s="51" t="s">
        <v>15</v>
      </c>
      <c r="E54" s="53">
        <v>10</v>
      </c>
      <c r="F54" s="54"/>
      <c r="G54" s="36">
        <f>ROUND(E54*F54,2)</f>
        <v>0</v>
      </c>
    </row>
    <row r="55" spans="1:7" ht="38.25">
      <c r="A55" s="51" t="s">
        <v>9</v>
      </c>
      <c r="B55" s="51" t="s">
        <v>113</v>
      </c>
      <c r="C55" s="60" t="s">
        <v>112</v>
      </c>
      <c r="D55" s="51" t="s">
        <v>15</v>
      </c>
      <c r="E55" s="53">
        <v>36</v>
      </c>
      <c r="F55" s="54"/>
      <c r="G55" s="36">
        <f>ROUND(E55*F55,2)</f>
        <v>0</v>
      </c>
    </row>
    <row r="56" spans="1:7" ht="38.25">
      <c r="A56" s="51" t="s">
        <v>11</v>
      </c>
      <c r="B56" s="51" t="s">
        <v>91</v>
      </c>
      <c r="C56" s="60" t="s">
        <v>92</v>
      </c>
      <c r="D56" s="51" t="s">
        <v>15</v>
      </c>
      <c r="E56" s="53">
        <v>22</v>
      </c>
      <c r="F56" s="54"/>
      <c r="G56" s="36">
        <f>E56*F56</f>
        <v>0</v>
      </c>
    </row>
    <row r="57" spans="1:7" ht="38.25">
      <c r="A57" s="51" t="s">
        <v>12</v>
      </c>
      <c r="B57" s="51" t="s">
        <v>82</v>
      </c>
      <c r="C57" s="52" t="s">
        <v>114</v>
      </c>
      <c r="D57" s="51" t="s">
        <v>15</v>
      </c>
      <c r="E57" s="53">
        <v>6</v>
      </c>
      <c r="F57" s="54"/>
      <c r="G57" s="36">
        <f>ROUND(E57*F57,2)</f>
        <v>0</v>
      </c>
    </row>
    <row r="58" spans="1:7" ht="25.5">
      <c r="A58" s="51" t="s">
        <v>11</v>
      </c>
      <c r="B58" s="51" t="s">
        <v>104</v>
      </c>
      <c r="C58" s="52" t="s">
        <v>125</v>
      </c>
      <c r="D58" s="51" t="s">
        <v>15</v>
      </c>
      <c r="E58" s="53">
        <v>9</v>
      </c>
      <c r="F58" s="54"/>
      <c r="G58" s="36">
        <f>ROUND(E58*F58,2)</f>
        <v>0</v>
      </c>
    </row>
    <row r="59" spans="5:6" ht="12.75">
      <c r="E59" s="25"/>
      <c r="F59" s="54"/>
    </row>
    <row r="60" spans="3:6" ht="12.75">
      <c r="C60" s="2" t="s">
        <v>130</v>
      </c>
      <c r="F60" s="54"/>
    </row>
    <row r="61" spans="1:7" ht="63.75">
      <c r="A61" s="15" t="s">
        <v>8</v>
      </c>
      <c r="B61" s="51" t="s">
        <v>69</v>
      </c>
      <c r="C61" s="52" t="s">
        <v>70</v>
      </c>
      <c r="D61" s="51" t="s">
        <v>44</v>
      </c>
      <c r="E61" s="53">
        <v>2700</v>
      </c>
      <c r="F61" s="54"/>
      <c r="G61" s="36">
        <f>ROUND(E61*F61,2)</f>
        <v>0</v>
      </c>
    </row>
    <row r="62" spans="1:7" ht="65.25" customHeight="1">
      <c r="A62" s="51" t="s">
        <v>9</v>
      </c>
      <c r="B62" s="51" t="s">
        <v>43</v>
      </c>
      <c r="C62" s="52" t="s">
        <v>71</v>
      </c>
      <c r="D62" s="51" t="s">
        <v>44</v>
      </c>
      <c r="E62" s="53">
        <v>1200</v>
      </c>
      <c r="F62" s="54"/>
      <c r="G62" s="36">
        <f>ROUND(E62*F62,2)</f>
        <v>0</v>
      </c>
    </row>
    <row r="63" spans="2:5" ht="12.75">
      <c r="B63" s="51"/>
      <c r="C63" s="52"/>
      <c r="D63" s="51"/>
      <c r="E63" s="25"/>
    </row>
    <row r="64" spans="1:10" s="16" customFormat="1" ht="12.75" customHeight="1">
      <c r="A64" s="51"/>
      <c r="B64" s="51"/>
      <c r="C64" s="2" t="s">
        <v>131</v>
      </c>
      <c r="D64" s="51"/>
      <c r="E64" s="22"/>
      <c r="F64" s="32"/>
      <c r="G64" s="36"/>
      <c r="H64" s="43"/>
      <c r="J64" s="30"/>
    </row>
    <row r="65" spans="1:10" s="16" customFormat="1" ht="12.75" customHeight="1">
      <c r="A65" s="51" t="s">
        <v>8</v>
      </c>
      <c r="B65" s="51" t="s">
        <v>45</v>
      </c>
      <c r="C65" s="52" t="s">
        <v>46</v>
      </c>
      <c r="D65" s="51" t="s">
        <v>16</v>
      </c>
      <c r="E65" s="88">
        <v>2</v>
      </c>
      <c r="F65" s="54"/>
      <c r="G65" s="36">
        <f>ROUND(E65*F65,2)</f>
        <v>0</v>
      </c>
      <c r="H65" s="43"/>
      <c r="J65" s="30"/>
    </row>
    <row r="66" spans="1:10" s="16" customFormat="1" ht="30" customHeight="1">
      <c r="A66" s="50" t="s">
        <v>9</v>
      </c>
      <c r="B66" s="50" t="s">
        <v>65</v>
      </c>
      <c r="C66" s="60" t="s">
        <v>115</v>
      </c>
      <c r="D66" s="50" t="s">
        <v>16</v>
      </c>
      <c r="E66" s="53">
        <v>6</v>
      </c>
      <c r="F66" s="54"/>
      <c r="G66" s="36">
        <f>E66*F66</f>
        <v>0</v>
      </c>
      <c r="H66" s="43"/>
      <c r="J66" s="30"/>
    </row>
    <row r="67" spans="1:10" s="16" customFormat="1" ht="42" customHeight="1">
      <c r="A67" s="50" t="s">
        <v>11</v>
      </c>
      <c r="B67" s="50" t="s">
        <v>66</v>
      </c>
      <c r="C67" s="60" t="s">
        <v>116</v>
      </c>
      <c r="D67" s="50" t="s">
        <v>16</v>
      </c>
      <c r="E67" s="53">
        <v>14</v>
      </c>
      <c r="F67" s="54"/>
      <c r="G67" s="36">
        <f>E67*F67</f>
        <v>0</v>
      </c>
      <c r="H67" s="43"/>
      <c r="J67" s="30"/>
    </row>
    <row r="68" spans="1:10" s="16" customFormat="1" ht="41.25" customHeight="1">
      <c r="A68" s="50" t="s">
        <v>12</v>
      </c>
      <c r="B68" s="50" t="s">
        <v>66</v>
      </c>
      <c r="C68" s="60" t="s">
        <v>117</v>
      </c>
      <c r="D68" s="50" t="s">
        <v>16</v>
      </c>
      <c r="E68" s="53">
        <v>10</v>
      </c>
      <c r="F68" s="54"/>
      <c r="G68" s="36">
        <f>E68*F68</f>
        <v>0</v>
      </c>
      <c r="H68" s="43"/>
      <c r="J68" s="30"/>
    </row>
    <row r="69" spans="1:10" s="16" customFormat="1" ht="54.75" customHeight="1">
      <c r="A69" s="50" t="s">
        <v>67</v>
      </c>
      <c r="B69" s="50" t="s">
        <v>57</v>
      </c>
      <c r="C69" s="60" t="s">
        <v>68</v>
      </c>
      <c r="D69" s="50" t="s">
        <v>16</v>
      </c>
      <c r="E69" s="53">
        <v>2</v>
      </c>
      <c r="F69" s="94"/>
      <c r="G69" s="36">
        <f>ROUND(E69*F69,2)</f>
        <v>0</v>
      </c>
      <c r="H69" s="43"/>
      <c r="J69" s="30"/>
    </row>
    <row r="70" spans="1:10" s="16" customFormat="1" ht="15.75" customHeight="1">
      <c r="A70" s="50"/>
      <c r="B70" s="50"/>
      <c r="C70" s="60"/>
      <c r="D70" s="50"/>
      <c r="E70" s="53"/>
      <c r="F70" s="94"/>
      <c r="G70" s="36"/>
      <c r="H70" s="43"/>
      <c r="J70" s="30"/>
    </row>
    <row r="71" spans="1:10" s="16" customFormat="1" ht="19.5" customHeight="1">
      <c r="A71" s="50"/>
      <c r="B71" s="50"/>
      <c r="C71" s="2" t="s">
        <v>132</v>
      </c>
      <c r="D71" s="50"/>
      <c r="E71" s="85"/>
      <c r="F71" s="94"/>
      <c r="G71" s="36"/>
      <c r="H71" s="43"/>
      <c r="J71" s="30"/>
    </row>
    <row r="72" spans="1:10" s="16" customFormat="1" ht="93" customHeight="1">
      <c r="A72" s="50" t="s">
        <v>8</v>
      </c>
      <c r="B72" s="50" t="s">
        <v>72</v>
      </c>
      <c r="C72" s="60" t="s">
        <v>85</v>
      </c>
      <c r="D72" s="50" t="s">
        <v>17</v>
      </c>
      <c r="E72" s="53">
        <v>8</v>
      </c>
      <c r="F72" s="54"/>
      <c r="G72" s="36">
        <f>E72*F72</f>
        <v>0</v>
      </c>
      <c r="H72" s="43"/>
      <c r="J72" s="30"/>
    </row>
    <row r="73" spans="1:10" s="16" customFormat="1" ht="12.75">
      <c r="A73" s="50"/>
      <c r="B73" s="50"/>
      <c r="C73" s="60"/>
      <c r="D73" s="50"/>
      <c r="E73" s="53"/>
      <c r="F73" s="54"/>
      <c r="G73" s="36"/>
      <c r="H73" s="43"/>
      <c r="J73" s="30"/>
    </row>
    <row r="74" spans="1:10" s="16" customFormat="1" ht="12.75">
      <c r="A74" s="50"/>
      <c r="B74" s="50"/>
      <c r="C74" s="2" t="s">
        <v>133</v>
      </c>
      <c r="D74" s="50"/>
      <c r="E74" s="25"/>
      <c r="F74" s="94"/>
      <c r="G74" s="36"/>
      <c r="H74" s="43"/>
      <c r="J74" s="30"/>
    </row>
    <row r="75" spans="1:10" s="16" customFormat="1" ht="25.5">
      <c r="A75" s="50" t="s">
        <v>8</v>
      </c>
      <c r="B75" s="50" t="s">
        <v>58</v>
      </c>
      <c r="C75" s="60" t="s">
        <v>59</v>
      </c>
      <c r="D75" s="50" t="s">
        <v>15</v>
      </c>
      <c r="E75" s="53">
        <v>40</v>
      </c>
      <c r="F75" s="94"/>
      <c r="G75" s="36">
        <f aca="true" t="shared" si="1" ref="G75:G82">E75*F75</f>
        <v>0</v>
      </c>
      <c r="H75" s="43"/>
      <c r="J75" s="30"/>
    </row>
    <row r="76" spans="1:10" s="16" customFormat="1" ht="38.25">
      <c r="A76" s="50" t="s">
        <v>9</v>
      </c>
      <c r="B76" s="50" t="s">
        <v>118</v>
      </c>
      <c r="C76" s="60" t="s">
        <v>119</v>
      </c>
      <c r="D76" s="50" t="s">
        <v>15</v>
      </c>
      <c r="E76" s="53">
        <v>40</v>
      </c>
      <c r="F76" s="94"/>
      <c r="G76" s="36">
        <f>E76*F76</f>
        <v>0</v>
      </c>
      <c r="H76" s="43"/>
      <c r="J76" s="30"/>
    </row>
    <row r="77" spans="1:10" s="16" customFormat="1" ht="51">
      <c r="A77" s="50" t="s">
        <v>11</v>
      </c>
      <c r="B77" s="50" t="s">
        <v>118</v>
      </c>
      <c r="C77" s="60" t="s">
        <v>120</v>
      </c>
      <c r="D77" s="50" t="s">
        <v>15</v>
      </c>
      <c r="E77" s="53">
        <v>40</v>
      </c>
      <c r="F77" s="94"/>
      <c r="G77" s="36">
        <f>E77*F77</f>
        <v>0</v>
      </c>
      <c r="H77" s="43"/>
      <c r="J77" s="30"/>
    </row>
    <row r="78" spans="1:10" s="16" customFormat="1" ht="25.5">
      <c r="A78" s="50" t="s">
        <v>12</v>
      </c>
      <c r="B78" s="50" t="s">
        <v>124</v>
      </c>
      <c r="C78" s="60" t="s">
        <v>123</v>
      </c>
      <c r="D78" s="50" t="s">
        <v>15</v>
      </c>
      <c r="E78" s="53">
        <v>40</v>
      </c>
      <c r="F78" s="94"/>
      <c r="G78" s="36">
        <f t="shared" si="1"/>
        <v>0</v>
      </c>
      <c r="H78" s="43"/>
      <c r="J78" s="30"/>
    </row>
    <row r="79" spans="1:10" s="16" customFormat="1" ht="41.25" customHeight="1">
      <c r="A79" s="50" t="s">
        <v>67</v>
      </c>
      <c r="B79" s="50" t="s">
        <v>87</v>
      </c>
      <c r="C79" s="52" t="s">
        <v>89</v>
      </c>
      <c r="D79" s="50" t="s">
        <v>15</v>
      </c>
      <c r="E79" s="53">
        <f>0.4*15</f>
        <v>6</v>
      </c>
      <c r="F79" s="94"/>
      <c r="G79" s="55">
        <f t="shared" si="1"/>
        <v>0</v>
      </c>
      <c r="H79" s="43"/>
      <c r="J79" s="30"/>
    </row>
    <row r="80" spans="1:8" ht="25.5">
      <c r="A80" s="50" t="s">
        <v>73</v>
      </c>
      <c r="B80" s="50" t="s">
        <v>83</v>
      </c>
      <c r="C80" s="60" t="s">
        <v>84</v>
      </c>
      <c r="D80" s="50" t="s">
        <v>17</v>
      </c>
      <c r="E80" s="53">
        <v>15</v>
      </c>
      <c r="F80" s="94"/>
      <c r="G80" s="55">
        <f t="shared" si="1"/>
        <v>0</v>
      </c>
      <c r="H80" s="39"/>
    </row>
    <row r="81" spans="1:10" s="16" customFormat="1" ht="102">
      <c r="A81" s="50" t="s">
        <v>121</v>
      </c>
      <c r="B81" s="50" t="s">
        <v>86</v>
      </c>
      <c r="C81" s="52" t="s">
        <v>88</v>
      </c>
      <c r="D81" s="50" t="s">
        <v>17</v>
      </c>
      <c r="E81" s="53">
        <v>15</v>
      </c>
      <c r="F81" s="94"/>
      <c r="G81" s="55">
        <f t="shared" si="1"/>
        <v>0</v>
      </c>
      <c r="H81" s="40"/>
      <c r="J81" s="30"/>
    </row>
    <row r="82" spans="1:7" ht="25.5">
      <c r="A82" s="50" t="s">
        <v>122</v>
      </c>
      <c r="B82" s="50" t="s">
        <v>47</v>
      </c>
      <c r="C82" s="60" t="s">
        <v>60</v>
      </c>
      <c r="D82" s="50" t="s">
        <v>17</v>
      </c>
      <c r="E82" s="25">
        <v>40</v>
      </c>
      <c r="F82" s="35"/>
      <c r="G82" s="55">
        <f t="shared" si="1"/>
        <v>0</v>
      </c>
    </row>
    <row r="83" spans="1:11" ht="12.75">
      <c r="A83" s="50"/>
      <c r="B83" s="50"/>
      <c r="C83" s="60"/>
      <c r="D83" s="50"/>
      <c r="E83" s="25"/>
      <c r="F83" s="35"/>
      <c r="G83" s="43"/>
      <c r="K83" s="61"/>
    </row>
    <row r="84" spans="3:7" ht="12.75">
      <c r="C84" s="2"/>
      <c r="E84" s="25"/>
      <c r="F84" s="30"/>
      <c r="G84" s="39"/>
    </row>
    <row r="85" spans="1:7" ht="12.75">
      <c r="A85" s="17"/>
      <c r="B85" s="17"/>
      <c r="C85" s="4"/>
      <c r="D85" s="17"/>
      <c r="E85" s="25"/>
      <c r="F85" s="31"/>
      <c r="G85" s="40"/>
    </row>
    <row r="86" spans="3:5" ht="12.75">
      <c r="C86" s="2"/>
      <c r="E86" s="25"/>
    </row>
    <row r="87" spans="1:6" ht="12.75">
      <c r="A87" s="51"/>
      <c r="E87" s="53"/>
      <c r="F87" s="94"/>
    </row>
    <row r="88" spans="1:6" ht="12.75">
      <c r="A88" s="51"/>
      <c r="C88" s="52"/>
      <c r="E88" s="53"/>
      <c r="F88" s="94"/>
    </row>
    <row r="89" spans="1:6" ht="17.25" customHeight="1">
      <c r="A89" s="51"/>
      <c r="B89" s="51"/>
      <c r="C89" s="52"/>
      <c r="E89" s="53"/>
      <c r="F89" s="94"/>
    </row>
    <row r="90" spans="1:6" ht="17.25" customHeight="1">
      <c r="A90" s="51"/>
      <c r="E90" s="53"/>
      <c r="F90" s="94"/>
    </row>
    <row r="91" ht="17.25" customHeight="1" hidden="1"/>
    <row r="92" ht="17.25" customHeight="1" hidden="1"/>
    <row r="93" spans="3:4" ht="17.25" customHeight="1">
      <c r="C93" s="45"/>
      <c r="D93" s="46"/>
    </row>
    <row r="94" spans="3:4" ht="17.25" customHeight="1">
      <c r="C94" s="45"/>
      <c r="D94" s="46"/>
    </row>
    <row r="95" spans="3:4" ht="17.25" customHeight="1">
      <c r="C95" s="45"/>
      <c r="D95" s="46"/>
    </row>
    <row r="96" spans="3:4" ht="17.25" customHeight="1">
      <c r="C96" s="45"/>
      <c r="D96" s="46"/>
    </row>
    <row r="97" spans="3:4" ht="12.75">
      <c r="C97" s="47"/>
      <c r="D97" s="48"/>
    </row>
    <row r="98" spans="1:11" s="36" customFormat="1" ht="17.25" customHeight="1">
      <c r="A98" s="15"/>
      <c r="B98" s="15"/>
      <c r="C98" s="47"/>
      <c r="D98" s="48"/>
      <c r="E98" s="22"/>
      <c r="F98" s="32"/>
      <c r="I98" s="14"/>
      <c r="J98" s="30"/>
      <c r="K98" s="14"/>
    </row>
    <row r="99" spans="3:4" ht="12.75">
      <c r="C99" s="47"/>
      <c r="D99" s="48"/>
    </row>
    <row r="100" spans="3:4" ht="12.75">
      <c r="C100" s="47"/>
      <c r="D100" s="48"/>
    </row>
    <row r="102" ht="12.75">
      <c r="F102" s="30"/>
    </row>
  </sheetData>
  <sheetProtection/>
  <mergeCells count="1">
    <mergeCell ref="C5:G5"/>
  </mergeCells>
  <printOptions/>
  <pageMargins left="0.9055118110236221" right="0.2755905511811024" top="0.7874015748031497" bottom="0.3937007874015748" header="0" footer="0.1968503937007874"/>
  <pageSetup fitToHeight="50" horizontalDpi="600" verticalDpi="600" orientation="portrait" paperSize="9" scale="73" r:id="rId2"/>
  <headerFooter>
    <oddHeader>&amp;R&amp;G</oddHeader>
    <oddFooter>&amp;C&amp;A&amp;R&amp;P</oddFooter>
  </headerFooter>
  <rowBreaks count="2" manualBreakCount="2">
    <brk id="62" max="6" man="1"/>
    <brk id="91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popisov</dc:title>
  <dc:subject/>
  <dc:creator>Administrator</dc:creator>
  <cp:keywords/>
  <dc:description/>
  <cp:lastModifiedBy>Alenka Čadež kobol</cp:lastModifiedBy>
  <cp:lastPrinted>2017-05-31T11:43:36Z</cp:lastPrinted>
  <dcterms:created xsi:type="dcterms:W3CDTF">2004-11-23T09:42:44Z</dcterms:created>
  <dcterms:modified xsi:type="dcterms:W3CDTF">2017-06-15T08:44:46Z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Komentar">
    <vt:lpwstr>Vzorec popisov je potrjen s strani inženirja in ga je potrebno upoštevati. V popisu morajo biti vključene tudi postavke za projektantski nadzor, izdelavo PIDov in navodil za vzdrževanje in obratovanje.</vt:lpwstr>
  </property>
</Properties>
</file>