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905" windowHeight="11640" tabRatio="964" activeTab="0"/>
  </bookViews>
  <sheets>
    <sheet name="Sum" sheetId="1" r:id="rId1"/>
    <sheet name="1.1" sheetId="2" r:id="rId2"/>
    <sheet name="1.2" sheetId="3" r:id="rId3"/>
    <sheet name="1.3" sheetId="4" r:id="rId4"/>
    <sheet name="2.1" sheetId="5" r:id="rId5"/>
    <sheet name="2.2" sheetId="6" r:id="rId6"/>
    <sheet name="2.3" sheetId="7" r:id="rId7"/>
    <sheet name="2.4" sheetId="8" r:id="rId8"/>
    <sheet name="3.1" sheetId="9" r:id="rId9"/>
    <sheet name="3.2" sheetId="10" r:id="rId10"/>
  </sheets>
  <definedNames>
    <definedName name="_xlnm.Print_Area" localSheetId="1">'1.1'!$A$1:$F$23</definedName>
    <definedName name="_xlnm.Print_Area" localSheetId="2">'1.2'!$A$1:$F$212</definedName>
    <definedName name="_xlnm.Print_Area" localSheetId="3">'1.3'!$A$1:$F$41</definedName>
    <definedName name="_xlnm.Print_Area" localSheetId="4">'2.1'!$A$1:$F$122</definedName>
    <definedName name="_xlnm.Print_Area" localSheetId="5">'2.2'!$A$1:$F$121</definedName>
    <definedName name="_xlnm.Print_Area" localSheetId="6">'2.3'!$A$1:$F$41</definedName>
    <definedName name="_xlnm.Print_Area" localSheetId="7">'2.4'!$A$1:$F$57</definedName>
    <definedName name="_xlnm.Print_Area" localSheetId="8">'3.1'!$A$1:$F$118</definedName>
    <definedName name="_xlnm.Print_Area" localSheetId="9">'3.2'!$A$1:$F$84</definedName>
    <definedName name="_xlnm.Print_Area" localSheetId="0">'Sum'!$A$1:$D$39</definedName>
  </definedNames>
  <calcPr fullCalcOnLoad="1"/>
</workbook>
</file>

<file path=xl/sharedStrings.xml><?xml version="1.0" encoding="utf-8"?>
<sst xmlns="http://schemas.openxmlformats.org/spreadsheetml/2006/main" count="1194" uniqueCount="500">
  <si>
    <t>Dobava in montaža: Aluminijasta odvodna rešetka, komplet z loputo za regulacijo pretočne količine zraka, ter z drobnim materialom za pritrditev na pločevinasti kanal.</t>
  </si>
  <si>
    <t>Dobava in montaža: Koleno 90°, za "spiro" kanal.
Tesnjenje EUROVENT - klasa B.</t>
  </si>
  <si>
    <t>Dobava in montaža: Spojni kos za "spiro" kanal.
Tesnjenje EUROVENT - klasa B.</t>
  </si>
  <si>
    <t>Izdelava, dobava in montaža: Pravokotni ventilacijski kanali iz pocinkane pločevine izdelani po SIST EN 1505,   vključno z materialom za fazonske kose (kolena, odcepe, T-kose, odcepe za gibke cevi, lopute za enkratno nastavitev, čistine odprtine, redukcije...) Vsi deli ventilacijskih kanalov se opremijo z prirobičnimi spoji in tesnili. Kanali se izvedejo skladno s standardom SIST EN 1507 - tesnost razred B.</t>
  </si>
  <si>
    <t>b= 1,0 mm</t>
  </si>
  <si>
    <r>
      <t xml:space="preserve">Dobava in montaža: Toplotna izolacija iz kamene volne, požarne odpornosti A2 po SIST EN 13501, enostransko lepljena z armirano aluminijasto folijo (parna zapora), v roli, komplet z pritrdilnimi kovicami in samolepilnimi trakovi.
</t>
    </r>
    <r>
      <rPr>
        <b/>
        <sz val="10"/>
        <rFont val="Times New Roman"/>
        <family val="1"/>
      </rPr>
      <t>Izolacija  dovodnih kanalov vodenih po celotnem objektu.</t>
    </r>
  </si>
  <si>
    <t>TERVOL</t>
  </si>
  <si>
    <t>KLIMATERM T 50</t>
  </si>
  <si>
    <t>b=30 mm</t>
  </si>
  <si>
    <t>Dobava in montaža: Spojni, tesnilni,  nosilni in pritrdilni materiala za ventilacijske kanale, IZ POCINKANE pločevine, sestoječega iz: tesnilna vrvica,  jeleni profili (NPU in NPL), jekleni pocinkani preforiran tak, jeklene navojne palice in jekleni vijaki (M8, M10, M12), vložki, za kanale in klimat.</t>
  </si>
  <si>
    <t xml:space="preserve">Barvanje z belo oljno barvo (2-krat) nosilni materiala. </t>
  </si>
  <si>
    <t>GOLD RX - 20; odvod iz objekta zgoraj, dovod v objekt spodaj, zajem zunanjega zraka spodaj, izpuh odpadnega zraka na zoraj.
Right-hand vesion - variant 1</t>
  </si>
  <si>
    <t>m= 640 kg</t>
  </si>
  <si>
    <t>L×B/H= cca. 2080×1295/1295 mm</t>
  </si>
  <si>
    <t>V° z = 5040 m3/h</t>
  </si>
  <si>
    <t>dp z,kanal = 220 Pa</t>
  </si>
  <si>
    <t>V° z = 4600 m3/h</t>
  </si>
  <si>
    <t>dp z,kanal = 240 Pa</t>
  </si>
  <si>
    <t>TBLA-4-100-040-2</t>
  </si>
  <si>
    <t>Q° g = 23,0 kW</t>
  </si>
  <si>
    <t>T zi = 28,9 °C</t>
  </si>
  <si>
    <t>T zv = 6,5 °C</t>
  </si>
  <si>
    <t>V° v = 1,1 m3/h</t>
  </si>
  <si>
    <t>B×H = 825×225</t>
  </si>
  <si>
    <t>B 90° - 600</t>
  </si>
  <si>
    <t>NP/MF - 600</t>
  </si>
  <si>
    <t>B×H = 815×125</t>
  </si>
  <si>
    <t>VENTILACIJA DVORANA</t>
  </si>
  <si>
    <t>Dobava in montaža: Aluminijasta dovodna rešetka za vgradnjo na pločevinast kanal, komplet z loputo za regulacijo smeri in pretočne količine zraka, ter z drobnim materialom za pritrditev na pločevinasti kanal</t>
  </si>
  <si>
    <t>SK-4/F</t>
  </si>
  <si>
    <t>Dobava in montaža: Okrogli prezračevalni "Spiro" kanal iz pocinkane pločevine, komplet z drobnim pritrdilnim materialom. Debelina 0,8 mm.</t>
  </si>
  <si>
    <t>SR - 600</t>
  </si>
  <si>
    <t>SR - 400</t>
  </si>
  <si>
    <t>SR - 450</t>
  </si>
  <si>
    <t>SR - 500</t>
  </si>
  <si>
    <t>NP/MF - 400</t>
  </si>
  <si>
    <t>NP/MF - 450</t>
  </si>
  <si>
    <t>NP/MF - 500</t>
  </si>
  <si>
    <t>Dobava in montaža: Čistilni kos za okrogle kanal iz pocinkane pločevine - ODVOD.
Tesnjenje EUROVENT - klasa B.</t>
  </si>
  <si>
    <t>RD 32 ALU</t>
  </si>
  <si>
    <t>RD 43 ALU</t>
  </si>
  <si>
    <t>RD 53 ALU</t>
  </si>
  <si>
    <t>Dobava in montaža: Končni pokrov, za "spiro" kanal.
Tesnjenje EUROVENT - klasa B.</t>
  </si>
  <si>
    <t xml:space="preserve">EP 450 </t>
  </si>
  <si>
    <t xml:space="preserve">EP 400 </t>
  </si>
  <si>
    <t>Dobava in montaža: Reducirni kos, za "spiro" kanal.
Tesnjenje EUROVENT - klasa B.</t>
  </si>
  <si>
    <t>RCL - 500 - 400</t>
  </si>
  <si>
    <t>RCL - 500 - 450</t>
  </si>
  <si>
    <t>RCL - 600 - 500</t>
  </si>
  <si>
    <t>VENTILACIJA</t>
  </si>
  <si>
    <t>VENTILACIJA KN.1 - DVORANA</t>
  </si>
  <si>
    <t>3.</t>
  </si>
  <si>
    <t>3.1</t>
  </si>
  <si>
    <t>VENTILACIJA - SANITARIJI</t>
  </si>
  <si>
    <t>Dobava in montaža: Stikalo ventilatorja, z zvezno regulacijo hitrosti.</t>
  </si>
  <si>
    <t xml:space="preserve">Dobava in montaža: Ovalni dušilec zvoka: ohišje iz aluminijaste pločevine, z notranjim preforiranim dušilnim obodom </t>
  </si>
  <si>
    <t>Ø250</t>
  </si>
  <si>
    <t>Dobava in montaža: Gibljiva aluminijasta cev ojačana z jekleno spiralno. Negorljiva</t>
  </si>
  <si>
    <t>MO - 100</t>
  </si>
  <si>
    <t>Dobava in montaža: Okrogli prezračevalni "Spiro" kanal iz pocinkane pločevine, komplet z drobnim pritrdilnim materialom. Debelina 0,5 mm.</t>
  </si>
  <si>
    <t>SR - 100</t>
  </si>
  <si>
    <t>SR - 125</t>
  </si>
  <si>
    <t>SR - 150</t>
  </si>
  <si>
    <t>SR - 180</t>
  </si>
  <si>
    <t>SR - 200</t>
  </si>
  <si>
    <t>B 90° - 100</t>
  </si>
  <si>
    <t>Dobava in montaža: Odcep T, za "spiro" kanal.
Tesnjenje EUROVENT - klasa B.</t>
  </si>
  <si>
    <t>TCP - 125 - 100</t>
  </si>
  <si>
    <t>TCP - 150 - 100</t>
  </si>
  <si>
    <t>TCP - 180 - 100</t>
  </si>
  <si>
    <t>RC - 125 - 100</t>
  </si>
  <si>
    <t>RC - 150 - 125</t>
  </si>
  <si>
    <t>RC - 180 - 150</t>
  </si>
  <si>
    <t>Dobava in montaža: Nosilna objemka, iz pocinkane pločevine, z gumijastim vložkom in matico za navojno palico M8.</t>
  </si>
  <si>
    <t>RSG - 100</t>
  </si>
  <si>
    <t>RSG - 125</t>
  </si>
  <si>
    <t>RSG - 150</t>
  </si>
  <si>
    <t>RSG - 180</t>
  </si>
  <si>
    <t>NP/MF - 100</t>
  </si>
  <si>
    <t>NP/MF - 125</t>
  </si>
  <si>
    <t>NP/MF - 200</t>
  </si>
  <si>
    <t>Dobava in montaža: Odvodni prezračevalni ventil izdelan iz jeklene pločevine barvane s prašno barvo RAL 9010, nastavljivim krožnikom za odpiranje in zapiranje pretoka zraka, komplet ter z drobnim materialom za pritrditev s puščen strop</t>
  </si>
  <si>
    <t xml:space="preserve">PV-2 </t>
  </si>
  <si>
    <t>Ø1= 100 mm; Ø2= 139 mm</t>
  </si>
  <si>
    <t>Dobava in montaža: Aluminijasta vratna rešetka, komplet z proIMP Klimakvirjem in drobnim materialom za vgradnjo v vrata</t>
  </si>
  <si>
    <t>AR-4P</t>
  </si>
  <si>
    <t>B×H = 425×125</t>
  </si>
  <si>
    <t>Dobava in montaža: Spojni, tesnilni,  nosilni in pritrdilni materiala za ventilacijske kanale, skladno s SIST EN 12236, sestoječega iz: tesnilna vrvica,  jeleni profili (NPU in NPL), jekleni pocinkani preforiran tak, jeklene navojne palice in jekleni vijaki (M8, M10, M12), vložki za vgradnjo v zid ali beton.</t>
  </si>
  <si>
    <t xml:space="preserve">Barvanje z belo oljno barvo (2-krat) nosilni materiala. RAL 9010 </t>
  </si>
  <si>
    <t>Dobava in montaža: Odvodni kanalski ventilator sestoječ iz: ohišje ventilatorja za okrogle kanale, ventilatorski rotor, elektromotor, komplet s pritrdilnim materialom.</t>
  </si>
  <si>
    <t>S&amp;P (Provent)</t>
  </si>
  <si>
    <t>dp=120 Pa</t>
  </si>
  <si>
    <t>RMB</t>
  </si>
  <si>
    <t>I max= 1,5 A</t>
  </si>
  <si>
    <t>SIL 200</t>
  </si>
  <si>
    <t>D= Ø200/315 mm</t>
  </si>
  <si>
    <t>B 90° - 200</t>
  </si>
  <si>
    <t>RC - 200 - 180</t>
  </si>
  <si>
    <t>RC - 200 - 160</t>
  </si>
  <si>
    <t>RSG - 200</t>
  </si>
  <si>
    <t>NP/MF - 150</t>
  </si>
  <si>
    <t>NP/MF - 180</t>
  </si>
  <si>
    <t>3.3</t>
  </si>
  <si>
    <t>2</t>
  </si>
  <si>
    <t>2.2</t>
  </si>
  <si>
    <t>2.1</t>
  </si>
  <si>
    <t>Občina Ajdovščina</t>
  </si>
  <si>
    <t>Cesta 5.maja 6a</t>
  </si>
  <si>
    <t>Ajdovščina</t>
  </si>
  <si>
    <t>Gorivo: EL olje</t>
  </si>
  <si>
    <t>Tip gorilnika je potrebno uskladiti z dobaviteljem kotla in zastopnikom za gorilnike, glede na dejansko dobavljen kotel!</t>
  </si>
  <si>
    <t>Dobava in montaža: Dimniški priključek izdelan iz kotlovske pločevine, za dimne pline iz kurišče na EL olje, sestoječ iz: dimniška tuljava, kolena 45°, luknja za kontrolo izgorevanja, čistilna odprtina, toplotna izolacija iz mineralne volne debeline 60 mm z zaščitnim aluminijastim plaščem</t>
  </si>
  <si>
    <t>L= 1,5 m</t>
  </si>
  <si>
    <t>DOM KRAJANOV ČRNIČE</t>
  </si>
  <si>
    <t>novelcija popisov, februar 2010</t>
  </si>
  <si>
    <t>Dobava in montaža: Oljni dvostopenjski tlačni gorilnik sestoječ iz: zvočno izoliranega ohišja, motor gorilnika, črpalka olja, ventilator, prirobnica za pritrditev s tesnilom in vijaki, šobe gorilnika z magnetnimi ventili in zastojna plošča, plamenska glava, vžigalna naprava, mikroprocesorski krmilnik, električni priključki in povezave, priključne cevi za olje, komplet s certifikatom o ustreznosti in navodili.</t>
  </si>
  <si>
    <t>RIELLO</t>
  </si>
  <si>
    <t>Gulliver RG 4D</t>
  </si>
  <si>
    <t>Q°= 106÷237 kW</t>
  </si>
  <si>
    <t>m'= 9÷20 kg/h EL olja</t>
  </si>
  <si>
    <t>P= 390 W (230 V)</t>
  </si>
  <si>
    <t>Dobava in montaža: Jekleni trivlečni toplovodni kotel, za visokotemperaturno obratovanje, sestoječ iz: jekleno telo, vrata kotla s kontrolnim okencem in nosilno ploščo za montažo gorilnika, dimne cevi s turbolatorji, vodno hlajeno kurišče, toplotna izolacija, zaščitni plašč lakiran, izpustna pipa DN20, z vsemi priključki po načrtu, čistilnimi vradci dimne komore zadaj. Certifikat o ustreznosti kotla. Pribor za čiščenje kotla. Komplet s tesnilno manšeto dimnika DN200, nosilne plošče gorilnika.</t>
  </si>
  <si>
    <t>UNICAL</t>
  </si>
  <si>
    <t>MODAL 163</t>
  </si>
  <si>
    <t>Q°no=  163 kW</t>
  </si>
  <si>
    <t>m= 318 kg</t>
  </si>
  <si>
    <t>Dimnik: DN200</t>
  </si>
  <si>
    <t>760×1385/1002 mm</t>
  </si>
  <si>
    <t>Dn= 200 mm</t>
  </si>
  <si>
    <t>Dobava in montaža: Digitalne regulacije, za montažo na kotel, s sledečimi funcijamo; krmiljenja modularnega gorilnika kotla, komplet z delovnim (90 °C) in varnostnim (100 °C) kotlovskim termostatom, tipalom kotlovske vode:
1× kotel
1× gorilnik modularni,
1× primešalna črpalka kotla</t>
  </si>
  <si>
    <t>DN 50</t>
  </si>
  <si>
    <t>TP 40-90/4</t>
  </si>
  <si>
    <t>V° = 0,97 m3/h</t>
  </si>
  <si>
    <t xml:space="preserve">P= 230 W </t>
  </si>
  <si>
    <t>DN 40</t>
  </si>
  <si>
    <t>ur</t>
  </si>
  <si>
    <t>Razna nepredvidena dela pri demontaži strojnih instalacij</t>
  </si>
  <si>
    <t>Pomoč monterja električnih instalacij pri odklopu strojnih instalacij z električnega omrežja</t>
  </si>
  <si>
    <t>Demontaža obstoječega kotlla (Q= 116 kW), z gorilnikom na ELKO, dimniške tuljave za priklop kotla na dimnik, regulacije, komplet s čiščenjem in odvozom v skladišče</t>
  </si>
  <si>
    <t>Demontaža obstoječih cevi, do razdelca in razdelilca ogrevalne vode, in armatur (razvod DN40/DN50), nosilnega in pritrdilnega materiala ter obstoječe avtomatike, komplet s čiščenjem in odvozom na odpad ali v skladišče</t>
  </si>
  <si>
    <t>Demontaža obstoječih ekspanzijskiskih posod (2x), nameščene na višini cca 1,5 m, toplotne izolacije ter nosilnega in pritrdilnega materiala, komplet s čiščenjem in odvozom na odpad ali v skladišče</t>
  </si>
  <si>
    <t>DEMONTAŽNA DELA KOTLARNE</t>
  </si>
  <si>
    <t>PREDELAVA KOTLARNE</t>
  </si>
  <si>
    <t>Priklop obstoječih razvodov ogrevanja (2xDN40) na nov razdelilec ogrevanja DN65</t>
  </si>
  <si>
    <t>DN 65 (76,1×3,65)</t>
  </si>
  <si>
    <t>V° z = 540 m3/h</t>
  </si>
  <si>
    <t>VENT-200 l</t>
  </si>
  <si>
    <t>Pel  = 170 W (230 V)</t>
  </si>
  <si>
    <t>Priključka: Ø198</t>
  </si>
  <si>
    <t>5</t>
  </si>
  <si>
    <r>
      <t xml:space="preserve">Vsa dela na objektu se morajo izvajati v skladu z načrti ter popisi materiala in del faze </t>
    </r>
    <r>
      <rPr>
        <b/>
        <sz val="10"/>
        <rFont val="Times New Roman"/>
        <family val="1"/>
      </rPr>
      <t>PZI</t>
    </r>
    <r>
      <rPr>
        <sz val="10"/>
        <rFont val="Times New Roman"/>
        <family val="1"/>
      </rPr>
      <t>.</t>
    </r>
  </si>
  <si>
    <r>
      <t xml:space="preserve">Dobava in montaža: Nelegirana jeklena cev za varenje in vrezovanje, SIST ISO 10255, </t>
    </r>
    <r>
      <rPr>
        <sz val="10"/>
        <rFont val="Times New Roman"/>
        <family val="1"/>
      </rPr>
      <t>minizirana,</t>
    </r>
    <r>
      <rPr>
        <sz val="10"/>
        <rFont val="Times New Roman"/>
        <family val="1"/>
      </rPr>
      <t xml:space="preserve"> komplet z varilnimi fazonskimi kosi, ter varilnim materialom.</t>
    </r>
  </si>
  <si>
    <r>
      <t xml:space="preserve">Dobava in montaža: Nevarjena jeklena cev za tlačne cevovode, izdelane po SIST EN 10216, </t>
    </r>
    <r>
      <rPr>
        <sz val="10"/>
        <rFont val="Times New Roman"/>
        <family val="1"/>
      </rPr>
      <t>minizirana,</t>
    </r>
    <r>
      <rPr>
        <sz val="10"/>
        <rFont val="Times New Roman"/>
        <family val="1"/>
      </rPr>
      <t xml:space="preserve"> komplet z varilnimi fazonskimi kosi, ter varilnim materialom.</t>
    </r>
  </si>
  <si>
    <r>
      <t xml:space="preserve">Izdelava in dobava: Funkcionalana shema strojnice </t>
    </r>
    <r>
      <rPr>
        <sz val="10"/>
        <rFont val="Times New Roman"/>
        <family val="1"/>
      </rPr>
      <t>toplovodnega ogrevanja</t>
    </r>
    <r>
      <rPr>
        <sz val="10"/>
        <rFont val="Times New Roman"/>
        <family val="1"/>
      </rPr>
      <t>, v okirju s steklom in z drobnim materialom za pritrditev na zid.</t>
    </r>
  </si>
  <si>
    <r>
      <t xml:space="preserve">Dobava in montaža: Nelegirana jeklena cev za varenje in vrezovanje, SIST ISO 10255, </t>
    </r>
    <r>
      <rPr>
        <sz val="10"/>
        <rFont val="Times New Roman"/>
        <family val="1"/>
      </rPr>
      <t>vroče cinkana</t>
    </r>
    <r>
      <rPr>
        <sz val="10"/>
        <rFont val="Times New Roman"/>
        <family val="1"/>
      </rPr>
      <t>, komplet s navojnimi fazonskimi kosi, ter tesnilnim materialom.</t>
    </r>
  </si>
  <si>
    <r>
      <t xml:space="preserve">Dobava in montaža: Izolacija iz sintetičnega kavčuka cevaste oblike, odpornost na ogenj NF/06-M1, difuzijska upornost (μ&gt;7000), komplet z lepilom in samolepilnimi trakovi. Za </t>
    </r>
    <r>
      <rPr>
        <sz val="10"/>
        <rFont val="Times New Roman"/>
        <family val="1"/>
      </rPr>
      <t>mrzlo</t>
    </r>
    <r>
      <rPr>
        <sz val="10"/>
        <rFont val="Times New Roman"/>
        <family val="1"/>
      </rPr>
      <t xml:space="preserve"> vodo.
Debelina 9 mm. </t>
    </r>
  </si>
  <si>
    <t>V= 18 l</t>
  </si>
  <si>
    <t>DN50 (pN16)</t>
  </si>
  <si>
    <t>L= 600 mm</t>
  </si>
  <si>
    <t>MINERVA</t>
  </si>
  <si>
    <t>*</t>
  </si>
  <si>
    <t>T= 0÷120°C</t>
  </si>
  <si>
    <t>Dobava in montaža: Zaprta membranska ekspanzijska posoda za varovanje bojlerja sanitarne vode</t>
  </si>
  <si>
    <t>Dobava in montaža: Protipovratni ventil z navojnim priključkom</t>
  </si>
  <si>
    <t>Dobava in montaža: Krogelna pipa z notranjima navojnima priključkoma in zaporno ročico</t>
  </si>
  <si>
    <t>Dobava in montaža: Napisne tablice, izdelane v skladu z ISO SIST 1013, za označeitev naprav in sredstev za gašenje požara.</t>
  </si>
  <si>
    <t>Dobava in montaža: Gasilni aparat na suhi prah (ABC), komplet z nastavkom za pritrditev na zid in drobnim pritrdilnim materialom. Aparat opremljen s certifikatom USM GA z vpisanim letom veljavnosti</t>
  </si>
  <si>
    <t>ARMAL</t>
  </si>
  <si>
    <t>ORIA 58-910-100F</t>
  </si>
  <si>
    <t>Dobava in montaža: Spojni, tesnilni,  nosilni in pritrdilni materiala za cevi, sestoječega iz: varilni material,  nosilne objemke z zateznimi vijaki in gumiranim vložkom (npr: MUPRO), jeleni profili (NPU in NPL), jekleni pocinkani preforiran tak, jeklene navojne palice in jekleni vijaki (M8, M10, M12), vložki za vgradnjo v zid ali beton</t>
  </si>
  <si>
    <t>Dobava in montaža: Vratica iz nerjavečega jekla - INOX 1.4301 skupaj z okvirjem za vzidavo v zid in zapiralnim mehanizmom</t>
  </si>
  <si>
    <t>KOVINA</t>
  </si>
  <si>
    <t>S-6</t>
  </si>
  <si>
    <t>PICHLER</t>
  </si>
  <si>
    <t>Dobava in montaža: Držalo (zabojnik) za pairnate brisače brisače (500 kos), komplet z drobnim pritrdilnim materialom za montažo na zid</t>
  </si>
  <si>
    <t>CWS</t>
  </si>
  <si>
    <t>CWS 201</t>
  </si>
  <si>
    <t>Dobava in montaža: Koš za pairnate brisače brisače, komplet z drobnim pritrdilnim materialom za montažo na zid</t>
  </si>
  <si>
    <t>CWS 302 + CWS 302A</t>
  </si>
  <si>
    <t xml:space="preserve">Dobava in montaža: Penilnik z ročnim aktiviranjem, komplet s polnilom za navadni milni koncentrat, komplet s pritrdilnim materialom za montažo na zid </t>
  </si>
  <si>
    <t>CWS 423</t>
  </si>
  <si>
    <t>Dobava in montaža: Držalo za toaletni papir (2 roli), komplet z drobnim pritrdilnim materialom za montažo na zid</t>
  </si>
  <si>
    <t>CWS 604</t>
  </si>
  <si>
    <t xml:space="preserve">IMTUMEX </t>
  </si>
  <si>
    <t>Intumex S</t>
  </si>
  <si>
    <t>t=-40÷120 °C</t>
  </si>
  <si>
    <t>Dobava in montaža: Protipožarna tesnilna masa, deluje z ekspandiranjem, pakirana v kartušah, za zatesnitev prebojev cevi, ki so vodene skozi zidove in stropove na mejah požarnih sektorjev, komplet z dozirnikom za nanašanje, navodili, certifikati in kontrolnimi tablicami. Masa požarnega razreda B1 po DIN4102.</t>
  </si>
  <si>
    <t>DN32 (pN16)</t>
  </si>
  <si>
    <t>Dobava in montaža: Zidna pipa z zaporno ročico in nastavkom za gumi cev (pralni, pomivalni stroj…), komplet z kromirano rozeto</t>
  </si>
  <si>
    <t>Dobava in montaža: PE-HD polietilenska cev visoke gostote, izdelane po SIST ISO 4427 in SIST EN 12201, SRD 9, za nazivni tlak pN16 bar.
Komplet s prirobičnimi spojkami, koleni, odcepi in spojkami za kovinsko cev in armaturo.</t>
  </si>
  <si>
    <t>P= 2,0 kW (230 V)</t>
  </si>
  <si>
    <t>IMP Klima</t>
  </si>
  <si>
    <t>Dobava in montaža: Krogelna pipa z notranjima navojnima priključkoma in zaporno ročico, komplet s tesnilnim materialom</t>
  </si>
  <si>
    <t>Dobava in montaža: Radiatorska termostatska glava, komplet z nastavkom za blokado nastavite</t>
  </si>
  <si>
    <t>Dobava in montaža: Krogelna pipa z zunanjima navojnima priključkoma in metuljno zaporno ročico</t>
  </si>
  <si>
    <t>p= 0÷6 bar</t>
  </si>
  <si>
    <t xml:space="preserve">Dobava in montaža: Podometna prehodna  pipa s kromirano kapo in rozeto </t>
  </si>
  <si>
    <t>Dobava in montaža: Umivalnik sestoječa iz: 
- umivalnik iz sanitarne keramike, 
- nosilna noga iz sanitarne keramike,
ter drobnim pritrdilnim materialom za montažo na zid</t>
  </si>
  <si>
    <t>PERLA 2803+2510</t>
  </si>
  <si>
    <t>B×L= 600×490 mm</t>
  </si>
  <si>
    <t>Dobava in montaža: WC školjka iz sanitarnega porcelana s talnim odtokom, komplet z:
- sedežna deska, 
- drobni pritrdilni material za montažo v tla</t>
  </si>
  <si>
    <t>PERLA 2819</t>
  </si>
  <si>
    <t>B×L/H= 470×360/390 mm</t>
  </si>
  <si>
    <t xml:space="preserve">Dobava in montaža: Tušna kad iz sanitarne keramike, komplet z odlivni kos s sifonskim lokom DN32, kromirana izlivna rozeta  </t>
  </si>
  <si>
    <t>LIBIA 4688</t>
  </si>
  <si>
    <t>B×B/H= 800×800/95 mm</t>
  </si>
  <si>
    <t>Dobava in montaža: Zidna tušna enoročna mešalna bateija, komplet s pršno glavo, gumi armirano opleteno vezno cevjo, držalomn za pršno glavo, kromiranima rozetama, ter drobnim pritrdilnim in tesnilnim materialom</t>
  </si>
  <si>
    <t>DN25 (pN16)</t>
  </si>
  <si>
    <t xml:space="preserve">DN25 (pN16) </t>
  </si>
  <si>
    <t>DN15 (pN16)</t>
  </si>
  <si>
    <t>DN20 (pN16)</t>
  </si>
  <si>
    <t>GS</t>
  </si>
  <si>
    <t>DANFOSS</t>
  </si>
  <si>
    <t>DN10 (pN10)</t>
  </si>
  <si>
    <t xml:space="preserve">Demontaža in ponovna montaža raditorjev, komplet z zamenjavo tesnil </t>
  </si>
  <si>
    <t>DOLOMITE</t>
  </si>
  <si>
    <t>Dobava in montaža: Krogelna pipa z notranjim in zunanjim navojnim priključkom, zaporno ročico in nastavkom za gumi cev</t>
  </si>
  <si>
    <t>Dobava in montaža: Avtomatski odzračevalni ventil z navojnim priključkom</t>
  </si>
  <si>
    <t>:</t>
  </si>
  <si>
    <t>Dobava in montaža: Pipa z notranjima navojnima priključkoma in zaporno ročico</t>
  </si>
  <si>
    <t>ORIA 58-955-130</t>
  </si>
  <si>
    <t>Dobava in montaža: Dobava in montaža ogledalo s kromiranimi držali, komplet z drobnim pritrdilnim materialom za montažo na zid.</t>
  </si>
  <si>
    <t>Dobava in montaža: Dobava in montaža polic s kromiranim nosilcem, komplet z drobnim pritrdilnim materialom za montažo na zid.</t>
  </si>
  <si>
    <t>ITPP Ribnica</t>
  </si>
  <si>
    <t>Dobava in montaža: Obtočna črpalka z navojnima priključkoma, komplet s holandci in tesnilni</t>
  </si>
  <si>
    <t>DN 20 (26,9×2,65)</t>
  </si>
  <si>
    <t>793-24-0201-0</t>
  </si>
  <si>
    <t>DN 15 (21,3×2,65)</t>
  </si>
  <si>
    <t>DN 32 (42,4×3,25)</t>
  </si>
  <si>
    <t>DN 40 (48,3×3,25)</t>
  </si>
  <si>
    <t>Dobava in montaža: Vzmetni varnostno izpustni ventil z navojnim priključkom, za sanitarno vodo, s tlakom odpiranja (p,max= 6 bar)</t>
  </si>
  <si>
    <t>VODOVOD</t>
  </si>
  <si>
    <t>Investitor:</t>
  </si>
  <si>
    <t>Objekt:</t>
  </si>
  <si>
    <t>NOTRANJI VODOVOD</t>
  </si>
  <si>
    <t>P= 45 W (230 V)</t>
  </si>
  <si>
    <t>V popisu materiala in del strojnih instalacij niso zajeta gradbena dela: izkop, zasipanje, betonska dela…</t>
  </si>
  <si>
    <t>Dobava in montaža: Strešna kapa z obrobo</t>
  </si>
  <si>
    <t>Dobava in montaža: Kromirana stoječa enoročna mešalna baterija z veznima cevkama, 
komplet z: 
2×kotni ventil DN15, 
1× kromiran izliv s sifonom DN32, s čepom in zapiralnim mehanizmom</t>
  </si>
  <si>
    <t>LIV</t>
  </si>
  <si>
    <t>LAGUNA DUO 5-360-500</t>
  </si>
  <si>
    <t>DN32</t>
  </si>
  <si>
    <t>Čiščenje in 2-krat korozijska zaščita nosilnega materiala. Zaščitna barva "minij".</t>
  </si>
  <si>
    <t>Dobava in montaža: Gasilni aparat na ogljikov dioksid (CO2), komplet z nastavkom za pritrditev na zid in drobnim pritrdilnim materialom. Aparat opremljen s certifikatom USM GA z vpisanim letom veljavnosti</t>
  </si>
  <si>
    <t>CO2-5</t>
  </si>
  <si>
    <t>2.3</t>
  </si>
  <si>
    <t>2.4</t>
  </si>
  <si>
    <t>DN 40 (48,3×2,6)</t>
  </si>
  <si>
    <t>Dobava in montaža: Radiatorske zidne konzole, sestoječe iz: pocinkani profil, spodnje in zgornje držalo, komplet z drobnim pritrdilnim materialom</t>
  </si>
  <si>
    <t>Dobava in montaža: Krogelna pipa z navojnim priključkom in zaporno ročico ter nastavkom za gumi cev</t>
  </si>
  <si>
    <t xml:space="preserve">npr.: </t>
  </si>
  <si>
    <t>B×H = 300×300 mm</t>
  </si>
  <si>
    <t>kos</t>
  </si>
  <si>
    <t>kg</t>
  </si>
  <si>
    <t>m</t>
  </si>
  <si>
    <t>DN15</t>
  </si>
  <si>
    <t>DN20</t>
  </si>
  <si>
    <t>m2</t>
  </si>
  <si>
    <t>npr.:</t>
  </si>
  <si>
    <t>Dobava in montaža: Nizki izplakovalni kotliček komplet z odsesovalno in polnilno garnituro, sprožilni mehanizme, vezna cev DN50, gibka armirana vezna cev DN15, kotni ventil DN15, komplet z drobnim pritrdilnim in tesnilnim materialom</t>
  </si>
  <si>
    <t>PROJEKTANTSKA OCENA INVESTICIJE</t>
  </si>
  <si>
    <t>P= 85 W (230 V)</t>
  </si>
  <si>
    <t xml:space="preserve">tip: </t>
  </si>
  <si>
    <t>U= 230 V</t>
  </si>
  <si>
    <t>Izvedba priključkov na obstoječe omrežje mrzle vode, komplet z vsem potrebnim spojnim in tesnilnim materialom</t>
  </si>
  <si>
    <t>Dezinfekcija cevi mrzle in tople vode</t>
  </si>
  <si>
    <t>SKUPAJ:</t>
  </si>
  <si>
    <t>tip:</t>
  </si>
  <si>
    <t>L×B= 600×400 mm</t>
  </si>
  <si>
    <t>OPOMBA:</t>
  </si>
  <si>
    <t>1.1</t>
  </si>
  <si>
    <t>1</t>
  </si>
  <si>
    <t>1.2</t>
  </si>
  <si>
    <t>kompl</t>
  </si>
  <si>
    <t>DN40</t>
  </si>
  <si>
    <t>Polnilo v kartušah</t>
  </si>
  <si>
    <t xml:space="preserve">DN20 (pN16) </t>
  </si>
  <si>
    <t>AR-1/F</t>
  </si>
  <si>
    <t>Dobava in montaža: Obtočna črpalka za sanitarno vodo (Tw= 65°) , z navojnima priključkoma, komplet s holandci in tesnilni</t>
  </si>
  <si>
    <t>Dobava in montaža: Potopni termostat z nastavitvijo temperature, z navojnim priključkom, komplet z drobnim tesnilnim materialom</t>
  </si>
  <si>
    <t>IMIT</t>
  </si>
  <si>
    <t>TC2</t>
  </si>
  <si>
    <t>L= 100 mm</t>
  </si>
  <si>
    <t>T= 0÷90°C</t>
  </si>
  <si>
    <t>Dobava in montaža: Korito iz Inox pločevine, komplet z nosilnima stenskima konzolama, sifonom DN32, s čepom in drobnim pritrdilnim materialom</t>
  </si>
  <si>
    <t>Vse naprave in elementi v popisu materiala in del so navedeni samo primeroma (npr.:).</t>
  </si>
  <si>
    <t>Vse naprave in elemente se mora dobaviti z ustreznimi certifikati, atesti, garancijami, navodili…</t>
  </si>
  <si>
    <t>Pri vseh naprava je potrebno upoštevati stroške zagona, meritve in nastavitev obratovalnih količin.</t>
  </si>
  <si>
    <t>Pri vseh elementih je potrebno upoštevati spojni in tesnilni material.</t>
  </si>
  <si>
    <t>DN32 - PEHD 40×4,5 (pN16)</t>
  </si>
  <si>
    <t>V= 300 l</t>
  </si>
  <si>
    <t>OMEGA</t>
  </si>
  <si>
    <t>FRIGOR</t>
  </si>
  <si>
    <t>Dobava in montaža: Grelnik sanitarne vode sestoječ iz: bojler iz emajlirane pločevine, cevni grelec (voda-voda) za centralno ogrevanje, električni grelec, negorljiva izolacija, z vsemi priključki po načrtu. Komplet z dvojnim (delovnimi in varnostnim) potopnim termostatom električnega grelca in krmilnim potopnim termostatom cirkulacijske črpalke.</t>
  </si>
  <si>
    <t>REFLEX</t>
  </si>
  <si>
    <t>DT 5 18</t>
  </si>
  <si>
    <t>p_max= 10,0 bar</t>
  </si>
  <si>
    <t>GRUNDFOS</t>
  </si>
  <si>
    <t>UPS 15-50 B 130</t>
  </si>
  <si>
    <t xml:space="preserve">P= 45 W (230 V) </t>
  </si>
  <si>
    <t xml:space="preserve">DN15 (pN16) </t>
  </si>
  <si>
    <t>WC-INVALIDI</t>
  </si>
  <si>
    <r>
      <t xml:space="preserve">Dobava in montaža: Umivalnik za </t>
    </r>
    <r>
      <rPr>
        <b/>
        <sz val="10"/>
        <rFont val="Times New Roman"/>
        <family val="1"/>
      </rPr>
      <t>invalide</t>
    </r>
    <r>
      <rPr>
        <sz val="10"/>
        <rFont val="Times New Roman"/>
        <family val="1"/>
      </rPr>
      <t>, z nasloni za komolce, ergonomsko oblikovan, sestoječ iz:
- umivalnik iz sanitarne keramike, 
- nosilne konzole za zidno vgradnjo, 
- sifonom s čepom 
- ter drobnim pritrdilnim materialom za montažo na zid</t>
    </r>
  </si>
  <si>
    <t>ATLANTIS 2937</t>
  </si>
  <si>
    <t>B×L= 670×600 mm</t>
  </si>
  <si>
    <r>
      <t xml:space="preserve">Dobava in montaža: Stoječa  baterija za umivalnik za </t>
    </r>
    <r>
      <rPr>
        <b/>
        <sz val="10"/>
        <rFont val="Times New Roman"/>
        <family val="1"/>
      </rPr>
      <t>invalide</t>
    </r>
    <r>
      <rPr>
        <sz val="10"/>
        <rFont val="Times New Roman"/>
        <family val="1"/>
      </rPr>
      <t xml:space="preserve">, z možnostjo nastavitve temperature, komplet z veznima cevkama ter z 2×kotni ventil </t>
    </r>
  </si>
  <si>
    <t>ATLANTIS 71150</t>
  </si>
  <si>
    <r>
      <t xml:space="preserve">Dobava in montaža: Držalo S-1 za </t>
    </r>
    <r>
      <rPr>
        <b/>
        <sz val="10"/>
        <rFont val="Times New Roman"/>
        <family val="1"/>
      </rPr>
      <t>invalide,</t>
    </r>
    <r>
      <rPr>
        <sz val="10"/>
        <rFont val="Times New Roman"/>
        <family val="1"/>
      </rPr>
      <t xml:space="preserve"> za montažo pri umivalniku, </t>
    </r>
    <r>
      <rPr>
        <sz val="10"/>
        <rFont val="Times New Roman"/>
        <family val="1"/>
      </rPr>
      <t>zidna in talna pritrditev, komplet z drobnim pritrdilnim materialom</t>
    </r>
  </si>
  <si>
    <t>ATLANTIS 9985</t>
  </si>
  <si>
    <t>700×800 mm</t>
  </si>
  <si>
    <r>
      <t xml:space="preserve">Dobava in montaža: WC za </t>
    </r>
    <r>
      <rPr>
        <b/>
        <sz val="10"/>
        <rFont val="Times New Roman"/>
        <family val="1"/>
      </rPr>
      <t>invalide</t>
    </r>
    <r>
      <rPr>
        <sz val="10"/>
        <rFont val="Times New Roman"/>
        <family val="1"/>
      </rPr>
      <t xml:space="preserve">, sestoječ iz:
- WC školjka iz sanitarnega porcelana s </t>
    </r>
    <r>
      <rPr>
        <sz val="10"/>
        <rFont val="Times New Roman"/>
        <family val="1"/>
      </rPr>
      <t xml:space="preserve">talnim </t>
    </r>
    <r>
      <rPr>
        <sz val="10"/>
        <rFont val="Times New Roman"/>
        <family val="1"/>
      </rPr>
      <t>odtokom,
- koleno za talni priključek
- sedežna lesena plastificirana deska, 
- drobnim pritrdilnim materialom, 
- kotni ventil in gibka povezovalna cev</t>
    </r>
  </si>
  <si>
    <t>ATLANTIS</t>
  </si>
  <si>
    <t>B×L/H= 380×570/460 mm</t>
  </si>
  <si>
    <t>Dobava in montaža: Zidna termostatska mešalna baterija za opremo WC školjke za invalide, z regulacijo za nastavitev temperature vode, komplet s fleksibilno cevjo s pršilno glavo z gumbom za odpiranje prhe in zidnim nosilcem</t>
  </si>
  <si>
    <t>ATLANTIS 76202</t>
  </si>
  <si>
    <r>
      <t xml:space="preserve">Dobava in montaža: Opora za </t>
    </r>
    <r>
      <rPr>
        <sz val="10"/>
        <rFont val="Times New Roman"/>
        <family val="1"/>
      </rPr>
      <t>invalide, za montažo pri WC školjki</t>
    </r>
    <r>
      <rPr>
        <sz val="10"/>
        <rFont val="Times New Roman"/>
        <family val="1"/>
      </rPr>
      <t>, zidna, preklopna komplet z drobnim pritrdilnim materialom</t>
    </r>
  </si>
  <si>
    <t>ATLANTIS 9987</t>
  </si>
  <si>
    <t>700×190 mm</t>
  </si>
  <si>
    <t>Dobava in montaža: Držalo za invalide za montažo pri WC školjki, zidna, komplet z drobnim pritrdilnim materialom</t>
  </si>
  <si>
    <t>ATLANTIS 9950</t>
  </si>
  <si>
    <t>DN35</t>
  </si>
  <si>
    <t xml:space="preserve">Dobava in montaža: Termostatski mešalni ventil tople sanitarne vode, z nastavljivo temperaturo iztoka tople sanitarne vode, komplet s tesnilnim in pritrdilnim materialom </t>
  </si>
  <si>
    <t>TVM-W</t>
  </si>
  <si>
    <t>B×L= 800×500 mm</t>
  </si>
  <si>
    <t xml:space="preserve">Dobava in montaža: Zidna enoročna mešalna bateija z dolgim izpustom, komplet kromiranima rozetama, ter drobnim pritrdilnim in tesnilnim materialom. 
</t>
  </si>
  <si>
    <t>ORIA 58-640-200</t>
  </si>
  <si>
    <t>DN 25 (33,7×3,25)</t>
  </si>
  <si>
    <t>ST9 × 22 (DN15)</t>
  </si>
  <si>
    <t>ST9 × 28 (DN20)</t>
  </si>
  <si>
    <t>ST9 × 35 (DN25)</t>
  </si>
  <si>
    <t>ST9 × 42 (DN32)</t>
  </si>
  <si>
    <t>K-FLEX</t>
  </si>
  <si>
    <t>ST13 × 22 (DN15)</t>
  </si>
  <si>
    <t>ST13 × 28 (DN20)</t>
  </si>
  <si>
    <t>Dobava in montaža: Parozaporna izolacija iz ekspandiranega polimera,  odpornost na ogenj DIN4102-B1, cevaste oblike, difuzijska upornost (mi &gt; 7000), komplet z lepilom in samolepilnimi trakovi. Za toplo vodo.
Debelina 13 mm.</t>
  </si>
  <si>
    <t>Dobava in montaža: Odtočna kanalizacijske cevi iz plipropilena - PP, z čašastim priključkom, po DIN 19560, komplet s fazonskimi kosi (kolena, odcepi, redukcije, čistilni kosi, priključki za sifone, ...) ter s tesnili in pritrdilnim materialom</t>
  </si>
  <si>
    <t>POLOPLAST</t>
  </si>
  <si>
    <t>POLO-KAL NG</t>
  </si>
  <si>
    <t>Ø110</t>
  </si>
  <si>
    <t>Ø50</t>
  </si>
  <si>
    <t>Dobava in montaža: Talni sifon pretočni</t>
  </si>
  <si>
    <t>HL 300 - DN 50/40</t>
  </si>
  <si>
    <t>Dobava in montaža: Ekscenter za WC</t>
  </si>
  <si>
    <t>Čiščenje, barvanje in korozijska zaščita vseh kovinskih delov v zvezi z vodovodno instalacijo</t>
  </si>
  <si>
    <t>KOTLARNA</t>
  </si>
  <si>
    <t>Dobava in montaža: Zaprta membranska ekspanzijska posoda, za varovanje kotla po SIST EN 12828, sestoječa iz tlačne posode, elastične membrane, zračnega ventila.
Komplet s servisnim ventilom(elko-flex).</t>
  </si>
  <si>
    <t>pN 6 bar</t>
  </si>
  <si>
    <t>p(zrak)= 1,0 bar</t>
  </si>
  <si>
    <t>Dobava in montaža: Obtočna črpalka s prirobičnima priključkoma, komplet s tesnili in vijačnim materialom</t>
  </si>
  <si>
    <t>P= 230 W (400 V)</t>
  </si>
  <si>
    <t>UPS 25-40 160</t>
  </si>
  <si>
    <t>DN 32</t>
  </si>
  <si>
    <t xml:space="preserve">DN32 (pN16) </t>
  </si>
  <si>
    <t>Dobava in montaža: Protipovratni vzmetni ventil z notranjima navojnima priključkoma, komplet s tesnilnim materialom</t>
  </si>
  <si>
    <t>Dobava in montaža: Okrogli bimetalni termometer 
(D= 80 mm), s priključkom zadaj</t>
  </si>
  <si>
    <t>Dobava in montaža: Odzračevalni lonček z bombiranima dnema in vsemi priključki po načrtu</t>
  </si>
  <si>
    <t>DN×L= 150×200 mm</t>
  </si>
  <si>
    <t>Priključek: 2×DN10</t>
  </si>
  <si>
    <t>DN 10 (17,2×2,35)</t>
  </si>
  <si>
    <t>Dobava in montaža: Predizolirana nevarjena jeklena cev za tlačne cevovode, izdelane po SIST EN 10216, z poliuretansko izolacijo (gostota,  80-90 kg/m3, prevodnost 0,028 W/mK, max. temeratur medija 130°C), s plaščemi iz polietilena (PE-HD), s kontolno žico za kontrolo tesnosti.</t>
  </si>
  <si>
    <t>BRUGG</t>
  </si>
  <si>
    <t>Dobava in montaža: Skozi-zidno tesnilo za jeklene cevi.</t>
  </si>
  <si>
    <t>Antikorozijska zaščita cevi, kolen in odcepov centralne kurjave</t>
  </si>
  <si>
    <t>MINIJ</t>
  </si>
  <si>
    <t>Toplotna zaščita cevi, kolen in odcepov centralne kurjave z izolacijo iz steklene volne ustrezne debeline, komplet z plaščem iz aluminijaste pločevine (min. 0,8 mm) in z drobnim spojnim materialom</t>
  </si>
  <si>
    <t>b= 100 mm (&lt; DN100)</t>
  </si>
  <si>
    <t>Dobava in montaža: Plastičnih smernih puščic za označevanje predtoka in povratka</t>
  </si>
  <si>
    <t>Modre</t>
  </si>
  <si>
    <t>Rdeče</t>
  </si>
  <si>
    <t>Lovilno korito za odzračevanje ogrevanja, iz nerjaveče pločevine (Inox  1.4404), z nastavkom za odtočno cev PP 50, komplet z drobnim pritrdilnim materialom za na zid</t>
  </si>
  <si>
    <t>600×150/300 mm</t>
  </si>
  <si>
    <t xml:space="preserve">OGREVANJE </t>
  </si>
  <si>
    <t>N 80</t>
  </si>
  <si>
    <t>V= 80 l</t>
  </si>
  <si>
    <t>UPS 32-80 B 180</t>
  </si>
  <si>
    <t>V° = 3,8 m3/h</t>
  </si>
  <si>
    <t>dp = 45 kPa</t>
  </si>
  <si>
    <t xml:space="preserve">DN50 (pN16) </t>
  </si>
  <si>
    <t>DN 50 (60,3×3,65)</t>
  </si>
  <si>
    <t>FERWAG - DN50 (60,3×2,9)</t>
  </si>
  <si>
    <t>Izolacija ØD= 125 mm</t>
  </si>
  <si>
    <t>Typ A - Ø125</t>
  </si>
  <si>
    <t>1.3</t>
  </si>
  <si>
    <t>ČRPALIŠČE</t>
  </si>
  <si>
    <t>V°= 4,8 m3/h</t>
  </si>
  <si>
    <t>U= 230 V (IP41)</t>
  </si>
  <si>
    <t>L= 10 m</t>
  </si>
  <si>
    <t>Dobava in montaža: Protipovratni ventil z navojnima priključkoma, komplet s tesnilnim materialom</t>
  </si>
  <si>
    <t>Dobava in montaža: Spojni, tesnilni,  nosilni in pritrdilni materiala za cevi, sestoječega iz: varilni material,  nosilne objemke z zateznimi vijaki in gumiranim vložkom (npr: MUPRO), jeleni profili (NPU in NPL), jekleni pocinkani preforiran tak, jeklene navojne palice in jekleni vijaki (M8, M10, M12), vložki za vgradnjo v zid ali beton, PRIROBNICE z vijačnim in tesnilnim materialom</t>
  </si>
  <si>
    <t>Dobava in montaža: Potopna črpalka odpadnih vod z litoželeznim ohišjem z prigrajenim sekalnim sistemom</t>
  </si>
  <si>
    <t>SEG.40.09.2.1.502</t>
  </si>
  <si>
    <t>H= 3,8 m V.S.</t>
  </si>
  <si>
    <t>Pel= 1,4 kW (230 V)</t>
  </si>
  <si>
    <t>Dobava in montaža: Krmilna omarica za elektrode za 2 črpalki komplet z drobnim materialom za pritrditev na zid</t>
  </si>
  <si>
    <t>LCD 110</t>
  </si>
  <si>
    <t xml:space="preserve">Dobava in montaža: Nivojske elektrode z ohišjem iz plipropilena, komplet s povezovalnim kablom </t>
  </si>
  <si>
    <t>DN40 (pN4)</t>
  </si>
  <si>
    <t>Dobava in montaža: Zaporni ventil z navojnima priključkoma, komplet s tesnilnim materialom</t>
  </si>
  <si>
    <t>DN40 (pN16)</t>
  </si>
  <si>
    <t>Dobava in montaža: Signalna svetilka za montažo na prostem</t>
  </si>
  <si>
    <t>Dobava in montaža: Akustični signal za montažo na prostem</t>
  </si>
  <si>
    <t>Dobava in montaža: Nevarjena jeklena cev za tlačne cevovode, izdelane po SIST EN 10216-5, cevi iz nerjavnega jekla 1.4301, komplet z varilnimi fazonskimi kosi, ter varilnim materialom</t>
  </si>
  <si>
    <t>PRIKLOP NA OBSTOJEČE</t>
  </si>
  <si>
    <t>TOPLOTNA POSTAJA</t>
  </si>
  <si>
    <t>SAMSON</t>
  </si>
  <si>
    <t>Kvs= 16 m3/h</t>
  </si>
  <si>
    <t>Dobava in montaža: Tripotni ventil z navojnimi priključki, komplet z motornim pogonom, končnimi stikali, pritrdilnim in tesnilnim materialom</t>
  </si>
  <si>
    <t>VRG3 32/16 + AMV 15/11/230</t>
  </si>
  <si>
    <t xml:space="preserve">DN 32 </t>
  </si>
  <si>
    <t>Dobava in montaža: Elektronsko krmiljena obtočna črpalka s prirobičnima priključkoma, komplet s tesnili in vijačnim materialom</t>
  </si>
  <si>
    <t>MAGNA 32-60</t>
  </si>
  <si>
    <t>DN 25</t>
  </si>
  <si>
    <t xml:space="preserve">DN40 (pN16) </t>
  </si>
  <si>
    <t>Dobava in montaža: Krogelna pipa z notranjima navojnima priključkoma in zaporno ročico (zapečateno v položaju odprto), komplet s tesnilnim materialom</t>
  </si>
  <si>
    <t>Dobava in montaža: Okrogli manometer, ohišje Ø100 mm, z navojnim priključkom</t>
  </si>
  <si>
    <t>Dobava in montaža: Razdelilec iz nevarjene jeklene cevi za tlačne cevovode, izdelane po SIST EN 10216. Komplet z:
- prirobični in navojni priključki po načrtu, 
- podnici za zaključek razdelilca, 
- nosilne noge.</t>
  </si>
  <si>
    <t>Priključki:</t>
  </si>
  <si>
    <t>2× DN 25 n</t>
  </si>
  <si>
    <t xml:space="preserve">Dobava in montaža: Izolacija iz sintetičnega kavčuka v ploščah, odpornost na ogenj DIN4102-B1, difuzijska upornost (μ&gt;7000), komplet z lepilom in samolepilnimi trakovi.
Širina 1,0 m v roli. </t>
  </si>
  <si>
    <t>PL 32, b=32 mm</t>
  </si>
  <si>
    <t>Izdelava: Čiščenje in 2-krat korozijska zaščita cevi in nosilnega materiala v zvezi z centralno kurjavo. Zaščitna barva S temperaturno odpornostjo do 140°C</t>
  </si>
  <si>
    <t>Dobava in montaža: Plastičnih napisnih tablic z napisom v beli barvi za označevanje razvodov</t>
  </si>
  <si>
    <t>TROVIS 5500</t>
  </si>
  <si>
    <t>Dobava in montaža: Digitalna regulacija, za 2 ogrevalna kroga in 1 krog sanitarne vode komplet s tipali Pt1000 in ožičenjem</t>
  </si>
  <si>
    <t>V° = 2,5 m3/h</t>
  </si>
  <si>
    <t>dp = 25 kPa</t>
  </si>
  <si>
    <t>V° = 1,0 m3/h</t>
  </si>
  <si>
    <t>dp = 15 kPa</t>
  </si>
  <si>
    <t>V° = 1,1 m3/h</t>
  </si>
  <si>
    <t>dp = 10 kPa</t>
  </si>
  <si>
    <t>Dobava in montaža: Poševno sedežni ventil z notranjima navojnima priključkoma, komplet s tesnilnim materialom</t>
  </si>
  <si>
    <t>DN 80 × 1200 mm</t>
  </si>
  <si>
    <t>1× DN 50 n</t>
  </si>
  <si>
    <t>1× DN 40 n</t>
  </si>
  <si>
    <t>Dobava in montaža: Parozaporna izolacija iz ekspandiranega polimera,  odpornost na ogenj DIN4102-B1, cevaste oblike, difuzijska upornost (mi &gt; 7000), komplet z lepilom in samolepilnimi trakovi.
Debelina 32 mm</t>
  </si>
  <si>
    <t>ST32 × 60 (DN50)</t>
  </si>
  <si>
    <t>HIDRAVLIČNA INSTALACIJA KLIMATOV - OGREVANJE</t>
  </si>
  <si>
    <t>Dobava in montaža: Ravni vzmetni prekotlačni ventil, z navojnimi priključki</t>
  </si>
  <si>
    <t>V°= 0÷5 m3/h</t>
  </si>
  <si>
    <t>AVDO 20</t>
  </si>
  <si>
    <t>DN20 (pN10)</t>
  </si>
  <si>
    <t>Dobava in montaža: Dušilni ventil z notranjima navojnima priključkoma, komplet s tesnilnim materialom.</t>
  </si>
  <si>
    <t xml:space="preserve">Dobava in montaža: Čistilni kos z notranjima navojnima priključkoma, komplet s tesnilnim materialom </t>
  </si>
  <si>
    <t>DN 15 (pN16)</t>
  </si>
  <si>
    <t>T= 0 ÷ 120 °C</t>
  </si>
  <si>
    <t>P= 45 W (230V)</t>
  </si>
  <si>
    <t>RADIATORSKO OGREVANJE</t>
  </si>
  <si>
    <t>Dobava in montaža: Jekleni ploščati radiator, s priključki za spodnji radiatorski ventil.
Priključki spodaj: 2× DN20
Max. obratovalni tlak pN10 bar.
Max. delovna temperatura 110°C.
Barvan s praškasto barvo RAL 9016 -bela.
Komplet z radiatorskim odzračevalnim ventilom, s spojkami, tesnili, čepi in redukcijami.</t>
  </si>
  <si>
    <t>VOGEL &amp; NOOT</t>
  </si>
  <si>
    <t>Dobava in montaža: Kromirani radiatorski ventil s spodnjimi priključki - kotni, za radiatorje z vgrajenim termostatskim ventilom, za dvocevni sistem, z navojnimi priključki, holendri in nastavki za priključitev cevi</t>
  </si>
  <si>
    <t>RLV-KS - DN15</t>
  </si>
  <si>
    <t>RA 2990</t>
  </si>
  <si>
    <t>Dobava in montaža: Dvodelna rozeta iz UV odporne plastike za dvojni priključek, bele barve</t>
  </si>
  <si>
    <t>Ø16</t>
  </si>
  <si>
    <t>Dobava in montaža: Parozaporna izolacija iz ekspandiranega polimera,  odpornost na ogenj DIN4102-B1, cevaste oblike, difuzijska upornost (mi &gt; 7000), komplet z lepilom in samolepilnimi trakovi. 
Debelina 9 mm</t>
  </si>
  <si>
    <t>ST9 × 18 (DN10)</t>
  </si>
  <si>
    <t>Dobava in montaža: Parozaporna izolacija iz ekspandiranega polimera,  odpornost na ogenj DIN4102-B1, cevaste oblike, difuzijska upornost (mi &gt; 7000), komplet z lepilom in samolepilnimi trakovi. 
Debelina 19 mm.</t>
  </si>
  <si>
    <t>ST19 × 42 (DN32)</t>
  </si>
  <si>
    <t>33 KV - H×L= 900 × 1320</t>
  </si>
  <si>
    <t>22 KV - H×L= 900 × 520</t>
  </si>
  <si>
    <t>22 KV - H×L= 900 × 720</t>
  </si>
  <si>
    <t>22 KV - H×L= 900 × 1200</t>
  </si>
  <si>
    <t>22 KV - H×L= 600 × 1000</t>
  </si>
  <si>
    <t>Dobava in montaža: Kompletna modulne klima naprava, za NOTRANJO montažo, s sledečimi funkcijami: ventilacija, ogrevanje, hlajenje in rekuperacija troplote.
Enota z direktno gnanim dovodno-odvodnima ventilatorjema, rotacijskim regeneratorjem, kompletno filterno sekcijo z vrečastimi filtri na dovodni in odvodni strani (razred filtracije F7) in integriranim mikroprocesorjem z vgrajenimi funkcijami za regulacijo pretoka zraka in konstantne količine v zračnem kanalu.
Ohišje iz prekrivnih panelskih plošč in revizijskih vrat. Zunanja površina iz pocinkane pločevine in opleskana v bež barvi. Pločevina ima debelino 1mm in je izolirana z 50 mm mineralne volne (A1 - DIN 4102). Nosilni profili z nameščenimi amortizerji.</t>
  </si>
  <si>
    <t>Naprava ima direktno gnane ventilatorje tipa GOLD Wing,aksialno-centrifugalne oblike. Regulacija obratov ventilatorja je izvedena preko FREKVENČNIH regulatorjev. Ventilatorji so protivibracijsko izolirani z blažilniki iz gume in povezani z gibljivo cevjo.
Naprave opremljene z ROTACIJSKIM izmenjevalnikom toplote, ki je omogoča vračanje toplote do 85%.Prenos toplote se regulira samodejno s spremenljivo regulacijo hitrosti rotorja.</t>
  </si>
  <si>
    <t>SWEGON</t>
  </si>
  <si>
    <t>Filterna enota s kasetnim filtrom. Razred filtriranja zraka F7. S tlačnim stikalom.</t>
  </si>
  <si>
    <t>Rotacijski izmenjevalec toplote</t>
  </si>
  <si>
    <t>izkoristek_max= 85 %</t>
  </si>
  <si>
    <t>Ventilatorska dovodna enota; pozicija ventilatorja: 1</t>
  </si>
  <si>
    <t>dp z,tot = …….. Pa</t>
  </si>
  <si>
    <t>P motor = 3,0 kW (400 V)</t>
  </si>
  <si>
    <t>Ventilatorska odvodna enota.</t>
  </si>
  <si>
    <t>Zaščita zajema in izpuha zraka.</t>
  </si>
  <si>
    <t>2× žaluzija dovodnega svežega in odvodnega odpadnega zraka s pogonom</t>
  </si>
  <si>
    <t>2× jadrovinasti nastavek</t>
  </si>
  <si>
    <t>1× nosilni podstavek z nizkimi nosilnimi nogami in amortizerji</t>
  </si>
  <si>
    <t>1× sifon rekuperatorja</t>
  </si>
  <si>
    <t>Priključke preveri na objektu glede na dejansko dobavljene klimate!</t>
  </si>
  <si>
    <t>Dobava in montaža: Vodnega grelnika s tripotnim motornim ventilom, vodna grelna enota z imenjevalcem (voda-zrak) komplet z protizmrzolvalnim zaščitnim termostatom.
Toplotno izoliran in z zaščitnim plaščem izolacije.</t>
  </si>
  <si>
    <t>T v = 80/60 °C</t>
  </si>
  <si>
    <t>Tripotni mešalni ventil DN20 (Kvs= 6,3 m3/h) z motornim pogonom</t>
  </si>
  <si>
    <t>komp</t>
  </si>
  <si>
    <t>Dobava in montaža: Elektro in krmilni sistem je popolnoma integriran v napravi. Krmilni sistem omogoča krmiljenje ventilatorjev, menjalnika, različnih temperatur zraka, časa delovanja...
Druge funkcije: nočno hlajenje, kompenzacija zunanje temperature, servisni termini, zamašenost filtrov, čiščenje rotacijskega menjalnika, nastavitev velike in male hitrosti ventilatorja, požarne funkcije. Vse upravljanje se vrši preko posluževalnega tabloja, ki obenem prikazuje trenutno delovanje naprave in signalizacijo.
Elektro krmilni elementi:
-tipalo zunanje temperature,
-temperaturno kanalsko tipalo na dovodu,
-temperaturno tipalo na odvodu zraka,
-frekvenčnika za oba ventilatorska motorja,
-merilna sonda pretoka zraka,
-daljinski terminal za nastavitev pretoka zraka, temperature, krmilnih funkcij, alarmov,... vključno s kablom do 3m,
-hitrost rotorja toplotnega izmenjevalca je nadzorovana in krmiljena preko temperaturnih tipal zunanjega zraka in odvodnega zraka,
-pogonski motor toplotnega izmenjevalca,
-zaporne žaluzije s prigrajenim EM pogonom z vzmetjo (on/off).</t>
  </si>
  <si>
    <t>Krmilna avtomatika s fukcijo izklopa ventilatorjev v primeru požara. Avtomatika opremljena z tipko za akvitiranje delovanja ventilatorjev po požaru.</t>
  </si>
  <si>
    <t>Klima naprava se dobavi z električno shemo, navodili za uporabo in vzdrževanje.</t>
  </si>
  <si>
    <t>Zagon klima naprave in nastavitev obratovalnih parametrov ter preizkusno obratovanje.</t>
  </si>
  <si>
    <t>IQnomic</t>
  </si>
  <si>
    <t>1×</t>
  </si>
  <si>
    <t>Regulator</t>
  </si>
  <si>
    <t>Zunanje temperaturno tipalo</t>
  </si>
  <si>
    <t>Daljinski terminal s povezovalno žico do 3,0 m.</t>
  </si>
  <si>
    <t>Kanalsko tipalo temperature dovedenega zraka</t>
  </si>
  <si>
    <t>Kanalsko tipalo temperature odvedenega zraka</t>
  </si>
  <si>
    <t>Merilna sonda pretoka zraka</t>
  </si>
  <si>
    <t>2×</t>
  </si>
  <si>
    <t>Frekvenčniki za vodenje ventilatorjev</t>
  </si>
  <si>
    <t>Kapilarni protizmrzovalni termostat (pri grelniku)</t>
  </si>
  <si>
    <t>Diferenčno tlačno stikalo delovanja ventilatorjev</t>
  </si>
  <si>
    <t>Elektromotorni pogon žaluzije: ON-OFF</t>
  </si>
</sst>
</file>

<file path=xl/styles.xml><?xml version="1.0" encoding="utf-8"?>
<styleSheet xmlns="http://schemas.openxmlformats.org/spreadsheetml/2006/main">
  <numFmts count="41">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0\ &quot;SIT&quot;"/>
    <numFmt numFmtId="182" formatCode="000"/>
    <numFmt numFmtId="183" formatCode="#,##0.00\ _S_I_T"/>
    <numFmt numFmtId="184" formatCode="0.000"/>
    <numFmt numFmtId="185" formatCode="0000"/>
    <numFmt numFmtId="186" formatCode="&quot;True&quot;;&quot;True&quot;;&quot;False&quot;"/>
    <numFmt numFmtId="187" formatCode="&quot;On&quot;;&quot;On&quot;;&quot;Off&quot;"/>
    <numFmt numFmtId="188" formatCode="#,##0\ &quot;SIT&quot;"/>
    <numFmt numFmtId="189" formatCode="_-* #,##0.00\ [$€-1]_-;\-* #,##0.00\ [$€-1]_-;_-* &quot;-&quot;??\ [$€-1]_-;_-@_-"/>
    <numFmt numFmtId="190" formatCode="_(&quot;$&quot;* #,##0.00_);_(&quot;$&quot;* \(#,##0.00\);_(&quot;$&quot;* &quot;-&quot;??_);_(@_)"/>
    <numFmt numFmtId="191" formatCode="_(&quot;$&quot;* #,##0_);_(&quot;$&quot;* \(#,##0\);_(&quot;$&quot;* &quot;-&quot;_);_(@_)"/>
    <numFmt numFmtId="192" formatCode="_(* #,##0.00_);_(* \(#,##0.00\);_(* &quot;-&quot;??_);_(@_)"/>
    <numFmt numFmtId="193" formatCode="_(* #,##0_);_(* \(#,##0\);_(* &quot;-&quot;_);_(@_)"/>
    <numFmt numFmtId="194" formatCode="#,##0.00_ ;\-#,##0.00\ "/>
    <numFmt numFmtId="195" formatCode="#,##0.0"/>
    <numFmt numFmtId="196" formatCode="#,##0.00\ [$€-1]"/>
  </numFmts>
  <fonts count="28">
    <font>
      <sz val="10"/>
      <name val="Times New Roman"/>
      <family val="0"/>
    </font>
    <font>
      <b/>
      <sz val="10"/>
      <name val="Times New Roman"/>
      <family val="1"/>
    </font>
    <font>
      <sz val="8.5"/>
      <name val="MS Serif"/>
      <family val="1"/>
    </font>
    <font>
      <u val="single"/>
      <sz val="11.5"/>
      <color indexed="12"/>
      <name val="Times New Roman"/>
      <family val="0"/>
    </font>
    <font>
      <u val="single"/>
      <sz val="11.5"/>
      <color indexed="36"/>
      <name val="Times New Roman"/>
      <family val="0"/>
    </font>
    <font>
      <sz val="10"/>
      <name val="MS Serif"/>
      <family val="1"/>
    </font>
    <font>
      <sz val="10"/>
      <name val="Times New Roman CE"/>
      <family val="1"/>
    </font>
    <font>
      <sz val="8.5"/>
      <name val="MS Sans Serif"/>
      <family val="2"/>
    </font>
    <font>
      <b/>
      <sz val="8.5"/>
      <name val="MS Serif"/>
      <family val="1"/>
    </font>
    <font>
      <sz val="10"/>
      <name val="Arial CE"/>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5"/>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13">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4" borderId="0" applyNumberFormat="0" applyBorder="0" applyAlignment="0" applyProtection="0"/>
    <xf numFmtId="0" fontId="3" fillId="0" borderId="0" applyNumberFormat="0" applyFill="0" applyBorder="0" applyAlignment="0" applyProtection="0"/>
    <xf numFmtId="0" fontId="13" fillId="16" borderId="1" applyNumberFormat="0" applyAlignment="0" applyProtection="0"/>
    <xf numFmtId="0" fontId="14" fillId="0" borderId="0" applyNumberFormat="0" applyFill="0" applyBorder="0" applyAlignment="0" applyProtection="0"/>
    <xf numFmtId="0" fontId="15" fillId="0" borderId="2"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0" fillId="0" borderId="0">
      <alignment/>
      <protection/>
    </xf>
    <xf numFmtId="0" fontId="6" fillId="0" borderId="0">
      <alignment/>
      <protection/>
    </xf>
    <xf numFmtId="0" fontId="0" fillId="0" borderId="0">
      <alignment/>
      <protection/>
    </xf>
    <xf numFmtId="0" fontId="9" fillId="0" borderId="0">
      <alignment/>
      <protection/>
    </xf>
    <xf numFmtId="0" fontId="0" fillId="0" borderId="0">
      <alignment/>
      <protection/>
    </xf>
    <xf numFmtId="0" fontId="18" fillId="17" borderId="0" applyNumberFormat="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0" fillId="18" borderId="5" applyNumberFormat="0" applyFon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21" fillId="0" borderId="6" applyNumberFormat="0" applyFill="0" applyAlignment="0" applyProtection="0"/>
    <xf numFmtId="0" fontId="22" fillId="23" borderId="7" applyNumberFormat="0" applyAlignment="0" applyProtection="0"/>
    <xf numFmtId="0" fontId="23" fillId="16" borderId="8" applyNumberFormat="0" applyAlignment="0" applyProtection="0"/>
    <xf numFmtId="0" fontId="24" fillId="3"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7" borderId="8" applyNumberFormat="0" applyAlignment="0" applyProtection="0"/>
    <xf numFmtId="0" fontId="26" fillId="0" borderId="9" applyNumberFormat="0" applyFill="0" applyAlignment="0" applyProtection="0"/>
  </cellStyleXfs>
  <cellXfs count="195">
    <xf numFmtId="0" fontId="0" fillId="0" borderId="0" xfId="0" applyAlignment="1">
      <alignment/>
    </xf>
    <xf numFmtId="181" fontId="2" fillId="0" borderId="0" xfId="0" applyNumberFormat="1" applyFont="1" applyAlignment="1">
      <alignment/>
    </xf>
    <xf numFmtId="0" fontId="0" fillId="0" borderId="0" xfId="0" applyAlignment="1">
      <alignment/>
    </xf>
    <xf numFmtId="0" fontId="0" fillId="0" borderId="0" xfId="0" applyNumberFormat="1" applyFont="1" applyAlignment="1">
      <alignment wrapText="1"/>
    </xf>
    <xf numFmtId="182" fontId="0" fillId="0" borderId="0" xfId="0" applyNumberFormat="1" applyFont="1" applyAlignment="1">
      <alignment horizontal="left" vertical="top" wrapText="1"/>
    </xf>
    <xf numFmtId="0" fontId="0" fillId="0" borderId="0" xfId="0" applyFont="1" applyAlignment="1">
      <alignment wrapText="1"/>
    </xf>
    <xf numFmtId="0" fontId="0" fillId="0" borderId="0" xfId="0" applyNumberFormat="1" applyFont="1" applyAlignment="1">
      <alignment horizontal="right" wrapText="1"/>
    </xf>
    <xf numFmtId="0" fontId="0" fillId="0" borderId="0" xfId="0" applyNumberFormat="1" applyFont="1" applyAlignment="1">
      <alignment horizontal="right" vertical="top" wrapText="1"/>
    </xf>
    <xf numFmtId="182" fontId="0" fillId="0" borderId="0" xfId="0" applyNumberFormat="1" applyFont="1" applyAlignment="1">
      <alignment horizontal="right" vertical="top"/>
    </xf>
    <xf numFmtId="0" fontId="1" fillId="4" borderId="0" xfId="0" applyNumberFormat="1" applyFont="1" applyFill="1" applyAlignment="1">
      <alignment/>
    </xf>
    <xf numFmtId="0" fontId="0" fillId="4" borderId="0" xfId="0" applyFill="1" applyAlignment="1">
      <alignment/>
    </xf>
    <xf numFmtId="49" fontId="1" fillId="4" borderId="0" xfId="0" applyNumberFormat="1" applyFont="1" applyFill="1" applyAlignment="1">
      <alignment horizontal="left" vertical="top"/>
    </xf>
    <xf numFmtId="49" fontId="1" fillId="4" borderId="0" xfId="0" applyNumberFormat="1" applyFont="1" applyFill="1" applyAlignment="1">
      <alignment/>
    </xf>
    <xf numFmtId="0" fontId="0" fillId="0" borderId="0" xfId="0" applyNumberFormat="1" applyFont="1" applyBorder="1" applyAlignment="1">
      <alignment wrapText="1"/>
    </xf>
    <xf numFmtId="0" fontId="0" fillId="0" borderId="0" xfId="0" applyBorder="1" applyAlignment="1">
      <alignment/>
    </xf>
    <xf numFmtId="0" fontId="0" fillId="0" borderId="10" xfId="0" applyBorder="1" applyAlignment="1">
      <alignment/>
    </xf>
    <xf numFmtId="0" fontId="0" fillId="0" borderId="0" xfId="0" applyFont="1" applyAlignment="1">
      <alignment/>
    </xf>
    <xf numFmtId="1" fontId="0" fillId="0" borderId="0" xfId="0" applyNumberFormat="1" applyFont="1" applyAlignment="1">
      <alignment/>
    </xf>
    <xf numFmtId="0" fontId="0" fillId="0" borderId="0" xfId="0" applyFont="1" applyAlignment="1">
      <alignment horizontal="right"/>
    </xf>
    <xf numFmtId="49" fontId="0" fillId="0" borderId="0" xfId="0" applyNumberFormat="1" applyFont="1" applyBorder="1" applyAlignment="1">
      <alignment horizontal="right"/>
    </xf>
    <xf numFmtId="49" fontId="0" fillId="0" borderId="10" xfId="0" applyNumberFormat="1" applyFont="1" applyBorder="1" applyAlignment="1">
      <alignment horizontal="right"/>
    </xf>
    <xf numFmtId="49" fontId="0" fillId="0" borderId="0" xfId="0" applyNumberFormat="1" applyFont="1" applyAlignment="1">
      <alignment horizontal="right"/>
    </xf>
    <xf numFmtId="182" fontId="0" fillId="0" borderId="0" xfId="0" applyNumberFormat="1" applyFont="1" applyAlignment="1">
      <alignment horizontal="right"/>
    </xf>
    <xf numFmtId="49" fontId="0" fillId="4" borderId="0" xfId="0" applyNumberFormat="1" applyFont="1" applyFill="1" applyAlignment="1">
      <alignment horizontal="right"/>
    </xf>
    <xf numFmtId="49" fontId="0" fillId="0" borderId="0" xfId="0" applyNumberFormat="1" applyFont="1" applyAlignment="1">
      <alignment horizontal="right" wrapText="1"/>
    </xf>
    <xf numFmtId="1" fontId="0" fillId="0" borderId="0" xfId="0" applyNumberFormat="1" applyFont="1" applyBorder="1" applyAlignment="1">
      <alignment horizontal="left" indent="1"/>
    </xf>
    <xf numFmtId="1" fontId="0" fillId="0" borderId="10" xfId="0" applyNumberFormat="1" applyFont="1" applyBorder="1" applyAlignment="1">
      <alignment horizontal="left" indent="1"/>
    </xf>
    <xf numFmtId="1" fontId="0" fillId="0" borderId="0" xfId="0" applyNumberFormat="1" applyFont="1" applyAlignment="1">
      <alignment horizontal="left" indent="1"/>
    </xf>
    <xf numFmtId="1" fontId="0" fillId="4" borderId="0" xfId="0" applyNumberFormat="1" applyFont="1" applyFill="1" applyAlignment="1">
      <alignment horizontal="left" indent="1"/>
    </xf>
    <xf numFmtId="1" fontId="0" fillId="0" borderId="0" xfId="0" applyNumberFormat="1" applyFont="1" applyAlignment="1">
      <alignment horizontal="left"/>
    </xf>
    <xf numFmtId="0" fontId="0" fillId="0" borderId="0" xfId="0" applyNumberFormat="1" applyFont="1" applyAlignment="1">
      <alignment wrapText="1"/>
    </xf>
    <xf numFmtId="0" fontId="0" fillId="0" borderId="0" xfId="0" applyFill="1" applyAlignment="1">
      <alignment/>
    </xf>
    <xf numFmtId="182" fontId="0" fillId="0" borderId="0" xfId="0" applyNumberFormat="1" applyFont="1" applyAlignment="1">
      <alignment horizontal="right" vertical="top"/>
    </xf>
    <xf numFmtId="0" fontId="0" fillId="0" borderId="0" xfId="0" applyNumberFormat="1" applyFont="1" applyFill="1" applyAlignment="1">
      <alignment wrapText="1"/>
    </xf>
    <xf numFmtId="0" fontId="0" fillId="0" borderId="0" xfId="0" applyFont="1" applyAlignment="1">
      <alignment horizontal="justify"/>
    </xf>
    <xf numFmtId="0" fontId="1" fillId="0" borderId="0" xfId="0" applyFont="1" applyAlignment="1">
      <alignment/>
    </xf>
    <xf numFmtId="0" fontId="1" fillId="0" borderId="0" xfId="0" applyNumberFormat="1" applyFont="1" applyAlignment="1">
      <alignment wrapText="1"/>
    </xf>
    <xf numFmtId="4" fontId="2" fillId="4" borderId="0" xfId="0" applyNumberFormat="1" applyFont="1" applyFill="1" applyAlignment="1">
      <alignment/>
    </xf>
    <xf numFmtId="4" fontId="2" fillId="0" borderId="0" xfId="0" applyNumberFormat="1" applyFont="1" applyAlignment="1">
      <alignment/>
    </xf>
    <xf numFmtId="4" fontId="2" fillId="0" borderId="0" xfId="0" applyNumberFormat="1" applyFont="1" applyBorder="1" applyAlignment="1">
      <alignment/>
    </xf>
    <xf numFmtId="4" fontId="2" fillId="0" borderId="10" xfId="0" applyNumberFormat="1" applyFont="1" applyBorder="1" applyAlignment="1">
      <alignment/>
    </xf>
    <xf numFmtId="0" fontId="1" fillId="0" borderId="0" xfId="0" applyFont="1" applyAlignment="1">
      <alignment wrapText="1"/>
    </xf>
    <xf numFmtId="1" fontId="0" fillId="0" borderId="0" xfId="0" applyNumberFormat="1" applyFont="1" applyAlignment="1">
      <alignment horizontal="left" indent="1"/>
    </xf>
    <xf numFmtId="2" fontId="2" fillId="4" borderId="0" xfId="0" applyNumberFormat="1" applyFont="1" applyFill="1" applyAlignment="1">
      <alignment/>
    </xf>
    <xf numFmtId="2" fontId="2" fillId="0" borderId="0" xfId="0" applyNumberFormat="1" applyFont="1" applyAlignment="1">
      <alignment/>
    </xf>
    <xf numFmtId="2" fontId="2" fillId="0" borderId="0" xfId="0" applyNumberFormat="1" applyFont="1" applyBorder="1" applyAlignment="1">
      <alignment/>
    </xf>
    <xf numFmtId="2" fontId="2" fillId="0" borderId="10" xfId="0" applyNumberFormat="1" applyFont="1" applyBorder="1" applyAlignment="1">
      <alignment/>
    </xf>
    <xf numFmtId="182" fontId="0" fillId="0" borderId="0" xfId="0" applyNumberFormat="1" applyFont="1" applyAlignment="1">
      <alignment horizontal="left" vertical="top"/>
    </xf>
    <xf numFmtId="0" fontId="0" fillId="0" borderId="0" xfId="0" applyFont="1" applyAlignment="1">
      <alignment wrapText="1"/>
    </xf>
    <xf numFmtId="4" fontId="5" fillId="0" borderId="0" xfId="0" applyNumberFormat="1" applyFont="1" applyAlignment="1">
      <alignment/>
    </xf>
    <xf numFmtId="0" fontId="0" fillId="0" borderId="0" xfId="45" applyAlignment="1">
      <alignment/>
      <protection/>
    </xf>
    <xf numFmtId="49" fontId="1" fillId="4" borderId="0" xfId="41" applyNumberFormat="1" applyFont="1" applyFill="1" applyAlignment="1">
      <alignment horizontal="left" vertical="top"/>
      <protection/>
    </xf>
    <xf numFmtId="49" fontId="1" fillId="4" borderId="0" xfId="41" applyNumberFormat="1" applyFont="1" applyFill="1" applyAlignment="1">
      <alignment/>
      <protection/>
    </xf>
    <xf numFmtId="4" fontId="2" fillId="4" borderId="0" xfId="41" applyNumberFormat="1" applyFont="1" applyFill="1" applyAlignment="1">
      <alignment/>
      <protection/>
    </xf>
    <xf numFmtId="0" fontId="0" fillId="4" borderId="0" xfId="41" applyFill="1" applyAlignment="1">
      <alignment/>
      <protection/>
    </xf>
    <xf numFmtId="4" fontId="2" fillId="0" borderId="0" xfId="41" applyNumberFormat="1" applyFont="1" applyAlignment="1">
      <alignment/>
      <protection/>
    </xf>
    <xf numFmtId="0" fontId="0" fillId="0" borderId="0" xfId="41" applyAlignment="1">
      <alignment/>
      <protection/>
    </xf>
    <xf numFmtId="182" fontId="0" fillId="0" borderId="0" xfId="41" applyNumberFormat="1" applyFont="1" applyAlignment="1">
      <alignment horizontal="right" vertical="top"/>
      <protection/>
    </xf>
    <xf numFmtId="0" fontId="0" fillId="0" borderId="0" xfId="41" applyNumberFormat="1" applyFont="1" applyAlignment="1">
      <alignment horizontal="left" wrapText="1"/>
      <protection/>
    </xf>
    <xf numFmtId="0" fontId="0" fillId="0" borderId="0" xfId="41" applyNumberFormat="1" applyFont="1" applyAlignment="1">
      <alignment horizontal="right" vertical="top" wrapText="1"/>
      <protection/>
    </xf>
    <xf numFmtId="49" fontId="0" fillId="0" borderId="0" xfId="41" applyNumberFormat="1" applyFont="1" applyAlignment="1">
      <alignment horizontal="right"/>
      <protection/>
    </xf>
    <xf numFmtId="1" fontId="0" fillId="0" borderId="0" xfId="41" applyNumberFormat="1" applyFont="1" applyAlignment="1">
      <alignment horizontal="left" indent="1"/>
      <protection/>
    </xf>
    <xf numFmtId="0" fontId="0" fillId="0" borderId="11" xfId="41" applyNumberFormat="1" applyFont="1" applyBorder="1" applyAlignment="1">
      <alignment wrapText="1"/>
      <protection/>
    </xf>
    <xf numFmtId="49" fontId="0" fillId="0" borderId="11" xfId="41" applyNumberFormat="1" applyFont="1" applyBorder="1" applyAlignment="1">
      <alignment horizontal="right"/>
      <protection/>
    </xf>
    <xf numFmtId="1" fontId="0" fillId="0" borderId="11" xfId="41" applyNumberFormat="1" applyFont="1" applyBorder="1" applyAlignment="1">
      <alignment horizontal="left" indent="1"/>
      <protection/>
    </xf>
    <xf numFmtId="4" fontId="2" fillId="0" borderId="11" xfId="41" applyNumberFormat="1" applyFont="1" applyBorder="1" applyAlignment="1">
      <alignment/>
      <protection/>
    </xf>
    <xf numFmtId="0" fontId="0" fillId="0" borderId="11" xfId="41" applyBorder="1" applyAlignment="1">
      <alignment/>
      <protection/>
    </xf>
    <xf numFmtId="49" fontId="0" fillId="0" borderId="0" xfId="41" applyNumberFormat="1" applyFont="1" applyBorder="1" applyAlignment="1">
      <alignment horizontal="right"/>
      <protection/>
    </xf>
    <xf numFmtId="1" fontId="0" fillId="0" borderId="0" xfId="41" applyNumberFormat="1" applyFont="1" applyBorder="1" applyAlignment="1">
      <alignment horizontal="left" indent="1"/>
      <protection/>
    </xf>
    <xf numFmtId="4" fontId="2" fillId="0" borderId="0" xfId="41" applyNumberFormat="1" applyFont="1" applyBorder="1" applyAlignment="1">
      <alignment/>
      <protection/>
    </xf>
    <xf numFmtId="0" fontId="0" fillId="0" borderId="0" xfId="41" applyBorder="1" applyAlignment="1">
      <alignment/>
      <protection/>
    </xf>
    <xf numFmtId="49" fontId="0" fillId="0" borderId="0" xfId="0" applyNumberFormat="1" applyFont="1" applyAlignment="1">
      <alignment horizontal="right"/>
    </xf>
    <xf numFmtId="181" fontId="5" fillId="0" borderId="0" xfId="0" applyNumberFormat="1" applyFont="1" applyAlignment="1">
      <alignment horizontal="right"/>
    </xf>
    <xf numFmtId="1" fontId="6" fillId="0" borderId="0" xfId="42" applyNumberFormat="1" applyFont="1" applyAlignment="1">
      <alignment horizontal="left" indent="1"/>
      <protection/>
    </xf>
    <xf numFmtId="4" fontId="2" fillId="0" borderId="0" xfId="42" applyNumberFormat="1" applyFont="1" applyAlignment="1">
      <alignment/>
      <protection/>
    </xf>
    <xf numFmtId="0" fontId="6" fillId="0" borderId="0" xfId="42" applyAlignment="1">
      <alignment/>
      <protection/>
    </xf>
    <xf numFmtId="0" fontId="0" fillId="0" borderId="0" xfId="42" applyNumberFormat="1" applyFont="1" applyAlignment="1">
      <alignment horizontal="right" vertical="top" wrapText="1"/>
      <protection/>
    </xf>
    <xf numFmtId="182" fontId="0" fillId="0" borderId="0" xfId="42" applyNumberFormat="1" applyFont="1" applyAlignment="1">
      <alignment horizontal="left" vertical="top" wrapText="1"/>
      <protection/>
    </xf>
    <xf numFmtId="182" fontId="0" fillId="0" borderId="0" xfId="42" applyNumberFormat="1" applyFont="1" applyAlignment="1">
      <alignment horizontal="right"/>
      <protection/>
    </xf>
    <xf numFmtId="0" fontId="1" fillId="4" borderId="0" xfId="0" applyNumberFormat="1" applyFont="1" applyFill="1" applyAlignment="1">
      <alignment/>
    </xf>
    <xf numFmtId="0" fontId="0" fillId="4" borderId="0" xfId="0" applyFont="1" applyFill="1" applyAlignment="1">
      <alignment/>
    </xf>
    <xf numFmtId="49" fontId="1" fillId="4" borderId="0" xfId="42" applyNumberFormat="1" applyFont="1" applyFill="1" applyAlignment="1">
      <alignment horizontal="left" vertical="top"/>
      <protection/>
    </xf>
    <xf numFmtId="49" fontId="1" fillId="4" borderId="0" xfId="42" applyNumberFormat="1" applyFont="1" applyFill="1" applyAlignment="1">
      <alignment/>
      <protection/>
    </xf>
    <xf numFmtId="1" fontId="6" fillId="4" borderId="0" xfId="42" applyNumberFormat="1" applyFont="1" applyFill="1" applyAlignment="1">
      <alignment horizontal="left" indent="1"/>
      <protection/>
    </xf>
    <xf numFmtId="4" fontId="2" fillId="4" borderId="0" xfId="42" applyNumberFormat="1" applyFont="1" applyFill="1" applyAlignment="1">
      <alignment/>
      <protection/>
    </xf>
    <xf numFmtId="0" fontId="6" fillId="4" borderId="0" xfId="42" applyFill="1" applyAlignment="1">
      <alignment/>
      <protection/>
    </xf>
    <xf numFmtId="49" fontId="0" fillId="0" borderId="0" xfId="42" applyNumberFormat="1" applyFont="1" applyAlignment="1">
      <alignment horizontal="left" vertical="top"/>
      <protection/>
    </xf>
    <xf numFmtId="49" fontId="0" fillId="0" borderId="0" xfId="42" applyNumberFormat="1" applyFont="1" applyAlignment="1">
      <alignment wrapText="1"/>
      <protection/>
    </xf>
    <xf numFmtId="49" fontId="6" fillId="0" borderId="0" xfId="42" applyNumberFormat="1" applyFont="1" applyAlignment="1">
      <alignment horizontal="right"/>
      <protection/>
    </xf>
    <xf numFmtId="0" fontId="6" fillId="0" borderId="0" xfId="42" applyFont="1" applyAlignment="1">
      <alignment/>
      <protection/>
    </xf>
    <xf numFmtId="1" fontId="6" fillId="0" borderId="0" xfId="42" applyNumberFormat="1" applyFont="1" applyAlignment="1">
      <alignment horizontal="left" indent="1"/>
      <protection/>
    </xf>
    <xf numFmtId="1" fontId="6" fillId="0" borderId="0" xfId="42" applyNumberFormat="1" applyFont="1" applyBorder="1" applyAlignment="1">
      <alignment horizontal="left" indent="1"/>
      <protection/>
    </xf>
    <xf numFmtId="4" fontId="2" fillId="0" borderId="0" xfId="42" applyNumberFormat="1" applyFont="1" applyBorder="1" applyAlignment="1">
      <alignment/>
      <protection/>
    </xf>
    <xf numFmtId="0" fontId="6" fillId="0" borderId="0" xfId="42" applyBorder="1" applyAlignment="1">
      <alignment/>
      <protection/>
    </xf>
    <xf numFmtId="1" fontId="6" fillId="0" borderId="10" xfId="42" applyNumberFormat="1" applyFont="1" applyBorder="1" applyAlignment="1">
      <alignment horizontal="left" indent="1"/>
      <protection/>
    </xf>
    <xf numFmtId="4" fontId="2" fillId="0" borderId="10" xfId="42" applyNumberFormat="1" applyFont="1" applyBorder="1" applyAlignment="1">
      <alignment/>
      <protection/>
    </xf>
    <xf numFmtId="0" fontId="6" fillId="0" borderId="10" xfId="42" applyBorder="1" applyAlignment="1">
      <alignment/>
      <protection/>
    </xf>
    <xf numFmtId="1" fontId="0" fillId="0" borderId="0" xfId="43" applyNumberFormat="1" applyFont="1" applyAlignment="1">
      <alignment horizontal="left" indent="1"/>
      <protection/>
    </xf>
    <xf numFmtId="4" fontId="2" fillId="0" borderId="0" xfId="43" applyNumberFormat="1" applyFont="1" applyAlignment="1">
      <alignment/>
      <protection/>
    </xf>
    <xf numFmtId="0" fontId="0" fillId="0" borderId="0" xfId="43" applyAlignment="1">
      <alignment/>
      <protection/>
    </xf>
    <xf numFmtId="49" fontId="1" fillId="4" borderId="0" xfId="0" applyNumberFormat="1" applyFont="1" applyFill="1" applyBorder="1" applyAlignment="1">
      <alignment horizontal="left" vertical="top"/>
    </xf>
    <xf numFmtId="49" fontId="1" fillId="4" borderId="0" xfId="0" applyNumberFormat="1" applyFont="1" applyFill="1" applyBorder="1" applyAlignment="1">
      <alignment/>
    </xf>
    <xf numFmtId="4" fontId="7" fillId="4" borderId="0" xfId="0" applyNumberFormat="1" applyFont="1" applyFill="1" applyBorder="1" applyAlignment="1">
      <alignment horizontal="right"/>
    </xf>
    <xf numFmtId="0" fontId="0" fillId="4" borderId="0" xfId="0" applyFill="1" applyBorder="1" applyAlignment="1">
      <alignment/>
    </xf>
    <xf numFmtId="4" fontId="2" fillId="0" borderId="0" xfId="0" applyNumberFormat="1" applyFont="1" applyFill="1" applyAlignment="1">
      <alignment/>
    </xf>
    <xf numFmtId="4" fontId="7" fillId="0" borderId="11" xfId="0" applyNumberFormat="1" applyFont="1" applyFill="1" applyBorder="1" applyAlignment="1">
      <alignment horizontal="right"/>
    </xf>
    <xf numFmtId="4" fontId="7" fillId="0" borderId="0" xfId="0" applyNumberFormat="1" applyFont="1" applyFill="1" applyAlignment="1">
      <alignment horizontal="right"/>
    </xf>
    <xf numFmtId="1" fontId="0" fillId="4" borderId="0" xfId="41" applyNumberFormat="1" applyFont="1" applyFill="1" applyAlignment="1">
      <alignment horizontal="left" indent="1"/>
      <protection/>
    </xf>
    <xf numFmtId="2" fontId="2" fillId="4" borderId="0" xfId="41" applyNumberFormat="1" applyFont="1" applyFill="1" applyAlignment="1">
      <alignment/>
      <protection/>
    </xf>
    <xf numFmtId="2" fontId="2" fillId="0" borderId="0" xfId="41" applyNumberFormat="1" applyFont="1" applyAlignment="1">
      <alignment/>
      <protection/>
    </xf>
    <xf numFmtId="1" fontId="0" fillId="0" borderId="0" xfId="41" applyNumberFormat="1" applyFont="1" applyAlignment="1">
      <alignment horizontal="left" indent="1"/>
      <protection/>
    </xf>
    <xf numFmtId="0" fontId="0" fillId="0" borderId="0" xfId="41" applyNumberFormat="1" applyFont="1" applyAlignment="1">
      <alignment wrapText="1"/>
      <protection/>
    </xf>
    <xf numFmtId="0" fontId="0" fillId="0" borderId="0" xfId="41" applyNumberFormat="1" applyFont="1" applyAlignment="1">
      <alignment wrapText="1"/>
      <protection/>
    </xf>
    <xf numFmtId="2" fontId="0" fillId="0" borderId="0" xfId="41" applyNumberFormat="1" applyFont="1" applyAlignment="1">
      <alignment/>
      <protection/>
    </xf>
    <xf numFmtId="2" fontId="0" fillId="0" borderId="0" xfId="41" applyNumberFormat="1" applyFont="1" applyAlignment="1">
      <alignment horizontal="right"/>
      <protection/>
    </xf>
    <xf numFmtId="0" fontId="0" fillId="0" borderId="0" xfId="41" applyFont="1" applyAlignment="1">
      <alignment/>
      <protection/>
    </xf>
    <xf numFmtId="1" fontId="6" fillId="0" borderId="0" xfId="41" applyNumberFormat="1" applyFont="1" applyAlignment="1">
      <alignment horizontal="left" indent="1"/>
      <protection/>
    </xf>
    <xf numFmtId="0" fontId="0" fillId="0" borderId="0" xfId="41" applyNumberFormat="1" applyFont="1" applyBorder="1" applyAlignment="1">
      <alignment wrapText="1"/>
      <protection/>
    </xf>
    <xf numFmtId="2" fontId="2" fillId="0" borderId="0" xfId="41" applyNumberFormat="1" applyFont="1" applyBorder="1" applyAlignment="1">
      <alignment/>
      <protection/>
    </xf>
    <xf numFmtId="49" fontId="0" fillId="0" borderId="10" xfId="41" applyNumberFormat="1" applyFont="1" applyBorder="1" applyAlignment="1">
      <alignment horizontal="right"/>
      <protection/>
    </xf>
    <xf numFmtId="1" fontId="0" fillId="0" borderId="10" xfId="41" applyNumberFormat="1" applyFont="1" applyBorder="1" applyAlignment="1">
      <alignment horizontal="left" indent="1"/>
      <protection/>
    </xf>
    <xf numFmtId="2" fontId="2" fillId="0" borderId="10" xfId="41" applyNumberFormat="1" applyFont="1" applyBorder="1" applyAlignment="1">
      <alignment/>
      <protection/>
    </xf>
    <xf numFmtId="0" fontId="0" fillId="0" borderId="10" xfId="41" applyBorder="1" applyAlignment="1">
      <alignment/>
      <protection/>
    </xf>
    <xf numFmtId="181" fontId="8" fillId="0" borderId="0" xfId="0" applyNumberFormat="1" applyFont="1" applyAlignment="1">
      <alignment/>
    </xf>
    <xf numFmtId="0" fontId="6" fillId="0" borderId="0" xfId="44" applyFont="1" applyAlignment="1">
      <alignment vertical="top"/>
      <protection/>
    </xf>
    <xf numFmtId="0" fontId="6" fillId="0" borderId="0" xfId="44" applyFont="1" applyAlignment="1">
      <alignment horizontal="right"/>
      <protection/>
    </xf>
    <xf numFmtId="0" fontId="6" fillId="0" borderId="0" xfId="44" applyFont="1" applyAlignment="1">
      <alignment horizontal="left" indent="1"/>
      <protection/>
    </xf>
    <xf numFmtId="183" fontId="6" fillId="0" borderId="0" xfId="44" applyNumberFormat="1" applyFont="1">
      <alignment/>
      <protection/>
    </xf>
    <xf numFmtId="0" fontId="6" fillId="0" borderId="0" xfId="44" applyFont="1">
      <alignment/>
      <protection/>
    </xf>
    <xf numFmtId="4" fontId="2" fillId="0" borderId="0" xfId="45" applyNumberFormat="1" applyFont="1" applyAlignment="1">
      <alignment/>
      <protection/>
    </xf>
    <xf numFmtId="1" fontId="0" fillId="4" borderId="0" xfId="0" applyNumberFormat="1" applyFont="1" applyFill="1" applyBorder="1" applyAlignment="1">
      <alignment horizontal="left" indent="1"/>
    </xf>
    <xf numFmtId="0" fontId="0" fillId="0" borderId="0" xfId="0" applyNumberFormat="1" applyFont="1" applyAlignment="1">
      <alignment horizontal="left" wrapText="1" indent="1"/>
    </xf>
    <xf numFmtId="1" fontId="0" fillId="0" borderId="0" xfId="0" applyNumberFormat="1" applyFont="1" applyFill="1" applyAlignment="1">
      <alignment horizontal="left" indent="1"/>
    </xf>
    <xf numFmtId="3" fontId="0" fillId="0" borderId="0" xfId="0" applyNumberFormat="1" applyFont="1" applyAlignment="1">
      <alignment horizontal="left" indent="1"/>
    </xf>
    <xf numFmtId="0" fontId="0" fillId="0" borderId="0" xfId="0" applyFont="1" applyAlignment="1">
      <alignment/>
    </xf>
    <xf numFmtId="1" fontId="0" fillId="0" borderId="0" xfId="0" applyNumberFormat="1" applyFont="1" applyAlignment="1">
      <alignment horizontal="center"/>
    </xf>
    <xf numFmtId="1" fontId="1" fillId="0" borderId="0" xfId="0" applyNumberFormat="1" applyFont="1" applyAlignment="1">
      <alignment horizontal="left" indent="1"/>
    </xf>
    <xf numFmtId="1" fontId="0" fillId="0" borderId="0" xfId="45" applyNumberFormat="1" applyFont="1" applyAlignment="1">
      <alignment horizontal="left" indent="1"/>
      <protection/>
    </xf>
    <xf numFmtId="175" fontId="27" fillId="4" borderId="0" xfId="0" applyNumberFormat="1" applyFont="1" applyFill="1" applyAlignment="1">
      <alignment horizontal="right"/>
    </xf>
    <xf numFmtId="0" fontId="0" fillId="4" borderId="0" xfId="0" applyFont="1" applyFill="1" applyAlignment="1">
      <alignment/>
    </xf>
    <xf numFmtId="175" fontId="27" fillId="0" borderId="0" xfId="0" applyNumberFormat="1" applyFont="1" applyAlignment="1">
      <alignment horizontal="right"/>
    </xf>
    <xf numFmtId="49" fontId="0" fillId="0" borderId="0" xfId="0" applyNumberFormat="1" applyFont="1" applyAlignment="1">
      <alignment wrapText="1"/>
    </xf>
    <xf numFmtId="182" fontId="0" fillId="0" borderId="12" xfId="0" applyNumberFormat="1" applyFont="1" applyBorder="1" applyAlignment="1">
      <alignment horizontal="left" vertical="top"/>
    </xf>
    <xf numFmtId="0" fontId="0" fillId="0" borderId="12" xfId="0" applyNumberFormat="1" applyFont="1" applyBorder="1" applyAlignment="1">
      <alignment wrapText="1"/>
    </xf>
    <xf numFmtId="175" fontId="27" fillId="0" borderId="12" xfId="0" applyNumberFormat="1" applyFont="1" applyBorder="1" applyAlignment="1">
      <alignment horizontal="right"/>
    </xf>
    <xf numFmtId="0" fontId="0" fillId="0" borderId="12" xfId="0" applyFont="1" applyBorder="1" applyAlignment="1">
      <alignment/>
    </xf>
    <xf numFmtId="182" fontId="0" fillId="0" borderId="0" xfId="0" applyNumberFormat="1" applyFont="1" applyBorder="1" applyAlignment="1">
      <alignment horizontal="left" vertical="top"/>
    </xf>
    <xf numFmtId="182" fontId="0" fillId="0" borderId="10" xfId="0" applyNumberFormat="1" applyFont="1" applyBorder="1" applyAlignment="1">
      <alignment horizontal="left" vertical="top"/>
    </xf>
    <xf numFmtId="49" fontId="0" fillId="0" borderId="10" xfId="0" applyNumberFormat="1" applyFont="1" applyBorder="1" applyAlignment="1">
      <alignment wrapText="1"/>
    </xf>
    <xf numFmtId="182" fontId="0" fillId="0" borderId="0" xfId="41" applyNumberFormat="1" applyFont="1" applyAlignment="1">
      <alignment horizontal="left" vertical="top"/>
      <protection/>
    </xf>
    <xf numFmtId="0" fontId="0" fillId="0" borderId="0" xfId="41" applyFont="1" applyAlignment="1">
      <alignment wrapText="1"/>
      <protection/>
    </xf>
    <xf numFmtId="182" fontId="0" fillId="0" borderId="11" xfId="41" applyNumberFormat="1" applyFont="1" applyBorder="1" applyAlignment="1">
      <alignment horizontal="left" vertical="top"/>
      <protection/>
    </xf>
    <xf numFmtId="49" fontId="0" fillId="4" borderId="0" xfId="41" applyNumberFormat="1" applyFont="1" applyFill="1" applyAlignment="1">
      <alignment horizontal="right"/>
      <protection/>
    </xf>
    <xf numFmtId="2" fontId="6" fillId="0" borderId="0" xfId="41" applyNumberFormat="1" applyFont="1" applyAlignment="1">
      <alignment horizontal="right"/>
      <protection/>
    </xf>
    <xf numFmtId="182" fontId="0" fillId="0" borderId="0" xfId="41" applyNumberFormat="1" applyFont="1" applyBorder="1" applyAlignment="1">
      <alignment horizontal="left" vertical="top"/>
      <protection/>
    </xf>
    <xf numFmtId="182" fontId="0" fillId="0" borderId="10" xfId="41" applyNumberFormat="1" applyFont="1" applyBorder="1" applyAlignment="1">
      <alignment horizontal="left" vertical="top"/>
      <protection/>
    </xf>
    <xf numFmtId="49" fontId="0" fillId="0" borderId="10" xfId="41" applyNumberFormat="1" applyFont="1" applyBorder="1" applyAlignment="1">
      <alignment wrapText="1"/>
      <protection/>
    </xf>
    <xf numFmtId="4" fontId="2" fillId="0" borderId="10" xfId="41" applyNumberFormat="1" applyFont="1" applyBorder="1" applyAlignment="1">
      <alignment/>
      <protection/>
    </xf>
    <xf numFmtId="49" fontId="0" fillId="4" borderId="0" xfId="0" applyNumberFormat="1" applyFont="1" applyFill="1" applyBorder="1" applyAlignment="1">
      <alignment horizontal="right"/>
    </xf>
    <xf numFmtId="4" fontId="2" fillId="4" borderId="0" xfId="0" applyNumberFormat="1" applyFont="1" applyFill="1" applyBorder="1" applyAlignment="1">
      <alignment/>
    </xf>
    <xf numFmtId="182" fontId="0" fillId="0" borderId="0" xfId="0" applyNumberFormat="1" applyFont="1" applyFill="1" applyAlignment="1">
      <alignment horizontal="left" vertical="top"/>
    </xf>
    <xf numFmtId="49" fontId="0" fillId="0" borderId="0" xfId="0" applyNumberFormat="1" applyFont="1" applyFill="1" applyAlignment="1">
      <alignment horizontal="right"/>
    </xf>
    <xf numFmtId="0" fontId="1" fillId="0" borderId="0" xfId="0" applyNumberFormat="1" applyFont="1" applyAlignment="1">
      <alignment horizontal="left" vertical="top" wrapText="1"/>
    </xf>
    <xf numFmtId="4" fontId="2" fillId="0" borderId="11" xfId="0" applyNumberFormat="1" applyFont="1" applyFill="1" applyBorder="1" applyAlignment="1">
      <alignment/>
    </xf>
    <xf numFmtId="49" fontId="6" fillId="4" borderId="0" xfId="42" applyNumberFormat="1" applyFont="1" applyFill="1" applyAlignment="1">
      <alignment horizontal="right"/>
      <protection/>
    </xf>
    <xf numFmtId="182" fontId="0" fillId="0" borderId="0" xfId="42" applyNumberFormat="1" applyFont="1" applyAlignment="1">
      <alignment horizontal="left" vertical="top"/>
      <protection/>
    </xf>
    <xf numFmtId="0" fontId="6" fillId="0" borderId="0" xfId="42" applyFont="1" applyAlignment="1">
      <alignment wrapText="1"/>
      <protection/>
    </xf>
    <xf numFmtId="0" fontId="6" fillId="0" borderId="0" xfId="42" applyNumberFormat="1" applyFont="1" applyAlignment="1">
      <alignment wrapText="1"/>
      <protection/>
    </xf>
    <xf numFmtId="182" fontId="0" fillId="0" borderId="0" xfId="42" applyNumberFormat="1" applyFont="1" applyBorder="1" applyAlignment="1">
      <alignment horizontal="left" vertical="top"/>
      <protection/>
    </xf>
    <xf numFmtId="0" fontId="6" fillId="0" borderId="0" xfId="42" applyNumberFormat="1" applyFont="1" applyBorder="1" applyAlignment="1">
      <alignment wrapText="1"/>
      <protection/>
    </xf>
    <xf numFmtId="49" fontId="6" fillId="0" borderId="0" xfId="42" applyNumberFormat="1" applyFont="1" applyBorder="1" applyAlignment="1">
      <alignment horizontal="right"/>
      <protection/>
    </xf>
    <xf numFmtId="182" fontId="0" fillId="0" borderId="10" xfId="42" applyNumberFormat="1" applyFont="1" applyBorder="1" applyAlignment="1">
      <alignment horizontal="left" vertical="top"/>
      <protection/>
    </xf>
    <xf numFmtId="49" fontId="6" fillId="0" borderId="10" xfId="42" applyNumberFormat="1" applyFont="1" applyBorder="1" applyAlignment="1">
      <alignment wrapText="1"/>
      <protection/>
    </xf>
    <xf numFmtId="49" fontId="6" fillId="0" borderId="10" xfId="42" applyNumberFormat="1" applyFont="1" applyBorder="1" applyAlignment="1">
      <alignment horizontal="right"/>
      <protection/>
    </xf>
    <xf numFmtId="182" fontId="0" fillId="0" borderId="0" xfId="43" applyNumberFormat="1" applyFont="1" applyAlignment="1">
      <alignment horizontal="left" vertical="top"/>
      <protection/>
    </xf>
    <xf numFmtId="0" fontId="0" fillId="0" borderId="0" xfId="43" applyNumberFormat="1" applyFont="1" applyAlignment="1">
      <alignment wrapText="1"/>
      <protection/>
    </xf>
    <xf numFmtId="49" fontId="0" fillId="0" borderId="0" xfId="43" applyNumberFormat="1" applyFont="1" applyAlignment="1">
      <alignment horizontal="right"/>
      <protection/>
    </xf>
    <xf numFmtId="0" fontId="0" fillId="0" borderId="10" xfId="0" applyNumberFormat="1" applyFont="1" applyBorder="1" applyAlignment="1">
      <alignment/>
    </xf>
    <xf numFmtId="49" fontId="0" fillId="0" borderId="10" xfId="0" applyNumberFormat="1" applyFont="1" applyBorder="1" applyAlignment="1">
      <alignment/>
    </xf>
    <xf numFmtId="183" fontId="2" fillId="0" borderId="0" xfId="0" applyNumberFormat="1" applyFont="1" applyAlignment="1">
      <alignment/>
    </xf>
    <xf numFmtId="1" fontId="6" fillId="0" borderId="0" xfId="44" applyNumberFormat="1" applyFont="1" applyAlignment="1">
      <alignment horizontal="center" vertical="top"/>
      <protection/>
    </xf>
    <xf numFmtId="4" fontId="2" fillId="0" borderId="0" xfId="0" applyNumberFormat="1" applyFont="1" applyAlignment="1">
      <alignment horizontal="right"/>
    </xf>
    <xf numFmtId="182" fontId="1" fillId="0" borderId="0" xfId="0" applyNumberFormat="1" applyFont="1" applyAlignment="1">
      <alignment horizontal="right" vertical="top"/>
    </xf>
    <xf numFmtId="49" fontId="1" fillId="0" borderId="0" xfId="0" applyNumberFormat="1" applyFont="1" applyAlignment="1">
      <alignment horizontal="right"/>
    </xf>
    <xf numFmtId="0" fontId="0" fillId="0" borderId="0" xfId="0" applyFont="1" applyAlignment="1">
      <alignment horizontal="left" wrapText="1"/>
    </xf>
    <xf numFmtId="182" fontId="0" fillId="0" borderId="0" xfId="45" applyNumberFormat="1" applyFont="1" applyAlignment="1">
      <alignment horizontal="left" vertical="top"/>
      <protection/>
    </xf>
    <xf numFmtId="0" fontId="0" fillId="0" borderId="0" xfId="45" applyNumberFormat="1" applyFont="1" applyAlignment="1">
      <alignment wrapText="1"/>
      <protection/>
    </xf>
    <xf numFmtId="49" fontId="0" fillId="0" borderId="0" xfId="45" applyNumberFormat="1" applyFont="1" applyAlignment="1">
      <alignment horizontal="right"/>
      <protection/>
    </xf>
    <xf numFmtId="0" fontId="0" fillId="0" borderId="0" xfId="41" applyNumberFormat="1" applyFont="1" applyBorder="1" applyAlignment="1">
      <alignment/>
      <protection/>
    </xf>
    <xf numFmtId="2" fontId="5" fillId="0" borderId="0" xfId="0" applyNumberFormat="1" applyFont="1" applyAlignment="1">
      <alignment/>
    </xf>
    <xf numFmtId="182" fontId="0" fillId="0" borderId="0" xfId="0" applyNumberFormat="1" applyFont="1" applyAlignment="1">
      <alignment horizontal="left" vertical="top"/>
    </xf>
    <xf numFmtId="0" fontId="0" fillId="0" borderId="10" xfId="0" applyNumberFormat="1" applyFont="1" applyBorder="1" applyAlignment="1">
      <alignment wrapText="1"/>
    </xf>
    <xf numFmtId="4" fontId="0" fillId="0" borderId="0" xfId="41" applyNumberFormat="1" applyBorder="1" applyAlignment="1">
      <alignment/>
      <protection/>
    </xf>
    <xf numFmtId="1" fontId="0" fillId="0" borderId="0" xfId="0" applyNumberFormat="1" applyFont="1" applyAlignment="1">
      <alignment horizontal="right" indent="1"/>
    </xf>
    <xf numFmtId="4" fontId="5" fillId="0" borderId="0" xfId="0" applyNumberFormat="1" applyFont="1" applyFill="1" applyAlignment="1">
      <alignment/>
    </xf>
  </cellXfs>
  <cellStyles count="54">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avadno 3" xfId="42"/>
    <cellStyle name="Navadno_000107 popis" xfId="43"/>
    <cellStyle name="Navadno_000504_popis" xfId="44"/>
    <cellStyle name="Navadno_060401 PZI" xfId="45"/>
    <cellStyle name="Nevtralno" xfId="46"/>
    <cellStyle name="Followed Hyperlink" xfId="47"/>
    <cellStyle name="Percent" xfId="48"/>
    <cellStyle name="Opomba" xfId="49"/>
    <cellStyle name="Opozorilo" xfId="50"/>
    <cellStyle name="Pojasnjevalno besedilo" xfId="51"/>
    <cellStyle name="Poudarek1" xfId="52"/>
    <cellStyle name="Poudarek2" xfId="53"/>
    <cellStyle name="Poudarek3" xfId="54"/>
    <cellStyle name="Poudarek4" xfId="55"/>
    <cellStyle name="Poudarek5" xfId="56"/>
    <cellStyle name="Poudarek6" xfId="57"/>
    <cellStyle name="Povezana celica" xfId="58"/>
    <cellStyle name="Preveri celico" xfId="59"/>
    <cellStyle name="Računanje" xfId="60"/>
    <cellStyle name="Slabo" xfId="61"/>
    <cellStyle name="Currency" xfId="62"/>
    <cellStyle name="Currency [0]" xfId="63"/>
    <cellStyle name="Comma" xfId="64"/>
    <cellStyle name="Comma [0]" xfId="65"/>
    <cellStyle name="Vnos" xfId="66"/>
    <cellStyle name="Vsota"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36"/>
  <sheetViews>
    <sheetView tabSelected="1" zoomScale="130" zoomScaleNormal="130" zoomScaleSheetLayoutView="140" zoomScalePageLayoutView="0" workbookViewId="0" topLeftCell="A1">
      <pane ySplit="1" topLeftCell="BM2" activePane="bottomLeft" state="frozen"/>
      <selection pane="topLeft" activeCell="B50" sqref="B50"/>
      <selection pane="bottomLeft" activeCell="C34" sqref="C34"/>
    </sheetView>
  </sheetViews>
  <sheetFormatPr defaultColWidth="9.33203125" defaultRowHeight="12.75"/>
  <cols>
    <col min="1" max="1" width="12.83203125" style="47" customWidth="1"/>
    <col min="2" max="2" width="62.16015625" style="3" customWidth="1"/>
    <col min="3" max="3" width="15.83203125" style="140" customWidth="1"/>
    <col min="4" max="4" width="9.16015625" style="134" customWidth="1"/>
    <col min="5" max="16384" width="9.33203125" style="16" customWidth="1"/>
  </cols>
  <sheetData>
    <row r="1" spans="1:3" s="139" customFormat="1" ht="12.75">
      <c r="A1" s="11" t="s">
        <v>149</v>
      </c>
      <c r="B1" s="12" t="s">
        <v>260</v>
      </c>
      <c r="C1" s="138"/>
    </row>
    <row r="3" spans="1:2" ht="12.75">
      <c r="A3" s="47" t="s">
        <v>232</v>
      </c>
      <c r="B3" s="3" t="s">
        <v>106</v>
      </c>
    </row>
    <row r="4" ht="12.75">
      <c r="B4" s="3" t="s">
        <v>107</v>
      </c>
    </row>
    <row r="5" ht="12.75">
      <c r="B5" s="3" t="s">
        <v>108</v>
      </c>
    </row>
    <row r="7" spans="1:2" ht="12.75">
      <c r="A7" s="47" t="s">
        <v>233</v>
      </c>
      <c r="B7" s="3" t="s">
        <v>113</v>
      </c>
    </row>
    <row r="9" ht="12.75">
      <c r="B9" s="6" t="s">
        <v>114</v>
      </c>
    </row>
    <row r="11" spans="1:2" ht="12.75">
      <c r="A11" s="8" t="s">
        <v>160</v>
      </c>
      <c r="B11" s="134" t="s">
        <v>285</v>
      </c>
    </row>
    <row r="12" spans="1:2" ht="12.75">
      <c r="A12" s="8" t="s">
        <v>160</v>
      </c>
      <c r="B12" s="134" t="s">
        <v>286</v>
      </c>
    </row>
    <row r="13" spans="1:2" ht="12.75">
      <c r="A13" s="8" t="s">
        <v>160</v>
      </c>
      <c r="B13" s="134" t="s">
        <v>287</v>
      </c>
    </row>
    <row r="14" spans="1:2" ht="12.75">
      <c r="A14" s="8" t="s">
        <v>160</v>
      </c>
      <c r="B14" s="134" t="s">
        <v>288</v>
      </c>
    </row>
    <row r="15" spans="1:2" ht="12.75">
      <c r="A15" s="8" t="s">
        <v>160</v>
      </c>
      <c r="B15" s="134" t="s">
        <v>150</v>
      </c>
    </row>
    <row r="19" ht="12.75">
      <c r="B19" s="141"/>
    </row>
    <row r="21" spans="1:2" ht="12.75">
      <c r="A21" s="47" t="str">
        <f>+'1.1'!A1</f>
        <v>1</v>
      </c>
      <c r="B21" s="47" t="str">
        <f>+'1.1'!B1</f>
        <v>VODOVOD</v>
      </c>
    </row>
    <row r="22" spans="1:3" ht="12.75">
      <c r="A22" s="47" t="str">
        <f>+'1.1'!A2</f>
        <v>1.1</v>
      </c>
      <c r="B22" s="47" t="str">
        <f>+'1.1'!B2</f>
        <v>PRIKLOP NA OBSTOJEČE</v>
      </c>
      <c r="C22" s="140">
        <f>'1.1'!F20</f>
        <v>0</v>
      </c>
    </row>
    <row r="23" spans="1:3" ht="12.75">
      <c r="A23" s="47" t="str">
        <f>+'1.2'!A1</f>
        <v>1.2</v>
      </c>
      <c r="B23" s="47" t="str">
        <f>+'1.2'!B1</f>
        <v>NOTRANJI VODOVOD</v>
      </c>
      <c r="C23" s="140">
        <f>'1.2'!F212</f>
        <v>0</v>
      </c>
    </row>
    <row r="24" spans="1:3" ht="12.75">
      <c r="A24" s="47" t="str">
        <f>'1.3'!A1</f>
        <v>1.3</v>
      </c>
      <c r="B24" s="47" t="str">
        <f>'1.3'!B1</f>
        <v>ČRPALIŠČE</v>
      </c>
      <c r="C24" s="140">
        <f>'1.3'!F41</f>
        <v>0</v>
      </c>
    </row>
    <row r="25" ht="12.75">
      <c r="B25" s="47"/>
    </row>
    <row r="26" spans="1:2" ht="12.75">
      <c r="A26" s="47" t="str">
        <f>'2.1'!A1</f>
        <v>2</v>
      </c>
      <c r="B26" s="47" t="str">
        <f>'2.1'!B1</f>
        <v>OGREVANJE </v>
      </c>
    </row>
    <row r="27" spans="1:3" ht="12.75">
      <c r="A27" s="47" t="str">
        <f>'2.1'!A2</f>
        <v>2.1</v>
      </c>
      <c r="B27" s="47" t="str">
        <f>'2.1'!B2</f>
        <v>KOTLARNA</v>
      </c>
      <c r="C27" s="140">
        <f>'2.1'!F122</f>
        <v>0</v>
      </c>
    </row>
    <row r="28" spans="1:3" ht="12.75">
      <c r="A28" s="47" t="str">
        <f>'2.2'!A1</f>
        <v>2.2</v>
      </c>
      <c r="B28" s="47" t="str">
        <f>'2.2'!B1</f>
        <v>TOPLOTNA POSTAJA</v>
      </c>
      <c r="C28" s="140">
        <f>'2.2'!F121</f>
        <v>0</v>
      </c>
    </row>
    <row r="29" spans="1:3" ht="12.75">
      <c r="A29" s="47" t="str">
        <f>'2.3'!A1</f>
        <v>2.3</v>
      </c>
      <c r="B29" s="47" t="str">
        <f>'2.3'!B1</f>
        <v>HIDRAVLIČNA INSTALACIJA KLIMATOV - OGREVANJE</v>
      </c>
      <c r="C29" s="140">
        <f>'2.3'!F41</f>
        <v>0</v>
      </c>
    </row>
    <row r="30" spans="1:3" ht="12.75">
      <c r="A30" s="47" t="str">
        <f>'2.4'!A1</f>
        <v>2.4</v>
      </c>
      <c r="B30" s="47" t="str">
        <f>'2.4'!B1</f>
        <v>RADIATORSKO OGREVANJE</v>
      </c>
      <c r="C30" s="140">
        <f>'2.4'!F57</f>
        <v>0</v>
      </c>
    </row>
    <row r="32" spans="1:2" ht="12.75">
      <c r="A32" s="47" t="str">
        <f>'3.1'!A1</f>
        <v>3.</v>
      </c>
      <c r="B32" s="47" t="str">
        <f>'3.1'!B1</f>
        <v>VENTILACIJA</v>
      </c>
    </row>
    <row r="33" spans="1:3" ht="12.75">
      <c r="A33" s="47" t="str">
        <f>'3.1'!A2</f>
        <v>3.1</v>
      </c>
      <c r="B33" s="47" t="s">
        <v>27</v>
      </c>
      <c r="C33" s="140">
        <f>'3.1'!F118</f>
        <v>0</v>
      </c>
    </row>
    <row r="34" spans="1:3" ht="12.75">
      <c r="A34" s="47" t="str">
        <f>'3.2'!A1</f>
        <v>3.3</v>
      </c>
      <c r="B34" s="47" t="str">
        <f>'3.2'!B1</f>
        <v>VENTILACIJA - SANITARIJI</v>
      </c>
      <c r="C34" s="140">
        <f>'3.2'!F84</f>
        <v>0</v>
      </c>
    </row>
    <row r="36" spans="1:3" s="145" customFormat="1" ht="12.75">
      <c r="A36" s="142"/>
      <c r="B36" s="143" t="s">
        <v>266</v>
      </c>
      <c r="C36" s="144">
        <f>SUM(C21:C34)</f>
        <v>0</v>
      </c>
    </row>
  </sheetData>
  <sheetProtection/>
  <printOptions/>
  <pageMargins left="1.1811023622047245" right="0.3937007874015748" top="0.5905511811023623" bottom="0.5905511811023623" header="0.1968503937007874" footer="0.1968503937007874"/>
  <pageSetup horizontalDpi="600" verticalDpi="600" orientation="portrait" paperSize="9" scale="95" r:id="rId1"/>
  <headerFooter alignWithMargins="0">
    <oddHeader>&amp;L             PINSS d.o.o. Nova Gorica</oddHeader>
    <oddFooter>&amp;L             &amp;F&amp;RStran &amp;P (&amp;N)</oddFooter>
  </headerFooter>
</worksheet>
</file>

<file path=xl/worksheets/sheet10.xml><?xml version="1.0" encoding="utf-8"?>
<worksheet xmlns="http://schemas.openxmlformats.org/spreadsheetml/2006/main" xmlns:r="http://schemas.openxmlformats.org/officeDocument/2006/relationships">
  <dimension ref="A1:F84"/>
  <sheetViews>
    <sheetView view="pageBreakPreview" zoomScaleNormal="115" zoomScaleSheetLayoutView="100" zoomScalePageLayoutView="0" workbookViewId="0" topLeftCell="A1">
      <pane ySplit="1" topLeftCell="BM71" activePane="bottomLeft" state="frozen"/>
      <selection pane="topLeft" activeCell="A1" sqref="A1"/>
      <selection pane="bottomLeft" activeCell="E1" sqref="E1:E16384"/>
    </sheetView>
  </sheetViews>
  <sheetFormatPr defaultColWidth="9.33203125" defaultRowHeight="12.75"/>
  <cols>
    <col min="1" max="1" width="7.83203125" style="149" customWidth="1"/>
    <col min="2" max="2" width="48.83203125" style="112" customWidth="1"/>
    <col min="3" max="3" width="5.83203125" style="60" customWidth="1"/>
    <col min="4" max="4" width="7.83203125" style="61" customWidth="1"/>
    <col min="5" max="5" width="11.83203125" style="109" customWidth="1"/>
    <col min="6" max="6" width="11.83203125" style="55" customWidth="1"/>
    <col min="7" max="16384" width="9.33203125" style="56" customWidth="1"/>
  </cols>
  <sheetData>
    <row r="1" spans="1:6" s="54" customFormat="1" ht="12.75">
      <c r="A1" s="51" t="s">
        <v>102</v>
      </c>
      <c r="B1" s="52" t="s">
        <v>53</v>
      </c>
      <c r="C1" s="152"/>
      <c r="D1" s="107"/>
      <c r="E1" s="108"/>
      <c r="F1" s="53" t="str">
        <f aca="true" t="shared" si="0" ref="F1:F7">IF(D1&lt;&gt;0,D1*E1," ")</f>
        <v> </v>
      </c>
    </row>
    <row r="2" ht="12.75">
      <c r="F2" s="55" t="str">
        <f t="shared" si="0"/>
        <v> </v>
      </c>
    </row>
    <row r="3" spans="1:6" s="2" customFormat="1" ht="51">
      <c r="A3" s="47">
        <v>1</v>
      </c>
      <c r="B3" s="5" t="s">
        <v>89</v>
      </c>
      <c r="C3" s="21"/>
      <c r="D3" s="27"/>
      <c r="E3" s="38"/>
      <c r="F3" s="38" t="str">
        <f t="shared" si="0"/>
        <v> </v>
      </c>
    </row>
    <row r="4" spans="1:6" s="2" customFormat="1" ht="12.75">
      <c r="A4" s="8" t="s">
        <v>258</v>
      </c>
      <c r="B4" s="5" t="s">
        <v>90</v>
      </c>
      <c r="C4" s="21"/>
      <c r="D4" s="27"/>
      <c r="E4" s="38"/>
      <c r="F4" s="38" t="str">
        <f t="shared" si="0"/>
        <v> </v>
      </c>
    </row>
    <row r="5" spans="1:6" s="2" customFormat="1" ht="12.75">
      <c r="A5" s="8" t="s">
        <v>267</v>
      </c>
      <c r="B5" s="5" t="s">
        <v>146</v>
      </c>
      <c r="C5" s="21"/>
      <c r="D5" s="27"/>
      <c r="E5" s="38"/>
      <c r="F5" s="38" t="str">
        <f t="shared" si="0"/>
        <v> </v>
      </c>
    </row>
    <row r="6" spans="1:6" s="2" customFormat="1" ht="12.75">
      <c r="A6" s="8"/>
      <c r="B6" s="3" t="s">
        <v>145</v>
      </c>
      <c r="C6" s="21"/>
      <c r="D6" s="27"/>
      <c r="E6" s="38"/>
      <c r="F6" s="38" t="str">
        <f t="shared" si="0"/>
        <v> </v>
      </c>
    </row>
    <row r="7" spans="1:6" s="2" customFormat="1" ht="12.75">
      <c r="A7" s="47"/>
      <c r="B7" s="3" t="s">
        <v>91</v>
      </c>
      <c r="C7" s="21"/>
      <c r="D7" s="27"/>
      <c r="E7" s="38"/>
      <c r="F7" s="38" t="str">
        <f t="shared" si="0"/>
        <v> </v>
      </c>
    </row>
    <row r="8" spans="1:6" s="2" customFormat="1" ht="12.75">
      <c r="A8" s="47"/>
      <c r="B8" s="3" t="s">
        <v>148</v>
      </c>
      <c r="C8" s="21"/>
      <c r="D8" s="27"/>
      <c r="E8" s="38"/>
      <c r="F8" s="38"/>
    </row>
    <row r="9" spans="1:6" s="2" customFormat="1" ht="12.75">
      <c r="A9" s="47"/>
      <c r="B9" s="3" t="s">
        <v>147</v>
      </c>
      <c r="C9" s="21" t="s">
        <v>252</v>
      </c>
      <c r="D9" s="27">
        <v>1</v>
      </c>
      <c r="E9" s="38"/>
      <c r="F9" s="38">
        <f>IF(D9&lt;&gt;0,D9*E9," ")</f>
        <v>0</v>
      </c>
    </row>
    <row r="10" spans="1:6" s="2" customFormat="1" ht="12.75">
      <c r="A10" s="47"/>
      <c r="B10" s="3"/>
      <c r="C10" s="21"/>
      <c r="D10" s="27"/>
      <c r="E10" s="38"/>
      <c r="F10" s="38" t="str">
        <f>IF(D10&lt;&gt;0,D10*E10," ")</f>
        <v> </v>
      </c>
    </row>
    <row r="11" spans="1:6" ht="25.5">
      <c r="A11" s="149">
        <f>1+A3</f>
        <v>2</v>
      </c>
      <c r="B11" s="112" t="s">
        <v>54</v>
      </c>
      <c r="F11" s="55" t="str">
        <f aca="true" t="shared" si="1" ref="F11:F37">IF(D11&lt;&gt;0,D11*E11," ")</f>
        <v> </v>
      </c>
    </row>
    <row r="12" spans="1:6" ht="12.75">
      <c r="A12" s="57" t="s">
        <v>258</v>
      </c>
      <c r="B12" s="5" t="s">
        <v>90</v>
      </c>
      <c r="F12" s="55" t="str">
        <f t="shared" si="1"/>
        <v> </v>
      </c>
    </row>
    <row r="13" spans="1:6" ht="12.75">
      <c r="A13" s="57" t="s">
        <v>267</v>
      </c>
      <c r="B13" s="150" t="s">
        <v>92</v>
      </c>
      <c r="F13" s="55" t="str">
        <f t="shared" si="1"/>
        <v> </v>
      </c>
    </row>
    <row r="14" spans="1:6" ht="12.75">
      <c r="A14" s="57"/>
      <c r="B14" s="150" t="s">
        <v>93</v>
      </c>
      <c r="C14" s="60" t="s">
        <v>252</v>
      </c>
      <c r="D14" s="110">
        <v>1</v>
      </c>
      <c r="F14" s="55">
        <f t="shared" si="1"/>
        <v>0</v>
      </c>
    </row>
    <row r="15" ht="12.75">
      <c r="F15" s="55" t="str">
        <f t="shared" si="1"/>
        <v> </v>
      </c>
    </row>
    <row r="16" spans="1:6" s="2" customFormat="1" ht="38.25">
      <c r="A16" s="47">
        <f>1+A11</f>
        <v>3</v>
      </c>
      <c r="B16" s="3" t="s">
        <v>55</v>
      </c>
      <c r="C16" s="21"/>
      <c r="D16" s="27"/>
      <c r="E16" s="38"/>
      <c r="F16" s="38" t="str">
        <f t="shared" si="1"/>
        <v> </v>
      </c>
    </row>
    <row r="17" spans="1:6" s="2" customFormat="1" ht="12.75">
      <c r="A17" s="8" t="s">
        <v>258</v>
      </c>
      <c r="B17" s="5" t="s">
        <v>90</v>
      </c>
      <c r="C17" s="21"/>
      <c r="D17" s="27"/>
      <c r="E17" s="38"/>
      <c r="F17" s="38" t="str">
        <f t="shared" si="1"/>
        <v> </v>
      </c>
    </row>
    <row r="18" spans="1:6" s="2" customFormat="1" ht="12.75">
      <c r="A18" s="8" t="s">
        <v>267</v>
      </c>
      <c r="B18" s="5" t="s">
        <v>94</v>
      </c>
      <c r="C18" s="21"/>
      <c r="D18" s="27"/>
      <c r="E18" s="38"/>
      <c r="F18" s="38" t="str">
        <f t="shared" si="1"/>
        <v> </v>
      </c>
    </row>
    <row r="19" spans="1:6" s="2" customFormat="1" ht="12.75">
      <c r="A19" s="47"/>
      <c r="B19" s="5" t="s">
        <v>56</v>
      </c>
      <c r="C19" s="21"/>
      <c r="D19" s="27"/>
      <c r="E19" s="38"/>
      <c r="F19" s="38" t="str">
        <f t="shared" si="1"/>
        <v> </v>
      </c>
    </row>
    <row r="20" spans="1:6" s="2" customFormat="1" ht="12.75">
      <c r="A20" s="47"/>
      <c r="B20" s="3" t="s">
        <v>95</v>
      </c>
      <c r="C20" s="21"/>
      <c r="D20" s="27"/>
      <c r="E20" s="38"/>
      <c r="F20" s="38" t="str">
        <f t="shared" si="1"/>
        <v> </v>
      </c>
    </row>
    <row r="21" spans="1:6" s="2" customFormat="1" ht="12.75">
      <c r="A21" s="47"/>
      <c r="B21" s="3" t="s">
        <v>158</v>
      </c>
      <c r="C21" s="21" t="s">
        <v>252</v>
      </c>
      <c r="D21" s="27">
        <v>1</v>
      </c>
      <c r="E21" s="38"/>
      <c r="F21" s="38">
        <f t="shared" si="1"/>
        <v>0</v>
      </c>
    </row>
    <row r="22" spans="1:6" s="2" customFormat="1" ht="12.75">
      <c r="A22" s="47"/>
      <c r="B22" s="3"/>
      <c r="C22" s="21"/>
      <c r="D22" s="27"/>
      <c r="E22" s="38"/>
      <c r="F22" s="38"/>
    </row>
    <row r="23" spans="1:6" ht="25.5">
      <c r="A23" s="149">
        <f>1+A16</f>
        <v>4</v>
      </c>
      <c r="B23" s="112" t="s">
        <v>57</v>
      </c>
      <c r="F23" s="55" t="str">
        <f t="shared" si="1"/>
        <v> </v>
      </c>
    </row>
    <row r="24" spans="1:6" ht="12.75">
      <c r="A24" s="59" t="s">
        <v>250</v>
      </c>
      <c r="B24" s="112" t="s">
        <v>173</v>
      </c>
      <c r="F24" s="55" t="str">
        <f t="shared" si="1"/>
        <v> </v>
      </c>
    </row>
    <row r="25" spans="1:6" s="115" customFormat="1" ht="12.75">
      <c r="A25" s="59" t="s">
        <v>262</v>
      </c>
      <c r="B25" s="112" t="s">
        <v>58</v>
      </c>
      <c r="C25" s="60" t="s">
        <v>254</v>
      </c>
      <c r="D25" s="61">
        <v>5</v>
      </c>
      <c r="E25" s="113"/>
      <c r="F25" s="55">
        <f t="shared" si="1"/>
        <v>0</v>
      </c>
    </row>
    <row r="26" spans="5:6" ht="12.75">
      <c r="E26" s="113"/>
      <c r="F26" s="55" t="str">
        <f t="shared" si="1"/>
        <v> </v>
      </c>
    </row>
    <row r="27" spans="1:6" s="115" customFormat="1" ht="38.25">
      <c r="A27" s="149">
        <f>1+A23</f>
        <v>5</v>
      </c>
      <c r="B27" s="112" t="s">
        <v>59</v>
      </c>
      <c r="C27" s="60"/>
      <c r="D27" s="61"/>
      <c r="E27" s="153"/>
      <c r="F27" s="55" t="str">
        <f t="shared" si="1"/>
        <v> </v>
      </c>
    </row>
    <row r="28" spans="1:6" s="115" customFormat="1" ht="12.75">
      <c r="A28" s="59" t="s">
        <v>250</v>
      </c>
      <c r="B28" s="112" t="s">
        <v>173</v>
      </c>
      <c r="C28" s="60"/>
      <c r="D28" s="61"/>
      <c r="E28" s="114"/>
      <c r="F28" s="55" t="str">
        <f t="shared" si="1"/>
        <v> </v>
      </c>
    </row>
    <row r="29" spans="1:6" s="115" customFormat="1" ht="12.75">
      <c r="A29" s="59" t="s">
        <v>262</v>
      </c>
      <c r="B29" s="112" t="s">
        <v>60</v>
      </c>
      <c r="C29" s="60" t="s">
        <v>254</v>
      </c>
      <c r="D29" s="61">
        <v>13</v>
      </c>
      <c r="E29" s="114"/>
      <c r="F29" s="55">
        <f>IF(D29&lt;&gt;0,D29*E29," ")</f>
        <v>0</v>
      </c>
    </row>
    <row r="30" spans="1:6" s="115" customFormat="1" ht="12.75">
      <c r="A30" s="59" t="s">
        <v>262</v>
      </c>
      <c r="B30" s="112" t="s">
        <v>61</v>
      </c>
      <c r="C30" s="60" t="s">
        <v>254</v>
      </c>
      <c r="D30" s="61">
        <v>4</v>
      </c>
      <c r="E30" s="114"/>
      <c r="F30" s="55">
        <f t="shared" si="1"/>
        <v>0</v>
      </c>
    </row>
    <row r="31" spans="1:6" s="115" customFormat="1" ht="12.75">
      <c r="A31" s="59" t="s">
        <v>262</v>
      </c>
      <c r="B31" s="111" t="s">
        <v>62</v>
      </c>
      <c r="C31" s="60" t="s">
        <v>254</v>
      </c>
      <c r="D31" s="61">
        <v>4</v>
      </c>
      <c r="E31" s="113"/>
      <c r="F31" s="55">
        <f t="shared" si="1"/>
        <v>0</v>
      </c>
    </row>
    <row r="32" spans="1:6" s="115" customFormat="1" ht="12.75">
      <c r="A32" s="59" t="s">
        <v>262</v>
      </c>
      <c r="B32" s="111" t="s">
        <v>63</v>
      </c>
      <c r="C32" s="60" t="s">
        <v>254</v>
      </c>
      <c r="D32" s="61">
        <v>6</v>
      </c>
      <c r="E32" s="113"/>
      <c r="F32" s="55">
        <f>IF(D32&lt;&gt;0,D32*E32," ")</f>
        <v>0</v>
      </c>
    </row>
    <row r="33" spans="1:6" s="115" customFormat="1" ht="12.75">
      <c r="A33" s="59" t="s">
        <v>262</v>
      </c>
      <c r="B33" s="112" t="s">
        <v>64</v>
      </c>
      <c r="C33" s="60" t="s">
        <v>254</v>
      </c>
      <c r="D33" s="61">
        <v>3</v>
      </c>
      <c r="E33" s="113"/>
      <c r="F33" s="55">
        <f t="shared" si="1"/>
        <v>0</v>
      </c>
    </row>
    <row r="34" spans="1:6" s="115" customFormat="1" ht="12.75">
      <c r="A34" s="59"/>
      <c r="B34" s="112"/>
      <c r="C34" s="60"/>
      <c r="D34" s="61"/>
      <c r="E34" s="109"/>
      <c r="F34" s="55" t="str">
        <f t="shared" si="1"/>
        <v> </v>
      </c>
    </row>
    <row r="35" spans="1:6" s="115" customFormat="1" ht="25.5">
      <c r="A35" s="149">
        <f>1+A27</f>
        <v>6</v>
      </c>
      <c r="B35" s="112" t="s">
        <v>1</v>
      </c>
      <c r="C35" s="60"/>
      <c r="D35" s="61"/>
      <c r="E35" s="109"/>
      <c r="F35" s="55" t="str">
        <f t="shared" si="1"/>
        <v> </v>
      </c>
    </row>
    <row r="36" spans="1:6" s="115" customFormat="1" ht="12.75">
      <c r="A36" s="59" t="s">
        <v>250</v>
      </c>
      <c r="B36" s="112" t="s">
        <v>173</v>
      </c>
      <c r="C36" s="60"/>
      <c r="D36" s="61"/>
      <c r="E36" s="109"/>
      <c r="F36" s="55" t="str">
        <f t="shared" si="1"/>
        <v> </v>
      </c>
    </row>
    <row r="37" spans="1:6" s="115" customFormat="1" ht="12.75">
      <c r="A37" s="59" t="s">
        <v>262</v>
      </c>
      <c r="B37" s="112" t="s">
        <v>65</v>
      </c>
      <c r="C37" s="60" t="s">
        <v>252</v>
      </c>
      <c r="D37" s="61">
        <v>4</v>
      </c>
      <c r="E37" s="113"/>
      <c r="F37" s="55">
        <f t="shared" si="1"/>
        <v>0</v>
      </c>
    </row>
    <row r="38" spans="1:6" s="115" customFormat="1" ht="12.75">
      <c r="A38" s="59" t="s">
        <v>262</v>
      </c>
      <c r="B38" s="112" t="s">
        <v>96</v>
      </c>
      <c r="C38" s="60" t="s">
        <v>252</v>
      </c>
      <c r="D38" s="61">
        <v>3</v>
      </c>
      <c r="E38" s="113"/>
      <c r="F38" s="55">
        <f>IF(D38&lt;&gt;0,D38*E38," ")</f>
        <v>0</v>
      </c>
    </row>
    <row r="39" spans="1:6" s="115" customFormat="1" ht="12.75">
      <c r="A39" s="59"/>
      <c r="B39" s="112"/>
      <c r="C39" s="60"/>
      <c r="D39" s="61"/>
      <c r="E39" s="109"/>
      <c r="F39" s="55"/>
    </row>
    <row r="40" spans="1:6" s="115" customFormat="1" ht="25.5">
      <c r="A40" s="149">
        <f>1+A35</f>
        <v>7</v>
      </c>
      <c r="B40" s="112" t="s">
        <v>66</v>
      </c>
      <c r="C40" s="60"/>
      <c r="D40" s="61"/>
      <c r="E40" s="109"/>
      <c r="F40" s="55" t="str">
        <f>IF(D40&lt;&gt;0,D40*E40," ")</f>
        <v> </v>
      </c>
    </row>
    <row r="41" spans="1:6" s="115" customFormat="1" ht="12.75">
      <c r="A41" s="59" t="s">
        <v>250</v>
      </c>
      <c r="B41" s="112" t="s">
        <v>173</v>
      </c>
      <c r="C41" s="60"/>
      <c r="D41" s="61"/>
      <c r="E41" s="109"/>
      <c r="F41" s="55" t="str">
        <f>IF(D41&lt;&gt;0,D41*E41," ")</f>
        <v> </v>
      </c>
    </row>
    <row r="42" spans="1:6" s="115" customFormat="1" ht="12.75">
      <c r="A42" s="59" t="s">
        <v>262</v>
      </c>
      <c r="B42" s="112" t="s">
        <v>67</v>
      </c>
      <c r="C42" s="60" t="s">
        <v>252</v>
      </c>
      <c r="D42" s="61">
        <v>1</v>
      </c>
      <c r="E42" s="113"/>
      <c r="F42" s="55">
        <f>IF(D42&lt;&gt;0,D42*E42," ")</f>
        <v>0</v>
      </c>
    </row>
    <row r="43" spans="1:6" s="115" customFormat="1" ht="12.75">
      <c r="A43" s="59" t="s">
        <v>262</v>
      </c>
      <c r="B43" s="112" t="s">
        <v>68</v>
      </c>
      <c r="C43" s="60" t="s">
        <v>252</v>
      </c>
      <c r="D43" s="61">
        <v>1</v>
      </c>
      <c r="E43" s="113"/>
      <c r="F43" s="55">
        <f>IF(D43&lt;&gt;0,D43*E43," ")</f>
        <v>0</v>
      </c>
    </row>
    <row r="44" spans="1:6" s="115" customFormat="1" ht="12.75">
      <c r="A44" s="59" t="s">
        <v>262</v>
      </c>
      <c r="B44" s="111" t="s">
        <v>69</v>
      </c>
      <c r="C44" s="60" t="s">
        <v>252</v>
      </c>
      <c r="D44" s="61">
        <v>3</v>
      </c>
      <c r="E44" s="113"/>
      <c r="F44" s="55">
        <f>IF(D44&lt;&gt;0,D44*E44," ")</f>
        <v>0</v>
      </c>
    </row>
    <row r="45" spans="1:6" s="115" customFormat="1" ht="12.75">
      <c r="A45" s="59"/>
      <c r="B45" s="112"/>
      <c r="C45" s="60"/>
      <c r="D45" s="61"/>
      <c r="E45" s="113"/>
      <c r="F45" s="55"/>
    </row>
    <row r="46" spans="1:6" s="115" customFormat="1" ht="25.5">
      <c r="A46" s="149">
        <f>1+A40</f>
        <v>8</v>
      </c>
      <c r="B46" s="112" t="s">
        <v>45</v>
      </c>
      <c r="C46" s="60"/>
      <c r="D46" s="61"/>
      <c r="E46" s="113"/>
      <c r="F46" s="55" t="str">
        <f aca="true" t="shared" si="2" ref="F46:F51">IF(D46&lt;&gt;0,D46*E46," ")</f>
        <v> </v>
      </c>
    </row>
    <row r="47" spans="1:6" s="115" customFormat="1" ht="12.75">
      <c r="A47" s="59" t="s">
        <v>250</v>
      </c>
      <c r="B47" s="112" t="s">
        <v>173</v>
      </c>
      <c r="C47" s="60"/>
      <c r="D47" s="61"/>
      <c r="E47" s="113"/>
      <c r="F47" s="55" t="str">
        <f t="shared" si="2"/>
        <v> </v>
      </c>
    </row>
    <row r="48" spans="1:6" s="115" customFormat="1" ht="12.75">
      <c r="A48" s="59" t="s">
        <v>262</v>
      </c>
      <c r="B48" s="111" t="s">
        <v>70</v>
      </c>
      <c r="C48" s="60" t="s">
        <v>252</v>
      </c>
      <c r="D48" s="61">
        <v>1</v>
      </c>
      <c r="E48" s="113"/>
      <c r="F48" s="55">
        <f>IF(D48&lt;&gt;0,D48*E48," ")</f>
        <v>0</v>
      </c>
    </row>
    <row r="49" spans="1:6" s="115" customFormat="1" ht="12.75">
      <c r="A49" s="59" t="s">
        <v>262</v>
      </c>
      <c r="B49" s="111" t="s">
        <v>71</v>
      </c>
      <c r="C49" s="60" t="s">
        <v>252</v>
      </c>
      <c r="D49" s="61">
        <v>1</v>
      </c>
      <c r="E49" s="113"/>
      <c r="F49" s="55">
        <f t="shared" si="2"/>
        <v>0</v>
      </c>
    </row>
    <row r="50" spans="1:6" s="115" customFormat="1" ht="12.75">
      <c r="A50" s="59" t="s">
        <v>262</v>
      </c>
      <c r="B50" s="112" t="s">
        <v>72</v>
      </c>
      <c r="C50" s="60" t="s">
        <v>252</v>
      </c>
      <c r="D50" s="61">
        <v>1</v>
      </c>
      <c r="E50" s="113"/>
      <c r="F50" s="55">
        <f t="shared" si="2"/>
        <v>0</v>
      </c>
    </row>
    <row r="51" spans="1:6" s="115" customFormat="1" ht="12.75">
      <c r="A51" s="59" t="s">
        <v>262</v>
      </c>
      <c r="B51" s="112" t="s">
        <v>98</v>
      </c>
      <c r="C51" s="60" t="s">
        <v>252</v>
      </c>
      <c r="D51" s="61">
        <v>2</v>
      </c>
      <c r="E51" s="113"/>
      <c r="F51" s="55">
        <f t="shared" si="2"/>
        <v>0</v>
      </c>
    </row>
    <row r="52" spans="1:6" s="115" customFormat="1" ht="12.75">
      <c r="A52" s="59" t="s">
        <v>262</v>
      </c>
      <c r="B52" s="112" t="s">
        <v>97</v>
      </c>
      <c r="C52" s="60" t="s">
        <v>252</v>
      </c>
      <c r="D52" s="61">
        <v>1</v>
      </c>
      <c r="E52" s="113"/>
      <c r="F52" s="55">
        <f>IF(D52&lt;&gt;0,D52*E52," ")</f>
        <v>0</v>
      </c>
    </row>
    <row r="53" spans="1:6" s="115" customFormat="1" ht="12.75">
      <c r="A53" s="59"/>
      <c r="B53" s="112"/>
      <c r="C53" s="60"/>
      <c r="D53" s="61"/>
      <c r="E53" s="113"/>
      <c r="F53" s="55"/>
    </row>
    <row r="54" spans="1:6" s="115" customFormat="1" ht="38.25">
      <c r="A54" s="149">
        <f>1+A46</f>
        <v>9</v>
      </c>
      <c r="B54" s="112" t="s">
        <v>73</v>
      </c>
      <c r="C54" s="60"/>
      <c r="D54" s="61"/>
      <c r="E54" s="114"/>
      <c r="F54" s="55" t="str">
        <f aca="true" t="shared" si="3" ref="F54:F69">IF(D54&lt;&gt;0,D54*E54," ")</f>
        <v> </v>
      </c>
    </row>
    <row r="55" spans="1:6" s="115" customFormat="1" ht="12.75">
      <c r="A55" s="59" t="s">
        <v>250</v>
      </c>
      <c r="B55" s="112" t="s">
        <v>173</v>
      </c>
      <c r="C55" s="60"/>
      <c r="D55" s="61"/>
      <c r="E55" s="114"/>
      <c r="F55" s="55" t="str">
        <f t="shared" si="3"/>
        <v> </v>
      </c>
    </row>
    <row r="56" spans="1:6" s="115" customFormat="1" ht="12.75">
      <c r="A56" s="59" t="s">
        <v>262</v>
      </c>
      <c r="B56" s="112" t="s">
        <v>74</v>
      </c>
      <c r="C56" s="60" t="s">
        <v>252</v>
      </c>
      <c r="D56" s="61">
        <v>6.5</v>
      </c>
      <c r="E56" s="114"/>
      <c r="F56" s="55">
        <f t="shared" si="3"/>
        <v>0</v>
      </c>
    </row>
    <row r="57" spans="1:6" s="115" customFormat="1" ht="12.75">
      <c r="A57" s="59" t="s">
        <v>262</v>
      </c>
      <c r="B57" s="112" t="s">
        <v>75</v>
      </c>
      <c r="C57" s="60" t="s">
        <v>252</v>
      </c>
      <c r="D57" s="61">
        <v>2</v>
      </c>
      <c r="E57" s="113"/>
      <c r="F57" s="55">
        <f t="shared" si="3"/>
        <v>0</v>
      </c>
    </row>
    <row r="58" spans="1:6" ht="12.75">
      <c r="A58" s="59" t="s">
        <v>262</v>
      </c>
      <c r="B58" s="112" t="s">
        <v>76</v>
      </c>
      <c r="C58" s="60" t="s">
        <v>252</v>
      </c>
      <c r="D58" s="61">
        <v>2</v>
      </c>
      <c r="E58" s="113"/>
      <c r="F58" s="55">
        <f>IF(D58&lt;&gt;0,D58*E58," ")</f>
        <v>0</v>
      </c>
    </row>
    <row r="59" spans="1:6" ht="12.75">
      <c r="A59" s="59" t="s">
        <v>262</v>
      </c>
      <c r="B59" s="112" t="s">
        <v>77</v>
      </c>
      <c r="C59" s="60" t="s">
        <v>252</v>
      </c>
      <c r="D59" s="61">
        <v>3</v>
      </c>
      <c r="E59" s="113"/>
      <c r="F59" s="55">
        <f t="shared" si="3"/>
        <v>0</v>
      </c>
    </row>
    <row r="60" spans="1:6" ht="12.75">
      <c r="A60" s="59" t="s">
        <v>262</v>
      </c>
      <c r="B60" s="112" t="s">
        <v>99</v>
      </c>
      <c r="C60" s="60" t="s">
        <v>252</v>
      </c>
      <c r="D60" s="61">
        <v>1.5</v>
      </c>
      <c r="E60" s="113"/>
      <c r="F60" s="55">
        <f t="shared" si="3"/>
        <v>0</v>
      </c>
    </row>
    <row r="61" spans="5:6" ht="12.75">
      <c r="E61" s="114"/>
      <c r="F61" s="55" t="str">
        <f t="shared" si="3"/>
        <v> </v>
      </c>
    </row>
    <row r="62" spans="1:6" s="115" customFormat="1" ht="25.5">
      <c r="A62" s="149">
        <f>1+A54</f>
        <v>10</v>
      </c>
      <c r="B62" s="112" t="s">
        <v>2</v>
      </c>
      <c r="C62" s="60"/>
      <c r="D62" s="61"/>
      <c r="E62" s="109"/>
      <c r="F62" s="55" t="str">
        <f t="shared" si="3"/>
        <v> </v>
      </c>
    </row>
    <row r="63" spans="1:6" s="115" customFormat="1" ht="12.75">
      <c r="A63" s="59" t="s">
        <v>250</v>
      </c>
      <c r="B63" s="112" t="s">
        <v>173</v>
      </c>
      <c r="C63" s="60"/>
      <c r="D63" s="61"/>
      <c r="E63" s="109"/>
      <c r="F63" s="55" t="str">
        <f t="shared" si="3"/>
        <v> </v>
      </c>
    </row>
    <row r="64" spans="1:6" s="115" customFormat="1" ht="12.75">
      <c r="A64" s="59" t="s">
        <v>262</v>
      </c>
      <c r="B64" s="112" t="s">
        <v>78</v>
      </c>
      <c r="C64" s="60" t="s">
        <v>252</v>
      </c>
      <c r="D64" s="61">
        <v>6.5</v>
      </c>
      <c r="E64" s="109"/>
      <c r="F64" s="55">
        <f>IF(D64&lt;&gt;0,D64*E64," ")</f>
        <v>0</v>
      </c>
    </row>
    <row r="65" spans="1:6" s="115" customFormat="1" ht="12.75">
      <c r="A65" s="59" t="s">
        <v>262</v>
      </c>
      <c r="B65" s="112" t="s">
        <v>79</v>
      </c>
      <c r="C65" s="60" t="s">
        <v>252</v>
      </c>
      <c r="D65" s="61">
        <v>2</v>
      </c>
      <c r="E65" s="109"/>
      <c r="F65" s="55">
        <f>IF(D65&lt;&gt;0,D65*E65," ")</f>
        <v>0</v>
      </c>
    </row>
    <row r="66" spans="1:6" s="115" customFormat="1" ht="12.75">
      <c r="A66" s="59" t="s">
        <v>262</v>
      </c>
      <c r="B66" s="112" t="s">
        <v>100</v>
      </c>
      <c r="C66" s="60" t="s">
        <v>252</v>
      </c>
      <c r="D66" s="61">
        <v>2</v>
      </c>
      <c r="E66" s="109"/>
      <c r="F66" s="55">
        <f t="shared" si="3"/>
        <v>0</v>
      </c>
    </row>
    <row r="67" spans="1:6" s="115" customFormat="1" ht="12.75">
      <c r="A67" s="59" t="s">
        <v>262</v>
      </c>
      <c r="B67" s="112" t="s">
        <v>101</v>
      </c>
      <c r="C67" s="60" t="s">
        <v>252</v>
      </c>
      <c r="D67" s="61">
        <v>3</v>
      </c>
      <c r="E67" s="109"/>
      <c r="F67" s="55">
        <f t="shared" si="3"/>
        <v>0</v>
      </c>
    </row>
    <row r="68" spans="1:6" s="115" customFormat="1" ht="12.75">
      <c r="A68" s="59" t="s">
        <v>262</v>
      </c>
      <c r="B68" s="112" t="s">
        <v>80</v>
      </c>
      <c r="C68" s="60" t="s">
        <v>252</v>
      </c>
      <c r="D68" s="61">
        <v>1.5</v>
      </c>
      <c r="E68" s="109"/>
      <c r="F68" s="55">
        <f>IF(D68&lt;&gt;0,D68*E68," ")</f>
        <v>0</v>
      </c>
    </row>
    <row r="69" spans="1:6" s="115" customFormat="1" ht="12.75">
      <c r="A69" s="149"/>
      <c r="B69" s="112"/>
      <c r="C69" s="60"/>
      <c r="D69" s="61"/>
      <c r="E69" s="109"/>
      <c r="F69" s="55" t="str">
        <f t="shared" si="3"/>
        <v> </v>
      </c>
    </row>
    <row r="70" spans="1:6" ht="63.75">
      <c r="A70" s="149">
        <f>1+A62</f>
        <v>11</v>
      </c>
      <c r="B70" s="112" t="s">
        <v>81</v>
      </c>
      <c r="D70" s="116"/>
      <c r="F70" s="55" t="str">
        <f>IF(D70&lt;&gt;0,D70*E70," ")</f>
        <v> </v>
      </c>
    </row>
    <row r="71" spans="1:6" ht="12.75">
      <c r="A71" s="59" t="s">
        <v>250</v>
      </c>
      <c r="B71" s="112" t="s">
        <v>191</v>
      </c>
      <c r="D71" s="116"/>
      <c r="F71" s="55" t="str">
        <f>IF(D71&lt;&gt;0,D71*E71," ")</f>
        <v> </v>
      </c>
    </row>
    <row r="72" spans="1:6" ht="12.75">
      <c r="A72" s="59" t="s">
        <v>262</v>
      </c>
      <c r="B72" s="111" t="s">
        <v>82</v>
      </c>
      <c r="D72" s="116"/>
      <c r="F72" s="55" t="str">
        <f>IF(D72&lt;&gt;0,D72*E72," ")</f>
        <v> </v>
      </c>
    </row>
    <row r="73" spans="2:6" ht="12.75">
      <c r="B73" s="112" t="s">
        <v>83</v>
      </c>
      <c r="C73" s="60" t="s">
        <v>252</v>
      </c>
      <c r="D73" s="116">
        <v>9</v>
      </c>
      <c r="F73" s="55">
        <f>IF(D73&lt;&gt;0,D73*E73," ")</f>
        <v>0</v>
      </c>
    </row>
    <row r="74" ht="13.5" customHeight="1">
      <c r="D74" s="116"/>
    </row>
    <row r="75" spans="1:6" ht="38.25">
      <c r="A75" s="149">
        <f>1+A70</f>
        <v>12</v>
      </c>
      <c r="B75" s="112" t="s">
        <v>84</v>
      </c>
      <c r="F75" s="55" t="str">
        <f>IF(D75&lt;&gt;0,D75*E75," ")</f>
        <v> </v>
      </c>
    </row>
    <row r="76" spans="1:6" ht="12.75">
      <c r="A76" s="57" t="s">
        <v>258</v>
      </c>
      <c r="B76" s="112" t="s">
        <v>191</v>
      </c>
      <c r="F76" s="55" t="str">
        <f>IF(D76&lt;&gt;0,D76*E76," ")</f>
        <v> </v>
      </c>
    </row>
    <row r="77" spans="1:6" ht="12.75">
      <c r="A77" s="57" t="s">
        <v>267</v>
      </c>
      <c r="B77" s="112" t="s">
        <v>85</v>
      </c>
      <c r="F77" s="55" t="str">
        <f>IF(D77&lt;&gt;0,D77*E77," ")</f>
        <v> </v>
      </c>
    </row>
    <row r="78" spans="2:6" ht="12.75">
      <c r="B78" s="112" t="s">
        <v>86</v>
      </c>
      <c r="C78" s="60" t="s">
        <v>252</v>
      </c>
      <c r="D78" s="61">
        <v>3</v>
      </c>
      <c r="F78" s="55">
        <f>IF(D78&lt;&gt;0,D78*E78," ")</f>
        <v>0</v>
      </c>
    </row>
    <row r="79" ht="12.75">
      <c r="F79" s="55" t="str">
        <f>IF(D79&lt;&gt;0,D79*E79," ")</f>
        <v> </v>
      </c>
    </row>
    <row r="80" spans="1:6" ht="76.5">
      <c r="A80" s="149">
        <f>1+A75</f>
        <v>13</v>
      </c>
      <c r="B80" s="112" t="s">
        <v>87</v>
      </c>
      <c r="C80" s="115"/>
      <c r="D80" s="115"/>
      <c r="E80" s="113"/>
      <c r="F80" s="115"/>
    </row>
    <row r="81" spans="1:6" ht="12.75">
      <c r="A81" s="59"/>
      <c r="C81" s="60" t="s">
        <v>253</v>
      </c>
      <c r="D81" s="61">
        <v>30</v>
      </c>
      <c r="F81" s="55">
        <f>IF(D81&lt;&gt;0,D81*E81," ")</f>
        <v>0</v>
      </c>
    </row>
    <row r="82" spans="1:6" ht="25.5">
      <c r="A82" s="149">
        <f>1+A80</f>
        <v>14</v>
      </c>
      <c r="B82" s="112" t="s">
        <v>88</v>
      </c>
      <c r="C82" s="60" t="s">
        <v>257</v>
      </c>
      <c r="D82" s="61">
        <v>2</v>
      </c>
      <c r="F82" s="55">
        <f>+D82*E82</f>
        <v>0</v>
      </c>
    </row>
    <row r="83" spans="1:6" s="70" customFormat="1" ht="12.75">
      <c r="A83" s="154"/>
      <c r="B83" s="117"/>
      <c r="C83" s="67"/>
      <c r="D83" s="68"/>
      <c r="E83" s="118"/>
      <c r="F83" s="55" t="str">
        <f>IF(D83&lt;&gt;0,D83*E83," ")</f>
        <v> </v>
      </c>
    </row>
    <row r="84" spans="1:6" s="122" customFormat="1" ht="12.75">
      <c r="A84" s="155"/>
      <c r="B84" s="156" t="str">
        <f>B1</f>
        <v>VENTILACIJA - SANITARIJI</v>
      </c>
      <c r="C84" s="119"/>
      <c r="D84" s="120"/>
      <c r="E84" s="121"/>
      <c r="F84" s="157">
        <f>SUM(F1:F83)</f>
        <v>0</v>
      </c>
    </row>
  </sheetData>
  <sheetProtection/>
  <printOptions/>
  <pageMargins left="1.1811023622047245" right="0.3937007874015748" top="0.5905511811023623" bottom="0.5905511811023623" header="0.1968503937007874" footer="0.1968503937007874"/>
  <pageSetup horizontalDpi="600" verticalDpi="600" orientation="portrait" paperSize="9" r:id="rId1"/>
  <headerFooter alignWithMargins="0">
    <oddHeader>&amp;L             PINSS d.o.o. Nova Gorica</oddHeader>
    <oddFooter>&amp;L             &amp;F&amp;RStran &amp;P (&amp;N)</oddFooter>
  </headerFooter>
</worksheet>
</file>

<file path=xl/worksheets/sheet2.xml><?xml version="1.0" encoding="utf-8"?>
<worksheet xmlns="http://schemas.openxmlformats.org/spreadsheetml/2006/main" xmlns:r="http://schemas.openxmlformats.org/officeDocument/2006/relationships">
  <dimension ref="A1:F23"/>
  <sheetViews>
    <sheetView showZeros="0" view="pageBreakPreview" zoomScale="60" zoomScaleNormal="125" zoomScalePageLayoutView="0" workbookViewId="0" topLeftCell="A1">
      <pane ySplit="2" topLeftCell="BM3" activePane="bottomLeft" state="frozen"/>
      <selection pane="topLeft" activeCell="A1" sqref="A1"/>
      <selection pane="bottomLeft" activeCell="E1" sqref="E1:E16384"/>
    </sheetView>
  </sheetViews>
  <sheetFormatPr defaultColWidth="9.33203125" defaultRowHeight="12.75"/>
  <cols>
    <col min="1" max="1" width="10.33203125" style="47" customWidth="1"/>
    <col min="2" max="2" width="48.83203125" style="3" customWidth="1"/>
    <col min="3" max="3" width="5.83203125" style="21" customWidth="1"/>
    <col min="4" max="4" width="6.83203125" style="27" customWidth="1"/>
    <col min="5" max="6" width="14.83203125" style="44" customWidth="1"/>
    <col min="7" max="16384" width="9.33203125" style="2" customWidth="1"/>
  </cols>
  <sheetData>
    <row r="1" spans="1:6" s="10" customFormat="1" ht="12.75">
      <c r="A1" s="11" t="s">
        <v>271</v>
      </c>
      <c r="B1" s="9" t="s">
        <v>231</v>
      </c>
      <c r="C1" s="23"/>
      <c r="D1" s="28"/>
      <c r="E1" s="43"/>
      <c r="F1" s="43" t="str">
        <f aca="true" t="shared" si="0" ref="F1:F6">IF(D1&lt;&gt;0,D1*E1," ")</f>
        <v> </v>
      </c>
    </row>
    <row r="2" spans="1:6" s="10" customFormat="1" ht="12.75">
      <c r="A2" s="11" t="s">
        <v>270</v>
      </c>
      <c r="B2" s="9" t="s">
        <v>402</v>
      </c>
      <c r="C2" s="23"/>
      <c r="D2" s="28"/>
      <c r="E2" s="43"/>
      <c r="F2" s="43" t="str">
        <f t="shared" si="0"/>
        <v> </v>
      </c>
    </row>
    <row r="3" spans="2:6" ht="12.75">
      <c r="B3" s="5"/>
      <c r="F3" s="44" t="str">
        <f t="shared" si="0"/>
        <v> </v>
      </c>
    </row>
    <row r="4" spans="1:6" ht="63.75">
      <c r="A4" s="47">
        <v>1</v>
      </c>
      <c r="B4" s="3" t="s">
        <v>189</v>
      </c>
      <c r="F4" s="44" t="str">
        <f t="shared" si="0"/>
        <v> </v>
      </c>
    </row>
    <row r="5" spans="1:6" ht="12.75">
      <c r="A5" s="8" t="s">
        <v>258</v>
      </c>
      <c r="B5" s="5" t="s">
        <v>159</v>
      </c>
      <c r="F5" s="44" t="str">
        <f t="shared" si="0"/>
        <v> </v>
      </c>
    </row>
    <row r="6" spans="1:6" ht="12.75">
      <c r="A6" s="8" t="s">
        <v>267</v>
      </c>
      <c r="B6" s="5" t="s">
        <v>289</v>
      </c>
      <c r="C6" s="21" t="s">
        <v>254</v>
      </c>
      <c r="D6" s="27">
        <v>54</v>
      </c>
      <c r="E6" s="38"/>
      <c r="F6" s="38">
        <f t="shared" si="0"/>
        <v>0</v>
      </c>
    </row>
    <row r="7" spans="1:2" ht="12.75">
      <c r="A7" s="8"/>
      <c r="B7" s="5"/>
    </row>
    <row r="8" spans="1:6" ht="25.5">
      <c r="A8" s="47">
        <f>1+A4</f>
        <v>2</v>
      </c>
      <c r="B8" s="4" t="s">
        <v>219</v>
      </c>
      <c r="F8" s="44">
        <f aca="true" t="shared" si="1" ref="F8:F19">+D8*E8</f>
        <v>0</v>
      </c>
    </row>
    <row r="9" spans="1:6" ht="12.75">
      <c r="A9" s="6" t="s">
        <v>250</v>
      </c>
      <c r="B9" s="4"/>
      <c r="F9" s="44">
        <f t="shared" si="1"/>
        <v>0</v>
      </c>
    </row>
    <row r="10" spans="1:6" ht="12.75">
      <c r="A10" s="6" t="s">
        <v>262</v>
      </c>
      <c r="B10" s="3" t="s">
        <v>187</v>
      </c>
      <c r="C10" s="21" t="s">
        <v>252</v>
      </c>
      <c r="D10" s="27">
        <v>1</v>
      </c>
      <c r="F10" s="44">
        <f t="shared" si="1"/>
        <v>0</v>
      </c>
    </row>
    <row r="11" ht="12.75">
      <c r="F11" s="44">
        <f t="shared" si="1"/>
        <v>0</v>
      </c>
    </row>
    <row r="12" spans="1:6" ht="38.25">
      <c r="A12" s="47">
        <f>1+A8</f>
        <v>3</v>
      </c>
      <c r="B12" s="3" t="s">
        <v>249</v>
      </c>
      <c r="F12" s="44">
        <f t="shared" si="1"/>
        <v>0</v>
      </c>
    </row>
    <row r="13" spans="1:6" ht="12.75">
      <c r="A13" s="6" t="s">
        <v>250</v>
      </c>
      <c r="F13" s="44">
        <f t="shared" si="1"/>
        <v>0</v>
      </c>
    </row>
    <row r="14" spans="1:6" ht="12.75">
      <c r="A14" s="6" t="s">
        <v>262</v>
      </c>
      <c r="B14" s="3" t="s">
        <v>209</v>
      </c>
      <c r="C14" s="21" t="s">
        <v>252</v>
      </c>
      <c r="D14" s="27">
        <v>1</v>
      </c>
      <c r="F14" s="44">
        <f t="shared" si="1"/>
        <v>0</v>
      </c>
    </row>
    <row r="15" ht="12.75">
      <c r="F15" s="44">
        <f t="shared" si="1"/>
        <v>0</v>
      </c>
    </row>
    <row r="16" spans="1:6" ht="38.25">
      <c r="A16" s="47">
        <f>1+A12</f>
        <v>4</v>
      </c>
      <c r="B16" s="4" t="s">
        <v>264</v>
      </c>
      <c r="C16" s="21" t="s">
        <v>252</v>
      </c>
      <c r="D16" s="27">
        <v>1</v>
      </c>
      <c r="F16" s="44">
        <f t="shared" si="1"/>
        <v>0</v>
      </c>
    </row>
    <row r="17" ht="12.75">
      <c r="F17" s="44">
        <f t="shared" si="1"/>
        <v>0</v>
      </c>
    </row>
    <row r="18" spans="1:6" ht="12.75">
      <c r="A18" s="47">
        <f>1+A16</f>
        <v>5</v>
      </c>
      <c r="B18" s="4" t="s">
        <v>265</v>
      </c>
      <c r="C18" s="24" t="s">
        <v>252</v>
      </c>
      <c r="D18" s="27">
        <v>1</v>
      </c>
      <c r="F18" s="44">
        <f t="shared" si="1"/>
        <v>0</v>
      </c>
    </row>
    <row r="19" spans="1:6" s="14" customFormat="1" ht="12.75">
      <c r="A19" s="146"/>
      <c r="B19" s="13"/>
      <c r="C19" s="19"/>
      <c r="D19" s="25"/>
      <c r="E19" s="45"/>
      <c r="F19" s="44">
        <f t="shared" si="1"/>
        <v>0</v>
      </c>
    </row>
    <row r="20" spans="1:6" s="15" customFormat="1" ht="12.75">
      <c r="A20" s="147"/>
      <c r="B20" s="191" t="str">
        <f>B2</f>
        <v>PRIKLOP NA OBSTOJEČE</v>
      </c>
      <c r="C20" s="20"/>
      <c r="D20" s="26"/>
      <c r="E20" s="46"/>
      <c r="F20" s="46">
        <f>SUM(F2:F19)</f>
        <v>0</v>
      </c>
    </row>
    <row r="21" spans="1:6" s="14" customFormat="1" ht="12.75">
      <c r="A21" s="146"/>
      <c r="B21" s="13"/>
      <c r="C21" s="19"/>
      <c r="D21" s="25"/>
      <c r="E21" s="45"/>
      <c r="F21" s="45"/>
    </row>
    <row r="22" ht="12.75">
      <c r="B22" s="3" t="s">
        <v>269</v>
      </c>
    </row>
    <row r="23" ht="38.25">
      <c r="B23" s="3" t="s">
        <v>236</v>
      </c>
    </row>
  </sheetData>
  <sheetProtection/>
  <printOptions/>
  <pageMargins left="1.1811023622047245" right="0.3937007874015748" top="0.5905511811023623" bottom="0.5905511811023623" header="0.1968503937007874" footer="0.1968503937007874"/>
  <pageSetup horizontalDpi="600" verticalDpi="600" orientation="portrait" paperSize="9" scale="93" r:id="rId1"/>
  <headerFooter alignWithMargins="0">
    <oddHeader>&amp;L             PINSS d.o.o. Nova Gorica</oddHeader>
    <oddFooter>&amp;L             &amp;F&amp;RStran &amp;P (&amp;N)</oddFooter>
  </headerFooter>
</worksheet>
</file>

<file path=xl/worksheets/sheet3.xml><?xml version="1.0" encoding="utf-8"?>
<worksheet xmlns="http://schemas.openxmlformats.org/spreadsheetml/2006/main" xmlns:r="http://schemas.openxmlformats.org/officeDocument/2006/relationships">
  <dimension ref="A1:F212"/>
  <sheetViews>
    <sheetView view="pageBreakPreview" zoomScale="60" zoomScaleNormal="125" zoomScalePageLayoutView="0" workbookViewId="0" topLeftCell="A1">
      <pane ySplit="1" topLeftCell="BM2" activePane="bottomLeft" state="frozen"/>
      <selection pane="topLeft" activeCell="A1" sqref="A1"/>
      <selection pane="bottomLeft" activeCell="E1" sqref="E1:E16384"/>
    </sheetView>
  </sheetViews>
  <sheetFormatPr defaultColWidth="9.33203125" defaultRowHeight="12.75"/>
  <cols>
    <col min="1" max="1" width="10.33203125" style="47" customWidth="1"/>
    <col min="2" max="2" width="48.83203125" style="3" customWidth="1"/>
    <col min="3" max="3" width="5.83203125" style="21" customWidth="1"/>
    <col min="4" max="4" width="6.83203125" style="27" customWidth="1"/>
    <col min="5" max="6" width="14.83203125" style="44" customWidth="1"/>
    <col min="7" max="16384" width="9.33203125" style="2" customWidth="1"/>
  </cols>
  <sheetData>
    <row r="1" spans="1:6" s="10" customFormat="1" ht="12.75">
      <c r="A1" s="11" t="s">
        <v>272</v>
      </c>
      <c r="B1" s="9" t="s">
        <v>234</v>
      </c>
      <c r="C1" s="23"/>
      <c r="D1" s="28"/>
      <c r="E1" s="43"/>
      <c r="F1" s="43" t="str">
        <f>IF(D1&lt;&gt;0,D1*E1," ")</f>
        <v> </v>
      </c>
    </row>
    <row r="2" spans="1:2" ht="12.75">
      <c r="A2" s="8"/>
      <c r="B2" s="41"/>
    </row>
    <row r="3" spans="1:4" ht="89.25">
      <c r="A3" s="47">
        <f>1</f>
        <v>1</v>
      </c>
      <c r="B3" s="4" t="s">
        <v>186</v>
      </c>
      <c r="D3" s="29"/>
    </row>
    <row r="4" spans="1:4" ht="12.75">
      <c r="A4" s="7" t="s">
        <v>250</v>
      </c>
      <c r="B4" s="3" t="s">
        <v>183</v>
      </c>
      <c r="D4" s="29"/>
    </row>
    <row r="5" spans="1:4" ht="12.75">
      <c r="A5" s="7" t="s">
        <v>262</v>
      </c>
      <c r="B5" s="3" t="s">
        <v>184</v>
      </c>
      <c r="D5" s="29"/>
    </row>
    <row r="6" spans="2:4" ht="12.75">
      <c r="B6" s="30" t="s">
        <v>185</v>
      </c>
      <c r="D6" s="29"/>
    </row>
    <row r="7" spans="2:6" ht="12.75">
      <c r="B7" s="30" t="s">
        <v>275</v>
      </c>
      <c r="C7" s="21" t="s">
        <v>252</v>
      </c>
      <c r="D7" s="29">
        <v>2</v>
      </c>
      <c r="F7" s="189">
        <f>+D7*E7</f>
        <v>0</v>
      </c>
    </row>
    <row r="8" spans="4:6" ht="12.75">
      <c r="D8" s="42"/>
      <c r="F8" s="44" t="str">
        <f>IF(D8&lt;&gt;0,D8*E8," ")</f>
        <v> </v>
      </c>
    </row>
    <row r="9" spans="1:6" ht="51">
      <c r="A9" s="47">
        <f>1+A3</f>
        <v>2</v>
      </c>
      <c r="B9" s="4" t="s">
        <v>166</v>
      </c>
      <c r="F9" s="44" t="str">
        <f aca="true" t="shared" si="0" ref="F9:F17">IF(D9&lt;&gt;0,D9*E9," ")</f>
        <v> </v>
      </c>
    </row>
    <row r="10" spans="1:6" ht="12.75">
      <c r="A10" s="7" t="s">
        <v>250</v>
      </c>
      <c r="B10" s="3" t="s">
        <v>223</v>
      </c>
      <c r="F10" s="44" t="str">
        <f t="shared" si="0"/>
        <v> </v>
      </c>
    </row>
    <row r="11" spans="1:6" ht="12.75">
      <c r="A11" s="7" t="s">
        <v>262</v>
      </c>
      <c r="B11" s="3" t="s">
        <v>172</v>
      </c>
      <c r="C11" s="21" t="s">
        <v>252</v>
      </c>
      <c r="D11" s="27">
        <v>9</v>
      </c>
      <c r="F11" s="44">
        <f t="shared" si="0"/>
        <v>0</v>
      </c>
    </row>
    <row r="12" spans="4:6" ht="12.75">
      <c r="D12" s="42"/>
      <c r="F12" s="44" t="str">
        <f>IF(D12&lt;&gt;0,D12*E12," ")</f>
        <v> </v>
      </c>
    </row>
    <row r="13" spans="1:6" ht="63.75">
      <c r="A13" s="47">
        <f>1+A9</f>
        <v>3</v>
      </c>
      <c r="B13" s="4" t="s">
        <v>243</v>
      </c>
      <c r="D13" s="42"/>
      <c r="F13" s="44" t="str">
        <f>IF(D13&lt;&gt;0,D13*E13," ")</f>
        <v> </v>
      </c>
    </row>
    <row r="14" spans="1:6" ht="12.75">
      <c r="A14" s="7" t="s">
        <v>250</v>
      </c>
      <c r="B14" s="3" t="s">
        <v>223</v>
      </c>
      <c r="D14" s="42"/>
      <c r="F14" s="44" t="str">
        <f>IF(D14&lt;&gt;0,D14*E14," ")</f>
        <v> </v>
      </c>
    </row>
    <row r="15" spans="1:6" ht="12.75">
      <c r="A15" s="7" t="s">
        <v>262</v>
      </c>
      <c r="B15" s="3" t="s">
        <v>244</v>
      </c>
      <c r="C15" s="21" t="s">
        <v>252</v>
      </c>
      <c r="D15" s="42">
        <v>1</v>
      </c>
      <c r="F15" s="44">
        <f>IF(D15&lt;&gt;0,D15*E15," ")</f>
        <v>0</v>
      </c>
    </row>
    <row r="16" ht="12.75">
      <c r="F16" s="44" t="str">
        <f t="shared" si="0"/>
        <v> </v>
      </c>
    </row>
    <row r="17" spans="1:6" ht="38.25">
      <c r="A17" s="47">
        <f>1+A13</f>
        <v>4</v>
      </c>
      <c r="B17" s="3" t="s">
        <v>165</v>
      </c>
      <c r="C17" s="21" t="s">
        <v>252</v>
      </c>
      <c r="D17" s="27">
        <v>5</v>
      </c>
      <c r="F17" s="44">
        <f t="shared" si="0"/>
        <v>0</v>
      </c>
    </row>
    <row r="19" spans="1:6" ht="51">
      <c r="A19" s="47">
        <f>1+A17</f>
        <v>5</v>
      </c>
      <c r="B19" s="4" t="s">
        <v>197</v>
      </c>
      <c r="D19" s="42"/>
      <c r="E19" s="38"/>
      <c r="F19" s="38" t="str">
        <f aca="true" t="shared" si="1" ref="F19:F53">IF(D19&lt;&gt;0,D19*E19," ")</f>
        <v> </v>
      </c>
    </row>
    <row r="20" spans="1:6" ht="12.75">
      <c r="A20" s="7" t="s">
        <v>250</v>
      </c>
      <c r="B20" s="3" t="s">
        <v>215</v>
      </c>
      <c r="D20" s="42"/>
      <c r="E20" s="38"/>
      <c r="F20" s="38" t="str">
        <f t="shared" si="1"/>
        <v> </v>
      </c>
    </row>
    <row r="21" spans="1:6" ht="12.75">
      <c r="A21" s="7" t="s">
        <v>262</v>
      </c>
      <c r="B21" s="3" t="s">
        <v>198</v>
      </c>
      <c r="D21" s="42"/>
      <c r="E21" s="38"/>
      <c r="F21" s="38" t="str">
        <f t="shared" si="1"/>
        <v> </v>
      </c>
    </row>
    <row r="22" spans="2:6" ht="12.75">
      <c r="B22" s="3" t="s">
        <v>199</v>
      </c>
      <c r="C22" s="21" t="s">
        <v>252</v>
      </c>
      <c r="D22" s="42">
        <v>6</v>
      </c>
      <c r="E22" s="38"/>
      <c r="F22" s="38">
        <f t="shared" si="1"/>
        <v>0</v>
      </c>
    </row>
    <row r="23" spans="4:6" ht="12.75">
      <c r="D23" s="42"/>
      <c r="E23" s="38"/>
      <c r="F23" s="38" t="str">
        <f t="shared" si="1"/>
        <v> </v>
      </c>
    </row>
    <row r="24" spans="1:6" ht="76.5">
      <c r="A24" s="47">
        <f>1+A19</f>
        <v>6</v>
      </c>
      <c r="B24" s="3" t="s">
        <v>238</v>
      </c>
      <c r="D24" s="42"/>
      <c r="E24" s="38"/>
      <c r="F24" s="38" t="str">
        <f t="shared" si="1"/>
        <v> </v>
      </c>
    </row>
    <row r="25" spans="1:6" ht="12.75">
      <c r="A25" s="7" t="s">
        <v>250</v>
      </c>
      <c r="B25" s="3" t="s">
        <v>167</v>
      </c>
      <c r="D25" s="42"/>
      <c r="E25" s="38"/>
      <c r="F25" s="38" t="str">
        <f t="shared" si="1"/>
        <v> </v>
      </c>
    </row>
    <row r="26" spans="1:6" ht="12.75">
      <c r="A26" s="7" t="s">
        <v>262</v>
      </c>
      <c r="B26" s="3" t="s">
        <v>168</v>
      </c>
      <c r="C26" s="21" t="s">
        <v>252</v>
      </c>
      <c r="D26" s="42">
        <v>6</v>
      </c>
      <c r="E26" s="38"/>
      <c r="F26" s="38">
        <f t="shared" si="1"/>
        <v>0</v>
      </c>
    </row>
    <row r="27" spans="4:6" ht="12.75">
      <c r="D27" s="42"/>
      <c r="E27" s="38"/>
      <c r="F27" s="38" t="str">
        <f t="shared" si="1"/>
        <v> </v>
      </c>
    </row>
    <row r="28" spans="1:6" ht="51">
      <c r="A28" s="47">
        <f>1+A24</f>
        <v>7</v>
      </c>
      <c r="B28" s="3" t="s">
        <v>200</v>
      </c>
      <c r="D28" s="42"/>
      <c r="E28" s="38"/>
      <c r="F28" s="38" t="str">
        <f t="shared" si="1"/>
        <v> </v>
      </c>
    </row>
    <row r="29" spans="1:6" ht="12.75">
      <c r="A29" s="7" t="s">
        <v>250</v>
      </c>
      <c r="B29" s="3" t="s">
        <v>215</v>
      </c>
      <c r="D29" s="42"/>
      <c r="E29" s="38"/>
      <c r="F29" s="38" t="str">
        <f t="shared" si="1"/>
        <v> </v>
      </c>
    </row>
    <row r="30" spans="1:6" ht="12.75">
      <c r="A30" s="7" t="s">
        <v>262</v>
      </c>
      <c r="B30" s="3" t="s">
        <v>201</v>
      </c>
      <c r="D30" s="42"/>
      <c r="E30" s="38"/>
      <c r="F30" s="38" t="str">
        <f t="shared" si="1"/>
        <v> </v>
      </c>
    </row>
    <row r="31" spans="2:6" ht="12.75">
      <c r="B31" s="3" t="s">
        <v>202</v>
      </c>
      <c r="C31" s="21" t="s">
        <v>252</v>
      </c>
      <c r="D31" s="42">
        <v>2</v>
      </c>
      <c r="E31" s="38"/>
      <c r="F31" s="38">
        <f t="shared" si="1"/>
        <v>0</v>
      </c>
    </row>
    <row r="32" spans="4:6" ht="12.75">
      <c r="D32" s="42"/>
      <c r="E32" s="38"/>
      <c r="F32" s="38" t="str">
        <f t="shared" si="1"/>
        <v> </v>
      </c>
    </row>
    <row r="33" spans="1:6" ht="76.5">
      <c r="A33" s="47">
        <f>1+A28</f>
        <v>8</v>
      </c>
      <c r="B33" s="3" t="s">
        <v>259</v>
      </c>
      <c r="D33" s="42"/>
      <c r="E33" s="38"/>
      <c r="F33" s="38" t="str">
        <f t="shared" si="1"/>
        <v> </v>
      </c>
    </row>
    <row r="34" spans="1:6" ht="12.75">
      <c r="A34" s="7" t="s">
        <v>250</v>
      </c>
      <c r="B34" s="3" t="s">
        <v>239</v>
      </c>
      <c r="D34" s="42"/>
      <c r="E34" s="38"/>
      <c r="F34" s="38" t="str">
        <f t="shared" si="1"/>
        <v> </v>
      </c>
    </row>
    <row r="35" spans="1:6" ht="12.75">
      <c r="A35" s="7" t="s">
        <v>262</v>
      </c>
      <c r="B35" s="3" t="s">
        <v>240</v>
      </c>
      <c r="C35" s="21" t="s">
        <v>252</v>
      </c>
      <c r="D35" s="42">
        <v>2</v>
      </c>
      <c r="E35" s="38"/>
      <c r="F35" s="38">
        <f t="shared" si="1"/>
        <v>0</v>
      </c>
    </row>
    <row r="36" spans="4:6" ht="12.75">
      <c r="D36" s="42"/>
      <c r="E36" s="38"/>
      <c r="F36" s="38" t="str">
        <f t="shared" si="1"/>
        <v> </v>
      </c>
    </row>
    <row r="37" spans="1:6" ht="38.25">
      <c r="A37" s="47">
        <f>1+A33</f>
        <v>9</v>
      </c>
      <c r="B37" s="3" t="s">
        <v>203</v>
      </c>
      <c r="D37" s="42"/>
      <c r="E37" s="38"/>
      <c r="F37" s="38" t="str">
        <f t="shared" si="1"/>
        <v> </v>
      </c>
    </row>
    <row r="38" spans="1:6" ht="12.75">
      <c r="A38" s="7" t="s">
        <v>250</v>
      </c>
      <c r="B38" s="3" t="s">
        <v>215</v>
      </c>
      <c r="D38" s="42"/>
      <c r="E38" s="38"/>
      <c r="F38" s="38" t="str">
        <f t="shared" si="1"/>
        <v> </v>
      </c>
    </row>
    <row r="39" spans="1:6" ht="12.75">
      <c r="A39" s="7" t="s">
        <v>262</v>
      </c>
      <c r="B39" s="3" t="s">
        <v>204</v>
      </c>
      <c r="D39" s="42"/>
      <c r="E39" s="38"/>
      <c r="F39" s="38" t="str">
        <f t="shared" si="1"/>
        <v> </v>
      </c>
    </row>
    <row r="40" spans="2:6" ht="12.75">
      <c r="B40" s="3" t="s">
        <v>205</v>
      </c>
      <c r="C40" s="21" t="s">
        <v>252</v>
      </c>
      <c r="D40" s="42">
        <v>2</v>
      </c>
      <c r="E40" s="38"/>
      <c r="F40" s="38">
        <f t="shared" si="1"/>
        <v>0</v>
      </c>
    </row>
    <row r="41" spans="4:6" ht="12.75">
      <c r="D41" s="42"/>
      <c r="E41" s="38"/>
      <c r="F41" s="38" t="str">
        <f t="shared" si="1"/>
        <v> </v>
      </c>
    </row>
    <row r="42" spans="1:6" ht="63.75">
      <c r="A42" s="47">
        <f>1+A37</f>
        <v>10</v>
      </c>
      <c r="B42" s="3" t="s">
        <v>206</v>
      </c>
      <c r="D42" s="42"/>
      <c r="E42" s="38"/>
      <c r="F42" s="38" t="str">
        <f t="shared" si="1"/>
        <v> </v>
      </c>
    </row>
    <row r="43" spans="1:6" ht="12.75">
      <c r="A43" s="7" t="s">
        <v>250</v>
      </c>
      <c r="B43" s="3" t="s">
        <v>167</v>
      </c>
      <c r="D43" s="42"/>
      <c r="E43" s="38"/>
      <c r="F43" s="38" t="str">
        <f t="shared" si="1"/>
        <v> </v>
      </c>
    </row>
    <row r="44" spans="1:6" ht="12.75">
      <c r="A44" s="7" t="s">
        <v>262</v>
      </c>
      <c r="B44" s="3" t="s">
        <v>220</v>
      </c>
      <c r="C44" s="21" t="s">
        <v>252</v>
      </c>
      <c r="D44" s="42">
        <v>2</v>
      </c>
      <c r="E44" s="38"/>
      <c r="F44" s="38">
        <f t="shared" si="1"/>
        <v>0</v>
      </c>
    </row>
    <row r="45" spans="4:6" ht="12.75">
      <c r="D45" s="42"/>
      <c r="E45" s="38"/>
      <c r="F45" s="38" t="str">
        <f t="shared" si="1"/>
        <v> </v>
      </c>
    </row>
    <row r="46" spans="1:6" ht="38.25">
      <c r="A46" s="47">
        <f>1+A42</f>
        <v>11</v>
      </c>
      <c r="B46" s="3" t="s">
        <v>284</v>
      </c>
      <c r="F46" s="44" t="str">
        <f t="shared" si="1"/>
        <v> </v>
      </c>
    </row>
    <row r="47" spans="1:6" ht="12.75">
      <c r="A47" s="7" t="s">
        <v>250</v>
      </c>
      <c r="F47" s="44" t="str">
        <f t="shared" si="1"/>
        <v> </v>
      </c>
    </row>
    <row r="48" spans="1:6" ht="12.75">
      <c r="A48" s="7" t="s">
        <v>262</v>
      </c>
      <c r="F48" s="44" t="str">
        <f t="shared" si="1"/>
        <v> </v>
      </c>
    </row>
    <row r="49" spans="2:6" ht="12.75">
      <c r="B49" s="3" t="s">
        <v>323</v>
      </c>
      <c r="C49" s="21" t="s">
        <v>252</v>
      </c>
      <c r="D49" s="27">
        <v>2</v>
      </c>
      <c r="F49" s="44">
        <f t="shared" si="1"/>
        <v>0</v>
      </c>
    </row>
    <row r="50" ht="12.75">
      <c r="F50" s="44" t="str">
        <f t="shared" si="1"/>
        <v> </v>
      </c>
    </row>
    <row r="51" spans="1:6" ht="51">
      <c r="A51" s="47">
        <f>1+A46</f>
        <v>12</v>
      </c>
      <c r="B51" s="3" t="s">
        <v>324</v>
      </c>
      <c r="D51" s="42"/>
      <c r="E51" s="38"/>
      <c r="F51" s="38" t="str">
        <f t="shared" si="1"/>
        <v> </v>
      </c>
    </row>
    <row r="52" spans="1:6" ht="12.75">
      <c r="A52" s="7" t="s">
        <v>250</v>
      </c>
      <c r="B52" s="3" t="s">
        <v>167</v>
      </c>
      <c r="D52" s="42"/>
      <c r="E52" s="38"/>
      <c r="F52" s="38" t="str">
        <f t="shared" si="1"/>
        <v> </v>
      </c>
    </row>
    <row r="53" spans="1:6" ht="12.75">
      <c r="A53" s="7" t="s">
        <v>262</v>
      </c>
      <c r="B53" s="3" t="s">
        <v>325</v>
      </c>
      <c r="C53" s="21" t="s">
        <v>252</v>
      </c>
      <c r="D53" s="42">
        <v>4</v>
      </c>
      <c r="E53" s="38"/>
      <c r="F53" s="38">
        <f t="shared" si="1"/>
        <v>0</v>
      </c>
    </row>
    <row r="54" spans="4:6" ht="12.75">
      <c r="D54" s="42"/>
      <c r="F54" s="44" t="str">
        <f>IF(D54&lt;&gt;0,D54*E54," ")</f>
        <v> </v>
      </c>
    </row>
    <row r="55" spans="1:6" ht="12.75">
      <c r="A55" s="7"/>
      <c r="B55" s="36" t="s">
        <v>301</v>
      </c>
      <c r="E55" s="38"/>
      <c r="F55" s="38"/>
    </row>
    <row r="56" spans="1:6" ht="89.25">
      <c r="A56" s="47">
        <f>1+A51</f>
        <v>13</v>
      </c>
      <c r="B56" s="4" t="s">
        <v>302</v>
      </c>
      <c r="E56" s="38"/>
      <c r="F56" s="38" t="str">
        <f aca="true" t="shared" si="2" ref="F56:F65">IF(D56&lt;&gt;0,D56*E56," ")</f>
        <v> </v>
      </c>
    </row>
    <row r="57" spans="1:6" ht="12.75">
      <c r="A57" s="7" t="s">
        <v>250</v>
      </c>
      <c r="B57" s="3" t="s">
        <v>215</v>
      </c>
      <c r="E57" s="38"/>
      <c r="F57" s="38" t="str">
        <f t="shared" si="2"/>
        <v> </v>
      </c>
    </row>
    <row r="58" spans="1:6" ht="12.75">
      <c r="A58" s="7" t="s">
        <v>262</v>
      </c>
      <c r="B58" s="3" t="s">
        <v>303</v>
      </c>
      <c r="E58" s="38"/>
      <c r="F58" s="38" t="str">
        <f t="shared" si="2"/>
        <v> </v>
      </c>
    </row>
    <row r="59" spans="2:6" ht="12.75">
      <c r="B59" s="3" t="s">
        <v>304</v>
      </c>
      <c r="C59" s="21" t="s">
        <v>252</v>
      </c>
      <c r="D59" s="27">
        <v>1</v>
      </c>
      <c r="E59" s="38"/>
      <c r="F59" s="38">
        <f t="shared" si="2"/>
        <v>0</v>
      </c>
    </row>
    <row r="60" spans="1:6" s="16" customFormat="1" ht="12.75">
      <c r="A60" s="47"/>
      <c r="B60" s="3"/>
      <c r="C60" s="21"/>
      <c r="D60" s="27"/>
      <c r="E60" s="38"/>
      <c r="F60" s="38" t="str">
        <f t="shared" si="2"/>
        <v> </v>
      </c>
    </row>
    <row r="61" spans="1:6" s="16" customFormat="1" ht="38.25">
      <c r="A61" s="190">
        <f>1+A56</f>
        <v>14</v>
      </c>
      <c r="B61" s="3" t="s">
        <v>305</v>
      </c>
      <c r="C61" s="21"/>
      <c r="D61" s="27"/>
      <c r="E61" s="38"/>
      <c r="F61" s="38" t="str">
        <f t="shared" si="2"/>
        <v> </v>
      </c>
    </row>
    <row r="62" spans="1:6" s="16" customFormat="1" ht="12.75">
      <c r="A62" s="7" t="s">
        <v>250</v>
      </c>
      <c r="B62" s="3" t="s">
        <v>215</v>
      </c>
      <c r="C62" s="21"/>
      <c r="D62" s="27"/>
      <c r="E62" s="38"/>
      <c r="F62" s="38" t="str">
        <f t="shared" si="2"/>
        <v> </v>
      </c>
    </row>
    <row r="63" spans="1:6" s="16" customFormat="1" ht="12.75">
      <c r="A63" s="7" t="s">
        <v>262</v>
      </c>
      <c r="B63" s="3" t="s">
        <v>306</v>
      </c>
      <c r="C63" s="21"/>
      <c r="D63" s="27"/>
      <c r="E63" s="38"/>
      <c r="F63" s="38" t="str">
        <f t="shared" si="2"/>
        <v> </v>
      </c>
    </row>
    <row r="64" spans="1:6" s="16" customFormat="1" ht="12.75">
      <c r="A64" s="47"/>
      <c r="B64" s="3" t="s">
        <v>255</v>
      </c>
      <c r="C64" s="21" t="s">
        <v>252</v>
      </c>
      <c r="D64" s="42">
        <v>1</v>
      </c>
      <c r="E64" s="38"/>
      <c r="F64" s="38">
        <f t="shared" si="2"/>
        <v>0</v>
      </c>
    </row>
    <row r="65" spans="5:6" ht="12.75">
      <c r="E65" s="38"/>
      <c r="F65" s="38" t="str">
        <f t="shared" si="2"/>
        <v> </v>
      </c>
    </row>
    <row r="66" spans="1:6" ht="38.25">
      <c r="A66" s="47">
        <f>1+A61</f>
        <v>15</v>
      </c>
      <c r="B66" s="3" t="s">
        <v>307</v>
      </c>
      <c r="E66" s="38"/>
      <c r="F66" s="38" t="str">
        <f>IF(D66&lt;&gt;0,D66*E66," ")</f>
        <v> </v>
      </c>
    </row>
    <row r="67" spans="1:6" ht="12.75">
      <c r="A67" s="7" t="s">
        <v>250</v>
      </c>
      <c r="B67" s="3" t="s">
        <v>215</v>
      </c>
      <c r="E67" s="38"/>
      <c r="F67" s="38" t="str">
        <f>IF(D67&lt;&gt;0,D67*E67," ")</f>
        <v> </v>
      </c>
    </row>
    <row r="68" spans="1:6" ht="12.75">
      <c r="A68" s="7" t="s">
        <v>262</v>
      </c>
      <c r="B68" s="3" t="s">
        <v>308</v>
      </c>
      <c r="E68" s="38"/>
      <c r="F68" s="38" t="str">
        <f>IF(D68&lt;&gt;0,D68*E68," ")</f>
        <v> </v>
      </c>
    </row>
    <row r="69" spans="2:6" ht="12.75">
      <c r="B69" s="3" t="s">
        <v>309</v>
      </c>
      <c r="C69" s="21" t="s">
        <v>252</v>
      </c>
      <c r="D69" s="42">
        <v>1</v>
      </c>
      <c r="E69" s="38"/>
      <c r="F69" s="38">
        <f>IF(D69&lt;&gt;0,D69*E69," ")</f>
        <v>0</v>
      </c>
    </row>
    <row r="70" spans="4:6" ht="12.75">
      <c r="D70" s="42"/>
      <c r="E70" s="38"/>
      <c r="F70" s="38"/>
    </row>
    <row r="71" spans="1:6" ht="89.25">
      <c r="A71" s="47">
        <f>1+A66</f>
        <v>16</v>
      </c>
      <c r="B71" s="3" t="s">
        <v>310</v>
      </c>
      <c r="E71" s="38"/>
      <c r="F71" s="38" t="str">
        <f aca="true" t="shared" si="3" ref="F71:F88">IF(D71&lt;&gt;0,D71*E71," ")</f>
        <v> </v>
      </c>
    </row>
    <row r="72" spans="1:6" ht="12.75">
      <c r="A72" s="7" t="s">
        <v>250</v>
      </c>
      <c r="B72" s="3" t="s">
        <v>215</v>
      </c>
      <c r="E72" s="38"/>
      <c r="F72" s="38" t="str">
        <f t="shared" si="3"/>
        <v> </v>
      </c>
    </row>
    <row r="73" spans="1:6" ht="12.75">
      <c r="A73" s="7" t="s">
        <v>262</v>
      </c>
      <c r="B73" s="3" t="s">
        <v>311</v>
      </c>
      <c r="E73" s="38"/>
      <c r="F73" s="38" t="str">
        <f t="shared" si="3"/>
        <v> </v>
      </c>
    </row>
    <row r="74" spans="2:6" ht="12.75">
      <c r="B74" s="3" t="s">
        <v>312</v>
      </c>
      <c r="C74" s="21" t="s">
        <v>252</v>
      </c>
      <c r="D74" s="27">
        <v>1</v>
      </c>
      <c r="E74" s="38"/>
      <c r="F74" s="38">
        <f t="shared" si="3"/>
        <v>0</v>
      </c>
    </row>
    <row r="75" spans="5:6" ht="12.75">
      <c r="E75" s="38"/>
      <c r="F75" s="38" t="str">
        <f t="shared" si="3"/>
        <v> </v>
      </c>
    </row>
    <row r="76" spans="1:6" ht="63.75">
      <c r="A76" s="47">
        <f>1+A71</f>
        <v>17</v>
      </c>
      <c r="B76" s="3" t="s">
        <v>313</v>
      </c>
      <c r="E76" s="38"/>
      <c r="F76" s="38" t="str">
        <f t="shared" si="3"/>
        <v> </v>
      </c>
    </row>
    <row r="77" spans="1:6" ht="12.75">
      <c r="A77" s="7" t="s">
        <v>250</v>
      </c>
      <c r="B77" s="3" t="s">
        <v>215</v>
      </c>
      <c r="E77" s="38"/>
      <c r="F77" s="38" t="str">
        <f t="shared" si="3"/>
        <v> </v>
      </c>
    </row>
    <row r="78" spans="1:6" ht="12.75">
      <c r="A78" s="7" t="s">
        <v>262</v>
      </c>
      <c r="B78" s="3" t="s">
        <v>314</v>
      </c>
      <c r="C78" s="21" t="s">
        <v>252</v>
      </c>
      <c r="D78" s="42">
        <v>1</v>
      </c>
      <c r="E78" s="38"/>
      <c r="F78" s="38">
        <f t="shared" si="3"/>
        <v>0</v>
      </c>
    </row>
    <row r="79" spans="5:6" ht="12.75">
      <c r="E79" s="38"/>
      <c r="F79" s="38" t="str">
        <f t="shared" si="3"/>
        <v> </v>
      </c>
    </row>
    <row r="80" spans="1:6" ht="38.25">
      <c r="A80" s="47">
        <f>1+A76</f>
        <v>18</v>
      </c>
      <c r="B80" s="3" t="s">
        <v>315</v>
      </c>
      <c r="E80" s="38"/>
      <c r="F80" s="38" t="str">
        <f t="shared" si="3"/>
        <v> </v>
      </c>
    </row>
    <row r="81" spans="1:6" ht="12.75">
      <c r="A81" s="7" t="s">
        <v>250</v>
      </c>
      <c r="B81" s="3" t="s">
        <v>215</v>
      </c>
      <c r="E81" s="38"/>
      <c r="F81" s="38" t="str">
        <f t="shared" si="3"/>
        <v> </v>
      </c>
    </row>
    <row r="82" spans="1:6" ht="12.75">
      <c r="A82" s="7" t="s">
        <v>262</v>
      </c>
      <c r="B82" s="3" t="s">
        <v>316</v>
      </c>
      <c r="E82" s="38"/>
      <c r="F82" s="38" t="str">
        <f t="shared" si="3"/>
        <v> </v>
      </c>
    </row>
    <row r="83" spans="2:6" ht="12.75">
      <c r="B83" s="3" t="s">
        <v>317</v>
      </c>
      <c r="C83" s="21" t="s">
        <v>252</v>
      </c>
      <c r="D83" s="42">
        <v>1</v>
      </c>
      <c r="E83" s="38"/>
      <c r="F83" s="38">
        <f t="shared" si="3"/>
        <v>0</v>
      </c>
    </row>
    <row r="84" spans="5:6" ht="12.75">
      <c r="E84" s="38"/>
      <c r="F84" s="38" t="str">
        <f t="shared" si="3"/>
        <v> </v>
      </c>
    </row>
    <row r="85" spans="1:6" ht="38.25">
      <c r="A85" s="47">
        <f>1+A80</f>
        <v>19</v>
      </c>
      <c r="B85" s="30" t="s">
        <v>318</v>
      </c>
      <c r="E85" s="38"/>
      <c r="F85" s="38" t="str">
        <f t="shared" si="3"/>
        <v> </v>
      </c>
    </row>
    <row r="86" spans="1:6" ht="12.75">
      <c r="A86" s="7" t="s">
        <v>250</v>
      </c>
      <c r="B86" s="3" t="s">
        <v>215</v>
      </c>
      <c r="E86" s="38"/>
      <c r="F86" s="38" t="str">
        <f t="shared" si="3"/>
        <v> </v>
      </c>
    </row>
    <row r="87" spans="1:6" ht="12.75">
      <c r="A87" s="7" t="s">
        <v>262</v>
      </c>
      <c r="B87" s="3" t="s">
        <v>319</v>
      </c>
      <c r="E87" s="38"/>
      <c r="F87" s="38" t="str">
        <f t="shared" si="3"/>
        <v> </v>
      </c>
    </row>
    <row r="88" spans="2:6" ht="12.75">
      <c r="B88" s="3" t="s">
        <v>320</v>
      </c>
      <c r="C88" s="21" t="s">
        <v>252</v>
      </c>
      <c r="D88" s="42">
        <v>1</v>
      </c>
      <c r="E88" s="38"/>
      <c r="F88" s="38">
        <f t="shared" si="3"/>
        <v>0</v>
      </c>
    </row>
    <row r="89" spans="1:6" ht="12.75">
      <c r="A89" s="7"/>
      <c r="E89" s="38"/>
      <c r="F89" s="49"/>
    </row>
    <row r="90" spans="1:6" ht="38.25">
      <c r="A90" s="47">
        <f>1+A85</f>
        <v>20</v>
      </c>
      <c r="B90" s="4" t="s">
        <v>221</v>
      </c>
      <c r="C90" s="8"/>
      <c r="D90" s="42"/>
      <c r="F90" s="44" t="str">
        <f aca="true" t="shared" si="4" ref="F90:F113">IF(D90&lt;&gt;0,D90*E90," ")</f>
        <v> </v>
      </c>
    </row>
    <row r="91" spans="1:6" ht="12.75">
      <c r="A91" s="7" t="s">
        <v>250</v>
      </c>
      <c r="B91" s="4" t="s">
        <v>167</v>
      </c>
      <c r="C91" s="8"/>
      <c r="D91" s="42"/>
      <c r="F91" s="44" t="str">
        <f t="shared" si="4"/>
        <v> </v>
      </c>
    </row>
    <row r="92" spans="1:6" ht="12.75">
      <c r="A92" s="7" t="s">
        <v>262</v>
      </c>
      <c r="B92" s="3" t="s">
        <v>268</v>
      </c>
      <c r="C92" s="21" t="s">
        <v>252</v>
      </c>
      <c r="D92" s="42">
        <v>6</v>
      </c>
      <c r="F92" s="44">
        <f t="shared" si="4"/>
        <v>0</v>
      </c>
    </row>
    <row r="93" spans="4:6" ht="12.75">
      <c r="D93" s="42"/>
      <c r="F93" s="44" t="str">
        <f t="shared" si="4"/>
        <v> </v>
      </c>
    </row>
    <row r="94" spans="1:6" ht="38.25">
      <c r="A94" s="47">
        <f>1+A90</f>
        <v>21</v>
      </c>
      <c r="B94" s="4" t="s">
        <v>222</v>
      </c>
      <c r="C94" s="8"/>
      <c r="F94" s="44" t="str">
        <f t="shared" si="4"/>
        <v> </v>
      </c>
    </row>
    <row r="95" spans="1:6" ht="12.75">
      <c r="A95" s="7" t="s">
        <v>250</v>
      </c>
      <c r="B95" s="4" t="s">
        <v>167</v>
      </c>
      <c r="C95" s="8"/>
      <c r="F95" s="44" t="str">
        <f t="shared" si="4"/>
        <v> </v>
      </c>
    </row>
    <row r="96" spans="1:6" ht="12.75">
      <c r="A96" s="7" t="s">
        <v>262</v>
      </c>
      <c r="B96" s="4" t="s">
        <v>226</v>
      </c>
      <c r="C96" s="8"/>
      <c r="F96" s="44" t="str">
        <f t="shared" si="4"/>
        <v> </v>
      </c>
    </row>
    <row r="97" spans="2:6" ht="12.75">
      <c r="B97" s="3" t="s">
        <v>158</v>
      </c>
      <c r="C97" s="21" t="s">
        <v>252</v>
      </c>
      <c r="D97" s="27">
        <v>6</v>
      </c>
      <c r="F97" s="44">
        <f t="shared" si="4"/>
        <v>0</v>
      </c>
    </row>
    <row r="98" ht="12.75">
      <c r="F98" s="44" t="str">
        <f t="shared" si="4"/>
        <v> </v>
      </c>
    </row>
    <row r="99" spans="1:6" ht="38.25">
      <c r="A99" s="47">
        <f>1+A94</f>
        <v>22</v>
      </c>
      <c r="B99" s="4" t="s">
        <v>174</v>
      </c>
      <c r="C99" s="22"/>
      <c r="D99" s="42"/>
      <c r="F99" s="44" t="str">
        <f t="shared" si="4"/>
        <v> </v>
      </c>
    </row>
    <row r="100" spans="1:6" ht="12.75">
      <c r="A100" s="7" t="s">
        <v>250</v>
      </c>
      <c r="B100" s="4" t="s">
        <v>175</v>
      </c>
      <c r="C100" s="22"/>
      <c r="D100" s="42"/>
      <c r="F100" s="44" t="str">
        <f t="shared" si="4"/>
        <v> </v>
      </c>
    </row>
    <row r="101" spans="1:6" ht="12.75">
      <c r="A101" s="7" t="s">
        <v>262</v>
      </c>
      <c r="B101" s="3" t="s">
        <v>176</v>
      </c>
      <c r="C101" s="21" t="s">
        <v>252</v>
      </c>
      <c r="D101" s="42">
        <v>5</v>
      </c>
      <c r="F101" s="44">
        <f t="shared" si="4"/>
        <v>0</v>
      </c>
    </row>
    <row r="102" spans="4:6" ht="12.75">
      <c r="D102" s="42"/>
      <c r="F102" s="44" t="str">
        <f t="shared" si="4"/>
        <v> </v>
      </c>
    </row>
    <row r="103" spans="1:6" ht="38.25">
      <c r="A103" s="47">
        <f>1+A99</f>
        <v>23</v>
      </c>
      <c r="B103" s="4" t="s">
        <v>177</v>
      </c>
      <c r="C103" s="22"/>
      <c r="D103" s="42"/>
      <c r="F103" s="44" t="str">
        <f t="shared" si="4"/>
        <v> </v>
      </c>
    </row>
    <row r="104" spans="1:6" ht="12.75">
      <c r="A104" s="7" t="s">
        <v>250</v>
      </c>
      <c r="B104" s="4" t="s">
        <v>175</v>
      </c>
      <c r="C104" s="22"/>
      <c r="D104" s="42"/>
      <c r="F104" s="44" t="str">
        <f t="shared" si="4"/>
        <v> </v>
      </c>
    </row>
    <row r="105" spans="1:6" ht="12.75">
      <c r="A105" s="7" t="s">
        <v>262</v>
      </c>
      <c r="B105" s="3" t="s">
        <v>178</v>
      </c>
      <c r="C105" s="21" t="s">
        <v>252</v>
      </c>
      <c r="D105" s="42">
        <v>5</v>
      </c>
      <c r="F105" s="44">
        <f t="shared" si="4"/>
        <v>0</v>
      </c>
    </row>
    <row r="106" spans="4:6" ht="12.75">
      <c r="D106" s="42"/>
      <c r="F106" s="44" t="str">
        <f t="shared" si="4"/>
        <v> </v>
      </c>
    </row>
    <row r="107" spans="1:6" ht="38.25">
      <c r="A107" s="47">
        <f>1+A103</f>
        <v>24</v>
      </c>
      <c r="B107" s="4" t="s">
        <v>179</v>
      </c>
      <c r="D107" s="42"/>
      <c r="F107" s="44" t="str">
        <f t="shared" si="4"/>
        <v> </v>
      </c>
    </row>
    <row r="108" spans="1:6" ht="12.75">
      <c r="A108" s="7" t="s">
        <v>250</v>
      </c>
      <c r="B108" s="4" t="s">
        <v>175</v>
      </c>
      <c r="D108" s="42"/>
      <c r="F108" s="44" t="str">
        <f t="shared" si="4"/>
        <v> </v>
      </c>
    </row>
    <row r="109" spans="1:6" ht="12.75">
      <c r="A109" s="7" t="s">
        <v>262</v>
      </c>
      <c r="B109" s="3" t="s">
        <v>180</v>
      </c>
      <c r="C109" s="21" t="s">
        <v>252</v>
      </c>
      <c r="D109" s="42">
        <v>5</v>
      </c>
      <c r="F109" s="44">
        <f t="shared" si="4"/>
        <v>0</v>
      </c>
    </row>
    <row r="110" spans="4:6" ht="12.75">
      <c r="D110" s="42"/>
      <c r="F110" s="44" t="str">
        <f t="shared" si="4"/>
        <v> </v>
      </c>
    </row>
    <row r="111" spans="1:6" ht="38.25">
      <c r="A111" s="47">
        <f>1+A107</f>
        <v>25</v>
      </c>
      <c r="B111" s="4" t="s">
        <v>181</v>
      </c>
      <c r="D111" s="42"/>
      <c r="F111" s="44" t="str">
        <f t="shared" si="4"/>
        <v> </v>
      </c>
    </row>
    <row r="112" spans="1:6" ht="12.75">
      <c r="A112" s="7" t="s">
        <v>250</v>
      </c>
      <c r="B112" s="4" t="s">
        <v>175</v>
      </c>
      <c r="D112" s="42"/>
      <c r="F112" s="44" t="str">
        <f t="shared" si="4"/>
        <v> </v>
      </c>
    </row>
    <row r="113" spans="1:6" ht="12.75">
      <c r="A113" s="7" t="s">
        <v>262</v>
      </c>
      <c r="B113" s="3" t="s">
        <v>182</v>
      </c>
      <c r="C113" s="21" t="s">
        <v>252</v>
      </c>
      <c r="D113" s="42">
        <v>3</v>
      </c>
      <c r="F113" s="44">
        <f t="shared" si="4"/>
        <v>0</v>
      </c>
    </row>
    <row r="114" ht="12.75">
      <c r="F114" s="44" t="str">
        <f aca="true" t="shared" si="5" ref="F114:F165">IF(D114&lt;&gt;0,D114*E114," ")</f>
        <v> </v>
      </c>
    </row>
    <row r="115" spans="1:6" ht="102">
      <c r="A115" s="47">
        <f>1+A111</f>
        <v>26</v>
      </c>
      <c r="B115" s="3" t="s">
        <v>293</v>
      </c>
      <c r="F115" s="44" t="str">
        <f t="shared" si="5"/>
        <v> </v>
      </c>
    </row>
    <row r="116" spans="1:6" ht="12.75">
      <c r="A116" s="7" t="s">
        <v>250</v>
      </c>
      <c r="B116" s="3" t="s">
        <v>292</v>
      </c>
      <c r="F116" s="44" t="str">
        <f t="shared" si="5"/>
        <v> </v>
      </c>
    </row>
    <row r="117" spans="1:6" ht="12.75">
      <c r="A117" s="7" t="s">
        <v>262</v>
      </c>
      <c r="B117" s="3" t="s">
        <v>291</v>
      </c>
      <c r="F117" s="44" t="str">
        <f t="shared" si="5"/>
        <v> </v>
      </c>
    </row>
    <row r="118" spans="2:6" ht="12.75">
      <c r="B118" s="3" t="s">
        <v>290</v>
      </c>
      <c r="F118" s="44" t="str">
        <f t="shared" si="5"/>
        <v> </v>
      </c>
    </row>
    <row r="119" spans="2:6" ht="12.75">
      <c r="B119" s="3" t="s">
        <v>190</v>
      </c>
      <c r="C119" s="21" t="s">
        <v>252</v>
      </c>
      <c r="D119" s="27">
        <v>1</v>
      </c>
      <c r="F119" s="44">
        <f t="shared" si="5"/>
        <v>0</v>
      </c>
    </row>
    <row r="120" ht="12.75">
      <c r="F120" s="44" t="str">
        <f t="shared" si="5"/>
        <v> </v>
      </c>
    </row>
    <row r="121" spans="1:6" ht="38.25">
      <c r="A121" s="47">
        <f>1+A115</f>
        <v>27</v>
      </c>
      <c r="B121" s="3" t="s">
        <v>230</v>
      </c>
      <c r="F121" s="44" t="str">
        <f t="shared" si="5"/>
        <v> </v>
      </c>
    </row>
    <row r="122" spans="1:6" ht="12.75">
      <c r="A122" s="7" t="s">
        <v>250</v>
      </c>
      <c r="B122" s="3" t="s">
        <v>171</v>
      </c>
      <c r="F122" s="44" t="str">
        <f t="shared" si="5"/>
        <v> </v>
      </c>
    </row>
    <row r="123" spans="1:6" ht="12.75">
      <c r="A123" s="7" t="s">
        <v>262</v>
      </c>
      <c r="B123" s="3" t="s">
        <v>210</v>
      </c>
      <c r="C123" s="21" t="s">
        <v>252</v>
      </c>
      <c r="D123" s="27">
        <v>1</v>
      </c>
      <c r="F123" s="44">
        <f t="shared" si="5"/>
        <v>0</v>
      </c>
    </row>
    <row r="124" ht="12.75">
      <c r="F124" s="44" t="str">
        <f t="shared" si="5"/>
        <v> </v>
      </c>
    </row>
    <row r="125" spans="1:6" ht="25.5">
      <c r="A125" s="47">
        <f>1+A121</f>
        <v>28</v>
      </c>
      <c r="B125" s="3" t="s">
        <v>163</v>
      </c>
      <c r="F125" s="44" t="str">
        <f t="shared" si="5"/>
        <v> </v>
      </c>
    </row>
    <row r="126" spans="1:6" ht="12.75">
      <c r="A126" s="7" t="s">
        <v>250</v>
      </c>
      <c r="B126" s="3" t="s">
        <v>211</v>
      </c>
      <c r="F126" s="44" t="str">
        <f t="shared" si="5"/>
        <v> </v>
      </c>
    </row>
    <row r="127" spans="1:6" ht="12.75">
      <c r="A127" s="7" t="s">
        <v>262</v>
      </c>
      <c r="B127" s="3" t="s">
        <v>210</v>
      </c>
      <c r="C127" s="21" t="s">
        <v>252</v>
      </c>
      <c r="D127" s="27">
        <v>1</v>
      </c>
      <c r="F127" s="44">
        <f t="shared" si="5"/>
        <v>0</v>
      </c>
    </row>
    <row r="129" spans="1:4" ht="25.5">
      <c r="A129" s="47">
        <f>1+A125</f>
        <v>29</v>
      </c>
      <c r="B129" s="3" t="s">
        <v>164</v>
      </c>
      <c r="D129" s="17"/>
    </row>
    <row r="130" spans="1:4" ht="12.75">
      <c r="A130" s="7" t="s">
        <v>250</v>
      </c>
      <c r="D130" s="17"/>
    </row>
    <row r="131" spans="1:6" ht="12.75">
      <c r="A131" s="7" t="s">
        <v>262</v>
      </c>
      <c r="B131" s="3" t="s">
        <v>300</v>
      </c>
      <c r="C131" s="21" t="s">
        <v>252</v>
      </c>
      <c r="D131" s="17">
        <v>2</v>
      </c>
      <c r="F131" s="44">
        <f>IF(D131&lt;&gt;0,D131*E131," ")</f>
        <v>0</v>
      </c>
    </row>
    <row r="132" spans="1:6" ht="12.75">
      <c r="A132" s="7" t="s">
        <v>262</v>
      </c>
      <c r="B132" s="3" t="s">
        <v>276</v>
      </c>
      <c r="C132" s="21" t="s">
        <v>252</v>
      </c>
      <c r="D132" s="17">
        <v>2</v>
      </c>
      <c r="F132" s="44">
        <f>IF(D132&lt;&gt;0,D132*E132," ")</f>
        <v>0</v>
      </c>
    </row>
    <row r="133" spans="1:5" ht="12.75">
      <c r="A133" s="7"/>
      <c r="D133" s="17"/>
      <c r="E133" s="17"/>
    </row>
    <row r="134" spans="1:6" ht="38.25">
      <c r="A134" s="47">
        <f>1+A125</f>
        <v>29</v>
      </c>
      <c r="B134" s="3" t="s">
        <v>162</v>
      </c>
      <c r="F134" s="44" t="str">
        <f t="shared" si="5"/>
        <v> </v>
      </c>
    </row>
    <row r="135" spans="1:6" ht="12.75">
      <c r="A135" s="7" t="s">
        <v>250</v>
      </c>
      <c r="B135" s="3" t="s">
        <v>294</v>
      </c>
      <c r="F135" s="44" t="str">
        <f t="shared" si="5"/>
        <v> </v>
      </c>
    </row>
    <row r="136" spans="1:6" ht="12.75">
      <c r="A136" s="7" t="s">
        <v>262</v>
      </c>
      <c r="B136" s="3" t="s">
        <v>295</v>
      </c>
      <c r="F136" s="44" t="str">
        <f t="shared" si="5"/>
        <v> </v>
      </c>
    </row>
    <row r="137" spans="2:6" ht="12.75">
      <c r="B137" s="3" t="s">
        <v>156</v>
      </c>
      <c r="F137" s="44" t="str">
        <f t="shared" si="5"/>
        <v> </v>
      </c>
    </row>
    <row r="138" spans="2:6" ht="12.75">
      <c r="B138" s="3" t="s">
        <v>296</v>
      </c>
      <c r="C138" s="21" t="s">
        <v>252</v>
      </c>
      <c r="D138" s="27">
        <v>1</v>
      </c>
      <c r="F138" s="44">
        <f t="shared" si="5"/>
        <v>0</v>
      </c>
    </row>
    <row r="139" ht="12.75">
      <c r="F139" s="44" t="str">
        <f t="shared" si="5"/>
        <v> </v>
      </c>
    </row>
    <row r="140" spans="1:6" ht="38.25">
      <c r="A140" s="47">
        <f>1+A134</f>
        <v>30</v>
      </c>
      <c r="B140" s="3" t="s">
        <v>278</v>
      </c>
      <c r="F140" s="44" t="str">
        <f t="shared" si="5"/>
        <v> </v>
      </c>
    </row>
    <row r="141" spans="1:6" ht="12.75">
      <c r="A141" s="7" t="s">
        <v>250</v>
      </c>
      <c r="B141" s="3" t="s">
        <v>297</v>
      </c>
      <c r="F141" s="44" t="str">
        <f t="shared" si="5"/>
        <v> </v>
      </c>
    </row>
    <row r="142" spans="1:6" ht="12.75">
      <c r="A142" s="7" t="s">
        <v>262</v>
      </c>
      <c r="B142" s="3" t="s">
        <v>298</v>
      </c>
      <c r="F142" s="44" t="str">
        <f t="shared" si="5"/>
        <v> </v>
      </c>
    </row>
    <row r="143" spans="2:6" ht="12.75">
      <c r="B143" s="3" t="s">
        <v>299</v>
      </c>
      <c r="F143" s="44" t="str">
        <f t="shared" si="5"/>
        <v> </v>
      </c>
    </row>
    <row r="144" spans="2:6" ht="12.75">
      <c r="B144" s="3" t="s">
        <v>255</v>
      </c>
      <c r="C144" s="21" t="s">
        <v>252</v>
      </c>
      <c r="D144" s="27">
        <v>1</v>
      </c>
      <c r="F144" s="44">
        <f t="shared" si="5"/>
        <v>0</v>
      </c>
    </row>
    <row r="145" ht="12.75">
      <c r="F145" s="44" t="str">
        <f t="shared" si="5"/>
        <v> </v>
      </c>
    </row>
    <row r="146" spans="1:6" ht="38.25">
      <c r="A146" s="47">
        <f>1+A140</f>
        <v>31</v>
      </c>
      <c r="B146" s="3" t="s">
        <v>279</v>
      </c>
      <c r="F146" s="44" t="str">
        <f t="shared" si="5"/>
        <v> </v>
      </c>
    </row>
    <row r="147" spans="1:6" ht="12.75">
      <c r="A147" s="7" t="s">
        <v>250</v>
      </c>
      <c r="B147" s="3" t="s">
        <v>280</v>
      </c>
      <c r="F147" s="44" t="str">
        <f t="shared" si="5"/>
        <v> </v>
      </c>
    </row>
    <row r="148" spans="1:6" ht="12.75">
      <c r="A148" s="7" t="s">
        <v>262</v>
      </c>
      <c r="B148" s="3" t="s">
        <v>281</v>
      </c>
      <c r="F148" s="44" t="str">
        <f t="shared" si="5"/>
        <v> </v>
      </c>
    </row>
    <row r="149" spans="1:6" ht="12.75">
      <c r="A149" s="7"/>
      <c r="B149" s="3" t="s">
        <v>282</v>
      </c>
      <c r="F149" s="44" t="str">
        <f t="shared" si="5"/>
        <v> </v>
      </c>
    </row>
    <row r="150" spans="2:6" ht="12.75">
      <c r="B150" s="3" t="s">
        <v>283</v>
      </c>
      <c r="F150" s="44" t="str">
        <f t="shared" si="5"/>
        <v> </v>
      </c>
    </row>
    <row r="151" spans="2:6" ht="12.75">
      <c r="B151" s="3" t="s">
        <v>263</v>
      </c>
      <c r="C151" s="21" t="s">
        <v>252</v>
      </c>
      <c r="D151" s="27">
        <v>1</v>
      </c>
      <c r="F151" s="44">
        <f t="shared" si="5"/>
        <v>0</v>
      </c>
    </row>
    <row r="152" ht="12.75">
      <c r="F152" s="44" t="str">
        <f t="shared" si="5"/>
        <v> </v>
      </c>
    </row>
    <row r="153" spans="1:6" ht="51">
      <c r="A153" s="47">
        <f>1+A146</f>
        <v>32</v>
      </c>
      <c r="B153" s="3" t="s">
        <v>321</v>
      </c>
      <c r="E153" s="38"/>
      <c r="F153" s="38" t="str">
        <f t="shared" si="5"/>
        <v> </v>
      </c>
    </row>
    <row r="154" spans="1:6" ht="12.75">
      <c r="A154" s="7" t="s">
        <v>250</v>
      </c>
      <c r="B154" s="3" t="s">
        <v>212</v>
      </c>
      <c r="E154" s="38"/>
      <c r="F154" s="38" t="str">
        <f t="shared" si="5"/>
        <v> </v>
      </c>
    </row>
    <row r="155" spans="1:6" ht="12.75">
      <c r="A155" s="7" t="s">
        <v>262</v>
      </c>
      <c r="B155" s="3" t="s">
        <v>322</v>
      </c>
      <c r="E155" s="38"/>
      <c r="F155" s="38" t="str">
        <f t="shared" si="5"/>
        <v> </v>
      </c>
    </row>
    <row r="156" spans="1:6" ht="12.75">
      <c r="A156" s="7"/>
      <c r="B156" s="3" t="s">
        <v>256</v>
      </c>
      <c r="C156" s="21" t="s">
        <v>252</v>
      </c>
      <c r="D156" s="27">
        <v>3</v>
      </c>
      <c r="E156" s="38"/>
      <c r="F156" s="38">
        <f t="shared" si="5"/>
        <v>0</v>
      </c>
    </row>
    <row r="157" spans="1:6" ht="12.75">
      <c r="A157" s="7"/>
      <c r="E157" s="38"/>
      <c r="F157" s="38" t="str">
        <f t="shared" si="5"/>
        <v> </v>
      </c>
    </row>
    <row r="158" spans="1:6" ht="25.5">
      <c r="A158" s="47">
        <f>1+A153</f>
        <v>33</v>
      </c>
      <c r="B158" s="3" t="s">
        <v>196</v>
      </c>
      <c r="F158" s="44" t="str">
        <f t="shared" si="5"/>
        <v> </v>
      </c>
    </row>
    <row r="159" spans="1:6" ht="12.75">
      <c r="A159" s="7" t="s">
        <v>250</v>
      </c>
      <c r="F159" s="44" t="str">
        <f t="shared" si="5"/>
        <v> </v>
      </c>
    </row>
    <row r="160" spans="1:6" ht="12.75">
      <c r="A160" s="7" t="s">
        <v>262</v>
      </c>
      <c r="B160" s="3" t="s">
        <v>209</v>
      </c>
      <c r="C160" s="21" t="s">
        <v>252</v>
      </c>
      <c r="D160" s="27">
        <v>8</v>
      </c>
      <c r="F160" s="44">
        <f t="shared" si="5"/>
        <v>0</v>
      </c>
    </row>
    <row r="161" spans="1:6" ht="12.75">
      <c r="A161" s="7" t="s">
        <v>262</v>
      </c>
      <c r="B161" s="3" t="s">
        <v>210</v>
      </c>
      <c r="C161" s="21" t="s">
        <v>252</v>
      </c>
      <c r="D161" s="27">
        <v>2</v>
      </c>
      <c r="F161" s="44">
        <f t="shared" si="5"/>
        <v>0</v>
      </c>
    </row>
    <row r="162" ht="12.75">
      <c r="F162" s="44" t="str">
        <f t="shared" si="5"/>
        <v> </v>
      </c>
    </row>
    <row r="163" spans="1:6" ht="38.25">
      <c r="A163" s="47">
        <f>1+A158</f>
        <v>34</v>
      </c>
      <c r="B163" s="3" t="s">
        <v>188</v>
      </c>
      <c r="F163" s="44" t="str">
        <f t="shared" si="5"/>
        <v> </v>
      </c>
    </row>
    <row r="164" spans="1:6" ht="12.75">
      <c r="A164" s="7" t="s">
        <v>250</v>
      </c>
      <c r="F164" s="44" t="str">
        <f t="shared" si="5"/>
        <v> </v>
      </c>
    </row>
    <row r="165" spans="1:6" ht="12.75">
      <c r="A165" s="7" t="s">
        <v>262</v>
      </c>
      <c r="B165" s="3" t="s">
        <v>209</v>
      </c>
      <c r="C165" s="21" t="s">
        <v>252</v>
      </c>
      <c r="D165" s="27">
        <v>1</v>
      </c>
      <c r="F165" s="44">
        <f t="shared" si="5"/>
        <v>0</v>
      </c>
    </row>
    <row r="166" ht="12.75">
      <c r="F166" s="44">
        <f>+D166*E166</f>
        <v>0</v>
      </c>
    </row>
    <row r="167" spans="1:6" ht="51">
      <c r="A167" s="47">
        <f>1+A163</f>
        <v>35</v>
      </c>
      <c r="B167" s="3" t="s">
        <v>154</v>
      </c>
      <c r="F167" s="44">
        <f>+D167*E167</f>
        <v>0</v>
      </c>
    </row>
    <row r="168" spans="1:6" ht="12.75">
      <c r="A168" s="8" t="s">
        <v>267</v>
      </c>
      <c r="B168" s="3" t="s">
        <v>227</v>
      </c>
      <c r="C168" s="21" t="s">
        <v>254</v>
      </c>
      <c r="D168" s="27">
        <v>117</v>
      </c>
      <c r="E168" s="38"/>
      <c r="F168" s="38">
        <f>IF(D168&lt;&gt;0,D168*E168," ")</f>
        <v>0</v>
      </c>
    </row>
    <row r="169" spans="1:6" ht="12.75">
      <c r="A169" s="8" t="s">
        <v>267</v>
      </c>
      <c r="B169" s="3" t="s">
        <v>225</v>
      </c>
      <c r="C169" s="21" t="s">
        <v>254</v>
      </c>
      <c r="D169" s="27">
        <v>45</v>
      </c>
      <c r="E169" s="38"/>
      <c r="F169" s="38">
        <f>IF(D169&lt;&gt;0,D169*E169," ")</f>
        <v>0</v>
      </c>
    </row>
    <row r="170" spans="1:6" ht="12.75">
      <c r="A170" s="8" t="s">
        <v>267</v>
      </c>
      <c r="B170" s="3" t="s">
        <v>228</v>
      </c>
      <c r="C170" s="21" t="s">
        <v>254</v>
      </c>
      <c r="D170" s="27">
        <v>18</v>
      </c>
      <c r="E170" s="38"/>
      <c r="F170" s="38">
        <f>IF(D170&lt;&gt;0,D170*E170," ")</f>
        <v>0</v>
      </c>
    </row>
    <row r="171" ht="12.75">
      <c r="F171" s="44" t="str">
        <f aca="true" t="shared" si="6" ref="F171:F181">IF(D171&lt;&gt;0,D171*E171," ")</f>
        <v> </v>
      </c>
    </row>
    <row r="172" spans="1:6" ht="63.75">
      <c r="A172" s="47">
        <f>1+A167</f>
        <v>36</v>
      </c>
      <c r="B172" s="3" t="s">
        <v>155</v>
      </c>
      <c r="F172" s="44" t="str">
        <f t="shared" si="6"/>
        <v> </v>
      </c>
    </row>
    <row r="173" spans="1:6" ht="12.75">
      <c r="A173" s="7" t="s">
        <v>262</v>
      </c>
      <c r="B173" s="3" t="s">
        <v>327</v>
      </c>
      <c r="C173" s="21" t="s">
        <v>254</v>
      </c>
      <c r="D173" s="27">
        <v>34</v>
      </c>
      <c r="E173" s="38"/>
      <c r="F173" s="38">
        <f t="shared" si="6"/>
        <v>0</v>
      </c>
    </row>
    <row r="174" spans="1:6" ht="12.75">
      <c r="A174" s="7" t="s">
        <v>262</v>
      </c>
      <c r="B174" s="3" t="s">
        <v>328</v>
      </c>
      <c r="C174" s="21" t="s">
        <v>254</v>
      </c>
      <c r="D174" s="27">
        <v>28</v>
      </c>
      <c r="E174" s="38"/>
      <c r="F174" s="38">
        <f t="shared" si="6"/>
        <v>0</v>
      </c>
    </row>
    <row r="175" spans="1:6" ht="12.75">
      <c r="A175" s="7" t="s">
        <v>262</v>
      </c>
      <c r="B175" s="3" t="s">
        <v>329</v>
      </c>
      <c r="C175" s="21" t="s">
        <v>254</v>
      </c>
      <c r="E175" s="38"/>
      <c r="F175" s="38" t="str">
        <f t="shared" si="6"/>
        <v> </v>
      </c>
    </row>
    <row r="176" spans="1:6" ht="12.75">
      <c r="A176" s="7" t="s">
        <v>262</v>
      </c>
      <c r="B176" s="3" t="s">
        <v>330</v>
      </c>
      <c r="C176" s="21" t="s">
        <v>254</v>
      </c>
      <c r="D176" s="27">
        <v>18</v>
      </c>
      <c r="E176" s="38"/>
      <c r="F176" s="38">
        <f t="shared" si="6"/>
        <v>0</v>
      </c>
    </row>
    <row r="177" ht="12.75">
      <c r="F177" s="44" t="str">
        <f t="shared" si="6"/>
        <v> </v>
      </c>
    </row>
    <row r="178" spans="1:6" ht="76.5">
      <c r="A178" s="47">
        <f>1+A172</f>
        <v>37</v>
      </c>
      <c r="B178" s="3" t="s">
        <v>334</v>
      </c>
      <c r="E178" s="38"/>
      <c r="F178" s="38" t="str">
        <f t="shared" si="6"/>
        <v> </v>
      </c>
    </row>
    <row r="179" spans="1:6" ht="12.75">
      <c r="A179" s="7" t="s">
        <v>250</v>
      </c>
      <c r="B179" s="3" t="s">
        <v>331</v>
      </c>
      <c r="E179" s="38"/>
      <c r="F179" s="38" t="str">
        <f t="shared" si="6"/>
        <v> </v>
      </c>
    </row>
    <row r="180" spans="1:6" ht="12.75">
      <c r="A180" s="7" t="s">
        <v>262</v>
      </c>
      <c r="B180" s="3" t="s">
        <v>332</v>
      </c>
      <c r="C180" s="21" t="s">
        <v>254</v>
      </c>
      <c r="D180" s="27">
        <v>17</v>
      </c>
      <c r="E180" s="38"/>
      <c r="F180" s="38">
        <f t="shared" si="6"/>
        <v>0</v>
      </c>
    </row>
    <row r="181" spans="1:6" ht="12.75">
      <c r="A181" s="7" t="s">
        <v>262</v>
      </c>
      <c r="B181" s="3" t="s">
        <v>333</v>
      </c>
      <c r="C181" s="21" t="s">
        <v>254</v>
      </c>
      <c r="D181" s="27">
        <v>83</v>
      </c>
      <c r="E181" s="38"/>
      <c r="F181" s="38">
        <f t="shared" si="6"/>
        <v>0</v>
      </c>
    </row>
    <row r="182" spans="1:6" ht="12.75">
      <c r="A182" s="7"/>
      <c r="E182" s="38"/>
      <c r="F182" s="38"/>
    </row>
    <row r="183" spans="1:6" ht="63.75">
      <c r="A183" s="47">
        <f>1+A178</f>
        <v>38</v>
      </c>
      <c r="B183" s="4" t="s">
        <v>335</v>
      </c>
      <c r="E183" s="38"/>
      <c r="F183" s="38" t="str">
        <f>IF(D183&lt;&gt;0,D183*E183," ")</f>
        <v> </v>
      </c>
    </row>
    <row r="184" spans="1:6" ht="12.75">
      <c r="A184" s="7" t="s">
        <v>250</v>
      </c>
      <c r="B184" s="4" t="s">
        <v>336</v>
      </c>
      <c r="E184" s="38"/>
      <c r="F184" s="38" t="str">
        <f>IF(D184&lt;&gt;0,D184*E184," ")</f>
        <v> </v>
      </c>
    </row>
    <row r="185" spans="1:6" ht="12.75">
      <c r="A185" s="7" t="s">
        <v>262</v>
      </c>
      <c r="B185" s="4" t="s">
        <v>337</v>
      </c>
      <c r="E185" s="38"/>
      <c r="F185" s="38" t="str">
        <f>IF(D185&lt;&gt;0,D185*E185," ")</f>
        <v> </v>
      </c>
    </row>
    <row r="186" spans="1:6" ht="12.75">
      <c r="A186" s="7"/>
      <c r="B186" s="3" t="s">
        <v>338</v>
      </c>
      <c r="C186" s="21" t="s">
        <v>254</v>
      </c>
      <c r="D186" s="27">
        <v>18</v>
      </c>
      <c r="E186" s="38"/>
      <c r="F186" s="38">
        <f>IF(D186&lt;&gt;0,D186*E186," ")</f>
        <v>0</v>
      </c>
    </row>
    <row r="187" spans="1:6" ht="12.75">
      <c r="A187" s="7"/>
      <c r="B187" s="3" t="s">
        <v>339</v>
      </c>
      <c r="C187" s="21" t="s">
        <v>254</v>
      </c>
      <c r="D187" s="27">
        <v>18</v>
      </c>
      <c r="E187" s="38"/>
      <c r="F187" s="38">
        <f>IF(D187&lt;&gt;0,D187*E187," ")</f>
        <v>0</v>
      </c>
    </row>
    <row r="188" spans="1:6" ht="12.75">
      <c r="A188" s="7"/>
      <c r="E188" s="38"/>
      <c r="F188" s="38"/>
    </row>
    <row r="189" spans="1:6" ht="12.75">
      <c r="A189" s="47">
        <f>1+A183</f>
        <v>39</v>
      </c>
      <c r="B189" s="3" t="s">
        <v>340</v>
      </c>
      <c r="E189" s="38"/>
      <c r="F189" s="38" t="str">
        <f aca="true" t="shared" si="7" ref="F189:F210">IF(D189&lt;&gt;0,D189*E189," ")</f>
        <v> </v>
      </c>
    </row>
    <row r="190" spans="1:6" ht="12.75">
      <c r="A190" s="7" t="s">
        <v>250</v>
      </c>
      <c r="B190" s="4"/>
      <c r="E190" s="38"/>
      <c r="F190" s="38" t="str">
        <f t="shared" si="7"/>
        <v> </v>
      </c>
    </row>
    <row r="191" spans="1:6" ht="12.75">
      <c r="A191" s="7" t="s">
        <v>262</v>
      </c>
      <c r="B191" s="3" t="s">
        <v>341</v>
      </c>
      <c r="C191" s="21" t="s">
        <v>252</v>
      </c>
      <c r="D191" s="27">
        <v>5</v>
      </c>
      <c r="E191" s="38"/>
      <c r="F191" s="38">
        <f t="shared" si="7"/>
        <v>0</v>
      </c>
    </row>
    <row r="192" spans="5:6" ht="12.75">
      <c r="E192" s="38"/>
      <c r="F192" s="38" t="str">
        <f t="shared" si="7"/>
        <v> </v>
      </c>
    </row>
    <row r="193" spans="1:6" ht="12.75">
      <c r="A193" s="47">
        <f>1+A189</f>
        <v>40</v>
      </c>
      <c r="B193" s="3" t="s">
        <v>342</v>
      </c>
      <c r="E193" s="38"/>
      <c r="F193" s="38" t="str">
        <f t="shared" si="7"/>
        <v> </v>
      </c>
    </row>
    <row r="194" spans="1:6" ht="12.75">
      <c r="A194" s="7" t="s">
        <v>250</v>
      </c>
      <c r="B194" s="4" t="s">
        <v>336</v>
      </c>
      <c r="E194" s="38"/>
      <c r="F194" s="38" t="str">
        <f t="shared" si="7"/>
        <v> </v>
      </c>
    </row>
    <row r="195" spans="1:6" ht="12.75">
      <c r="A195" s="7" t="s">
        <v>262</v>
      </c>
      <c r="B195" s="4" t="s">
        <v>337</v>
      </c>
      <c r="E195" s="38"/>
      <c r="F195" s="38" t="str">
        <f t="shared" si="7"/>
        <v> </v>
      </c>
    </row>
    <row r="196" spans="1:6" ht="12.75">
      <c r="A196" s="7"/>
      <c r="B196" s="3" t="s">
        <v>338</v>
      </c>
      <c r="C196" s="21" t="s">
        <v>252</v>
      </c>
      <c r="D196" s="27">
        <v>2</v>
      </c>
      <c r="E196" s="38"/>
      <c r="F196" s="38">
        <f t="shared" si="7"/>
        <v>0</v>
      </c>
    </row>
    <row r="197" spans="5:6" ht="12.75">
      <c r="E197" s="38"/>
      <c r="F197" s="38" t="str">
        <f t="shared" si="7"/>
        <v> </v>
      </c>
    </row>
    <row r="198" spans="1:6" ht="12.75">
      <c r="A198" s="47">
        <f>1+A193</f>
        <v>41</v>
      </c>
      <c r="B198" s="3" t="s">
        <v>237</v>
      </c>
      <c r="E198" s="38"/>
      <c r="F198" s="38" t="str">
        <f t="shared" si="7"/>
        <v> </v>
      </c>
    </row>
    <row r="199" spans="1:6" ht="12.75">
      <c r="A199" s="7" t="s">
        <v>250</v>
      </c>
      <c r="B199" s="4" t="s">
        <v>336</v>
      </c>
      <c r="E199" s="38"/>
      <c r="F199" s="38" t="str">
        <f t="shared" si="7"/>
        <v> </v>
      </c>
    </row>
    <row r="200" spans="1:6" ht="12.75">
      <c r="A200" s="7" t="s">
        <v>262</v>
      </c>
      <c r="B200" s="4" t="s">
        <v>337</v>
      </c>
      <c r="E200" s="38"/>
      <c r="F200" s="38" t="str">
        <f t="shared" si="7"/>
        <v> </v>
      </c>
    </row>
    <row r="201" spans="1:6" ht="12.75">
      <c r="A201" s="7"/>
      <c r="B201" s="3" t="s">
        <v>338</v>
      </c>
      <c r="C201" s="21" t="s">
        <v>252</v>
      </c>
      <c r="D201" s="27">
        <v>1</v>
      </c>
      <c r="E201" s="38"/>
      <c r="F201" s="38">
        <f t="shared" si="7"/>
        <v>0</v>
      </c>
    </row>
    <row r="202" spans="5:6" ht="12.75">
      <c r="E202" s="38"/>
      <c r="F202" s="38" t="str">
        <f t="shared" si="7"/>
        <v> </v>
      </c>
    </row>
    <row r="203" spans="1:6" ht="89.25">
      <c r="A203" s="47">
        <f>1+A198</f>
        <v>42</v>
      </c>
      <c r="B203" s="3" t="s">
        <v>169</v>
      </c>
      <c r="C203" s="21" t="s">
        <v>253</v>
      </c>
      <c r="D203" s="27">
        <v>65</v>
      </c>
      <c r="E203" s="38"/>
      <c r="F203" s="38">
        <f t="shared" si="7"/>
        <v>0</v>
      </c>
    </row>
    <row r="204" spans="2:6" ht="12.75">
      <c r="B204" s="4"/>
      <c r="C204" s="22"/>
      <c r="E204" s="38"/>
      <c r="F204" s="38" t="str">
        <f t="shared" si="7"/>
        <v> </v>
      </c>
    </row>
    <row r="205" spans="1:6" ht="25.5">
      <c r="A205" s="47">
        <f>1+A203</f>
        <v>43</v>
      </c>
      <c r="B205" s="4" t="s">
        <v>343</v>
      </c>
      <c r="C205" s="22" t="s">
        <v>257</v>
      </c>
      <c r="D205" s="27">
        <v>14</v>
      </c>
      <c r="E205" s="38"/>
      <c r="F205" s="38">
        <f t="shared" si="7"/>
        <v>0</v>
      </c>
    </row>
    <row r="206" spans="5:6" ht="12.75">
      <c r="E206" s="38"/>
      <c r="F206" s="38" t="str">
        <f t="shared" si="7"/>
        <v> </v>
      </c>
    </row>
    <row r="207" spans="1:6" ht="38.25">
      <c r="A207" s="47">
        <f>1+A205</f>
        <v>44</v>
      </c>
      <c r="B207" s="4" t="s">
        <v>170</v>
      </c>
      <c r="E207" s="38"/>
      <c r="F207" s="38" t="str">
        <f t="shared" si="7"/>
        <v> </v>
      </c>
    </row>
    <row r="208" spans="2:6" ht="12.75">
      <c r="B208" s="3" t="s">
        <v>251</v>
      </c>
      <c r="C208" s="21" t="s">
        <v>252</v>
      </c>
      <c r="D208" s="27">
        <v>3</v>
      </c>
      <c r="E208" s="38"/>
      <c r="F208" s="38">
        <f t="shared" si="7"/>
        <v>0</v>
      </c>
    </row>
    <row r="209" spans="5:6" ht="12.75">
      <c r="E209" s="38"/>
      <c r="F209" s="38" t="str">
        <f t="shared" si="7"/>
        <v> </v>
      </c>
    </row>
    <row r="210" spans="1:6" ht="12.75">
      <c r="A210" s="47">
        <f>1+A207</f>
        <v>45</v>
      </c>
      <c r="B210" s="4" t="s">
        <v>265</v>
      </c>
      <c r="C210" s="21" t="s">
        <v>252</v>
      </c>
      <c r="D210" s="27">
        <v>1</v>
      </c>
      <c r="E210" s="38"/>
      <c r="F210" s="38">
        <f t="shared" si="7"/>
        <v>0</v>
      </c>
    </row>
    <row r="211" spans="1:6" s="14" customFormat="1" ht="12.75">
      <c r="A211" s="146"/>
      <c r="B211" s="13"/>
      <c r="C211" s="19"/>
      <c r="D211" s="25"/>
      <c r="E211" s="45"/>
      <c r="F211" s="44" t="str">
        <f>IF(D211&lt;&gt;0,D211*E211," ")</f>
        <v> </v>
      </c>
    </row>
    <row r="212" spans="1:6" s="15" customFormat="1" ht="12.75">
      <c r="A212" s="147"/>
      <c r="B212" s="191" t="str">
        <f>B1</f>
        <v>NOTRANJI VODOVOD</v>
      </c>
      <c r="C212" s="20"/>
      <c r="D212" s="26"/>
      <c r="E212" s="46"/>
      <c r="F212" s="46">
        <f>SUM(F1:F211)</f>
        <v>0</v>
      </c>
    </row>
  </sheetData>
  <sheetProtection/>
  <printOptions/>
  <pageMargins left="1.1811023622047245" right="0.3937007874015748" top="0.5905511811023623" bottom="0.5905511811023623" header="0.1968503937007874" footer="0.1968503937007874"/>
  <pageSetup horizontalDpi="600" verticalDpi="600" orientation="portrait" paperSize="9" scale="93" r:id="rId1"/>
  <headerFooter alignWithMargins="0">
    <oddHeader>&amp;L             PINSS d.o.o. Nova Gorica</oddHeader>
    <oddFooter>&amp;L             &amp;F&amp;RStran &amp;P (&amp;N)</oddFooter>
  </headerFooter>
</worksheet>
</file>

<file path=xl/worksheets/sheet4.xml><?xml version="1.0" encoding="utf-8"?>
<worksheet xmlns="http://schemas.openxmlformats.org/spreadsheetml/2006/main" xmlns:r="http://schemas.openxmlformats.org/officeDocument/2006/relationships">
  <dimension ref="A1:H41"/>
  <sheetViews>
    <sheetView view="pageBreakPreview" zoomScale="60" zoomScaleNormal="115" zoomScalePageLayoutView="0" workbookViewId="0" topLeftCell="A1">
      <pane ySplit="1" topLeftCell="BM2" activePane="bottomLeft" state="frozen"/>
      <selection pane="topLeft" activeCell="A1" sqref="A1"/>
      <selection pane="bottomLeft" activeCell="E1" sqref="E1:E16384"/>
    </sheetView>
  </sheetViews>
  <sheetFormatPr defaultColWidth="9.33203125" defaultRowHeight="12.75"/>
  <cols>
    <col min="1" max="1" width="7.83203125" style="149" customWidth="1"/>
    <col min="2" max="2" width="48.83203125" style="112" customWidth="1"/>
    <col min="3" max="3" width="5.83203125" style="60" customWidth="1"/>
    <col min="4" max="4" width="6.83203125" style="61" customWidth="1"/>
    <col min="5" max="6" width="14.83203125" style="55" customWidth="1"/>
    <col min="7" max="16384" width="9.33203125" style="56" customWidth="1"/>
  </cols>
  <sheetData>
    <row r="1" spans="1:6" s="54" customFormat="1" ht="12.75">
      <c r="A1" s="51" t="s">
        <v>382</v>
      </c>
      <c r="B1" s="52" t="s">
        <v>383</v>
      </c>
      <c r="C1" s="152"/>
      <c r="D1" s="107"/>
      <c r="E1" s="53"/>
      <c r="F1" s="53" t="str">
        <f>IF(D1&lt;&gt;0,D1*E1," ")</f>
        <v> </v>
      </c>
    </row>
    <row r="2" ht="12.75">
      <c r="F2" s="55" t="str">
        <f>IF(D2&lt;&gt;0,D2*E2," ")</f>
        <v> </v>
      </c>
    </row>
    <row r="3" spans="1:2" ht="38.25">
      <c r="A3" s="149">
        <v>1</v>
      </c>
      <c r="B3" s="112" t="s">
        <v>389</v>
      </c>
    </row>
    <row r="4" spans="1:2" ht="12.75">
      <c r="A4" s="57" t="s">
        <v>258</v>
      </c>
      <c r="B4" s="150" t="s">
        <v>297</v>
      </c>
    </row>
    <row r="5" spans="1:2" ht="12.75">
      <c r="A5" s="57" t="s">
        <v>267</v>
      </c>
      <c r="B5" s="150" t="s">
        <v>390</v>
      </c>
    </row>
    <row r="6" spans="1:2" ht="12.75">
      <c r="A6" s="57"/>
      <c r="B6" s="58" t="s">
        <v>274</v>
      </c>
    </row>
    <row r="7" spans="1:2" ht="12.75">
      <c r="A7" s="57"/>
      <c r="B7" s="58" t="s">
        <v>384</v>
      </c>
    </row>
    <row r="8" spans="1:2" ht="12.75">
      <c r="A8" s="57"/>
      <c r="B8" s="58" t="s">
        <v>391</v>
      </c>
    </row>
    <row r="9" spans="1:6" ht="12.75">
      <c r="A9" s="57"/>
      <c r="B9" s="58" t="s">
        <v>392</v>
      </c>
      <c r="C9" s="60" t="s">
        <v>252</v>
      </c>
      <c r="D9" s="61">
        <v>2</v>
      </c>
      <c r="F9" s="55">
        <f>D9*E9</f>
        <v>0</v>
      </c>
    </row>
    <row r="10" ht="12.75">
      <c r="B10" s="150"/>
    </row>
    <row r="11" spans="1:2" ht="38.25">
      <c r="A11" s="149">
        <f>1+A3</f>
        <v>2</v>
      </c>
      <c r="B11" s="112" t="s">
        <v>393</v>
      </c>
    </row>
    <row r="12" spans="1:2" ht="12.75">
      <c r="A12" s="57" t="s">
        <v>258</v>
      </c>
      <c r="B12" s="150" t="s">
        <v>297</v>
      </c>
    </row>
    <row r="13" spans="1:2" ht="12.75">
      <c r="A13" s="57" t="s">
        <v>267</v>
      </c>
      <c r="B13" s="150" t="s">
        <v>394</v>
      </c>
    </row>
    <row r="14" spans="1:6" ht="12.75">
      <c r="A14" s="57"/>
      <c r="B14" s="58" t="s">
        <v>385</v>
      </c>
      <c r="C14" s="60" t="s">
        <v>252</v>
      </c>
      <c r="D14" s="61">
        <v>1</v>
      </c>
      <c r="F14" s="55">
        <f>D14*E14</f>
        <v>0</v>
      </c>
    </row>
    <row r="15" spans="1:2" ht="12.75">
      <c r="A15" s="57"/>
      <c r="B15" s="58"/>
    </row>
    <row r="16" spans="1:2" ht="25.5">
      <c r="A16" s="149">
        <f>1+A11</f>
        <v>3</v>
      </c>
      <c r="B16" s="112" t="s">
        <v>399</v>
      </c>
    </row>
    <row r="17" spans="1:2" ht="12.75">
      <c r="A17" s="57" t="s">
        <v>258</v>
      </c>
      <c r="B17" s="150" t="s">
        <v>297</v>
      </c>
    </row>
    <row r="18" spans="1:6" ht="12.75">
      <c r="A18" s="57" t="s">
        <v>267</v>
      </c>
      <c r="B18" s="58"/>
      <c r="C18" s="60" t="s">
        <v>252</v>
      </c>
      <c r="D18" s="61">
        <v>1</v>
      </c>
      <c r="F18" s="55">
        <f>D18*E18</f>
        <v>0</v>
      </c>
    </row>
    <row r="19" ht="12.75">
      <c r="B19" s="150"/>
    </row>
    <row r="20" spans="1:2" ht="25.5">
      <c r="A20" s="149">
        <f>1+A16</f>
        <v>4</v>
      </c>
      <c r="B20" s="112" t="s">
        <v>400</v>
      </c>
    </row>
    <row r="21" spans="1:2" ht="12.75">
      <c r="A21" s="57" t="s">
        <v>258</v>
      </c>
      <c r="B21" s="150" t="s">
        <v>297</v>
      </c>
    </row>
    <row r="22" spans="1:6" ht="12.75">
      <c r="A22" s="57" t="s">
        <v>267</v>
      </c>
      <c r="B22" s="58"/>
      <c r="C22" s="60" t="s">
        <v>252</v>
      </c>
      <c r="D22" s="61">
        <v>1</v>
      </c>
      <c r="F22" s="55">
        <f>D22*E22</f>
        <v>0</v>
      </c>
    </row>
    <row r="23" spans="1:2" ht="25.5">
      <c r="A23" s="149">
        <f>1+A20</f>
        <v>5</v>
      </c>
      <c r="B23" s="112" t="s">
        <v>395</v>
      </c>
    </row>
    <row r="24" spans="1:2" ht="12.75">
      <c r="A24" s="57" t="s">
        <v>258</v>
      </c>
      <c r="B24" s="150" t="s">
        <v>297</v>
      </c>
    </row>
    <row r="25" spans="1:2" ht="12.75">
      <c r="A25" s="57" t="s">
        <v>267</v>
      </c>
      <c r="B25" s="150"/>
    </row>
    <row r="26" spans="1:6" ht="12.75">
      <c r="A26" s="57"/>
      <c r="B26" s="58" t="s">
        <v>386</v>
      </c>
      <c r="C26" s="60" t="s">
        <v>252</v>
      </c>
      <c r="D26" s="61">
        <v>3</v>
      </c>
      <c r="F26" s="55">
        <f>D26*E26</f>
        <v>0</v>
      </c>
    </row>
    <row r="27" ht="12.75">
      <c r="B27" s="150"/>
    </row>
    <row r="28" spans="1:6" ht="25.5">
      <c r="A28" s="149">
        <f>1+A23</f>
        <v>6</v>
      </c>
      <c r="B28" s="112" t="s">
        <v>387</v>
      </c>
      <c r="F28" s="55" t="str">
        <f aca="true" t="shared" si="0" ref="F28:F37">IF(D28&lt;&gt;0,D28*E28," ")</f>
        <v> </v>
      </c>
    </row>
    <row r="29" spans="1:6" ht="12.75">
      <c r="A29" s="59" t="s">
        <v>250</v>
      </c>
      <c r="B29" s="150" t="s">
        <v>297</v>
      </c>
      <c r="F29" s="55" t="str">
        <f t="shared" si="0"/>
        <v> </v>
      </c>
    </row>
    <row r="30" spans="1:6" ht="12.75">
      <c r="A30" s="59" t="s">
        <v>262</v>
      </c>
      <c r="B30" s="112" t="s">
        <v>396</v>
      </c>
      <c r="C30" s="60" t="s">
        <v>252</v>
      </c>
      <c r="D30" s="61">
        <v>2</v>
      </c>
      <c r="F30" s="55">
        <f t="shared" si="0"/>
        <v>0</v>
      </c>
    </row>
    <row r="31" ht="12.75">
      <c r="F31" s="55" t="str">
        <f t="shared" si="0"/>
        <v> </v>
      </c>
    </row>
    <row r="32" spans="1:6" ht="25.5">
      <c r="A32" s="149">
        <f>1+A28</f>
        <v>7</v>
      </c>
      <c r="B32" s="112" t="s">
        <v>397</v>
      </c>
      <c r="F32" s="55" t="str">
        <f t="shared" si="0"/>
        <v> </v>
      </c>
    </row>
    <row r="33" spans="1:6" ht="12.75">
      <c r="A33" s="59" t="s">
        <v>250</v>
      </c>
      <c r="B33" s="150" t="s">
        <v>297</v>
      </c>
      <c r="F33" s="55" t="str">
        <f t="shared" si="0"/>
        <v> </v>
      </c>
    </row>
    <row r="34" spans="1:6" ht="12.75">
      <c r="A34" s="59" t="s">
        <v>262</v>
      </c>
      <c r="B34" s="112" t="s">
        <v>398</v>
      </c>
      <c r="C34" s="60" t="s">
        <v>252</v>
      </c>
      <c r="D34" s="61">
        <v>2</v>
      </c>
      <c r="F34" s="55">
        <f t="shared" si="0"/>
        <v>0</v>
      </c>
    </row>
    <row r="35" ht="12.75">
      <c r="F35" s="55" t="str">
        <f t="shared" si="0"/>
        <v> </v>
      </c>
    </row>
    <row r="36" spans="1:6" s="2" customFormat="1" ht="51">
      <c r="A36" s="47">
        <f>1+A32</f>
        <v>8</v>
      </c>
      <c r="B36" s="3" t="s">
        <v>401</v>
      </c>
      <c r="C36" s="21"/>
      <c r="D36" s="27"/>
      <c r="E36" s="38"/>
      <c r="F36" s="38" t="str">
        <f t="shared" si="0"/>
        <v> </v>
      </c>
    </row>
    <row r="37" spans="1:6" s="2" customFormat="1" ht="12.75">
      <c r="A37" s="8" t="s">
        <v>267</v>
      </c>
      <c r="B37" s="3" t="s">
        <v>247</v>
      </c>
      <c r="C37" s="21" t="s">
        <v>254</v>
      </c>
      <c r="D37" s="27">
        <v>18</v>
      </c>
      <c r="E37" s="38"/>
      <c r="F37" s="38">
        <f t="shared" si="0"/>
        <v>0</v>
      </c>
    </row>
    <row r="38" ht="12.75">
      <c r="F38" s="55" t="str">
        <f>IF(D38&lt;&gt;0,D38*E38," ")</f>
        <v> </v>
      </c>
    </row>
    <row r="39" spans="1:6" ht="102">
      <c r="A39" s="149">
        <f>1+A36</f>
        <v>9</v>
      </c>
      <c r="B39" s="112" t="s">
        <v>388</v>
      </c>
      <c r="C39" s="60" t="s">
        <v>253</v>
      </c>
      <c r="D39" s="61">
        <v>50</v>
      </c>
      <c r="F39" s="55">
        <f>IF(D39&lt;&gt;0,D39*E39," ")</f>
        <v>0</v>
      </c>
    </row>
    <row r="40" spans="1:6" s="66" customFormat="1" ht="12.75">
      <c r="A40" s="151"/>
      <c r="B40" s="62"/>
      <c r="C40" s="63"/>
      <c r="D40" s="64"/>
      <c r="E40" s="65"/>
      <c r="F40" s="65"/>
    </row>
    <row r="41" spans="1:8" s="70" customFormat="1" ht="12.75">
      <c r="A41" s="154"/>
      <c r="B41" s="188" t="str">
        <f>B1</f>
        <v>ČRPALIŠČE</v>
      </c>
      <c r="C41" s="67" t="s">
        <v>218</v>
      </c>
      <c r="D41" s="68"/>
      <c r="E41" s="69"/>
      <c r="F41" s="69">
        <f>SUM(F1:F40)</f>
        <v>0</v>
      </c>
      <c r="H41" s="192"/>
    </row>
  </sheetData>
  <sheetProtection/>
  <printOptions/>
  <pageMargins left="1.1811023622047245" right="0.3937007874015748" top="0.5905511811023623" bottom="0.5905511811023623" header="0.1968503937007874" footer="0.1968503937007874"/>
  <pageSetup horizontalDpi="600" verticalDpi="600" orientation="portrait" paperSize="9" scale="96" r:id="rId1"/>
  <headerFooter alignWithMargins="0">
    <oddHeader>&amp;L             PINSS d.o.o. Nova Gorica</oddHeader>
    <oddFooter>&amp;L             &amp;F&amp;RStran &amp;P (&amp;N)</oddFooter>
  </headerFooter>
</worksheet>
</file>

<file path=xl/worksheets/sheet5.xml><?xml version="1.0" encoding="utf-8"?>
<worksheet xmlns="http://schemas.openxmlformats.org/spreadsheetml/2006/main" xmlns:r="http://schemas.openxmlformats.org/officeDocument/2006/relationships">
  <dimension ref="A1:F147"/>
  <sheetViews>
    <sheetView showZeros="0" view="pageBreakPreview" zoomScale="60" zoomScaleNormal="115" zoomScalePageLayoutView="0" workbookViewId="0" topLeftCell="A1">
      <pane ySplit="2" topLeftCell="BM114" activePane="bottomLeft" state="frozen"/>
      <selection pane="topLeft" activeCell="A1" sqref="A1"/>
      <selection pane="bottomLeft" activeCell="E1" sqref="E1:E16384"/>
    </sheetView>
  </sheetViews>
  <sheetFormatPr defaultColWidth="9.33203125" defaultRowHeight="12.75"/>
  <cols>
    <col min="1" max="1" width="7.83203125" style="47" customWidth="1"/>
    <col min="2" max="2" width="48.83203125" style="3" customWidth="1"/>
    <col min="3" max="3" width="5.83203125" style="21" customWidth="1"/>
    <col min="4" max="4" width="7.83203125" style="27" customWidth="1"/>
    <col min="5" max="6" width="11.83203125" style="38" customWidth="1"/>
    <col min="7" max="16384" width="9.33203125" style="2" customWidth="1"/>
  </cols>
  <sheetData>
    <row r="1" spans="1:6" s="10" customFormat="1" ht="12.75">
      <c r="A1" s="11" t="s">
        <v>103</v>
      </c>
      <c r="B1" s="12" t="s">
        <v>371</v>
      </c>
      <c r="C1" s="23"/>
      <c r="D1" s="28"/>
      <c r="E1" s="37"/>
      <c r="F1" s="37" t="str">
        <f>IF(D1&lt;&gt;0,D1*E1," ")</f>
        <v> </v>
      </c>
    </row>
    <row r="2" spans="1:6" s="10" customFormat="1" ht="12.75">
      <c r="A2" s="11" t="s">
        <v>105</v>
      </c>
      <c r="B2" s="12" t="s">
        <v>344</v>
      </c>
      <c r="C2" s="23"/>
      <c r="D2" s="28"/>
      <c r="E2" s="37"/>
      <c r="F2" s="37" t="str">
        <f>IF(D2&lt;&gt;0,D2*E2," ")</f>
        <v> </v>
      </c>
    </row>
    <row r="3" ht="12.75">
      <c r="F3" s="38" t="str">
        <f>IF(D3&lt;&gt;0,D3*E3," ")</f>
        <v> </v>
      </c>
    </row>
    <row r="4" ht="12.75">
      <c r="B4" s="36" t="s">
        <v>141</v>
      </c>
    </row>
    <row r="5" spans="1:6" ht="51">
      <c r="A5" s="47">
        <f>1</f>
        <v>1</v>
      </c>
      <c r="B5" s="3" t="s">
        <v>138</v>
      </c>
      <c r="F5" s="179"/>
    </row>
    <row r="6" spans="3:6" ht="12.75">
      <c r="C6" s="21" t="s">
        <v>135</v>
      </c>
      <c r="D6" s="27">
        <v>24</v>
      </c>
      <c r="F6" s="179">
        <f>D6*E6</f>
        <v>0</v>
      </c>
    </row>
    <row r="7" spans="1:6" s="128" customFormat="1" ht="12.75">
      <c r="A7" s="180"/>
      <c r="B7" s="124"/>
      <c r="C7" s="125"/>
      <c r="D7" s="126"/>
      <c r="E7" s="38"/>
      <c r="F7" s="127"/>
    </row>
    <row r="8" spans="1:6" ht="63.75">
      <c r="A8" s="47">
        <f>1+A5</f>
        <v>2</v>
      </c>
      <c r="B8" s="3" t="s">
        <v>139</v>
      </c>
      <c r="F8" s="179"/>
    </row>
    <row r="9" spans="3:6" ht="12.75">
      <c r="C9" s="21" t="s">
        <v>135</v>
      </c>
      <c r="D9" s="27">
        <v>10</v>
      </c>
      <c r="F9" s="179">
        <f>D9*E9</f>
        <v>0</v>
      </c>
    </row>
    <row r="10" ht="12.75">
      <c r="F10" s="179"/>
    </row>
    <row r="11" spans="1:6" ht="51">
      <c r="A11" s="47">
        <f>1+A8</f>
        <v>3</v>
      </c>
      <c r="B11" s="3" t="s">
        <v>140</v>
      </c>
      <c r="F11" s="179"/>
    </row>
    <row r="12" spans="3:6" ht="12.75">
      <c r="C12" s="21" t="s">
        <v>135</v>
      </c>
      <c r="D12" s="27">
        <v>1</v>
      </c>
      <c r="F12" s="179">
        <f>D12*E12</f>
        <v>0</v>
      </c>
    </row>
    <row r="13" ht="12.75">
      <c r="F13" s="179"/>
    </row>
    <row r="14" spans="1:6" ht="25.5">
      <c r="A14" s="47">
        <f>1+A11</f>
        <v>4</v>
      </c>
      <c r="B14" s="4" t="s">
        <v>136</v>
      </c>
      <c r="C14" s="21" t="s">
        <v>135</v>
      </c>
      <c r="D14" s="27">
        <v>10</v>
      </c>
      <c r="F14" s="181">
        <f>IF(D14&lt;&gt;0,D14*E14," ")</f>
        <v>0</v>
      </c>
    </row>
    <row r="15" spans="4:6" ht="12.75">
      <c r="D15" s="42"/>
      <c r="F15" s="181"/>
    </row>
    <row r="16" spans="1:6" ht="25.5">
      <c r="A16" s="47">
        <f>1+A14</f>
        <v>5</v>
      </c>
      <c r="B16" s="4" t="s">
        <v>137</v>
      </c>
      <c r="C16" s="21" t="s">
        <v>135</v>
      </c>
      <c r="D16" s="27">
        <v>2</v>
      </c>
      <c r="F16" s="181">
        <f>IF(D16&lt;&gt;0,D16*E16," ")</f>
        <v>0</v>
      </c>
    </row>
    <row r="17" spans="2:6" ht="12.75">
      <c r="B17" s="4"/>
      <c r="F17" s="181"/>
    </row>
    <row r="18" spans="1:6" ht="25.5">
      <c r="A18" s="47">
        <f>1+A16</f>
        <v>6</v>
      </c>
      <c r="B18" s="4" t="s">
        <v>143</v>
      </c>
      <c r="C18" s="21" t="s">
        <v>135</v>
      </c>
      <c r="D18" s="27">
        <v>4</v>
      </c>
      <c r="F18" s="181">
        <f>IF(D18&lt;&gt;0,D18*E18," ")</f>
        <v>0</v>
      </c>
    </row>
    <row r="19" spans="2:6" ht="12.75">
      <c r="B19" s="4"/>
      <c r="F19" s="181"/>
    </row>
    <row r="20" spans="2:6" ht="12.75">
      <c r="B20" s="36" t="s">
        <v>142</v>
      </c>
      <c r="F20" s="181"/>
    </row>
    <row r="21" spans="1:6" ht="102">
      <c r="A21" s="47">
        <f>1+A18</f>
        <v>7</v>
      </c>
      <c r="B21" s="3" t="s">
        <v>115</v>
      </c>
      <c r="E21" s="1"/>
      <c r="F21" s="1"/>
    </row>
    <row r="22" spans="1:6" ht="12.75">
      <c r="A22" s="7" t="s">
        <v>250</v>
      </c>
      <c r="B22" s="3" t="s">
        <v>116</v>
      </c>
      <c r="E22" s="1"/>
      <c r="F22" s="1"/>
    </row>
    <row r="23" spans="1:6" ht="12.75">
      <c r="A23" s="7" t="s">
        <v>262</v>
      </c>
      <c r="B23" s="3" t="s">
        <v>117</v>
      </c>
      <c r="E23" s="1"/>
      <c r="F23" s="1"/>
    </row>
    <row r="24" spans="2:6" ht="12.75">
      <c r="B24" s="3" t="s">
        <v>118</v>
      </c>
      <c r="E24" s="1"/>
      <c r="F24" s="1"/>
    </row>
    <row r="25" spans="2:6" ht="12.75">
      <c r="B25" s="3" t="s">
        <v>119</v>
      </c>
      <c r="E25" s="1"/>
      <c r="F25" s="1"/>
    </row>
    <row r="26" spans="2:6" ht="12.75">
      <c r="B26" s="3" t="s">
        <v>120</v>
      </c>
      <c r="E26" s="1"/>
      <c r="F26" s="1"/>
    </row>
    <row r="27" spans="2:6" ht="12.75">
      <c r="B27" s="3" t="s">
        <v>109</v>
      </c>
      <c r="C27" s="21" t="s">
        <v>252</v>
      </c>
      <c r="D27" s="27">
        <v>1</v>
      </c>
      <c r="F27" s="38">
        <f>IF(D27&lt;&gt;0,D27*E27," ")</f>
        <v>0</v>
      </c>
    </row>
    <row r="28" spans="1:6" s="35" customFormat="1" ht="38.25">
      <c r="A28" s="182" t="s">
        <v>160</v>
      </c>
      <c r="B28" s="36" t="s">
        <v>110</v>
      </c>
      <c r="C28" s="183"/>
      <c r="D28" s="136"/>
      <c r="E28" s="123"/>
      <c r="F28" s="123"/>
    </row>
    <row r="29" spans="5:6" ht="12.75">
      <c r="E29" s="1"/>
      <c r="F29" s="1"/>
    </row>
    <row r="30" spans="1:6" ht="127.5">
      <c r="A30" s="47">
        <f>1+A21</f>
        <v>8</v>
      </c>
      <c r="B30" s="3" t="s">
        <v>121</v>
      </c>
      <c r="E30" s="1"/>
      <c r="F30" s="1"/>
    </row>
    <row r="31" spans="1:6" ht="12.75">
      <c r="A31" s="8" t="s">
        <v>258</v>
      </c>
      <c r="B31" s="3" t="s">
        <v>122</v>
      </c>
      <c r="F31" s="38" t="str">
        <f aca="true" t="shared" si="0" ref="F31:F54">IF(D31&lt;&gt;0,D31*E31," ")</f>
        <v> </v>
      </c>
    </row>
    <row r="32" spans="1:6" ht="12.75">
      <c r="A32" s="8" t="s">
        <v>267</v>
      </c>
      <c r="B32" s="5" t="s">
        <v>123</v>
      </c>
      <c r="F32" s="38" t="str">
        <f t="shared" si="0"/>
        <v> </v>
      </c>
    </row>
    <row r="33" spans="2:6" ht="12.75">
      <c r="B33" s="5" t="s">
        <v>109</v>
      </c>
      <c r="F33" s="38" t="str">
        <f t="shared" si="0"/>
        <v> </v>
      </c>
    </row>
    <row r="34" spans="2:6" ht="12.75">
      <c r="B34" s="5" t="s">
        <v>124</v>
      </c>
      <c r="F34" s="38" t="str">
        <f t="shared" si="0"/>
        <v> </v>
      </c>
    </row>
    <row r="35" spans="1:6" ht="12.75">
      <c r="A35" s="8"/>
      <c r="B35" s="5" t="s">
        <v>125</v>
      </c>
      <c r="F35" s="38" t="str">
        <f t="shared" si="0"/>
        <v> </v>
      </c>
    </row>
    <row r="36" spans="1:6" ht="12.75">
      <c r="A36" s="8"/>
      <c r="B36" s="5" t="s">
        <v>126</v>
      </c>
      <c r="F36" s="38" t="str">
        <f t="shared" si="0"/>
        <v> </v>
      </c>
    </row>
    <row r="37" spans="2:6" ht="12.75">
      <c r="B37" s="5" t="s">
        <v>127</v>
      </c>
      <c r="C37" s="21" t="s">
        <v>252</v>
      </c>
      <c r="D37" s="27">
        <v>1</v>
      </c>
      <c r="F37" s="38">
        <f t="shared" si="0"/>
        <v>0</v>
      </c>
    </row>
    <row r="38" ht="12.75">
      <c r="F38" s="38" t="str">
        <f t="shared" si="0"/>
        <v> </v>
      </c>
    </row>
    <row r="39" spans="1:6" ht="76.5">
      <c r="A39" s="47">
        <f>1+A30</f>
        <v>9</v>
      </c>
      <c r="B39" s="3" t="s">
        <v>111</v>
      </c>
      <c r="F39" s="38" t="str">
        <f t="shared" si="0"/>
        <v> </v>
      </c>
    </row>
    <row r="40" spans="1:6" ht="12.75">
      <c r="A40" s="7" t="s">
        <v>250</v>
      </c>
      <c r="F40" s="38" t="str">
        <f t="shared" si="0"/>
        <v> </v>
      </c>
    </row>
    <row r="41" spans="1:6" ht="12.75">
      <c r="A41" s="7" t="s">
        <v>262</v>
      </c>
      <c r="F41" s="38" t="str">
        <f t="shared" si="0"/>
        <v> </v>
      </c>
    </row>
    <row r="42" spans="2:6" ht="12.75">
      <c r="B42" s="3" t="s">
        <v>128</v>
      </c>
      <c r="F42" s="38" t="str">
        <f t="shared" si="0"/>
        <v> </v>
      </c>
    </row>
    <row r="43" spans="2:6" ht="12.75">
      <c r="B43" s="3" t="s">
        <v>112</v>
      </c>
      <c r="C43" s="21" t="s">
        <v>252</v>
      </c>
      <c r="D43" s="27">
        <v>1</v>
      </c>
      <c r="F43" s="38">
        <f t="shared" si="0"/>
        <v>0</v>
      </c>
    </row>
    <row r="44" spans="2:6" ht="12.75">
      <c r="B44" s="5"/>
      <c r="F44" s="38" t="str">
        <f t="shared" si="0"/>
        <v> </v>
      </c>
    </row>
    <row r="45" spans="1:6" ht="102">
      <c r="A45" s="47">
        <f>1+A39</f>
        <v>10</v>
      </c>
      <c r="B45" s="3" t="s">
        <v>129</v>
      </c>
      <c r="F45" s="38" t="str">
        <f t="shared" si="0"/>
        <v> </v>
      </c>
    </row>
    <row r="46" spans="1:6" ht="12.75">
      <c r="A46" s="8" t="s">
        <v>258</v>
      </c>
      <c r="B46" s="3" t="s">
        <v>122</v>
      </c>
      <c r="F46" s="38" t="str">
        <f t="shared" si="0"/>
        <v> </v>
      </c>
    </row>
    <row r="47" spans="1:6" ht="12.75">
      <c r="A47" s="8" t="s">
        <v>267</v>
      </c>
      <c r="B47" s="184">
        <v>21057</v>
      </c>
      <c r="F47" s="38" t="str">
        <f t="shared" si="0"/>
        <v> </v>
      </c>
    </row>
    <row r="48" spans="2:6" ht="12.75">
      <c r="B48" s="5" t="s">
        <v>263</v>
      </c>
      <c r="C48" s="21" t="s">
        <v>252</v>
      </c>
      <c r="D48" s="27">
        <v>1</v>
      </c>
      <c r="F48" s="38">
        <f t="shared" si="0"/>
        <v>0</v>
      </c>
    </row>
    <row r="49" ht="12.75">
      <c r="F49" s="38" t="str">
        <f t="shared" si="0"/>
        <v> </v>
      </c>
    </row>
    <row r="50" spans="1:6" ht="63.75">
      <c r="A50" s="47">
        <f>1+A45</f>
        <v>11</v>
      </c>
      <c r="B50" s="3" t="s">
        <v>345</v>
      </c>
      <c r="F50" s="38" t="str">
        <f t="shared" si="0"/>
        <v> </v>
      </c>
    </row>
    <row r="51" spans="1:6" ht="12.75">
      <c r="A51" s="7" t="s">
        <v>250</v>
      </c>
      <c r="B51" s="3" t="s">
        <v>294</v>
      </c>
      <c r="F51" s="38" t="str">
        <f t="shared" si="0"/>
        <v> </v>
      </c>
    </row>
    <row r="52" spans="1:6" ht="12.75">
      <c r="A52" s="7" t="s">
        <v>262</v>
      </c>
      <c r="B52" s="3" t="s">
        <v>372</v>
      </c>
      <c r="F52" s="38" t="str">
        <f t="shared" si="0"/>
        <v> </v>
      </c>
    </row>
    <row r="53" spans="2:6" ht="12.75">
      <c r="B53" s="3" t="s">
        <v>373</v>
      </c>
      <c r="F53" s="38" t="str">
        <f t="shared" si="0"/>
        <v> </v>
      </c>
    </row>
    <row r="54" spans="2:6" ht="12.75">
      <c r="B54" s="3" t="s">
        <v>346</v>
      </c>
      <c r="F54" s="38" t="str">
        <f t="shared" si="0"/>
        <v> </v>
      </c>
    </row>
    <row r="55" spans="2:6" ht="12.75">
      <c r="B55" s="3" t="s">
        <v>347</v>
      </c>
      <c r="C55" s="21" t="s">
        <v>252</v>
      </c>
      <c r="D55" s="27">
        <v>1</v>
      </c>
      <c r="F55" s="38">
        <f>IF(D55&lt;&gt;0,D55*E55," ")</f>
        <v>0</v>
      </c>
    </row>
    <row r="56" spans="5:6" ht="12.75">
      <c r="E56" s="49"/>
      <c r="F56" s="38" t="str">
        <f>IF(D56&lt;&gt;0,D56*E56," ")</f>
        <v> </v>
      </c>
    </row>
    <row r="57" spans="1:6" ht="38.25">
      <c r="A57" s="47">
        <f>1+A50</f>
        <v>12</v>
      </c>
      <c r="B57" s="30" t="s">
        <v>348</v>
      </c>
      <c r="F57" s="38" t="str">
        <f aca="true" t="shared" si="1" ref="F57:F76">IF(D57&lt;&gt;0,D57*E57," ")</f>
        <v> </v>
      </c>
    </row>
    <row r="58" spans="1:6" ht="12.75">
      <c r="A58" s="7" t="s">
        <v>250</v>
      </c>
      <c r="B58" s="3" t="s">
        <v>297</v>
      </c>
      <c r="F58" s="38" t="str">
        <f t="shared" si="1"/>
        <v> </v>
      </c>
    </row>
    <row r="59" spans="1:6" ht="12.75">
      <c r="A59" s="7" t="s">
        <v>262</v>
      </c>
      <c r="B59" s="3" t="s">
        <v>374</v>
      </c>
      <c r="F59" s="38" t="str">
        <f t="shared" si="1"/>
        <v> </v>
      </c>
    </row>
    <row r="60" spans="1:6" ht="12.75">
      <c r="A60" s="7"/>
      <c r="B60" s="3" t="s">
        <v>375</v>
      </c>
      <c r="F60" s="38" t="str">
        <f t="shared" si="1"/>
        <v> </v>
      </c>
    </row>
    <row r="61" spans="1:6" ht="12.75">
      <c r="A61" s="7"/>
      <c r="B61" s="3" t="s">
        <v>376</v>
      </c>
      <c r="F61" s="38" t="str">
        <f t="shared" si="1"/>
        <v> </v>
      </c>
    </row>
    <row r="62" spans="2:6" ht="12.75">
      <c r="B62" s="3" t="s">
        <v>349</v>
      </c>
      <c r="F62" s="38" t="str">
        <f t="shared" si="1"/>
        <v> </v>
      </c>
    </row>
    <row r="63" spans="2:6" ht="12.75">
      <c r="B63" s="3" t="s">
        <v>130</v>
      </c>
      <c r="C63" s="21" t="s">
        <v>252</v>
      </c>
      <c r="D63" s="27">
        <v>1</v>
      </c>
      <c r="F63" s="38">
        <f t="shared" si="1"/>
        <v>0</v>
      </c>
    </row>
    <row r="64" ht="12.75">
      <c r="F64" s="38" t="str">
        <f t="shared" si="1"/>
        <v> </v>
      </c>
    </row>
    <row r="65" spans="1:6" ht="38.25">
      <c r="A65" s="47">
        <f>1+A57</f>
        <v>13</v>
      </c>
      <c r="B65" s="30" t="s">
        <v>348</v>
      </c>
      <c r="F65" s="38" t="str">
        <f aca="true" t="shared" si="2" ref="F65:F72">IF(D65&lt;&gt;0,D65*E65," ")</f>
        <v> </v>
      </c>
    </row>
    <row r="66" spans="1:6" ht="12.75">
      <c r="A66" s="7" t="s">
        <v>250</v>
      </c>
      <c r="B66" s="3" t="s">
        <v>297</v>
      </c>
      <c r="F66" s="38" t="str">
        <f t="shared" si="2"/>
        <v> </v>
      </c>
    </row>
    <row r="67" spans="1:6" ht="12.75">
      <c r="A67" s="7" t="s">
        <v>262</v>
      </c>
      <c r="B67" s="3" t="s">
        <v>131</v>
      </c>
      <c r="F67" s="38" t="str">
        <f t="shared" si="2"/>
        <v> </v>
      </c>
    </row>
    <row r="68" spans="1:6" ht="12.75">
      <c r="A68" s="7"/>
      <c r="B68" s="3" t="s">
        <v>132</v>
      </c>
      <c r="F68" s="38" t="str">
        <f t="shared" si="2"/>
        <v> </v>
      </c>
    </row>
    <row r="69" spans="1:6" ht="12.75">
      <c r="A69" s="7"/>
      <c r="B69" s="3" t="s">
        <v>427</v>
      </c>
      <c r="F69" s="38" t="str">
        <f t="shared" si="2"/>
        <v> </v>
      </c>
    </row>
    <row r="70" spans="2:6" ht="12.75">
      <c r="B70" s="3" t="s">
        <v>133</v>
      </c>
      <c r="F70" s="38" t="str">
        <f t="shared" si="2"/>
        <v> </v>
      </c>
    </row>
    <row r="71" spans="2:6" ht="12.75">
      <c r="B71" s="3" t="s">
        <v>134</v>
      </c>
      <c r="C71" s="21" t="s">
        <v>252</v>
      </c>
      <c r="D71" s="27">
        <v>1</v>
      </c>
      <c r="F71" s="38">
        <f t="shared" si="2"/>
        <v>0</v>
      </c>
    </row>
    <row r="72" ht="12.75">
      <c r="F72" s="38" t="str">
        <f t="shared" si="2"/>
        <v> </v>
      </c>
    </row>
    <row r="73" spans="1:6" ht="38.25">
      <c r="A73" s="47">
        <f>1+A65</f>
        <v>14</v>
      </c>
      <c r="B73" s="3" t="s">
        <v>430</v>
      </c>
      <c r="F73" s="38" t="str">
        <f t="shared" si="1"/>
        <v> </v>
      </c>
    </row>
    <row r="74" spans="1:6" ht="12.75">
      <c r="A74" s="7" t="s">
        <v>250</v>
      </c>
      <c r="F74" s="38" t="str">
        <f t="shared" si="1"/>
        <v> </v>
      </c>
    </row>
    <row r="75" spans="1:6" ht="12.75">
      <c r="A75" s="7" t="s">
        <v>262</v>
      </c>
      <c r="B75" s="3" t="s">
        <v>377</v>
      </c>
      <c r="C75" s="21" t="s">
        <v>252</v>
      </c>
      <c r="D75" s="27">
        <v>1</v>
      </c>
      <c r="F75" s="38">
        <f t="shared" si="1"/>
        <v>0</v>
      </c>
    </row>
    <row r="76" ht="12.75">
      <c r="F76" s="38" t="str">
        <f t="shared" si="1"/>
        <v> </v>
      </c>
    </row>
    <row r="77" spans="1:6" ht="38.25">
      <c r="A77" s="47">
        <f>1+A73</f>
        <v>15</v>
      </c>
      <c r="B77" s="3" t="s">
        <v>192</v>
      </c>
      <c r="F77" s="38" t="str">
        <f aca="true" t="shared" si="3" ref="F77:F107">IF(D77&lt;&gt;0,D77*E77," ")</f>
        <v> </v>
      </c>
    </row>
    <row r="78" spans="1:6" ht="12.75">
      <c r="A78" s="7" t="s">
        <v>250</v>
      </c>
      <c r="F78" s="38" t="str">
        <f t="shared" si="3"/>
        <v> </v>
      </c>
    </row>
    <row r="79" spans="1:6" ht="12.75">
      <c r="A79" s="7" t="s">
        <v>262</v>
      </c>
      <c r="B79" s="3" t="s">
        <v>412</v>
      </c>
      <c r="C79" s="21" t="s">
        <v>252</v>
      </c>
      <c r="D79" s="27">
        <v>2</v>
      </c>
      <c r="F79" s="38">
        <f>IF(D79&lt;&gt;0,D79*E79," ")</f>
        <v>0</v>
      </c>
    </row>
    <row r="80" spans="1:6" ht="12.75">
      <c r="A80" s="7" t="s">
        <v>262</v>
      </c>
      <c r="B80" s="3" t="s">
        <v>377</v>
      </c>
      <c r="C80" s="21" t="s">
        <v>252</v>
      </c>
      <c r="D80" s="27">
        <v>3</v>
      </c>
      <c r="F80" s="38">
        <f t="shared" si="3"/>
        <v>0</v>
      </c>
    </row>
    <row r="81" ht="12.75">
      <c r="F81" s="38" t="str">
        <f t="shared" si="3"/>
        <v> </v>
      </c>
    </row>
    <row r="82" spans="1:6" ht="38.25">
      <c r="A82" s="47">
        <f>1+A77</f>
        <v>16</v>
      </c>
      <c r="B82" s="3" t="s">
        <v>353</v>
      </c>
      <c r="F82" s="38" t="str">
        <f t="shared" si="3"/>
        <v> </v>
      </c>
    </row>
    <row r="83" spans="1:6" ht="12.75">
      <c r="A83" s="7" t="s">
        <v>250</v>
      </c>
      <c r="F83" s="38" t="str">
        <f t="shared" si="3"/>
        <v> </v>
      </c>
    </row>
    <row r="84" spans="1:6" ht="12.75">
      <c r="A84" s="7" t="s">
        <v>262</v>
      </c>
      <c r="B84" s="3" t="s">
        <v>157</v>
      </c>
      <c r="C84" s="21" t="s">
        <v>252</v>
      </c>
      <c r="D84" s="27">
        <v>1</v>
      </c>
      <c r="F84" s="38">
        <f t="shared" si="3"/>
        <v>0</v>
      </c>
    </row>
    <row r="85" ht="12.75">
      <c r="F85" s="38" t="str">
        <f t="shared" si="3"/>
        <v> </v>
      </c>
    </row>
    <row r="86" spans="1:6" ht="25.5">
      <c r="A86" s="47">
        <f>1+A82</f>
        <v>17</v>
      </c>
      <c r="B86" s="3" t="s">
        <v>354</v>
      </c>
      <c r="F86" s="38" t="str">
        <f t="shared" si="3"/>
        <v> </v>
      </c>
    </row>
    <row r="87" spans="1:6" ht="12.75">
      <c r="A87" s="7" t="s">
        <v>250</v>
      </c>
      <c r="F87" s="38" t="str">
        <f t="shared" si="3"/>
        <v> </v>
      </c>
    </row>
    <row r="88" spans="1:6" ht="12.75">
      <c r="A88" s="7" t="s">
        <v>262</v>
      </c>
      <c r="B88" s="3" t="s">
        <v>161</v>
      </c>
      <c r="F88" s="38" t="str">
        <f t="shared" si="3"/>
        <v> </v>
      </c>
    </row>
    <row r="89" spans="2:6" ht="12.75">
      <c r="B89" s="3" t="s">
        <v>255</v>
      </c>
      <c r="C89" s="21" t="s">
        <v>252</v>
      </c>
      <c r="D89" s="27">
        <v>4</v>
      </c>
      <c r="F89" s="38">
        <f t="shared" si="3"/>
        <v>0</v>
      </c>
    </row>
    <row r="90" ht="12.75">
      <c r="F90" s="38" t="str">
        <f t="shared" si="3"/>
        <v> </v>
      </c>
    </row>
    <row r="91" spans="1:6" ht="25.5">
      <c r="A91" s="47">
        <f>1+A86</f>
        <v>18</v>
      </c>
      <c r="B91" s="3" t="s">
        <v>355</v>
      </c>
      <c r="F91" s="38" t="str">
        <f t="shared" si="3"/>
        <v> </v>
      </c>
    </row>
    <row r="92" spans="1:6" ht="12.75">
      <c r="A92" s="7" t="s">
        <v>250</v>
      </c>
      <c r="F92" s="38" t="str">
        <f t="shared" si="3"/>
        <v> </v>
      </c>
    </row>
    <row r="93" spans="1:6" ht="12.75">
      <c r="A93" s="7" t="s">
        <v>262</v>
      </c>
      <c r="B93" s="3" t="s">
        <v>356</v>
      </c>
      <c r="F93" s="38" t="str">
        <f t="shared" si="3"/>
        <v> </v>
      </c>
    </row>
    <row r="94" spans="2:6" ht="12.75">
      <c r="B94" s="3" t="s">
        <v>357</v>
      </c>
      <c r="C94" s="21" t="s">
        <v>252</v>
      </c>
      <c r="D94" s="27">
        <v>2</v>
      </c>
      <c r="F94" s="38">
        <f t="shared" si="3"/>
        <v>0</v>
      </c>
    </row>
    <row r="95" ht="12.75">
      <c r="F95" s="38" t="str">
        <f t="shared" si="3"/>
        <v> </v>
      </c>
    </row>
    <row r="96" spans="1:6" ht="51">
      <c r="A96" s="47">
        <f>1+A91</f>
        <v>19</v>
      </c>
      <c r="B96" s="3" t="s">
        <v>152</v>
      </c>
      <c r="F96" s="181" t="str">
        <f t="shared" si="3"/>
        <v> </v>
      </c>
    </row>
    <row r="97" spans="1:6" ht="12.75">
      <c r="A97" s="8" t="s">
        <v>267</v>
      </c>
      <c r="B97" s="3" t="s">
        <v>378</v>
      </c>
      <c r="C97" s="21" t="s">
        <v>254</v>
      </c>
      <c r="D97" s="27">
        <v>24</v>
      </c>
      <c r="F97" s="38">
        <f t="shared" si="3"/>
        <v>0</v>
      </c>
    </row>
    <row r="98" spans="1:6" ht="12.75">
      <c r="A98" s="8" t="s">
        <v>267</v>
      </c>
      <c r="B98" s="3" t="s">
        <v>144</v>
      </c>
      <c r="C98" s="21" t="s">
        <v>254</v>
      </c>
      <c r="D98" s="27">
        <v>9</v>
      </c>
      <c r="F98" s="38">
        <f t="shared" si="3"/>
        <v>0</v>
      </c>
    </row>
    <row r="99" ht="12.75">
      <c r="F99" s="181" t="str">
        <f t="shared" si="3"/>
        <v> </v>
      </c>
    </row>
    <row r="100" spans="1:6" s="50" customFormat="1" ht="76.5">
      <c r="A100" s="185">
        <f>1+A96</f>
        <v>20</v>
      </c>
      <c r="B100" s="186" t="s">
        <v>359</v>
      </c>
      <c r="C100" s="187"/>
      <c r="D100" s="137"/>
      <c r="E100" s="129"/>
      <c r="F100" s="181" t="str">
        <f t="shared" si="3"/>
        <v> </v>
      </c>
    </row>
    <row r="101" spans="1:6" ht="12.75">
      <c r="A101" s="8" t="s">
        <v>258</v>
      </c>
      <c r="B101" s="5" t="s">
        <v>360</v>
      </c>
      <c r="F101" s="181" t="str">
        <f t="shared" si="3"/>
        <v> </v>
      </c>
    </row>
    <row r="102" spans="1:6" ht="12.75">
      <c r="A102" s="8" t="s">
        <v>267</v>
      </c>
      <c r="B102" s="5" t="s">
        <v>379</v>
      </c>
      <c r="F102" s="181" t="str">
        <f t="shared" si="3"/>
        <v> </v>
      </c>
    </row>
    <row r="103" spans="1:6" s="50" customFormat="1" ht="12.75">
      <c r="A103" s="185"/>
      <c r="B103" s="186" t="s">
        <v>380</v>
      </c>
      <c r="C103" s="187" t="s">
        <v>254</v>
      </c>
      <c r="D103" s="137">
        <v>60</v>
      </c>
      <c r="E103" s="129"/>
      <c r="F103" s="181">
        <f t="shared" si="3"/>
        <v>0</v>
      </c>
    </row>
    <row r="104" spans="1:6" s="50" customFormat="1" ht="12.75">
      <c r="A104" s="185"/>
      <c r="B104" s="186"/>
      <c r="C104" s="187"/>
      <c r="D104" s="137"/>
      <c r="E104" s="129"/>
      <c r="F104" s="181" t="str">
        <f t="shared" si="3"/>
        <v> </v>
      </c>
    </row>
    <row r="105" spans="1:6" ht="25.5">
      <c r="A105" s="47">
        <f>1+A100</f>
        <v>21</v>
      </c>
      <c r="B105" s="3" t="s">
        <v>361</v>
      </c>
      <c r="F105" s="181" t="str">
        <f t="shared" si="3"/>
        <v> </v>
      </c>
    </row>
    <row r="106" spans="1:6" ht="12.75">
      <c r="A106" s="7" t="s">
        <v>250</v>
      </c>
      <c r="B106" s="3" t="s">
        <v>360</v>
      </c>
      <c r="F106" s="181" t="str">
        <f t="shared" si="3"/>
        <v> </v>
      </c>
    </row>
    <row r="107" spans="1:6" ht="12.75">
      <c r="A107" s="7" t="s">
        <v>262</v>
      </c>
      <c r="B107" s="3" t="s">
        <v>381</v>
      </c>
      <c r="C107" s="21" t="s">
        <v>252</v>
      </c>
      <c r="D107" s="27">
        <v>4</v>
      </c>
      <c r="F107" s="181">
        <f t="shared" si="3"/>
        <v>0</v>
      </c>
    </row>
    <row r="108" ht="12.75">
      <c r="F108" s="181" t="str">
        <f>IF(D108&lt;&gt;0,D108*E108," ")</f>
        <v> </v>
      </c>
    </row>
    <row r="109" spans="1:6" ht="25.5">
      <c r="A109" s="47">
        <f>1+A105</f>
        <v>22</v>
      </c>
      <c r="B109" s="3" t="s">
        <v>362</v>
      </c>
      <c r="F109" s="181" t="str">
        <f>IF(D109&lt;&gt;0,D109*E109," ")</f>
        <v> </v>
      </c>
    </row>
    <row r="110" spans="1:6" ht="12.75">
      <c r="A110" s="7" t="s">
        <v>262</v>
      </c>
      <c r="B110" s="4" t="s">
        <v>363</v>
      </c>
      <c r="C110" s="22" t="s">
        <v>257</v>
      </c>
      <c r="D110" s="27">
        <v>3</v>
      </c>
      <c r="F110" s="181">
        <f>IF(D110&lt;&gt;0,D110*E110," ")</f>
        <v>0</v>
      </c>
    </row>
    <row r="111" ht="12.75">
      <c r="F111" s="181" t="str">
        <f>IF(D111&lt;&gt;0,D111*E111," ")</f>
        <v> </v>
      </c>
    </row>
    <row r="112" spans="1:6" ht="63.75">
      <c r="A112" s="47">
        <f>1+A109</f>
        <v>23</v>
      </c>
      <c r="B112" s="3" t="s">
        <v>364</v>
      </c>
      <c r="F112" s="38" t="str">
        <f aca="true" t="shared" si="4" ref="F112:F121">IF(D112&lt;&gt;0,D112*E112," ")</f>
        <v> </v>
      </c>
    </row>
    <row r="113" spans="1:6" ht="12.75">
      <c r="A113" s="7" t="s">
        <v>262</v>
      </c>
      <c r="B113" s="3" t="s">
        <v>365</v>
      </c>
      <c r="C113" s="21" t="s">
        <v>257</v>
      </c>
      <c r="D113" s="27">
        <v>8</v>
      </c>
      <c r="F113" s="38">
        <f t="shared" si="4"/>
        <v>0</v>
      </c>
    </row>
    <row r="114" ht="12.75">
      <c r="F114" s="38" t="str">
        <f t="shared" si="4"/>
        <v> </v>
      </c>
    </row>
    <row r="115" spans="1:6" ht="89.25">
      <c r="A115" s="47">
        <f>1+A112</f>
        <v>24</v>
      </c>
      <c r="B115" s="3" t="s">
        <v>169</v>
      </c>
      <c r="C115" s="21" t="s">
        <v>253</v>
      </c>
      <c r="D115" s="27">
        <v>40</v>
      </c>
      <c r="F115" s="38">
        <f t="shared" si="4"/>
        <v>0</v>
      </c>
    </row>
    <row r="116" ht="12.75">
      <c r="F116" s="38" t="str">
        <f t="shared" si="4"/>
        <v> </v>
      </c>
    </row>
    <row r="117" ht="12.75">
      <c r="F117" s="38" t="str">
        <f t="shared" si="4"/>
        <v> </v>
      </c>
    </row>
    <row r="118" spans="1:6" ht="25.5">
      <c r="A118" s="47">
        <f>1+A115</f>
        <v>25</v>
      </c>
      <c r="B118" s="3" t="s">
        <v>366</v>
      </c>
      <c r="F118" s="38" t="str">
        <f t="shared" si="4"/>
        <v> </v>
      </c>
    </row>
    <row r="119" spans="1:6" ht="12.75">
      <c r="A119" s="7" t="s">
        <v>262</v>
      </c>
      <c r="B119" s="3" t="s">
        <v>367</v>
      </c>
      <c r="C119" s="21" t="s">
        <v>252</v>
      </c>
      <c r="D119" s="27">
        <v>2</v>
      </c>
      <c r="F119" s="38">
        <f t="shared" si="4"/>
        <v>0</v>
      </c>
    </row>
    <row r="120" spans="1:6" ht="12.75">
      <c r="A120" s="7" t="s">
        <v>262</v>
      </c>
      <c r="B120" s="3" t="s">
        <v>368</v>
      </c>
      <c r="C120" s="21" t="s">
        <v>252</v>
      </c>
      <c r="D120" s="27">
        <v>2</v>
      </c>
      <c r="F120" s="38">
        <f t="shared" si="4"/>
        <v>0</v>
      </c>
    </row>
    <row r="121" spans="1:6" s="14" customFormat="1" ht="12.75">
      <c r="A121" s="146"/>
      <c r="B121" s="13"/>
      <c r="C121" s="19"/>
      <c r="D121" s="25"/>
      <c r="E121" s="39"/>
      <c r="F121" s="38" t="str">
        <f t="shared" si="4"/>
        <v> </v>
      </c>
    </row>
    <row r="122" spans="1:6" s="15" customFormat="1" ht="12.75">
      <c r="A122" s="147"/>
      <c r="B122" s="178" t="str">
        <f>B2</f>
        <v>KOTLARNA</v>
      </c>
      <c r="C122" s="20"/>
      <c r="D122" s="26"/>
      <c r="E122" s="40"/>
      <c r="F122" s="40">
        <f>SUM(F2:F121)</f>
        <v>0</v>
      </c>
    </row>
    <row r="125" ht="12.75">
      <c r="F125" s="38" t="str">
        <f aca="true" t="shared" si="5" ref="F125:F147">IF(D125&lt;&gt;0,D125*E125," ")</f>
        <v> </v>
      </c>
    </row>
    <row r="126" ht="12.75">
      <c r="F126" s="38" t="str">
        <f t="shared" si="5"/>
        <v> </v>
      </c>
    </row>
    <row r="127" ht="12.75">
      <c r="F127" s="38" t="str">
        <f t="shared" si="5"/>
        <v> </v>
      </c>
    </row>
    <row r="128" ht="12.75">
      <c r="F128" s="38" t="str">
        <f t="shared" si="5"/>
        <v> </v>
      </c>
    </row>
    <row r="129" ht="12.75">
      <c r="F129" s="38" t="str">
        <f t="shared" si="5"/>
        <v> </v>
      </c>
    </row>
    <row r="130" ht="12.75">
      <c r="F130" s="38" t="str">
        <f t="shared" si="5"/>
        <v> </v>
      </c>
    </row>
    <row r="131" ht="12.75">
      <c r="F131" s="38" t="str">
        <f t="shared" si="5"/>
        <v> </v>
      </c>
    </row>
    <row r="132" ht="12.75">
      <c r="F132" s="38" t="str">
        <f t="shared" si="5"/>
        <v> </v>
      </c>
    </row>
    <row r="133" ht="12.75">
      <c r="F133" s="38" t="str">
        <f t="shared" si="5"/>
        <v> </v>
      </c>
    </row>
    <row r="134" ht="12.75">
      <c r="F134" s="38" t="str">
        <f t="shared" si="5"/>
        <v> </v>
      </c>
    </row>
    <row r="135" ht="12.75">
      <c r="F135" s="38" t="str">
        <f t="shared" si="5"/>
        <v> </v>
      </c>
    </row>
    <row r="136" ht="12.75">
      <c r="F136" s="38" t="str">
        <f t="shared" si="5"/>
        <v> </v>
      </c>
    </row>
    <row r="137" ht="12.75">
      <c r="F137" s="38" t="str">
        <f t="shared" si="5"/>
        <v> </v>
      </c>
    </row>
    <row r="138" ht="12.75">
      <c r="F138" s="38" t="str">
        <f t="shared" si="5"/>
        <v> </v>
      </c>
    </row>
    <row r="139" ht="12.75">
      <c r="F139" s="38" t="str">
        <f t="shared" si="5"/>
        <v> </v>
      </c>
    </row>
    <row r="140" ht="12.75">
      <c r="F140" s="38" t="str">
        <f t="shared" si="5"/>
        <v> </v>
      </c>
    </row>
    <row r="141" ht="12.75">
      <c r="F141" s="38" t="str">
        <f t="shared" si="5"/>
        <v> </v>
      </c>
    </row>
    <row r="142" ht="12.75">
      <c r="F142" s="38" t="str">
        <f t="shared" si="5"/>
        <v> </v>
      </c>
    </row>
    <row r="143" ht="12.75">
      <c r="F143" s="38" t="str">
        <f t="shared" si="5"/>
        <v> </v>
      </c>
    </row>
    <row r="144" ht="12.75">
      <c r="F144" s="38" t="str">
        <f t="shared" si="5"/>
        <v> </v>
      </c>
    </row>
    <row r="145" ht="12.75">
      <c r="F145" s="38" t="str">
        <f t="shared" si="5"/>
        <v> </v>
      </c>
    </row>
    <row r="146" ht="12.75">
      <c r="F146" s="38" t="str">
        <f t="shared" si="5"/>
        <v> </v>
      </c>
    </row>
    <row r="147" ht="12.75">
      <c r="F147" s="38" t="str">
        <f t="shared" si="5"/>
        <v> </v>
      </c>
    </row>
  </sheetData>
  <sheetProtection/>
  <printOptions/>
  <pageMargins left="0.7874015748031497" right="0.3937007874015748" top="0.5905511811023623" bottom="0.5905511811023623" header="0.1968503937007874" footer="0.1968503937007874"/>
  <pageSetup horizontalDpi="600" verticalDpi="600" orientation="portrait" paperSize="9" r:id="rId1"/>
  <headerFooter alignWithMargins="0">
    <oddHeader>&amp;L             PINSS d.o.o. Nova Gorica</oddHeader>
    <oddFooter>&amp;L             &amp;F&amp;RStran &amp;P (&amp;N)</oddFooter>
  </headerFooter>
</worksheet>
</file>

<file path=xl/worksheets/sheet6.xml><?xml version="1.0" encoding="utf-8"?>
<worksheet xmlns="http://schemas.openxmlformats.org/spreadsheetml/2006/main" xmlns:r="http://schemas.openxmlformats.org/officeDocument/2006/relationships">
  <dimension ref="A1:F146"/>
  <sheetViews>
    <sheetView showZeros="0" view="pageBreakPreview" zoomScale="60" zoomScaleNormal="115" zoomScalePageLayoutView="0" workbookViewId="0" topLeftCell="A1">
      <pane ySplit="1" topLeftCell="BM107" activePane="bottomLeft" state="frozen"/>
      <selection pane="topLeft" activeCell="A1" sqref="A1"/>
      <selection pane="bottomLeft" activeCell="E1" sqref="E1:E16384"/>
    </sheetView>
  </sheetViews>
  <sheetFormatPr defaultColWidth="9.33203125" defaultRowHeight="12.75"/>
  <cols>
    <col min="1" max="1" width="7.83203125" style="47" customWidth="1"/>
    <col min="2" max="2" width="48.83203125" style="3" customWidth="1"/>
    <col min="3" max="3" width="5.83203125" style="21" customWidth="1"/>
    <col min="4" max="4" width="7.83203125" style="27" customWidth="1"/>
    <col min="5" max="6" width="11.83203125" style="38" customWidth="1"/>
    <col min="7" max="16384" width="9.33203125" style="2" customWidth="1"/>
  </cols>
  <sheetData>
    <row r="1" spans="1:6" s="10" customFormat="1" ht="12.75">
      <c r="A1" s="11" t="s">
        <v>104</v>
      </c>
      <c r="B1" s="12" t="s">
        <v>403</v>
      </c>
      <c r="C1" s="23"/>
      <c r="D1" s="28"/>
      <c r="E1" s="37"/>
      <c r="F1" s="37" t="str">
        <f aca="true" t="shared" si="0" ref="F1:F13">IF(D1&lt;&gt;0,D1*E1," ")</f>
        <v> </v>
      </c>
    </row>
    <row r="2" ht="12.75">
      <c r="F2" s="38" t="str">
        <f t="shared" si="0"/>
        <v> </v>
      </c>
    </row>
    <row r="3" spans="1:6" ht="38.25">
      <c r="A3" s="47">
        <f>1</f>
        <v>1</v>
      </c>
      <c r="B3" s="30" t="s">
        <v>423</v>
      </c>
      <c r="F3" s="38" t="str">
        <f t="shared" si="0"/>
        <v> </v>
      </c>
    </row>
    <row r="4" spans="1:6" ht="12.75">
      <c r="A4" s="8" t="s">
        <v>258</v>
      </c>
      <c r="B4" s="48" t="s">
        <v>404</v>
      </c>
      <c r="F4" s="38" t="str">
        <f t="shared" si="0"/>
        <v> </v>
      </c>
    </row>
    <row r="5" spans="1:6" ht="12.75">
      <c r="A5" s="8" t="s">
        <v>267</v>
      </c>
      <c r="B5" s="48" t="s">
        <v>422</v>
      </c>
      <c r="F5" s="38" t="str">
        <f t="shared" si="0"/>
        <v> </v>
      </c>
    </row>
    <row r="6" spans="2:6" ht="12.75">
      <c r="B6" s="48" t="s">
        <v>263</v>
      </c>
      <c r="C6" s="21" t="s">
        <v>252</v>
      </c>
      <c r="D6" s="27">
        <v>1</v>
      </c>
      <c r="F6" s="38">
        <f t="shared" si="0"/>
        <v>0</v>
      </c>
    </row>
    <row r="7" spans="2:6" ht="12.75">
      <c r="B7" s="48"/>
      <c r="F7" s="38" t="str">
        <f t="shared" si="0"/>
        <v> </v>
      </c>
    </row>
    <row r="8" spans="1:6" ht="38.25">
      <c r="A8" s="47">
        <f>1+A3</f>
        <v>2</v>
      </c>
      <c r="B8" s="30" t="s">
        <v>406</v>
      </c>
      <c r="F8" s="38" t="str">
        <f t="shared" si="0"/>
        <v> </v>
      </c>
    </row>
    <row r="9" spans="1:6" ht="12.75">
      <c r="A9" s="7" t="s">
        <v>250</v>
      </c>
      <c r="B9" s="30" t="s">
        <v>212</v>
      </c>
      <c r="F9" s="38" t="str">
        <f t="shared" si="0"/>
        <v> </v>
      </c>
    </row>
    <row r="10" spans="1:6" ht="12.75">
      <c r="A10" s="7" t="s">
        <v>262</v>
      </c>
      <c r="B10" s="30" t="s">
        <v>407</v>
      </c>
      <c r="F10" s="38" t="str">
        <f t="shared" si="0"/>
        <v> </v>
      </c>
    </row>
    <row r="11" spans="1:6" ht="12.75">
      <c r="A11" s="7"/>
      <c r="B11" s="30" t="s">
        <v>408</v>
      </c>
      <c r="F11" s="38" t="str">
        <f t="shared" si="0"/>
        <v> </v>
      </c>
    </row>
    <row r="12" spans="1:6" ht="12.75">
      <c r="A12" s="7"/>
      <c r="B12" s="30" t="s">
        <v>405</v>
      </c>
      <c r="F12" s="38" t="str">
        <f t="shared" si="0"/>
        <v> </v>
      </c>
    </row>
    <row r="13" spans="2:6" ht="12.75">
      <c r="B13" s="30" t="s">
        <v>263</v>
      </c>
      <c r="C13" s="21" t="s">
        <v>252</v>
      </c>
      <c r="D13" s="27">
        <v>1</v>
      </c>
      <c r="F13" s="38">
        <f t="shared" si="0"/>
        <v>0</v>
      </c>
    </row>
    <row r="14" spans="1:6" ht="12.75">
      <c r="A14" s="7"/>
      <c r="B14" s="30"/>
      <c r="F14" s="38" t="str">
        <f>IF(D14&lt;&gt;0,D14*E14," ")</f>
        <v> </v>
      </c>
    </row>
    <row r="15" spans="1:6" ht="38.25">
      <c r="A15" s="47">
        <f>1+A8</f>
        <v>3</v>
      </c>
      <c r="B15" s="30" t="s">
        <v>409</v>
      </c>
      <c r="F15" s="38" t="str">
        <f aca="true" t="shared" si="1" ref="F15:F52">IF(D15&lt;&gt;0,D15*E15," ")</f>
        <v> </v>
      </c>
    </row>
    <row r="16" spans="1:6" ht="12.75">
      <c r="A16" s="7" t="s">
        <v>250</v>
      </c>
      <c r="B16" s="3" t="s">
        <v>297</v>
      </c>
      <c r="F16" s="38" t="str">
        <f t="shared" si="1"/>
        <v> </v>
      </c>
    </row>
    <row r="17" spans="1:6" ht="12.75">
      <c r="A17" s="7" t="s">
        <v>262</v>
      </c>
      <c r="B17" s="3" t="s">
        <v>410</v>
      </c>
      <c r="F17" s="38" t="str">
        <f t="shared" si="1"/>
        <v> </v>
      </c>
    </row>
    <row r="18" spans="1:6" ht="12.75">
      <c r="A18" s="7"/>
      <c r="B18" s="3" t="s">
        <v>424</v>
      </c>
      <c r="F18" s="38" t="str">
        <f t="shared" si="1"/>
        <v> </v>
      </c>
    </row>
    <row r="19" spans="1:6" ht="12.75">
      <c r="A19" s="7"/>
      <c r="B19" s="3" t="s">
        <v>425</v>
      </c>
      <c r="F19" s="38" t="str">
        <f t="shared" si="1"/>
        <v> </v>
      </c>
    </row>
    <row r="20" spans="2:6" ht="12.75">
      <c r="B20" s="3" t="s">
        <v>261</v>
      </c>
      <c r="F20" s="38" t="str">
        <f t="shared" si="1"/>
        <v> </v>
      </c>
    </row>
    <row r="21" spans="2:6" ht="12.75">
      <c r="B21" s="3" t="s">
        <v>351</v>
      </c>
      <c r="C21" s="21" t="s">
        <v>252</v>
      </c>
      <c r="D21" s="27">
        <v>1</v>
      </c>
      <c r="F21" s="38">
        <f t="shared" si="1"/>
        <v>0</v>
      </c>
    </row>
    <row r="22" ht="12.75">
      <c r="F22" s="38" t="str">
        <f t="shared" si="1"/>
        <v> </v>
      </c>
    </row>
    <row r="23" spans="1:6" ht="25.5">
      <c r="A23" s="47">
        <f>1+A15</f>
        <v>4</v>
      </c>
      <c r="B23" s="3" t="s">
        <v>224</v>
      </c>
      <c r="F23" s="38" t="str">
        <f t="shared" si="1"/>
        <v> </v>
      </c>
    </row>
    <row r="24" spans="1:6" ht="12.75">
      <c r="A24" s="7" t="s">
        <v>250</v>
      </c>
      <c r="B24" s="3" t="s">
        <v>297</v>
      </c>
      <c r="F24" s="38" t="str">
        <f t="shared" si="1"/>
        <v> </v>
      </c>
    </row>
    <row r="25" spans="1:6" ht="12.75">
      <c r="A25" s="7" t="s">
        <v>262</v>
      </c>
      <c r="B25" s="3" t="s">
        <v>350</v>
      </c>
      <c r="F25" s="38" t="str">
        <f t="shared" si="1"/>
        <v> </v>
      </c>
    </row>
    <row r="26" spans="1:6" ht="12.75">
      <c r="A26" s="7"/>
      <c r="B26" s="3" t="s">
        <v>426</v>
      </c>
      <c r="F26" s="38" t="str">
        <f t="shared" si="1"/>
        <v> </v>
      </c>
    </row>
    <row r="27" spans="1:6" ht="12.75">
      <c r="A27" s="7"/>
      <c r="B27" s="3" t="s">
        <v>427</v>
      </c>
      <c r="F27" s="38" t="str">
        <f t="shared" si="1"/>
        <v> </v>
      </c>
    </row>
    <row r="28" spans="2:6" ht="12.75">
      <c r="B28" s="3" t="s">
        <v>235</v>
      </c>
      <c r="F28" s="38" t="str">
        <f t="shared" si="1"/>
        <v> </v>
      </c>
    </row>
    <row r="29" spans="2:6" ht="12.75">
      <c r="B29" s="3" t="s">
        <v>411</v>
      </c>
      <c r="C29" s="21" t="s">
        <v>252</v>
      </c>
      <c r="D29" s="27">
        <v>1</v>
      </c>
      <c r="F29" s="38">
        <f t="shared" si="1"/>
        <v>0</v>
      </c>
    </row>
    <row r="30" ht="12.75">
      <c r="F30" s="38" t="str">
        <f t="shared" si="1"/>
        <v> </v>
      </c>
    </row>
    <row r="31" spans="1:6" ht="12.75">
      <c r="A31" s="7" t="s">
        <v>262</v>
      </c>
      <c r="B31" s="3" t="s">
        <v>350</v>
      </c>
      <c r="F31" s="38" t="str">
        <f aca="true" t="shared" si="2" ref="F31:F36">IF(D31&lt;&gt;0,D31*E31," ")</f>
        <v> </v>
      </c>
    </row>
    <row r="32" spans="1:6" ht="12.75">
      <c r="A32" s="7"/>
      <c r="B32" s="3" t="s">
        <v>428</v>
      </c>
      <c r="F32" s="38" t="str">
        <f t="shared" si="2"/>
        <v> </v>
      </c>
    </row>
    <row r="33" spans="1:6" ht="12.75">
      <c r="A33" s="7"/>
      <c r="B33" s="3" t="s">
        <v>429</v>
      </c>
      <c r="F33" s="38" t="str">
        <f t="shared" si="2"/>
        <v> </v>
      </c>
    </row>
    <row r="34" spans="2:6" ht="12.75">
      <c r="B34" s="3" t="s">
        <v>235</v>
      </c>
      <c r="F34" s="38" t="str">
        <f t="shared" si="2"/>
        <v> </v>
      </c>
    </row>
    <row r="35" spans="2:6" ht="12.75">
      <c r="B35" s="3" t="s">
        <v>411</v>
      </c>
      <c r="C35" s="21" t="s">
        <v>252</v>
      </c>
      <c r="D35" s="27">
        <v>1</v>
      </c>
      <c r="F35" s="38">
        <f t="shared" si="2"/>
        <v>0</v>
      </c>
    </row>
    <row r="36" ht="12.75">
      <c r="F36" s="38" t="str">
        <f t="shared" si="2"/>
        <v> </v>
      </c>
    </row>
    <row r="37" spans="1:6" ht="38.25">
      <c r="A37" s="47">
        <f>1+A23</f>
        <v>5</v>
      </c>
      <c r="B37" s="3" t="s">
        <v>192</v>
      </c>
      <c r="F37" s="38" t="str">
        <f t="shared" si="1"/>
        <v> </v>
      </c>
    </row>
    <row r="38" spans="1:6" ht="12.75">
      <c r="A38" s="7" t="s">
        <v>250</v>
      </c>
      <c r="F38" s="38" t="str">
        <f t="shared" si="1"/>
        <v> </v>
      </c>
    </row>
    <row r="39" spans="1:6" ht="12.75">
      <c r="A39" s="7" t="s">
        <v>262</v>
      </c>
      <c r="B39" s="3" t="s">
        <v>208</v>
      </c>
      <c r="C39" s="21" t="s">
        <v>252</v>
      </c>
      <c r="D39" s="27">
        <v>6</v>
      </c>
      <c r="F39" s="38">
        <f>IF(D39&lt;&gt;0,D39*E39," ")</f>
        <v>0</v>
      </c>
    </row>
    <row r="40" spans="1:6" ht="12.75">
      <c r="A40" s="7" t="s">
        <v>262</v>
      </c>
      <c r="B40" s="3" t="s">
        <v>352</v>
      </c>
      <c r="C40" s="21" t="s">
        <v>252</v>
      </c>
      <c r="D40" s="27">
        <v>1</v>
      </c>
      <c r="F40" s="38">
        <f>IF(D40&lt;&gt;0,D40*E40," ")</f>
        <v>0</v>
      </c>
    </row>
    <row r="41" spans="1:6" ht="12.75">
      <c r="A41" s="7" t="s">
        <v>262</v>
      </c>
      <c r="B41" s="3" t="s">
        <v>412</v>
      </c>
      <c r="C41" s="21" t="s">
        <v>252</v>
      </c>
      <c r="D41" s="27">
        <v>3</v>
      </c>
      <c r="F41" s="38">
        <f t="shared" si="1"/>
        <v>0</v>
      </c>
    </row>
    <row r="42" spans="1:6" ht="12.75">
      <c r="A42" s="7" t="s">
        <v>262</v>
      </c>
      <c r="B42" s="3" t="s">
        <v>377</v>
      </c>
      <c r="C42" s="21" t="s">
        <v>252</v>
      </c>
      <c r="D42" s="27">
        <v>2</v>
      </c>
      <c r="F42" s="38">
        <f>IF(D42&lt;&gt;0,D42*E42," ")</f>
        <v>0</v>
      </c>
    </row>
    <row r="43" ht="12.75">
      <c r="F43" s="38" t="str">
        <f t="shared" si="1"/>
        <v> </v>
      </c>
    </row>
    <row r="44" spans="1:6" ht="51">
      <c r="A44" s="47">
        <f>1+A37</f>
        <v>6</v>
      </c>
      <c r="B44" s="3" t="s">
        <v>413</v>
      </c>
      <c r="F44" s="38" t="str">
        <f>IF(D44&lt;&gt;0,D44*E44," ")</f>
        <v> </v>
      </c>
    </row>
    <row r="45" spans="1:6" ht="12.75">
      <c r="A45" s="7" t="s">
        <v>250</v>
      </c>
      <c r="F45" s="38" t="str">
        <f>IF(D45&lt;&gt;0,D45*E45," ")</f>
        <v> </v>
      </c>
    </row>
    <row r="46" spans="1:6" ht="12.75">
      <c r="A46" s="7" t="s">
        <v>262</v>
      </c>
      <c r="B46" s="3" t="s">
        <v>412</v>
      </c>
      <c r="C46" s="21" t="s">
        <v>252</v>
      </c>
      <c r="D46" s="27">
        <v>1</v>
      </c>
      <c r="F46" s="38">
        <f>IF(D46&lt;&gt;0,D46*E46," ")</f>
        <v>0</v>
      </c>
    </row>
    <row r="47" ht="12.75">
      <c r="F47" s="38" t="str">
        <f>IF(D47&lt;&gt;0,D47*E47," ")</f>
        <v> </v>
      </c>
    </row>
    <row r="48" spans="1:6" ht="38.25">
      <c r="A48" s="47">
        <f>1+A44</f>
        <v>7</v>
      </c>
      <c r="B48" s="3" t="s">
        <v>353</v>
      </c>
      <c r="F48" s="38" t="str">
        <f t="shared" si="1"/>
        <v> </v>
      </c>
    </row>
    <row r="49" spans="1:6" ht="12.75">
      <c r="A49" s="7" t="s">
        <v>250</v>
      </c>
      <c r="F49" s="38" t="str">
        <f t="shared" si="1"/>
        <v> </v>
      </c>
    </row>
    <row r="50" spans="1:6" ht="12.75">
      <c r="A50" s="7" t="s">
        <v>262</v>
      </c>
      <c r="B50" s="3" t="s">
        <v>207</v>
      </c>
      <c r="C50" s="21" t="s">
        <v>252</v>
      </c>
      <c r="D50" s="27">
        <v>2</v>
      </c>
      <c r="F50" s="38">
        <f>IF(D50&lt;&gt;0,D50*E50," ")</f>
        <v>0</v>
      </c>
    </row>
    <row r="51" spans="1:6" ht="12.75">
      <c r="A51" s="7" t="s">
        <v>262</v>
      </c>
      <c r="B51" s="3" t="s">
        <v>398</v>
      </c>
      <c r="C51" s="21" t="s">
        <v>252</v>
      </c>
      <c r="D51" s="27">
        <v>1</v>
      </c>
      <c r="F51" s="38">
        <f t="shared" si="1"/>
        <v>0</v>
      </c>
    </row>
    <row r="52" ht="12.75">
      <c r="F52" s="38" t="str">
        <f t="shared" si="1"/>
        <v> </v>
      </c>
    </row>
    <row r="53" spans="1:6" ht="38.25">
      <c r="A53" s="47">
        <f>1+A48</f>
        <v>8</v>
      </c>
      <c r="B53" s="3" t="s">
        <v>430</v>
      </c>
      <c r="D53" s="17"/>
      <c r="E53" s="17"/>
      <c r="F53" s="44"/>
    </row>
    <row r="54" spans="1:6" ht="12.75">
      <c r="A54" s="7" t="s">
        <v>250</v>
      </c>
      <c r="D54" s="17"/>
      <c r="E54" s="17"/>
      <c r="F54" s="44"/>
    </row>
    <row r="55" spans="1:6" ht="12.75">
      <c r="A55" s="7" t="s">
        <v>262</v>
      </c>
      <c r="B55" s="3" t="s">
        <v>208</v>
      </c>
      <c r="C55" s="21" t="s">
        <v>252</v>
      </c>
      <c r="D55" s="135">
        <v>2</v>
      </c>
      <c r="E55" s="44"/>
      <c r="F55" s="44">
        <f>+D55*E55</f>
        <v>0</v>
      </c>
    </row>
    <row r="56" spans="1:6" ht="12.75">
      <c r="A56" s="7" t="s">
        <v>262</v>
      </c>
      <c r="B56" s="3" t="s">
        <v>398</v>
      </c>
      <c r="C56" s="21" t="s">
        <v>252</v>
      </c>
      <c r="D56" s="135">
        <v>1</v>
      </c>
      <c r="E56" s="44"/>
      <c r="F56" s="44">
        <f>+D56*E56</f>
        <v>0</v>
      </c>
    </row>
    <row r="57" spans="4:6" ht="12.75">
      <c r="D57" s="17"/>
      <c r="E57" s="17"/>
      <c r="F57" s="44"/>
    </row>
    <row r="58" spans="1:6" ht="38.25">
      <c r="A58" s="47">
        <f>1+A53</f>
        <v>9</v>
      </c>
      <c r="B58" s="3" t="s">
        <v>216</v>
      </c>
      <c r="F58" s="38" t="str">
        <f aca="true" t="shared" si="3" ref="F58:F120">IF(D58&lt;&gt;0,D58*E58," ")</f>
        <v> </v>
      </c>
    </row>
    <row r="59" spans="1:6" ht="12.75">
      <c r="A59" s="7" t="s">
        <v>250</v>
      </c>
      <c r="F59" s="38" t="str">
        <f t="shared" si="3"/>
        <v> </v>
      </c>
    </row>
    <row r="60" spans="1:6" ht="12.75">
      <c r="A60" s="7" t="s">
        <v>262</v>
      </c>
      <c r="B60" s="3" t="s">
        <v>209</v>
      </c>
      <c r="C60" s="21" t="s">
        <v>252</v>
      </c>
      <c r="D60" s="135">
        <v>2</v>
      </c>
      <c r="F60" s="38">
        <f t="shared" si="3"/>
        <v>0</v>
      </c>
    </row>
    <row r="61" ht="12.75">
      <c r="F61" s="38" t="str">
        <f t="shared" si="3"/>
        <v> </v>
      </c>
    </row>
    <row r="62" spans="1:6" ht="25.5">
      <c r="A62" s="47">
        <f>1+A58</f>
        <v>10</v>
      </c>
      <c r="B62" s="3" t="s">
        <v>354</v>
      </c>
      <c r="F62" s="38" t="str">
        <f t="shared" si="3"/>
        <v> </v>
      </c>
    </row>
    <row r="63" spans="1:6" ht="12.75">
      <c r="A63" s="7" t="s">
        <v>250</v>
      </c>
      <c r="F63" s="38" t="str">
        <f t="shared" si="3"/>
        <v> </v>
      </c>
    </row>
    <row r="64" spans="1:6" ht="12.75">
      <c r="A64" s="7" t="s">
        <v>262</v>
      </c>
      <c r="B64" s="3" t="s">
        <v>161</v>
      </c>
      <c r="F64" s="38" t="str">
        <f t="shared" si="3"/>
        <v> </v>
      </c>
    </row>
    <row r="65" spans="2:6" ht="12.75">
      <c r="B65" s="3" t="s">
        <v>255</v>
      </c>
      <c r="C65" s="21" t="s">
        <v>252</v>
      </c>
      <c r="D65" s="27">
        <v>8</v>
      </c>
      <c r="F65" s="38">
        <f t="shared" si="3"/>
        <v>0</v>
      </c>
    </row>
    <row r="66" ht="12.75">
      <c r="F66" s="38" t="str">
        <f t="shared" si="3"/>
        <v> </v>
      </c>
    </row>
    <row r="67" spans="1:6" ht="25.5">
      <c r="A67" s="47">
        <f>1+A62</f>
        <v>11</v>
      </c>
      <c r="B67" s="3" t="s">
        <v>414</v>
      </c>
      <c r="F67" s="38" t="str">
        <f t="shared" si="3"/>
        <v> </v>
      </c>
    </row>
    <row r="68" spans="1:6" ht="12.75">
      <c r="A68" s="7" t="s">
        <v>250</v>
      </c>
      <c r="F68" s="38" t="str">
        <f t="shared" si="3"/>
        <v> </v>
      </c>
    </row>
    <row r="69" spans="1:6" ht="12.75">
      <c r="A69" s="7" t="s">
        <v>262</v>
      </c>
      <c r="B69" s="3" t="s">
        <v>195</v>
      </c>
      <c r="F69" s="38" t="str">
        <f t="shared" si="3"/>
        <v> </v>
      </c>
    </row>
    <row r="70" spans="2:6" ht="12.75">
      <c r="B70" s="3" t="s">
        <v>255</v>
      </c>
      <c r="C70" s="21" t="s">
        <v>252</v>
      </c>
      <c r="D70" s="27">
        <v>1</v>
      </c>
      <c r="F70" s="38">
        <f t="shared" si="3"/>
        <v>0</v>
      </c>
    </row>
    <row r="71" ht="12.75">
      <c r="F71" s="38" t="str">
        <f t="shared" si="3"/>
        <v> </v>
      </c>
    </row>
    <row r="72" spans="1:6" ht="25.5">
      <c r="A72" s="47">
        <f>1+A67</f>
        <v>12</v>
      </c>
      <c r="B72" s="3" t="s">
        <v>355</v>
      </c>
      <c r="F72" s="38" t="str">
        <f t="shared" si="3"/>
        <v> </v>
      </c>
    </row>
    <row r="73" spans="1:6" ht="12.75">
      <c r="A73" s="7" t="s">
        <v>250</v>
      </c>
      <c r="F73" s="38" t="str">
        <f t="shared" si="3"/>
        <v> </v>
      </c>
    </row>
    <row r="74" spans="1:6" ht="12.75">
      <c r="A74" s="7" t="s">
        <v>262</v>
      </c>
      <c r="B74" s="3" t="s">
        <v>356</v>
      </c>
      <c r="F74" s="38" t="str">
        <f t="shared" si="3"/>
        <v> </v>
      </c>
    </row>
    <row r="75" spans="2:6" ht="12.75">
      <c r="B75" s="3" t="s">
        <v>357</v>
      </c>
      <c r="C75" s="21" t="s">
        <v>252</v>
      </c>
      <c r="D75" s="27">
        <v>2</v>
      </c>
      <c r="F75" s="38">
        <f t="shared" si="3"/>
        <v>0</v>
      </c>
    </row>
    <row r="77" spans="1:5" ht="25.5">
      <c r="A77" s="47">
        <f>1+A72</f>
        <v>13</v>
      </c>
      <c r="B77" s="3" t="s">
        <v>217</v>
      </c>
      <c r="E77" s="27"/>
    </row>
    <row r="78" spans="1:5" ht="12.75">
      <c r="A78" s="7" t="s">
        <v>250</v>
      </c>
      <c r="B78" s="3" t="s">
        <v>171</v>
      </c>
      <c r="E78" s="27"/>
    </row>
    <row r="79" spans="1:6" ht="12.75">
      <c r="A79" s="7" t="s">
        <v>262</v>
      </c>
      <c r="B79" s="3" t="s">
        <v>213</v>
      </c>
      <c r="C79" s="21" t="s">
        <v>252</v>
      </c>
      <c r="D79" s="27">
        <v>4</v>
      </c>
      <c r="E79" s="193"/>
      <c r="F79" s="38">
        <f t="shared" si="3"/>
        <v>0</v>
      </c>
    </row>
    <row r="80" spans="5:6" ht="12.75">
      <c r="E80" s="27"/>
      <c r="F80" s="44"/>
    </row>
    <row r="81" spans="1:6" ht="76.5">
      <c r="A81" s="47">
        <f>1+A77</f>
        <v>14</v>
      </c>
      <c r="B81" s="3" t="s">
        <v>415</v>
      </c>
      <c r="F81" s="38" t="str">
        <f t="shared" si="3"/>
        <v> </v>
      </c>
    </row>
    <row r="82" spans="1:6" ht="12.75">
      <c r="A82" s="7" t="s">
        <v>262</v>
      </c>
      <c r="B82" s="3" t="s">
        <v>431</v>
      </c>
      <c r="F82" s="38" t="str">
        <f t="shared" si="3"/>
        <v> </v>
      </c>
    </row>
    <row r="83" spans="2:6" ht="12.75">
      <c r="B83" s="3" t="s">
        <v>416</v>
      </c>
      <c r="F83" s="38" t="str">
        <f t="shared" si="3"/>
        <v> </v>
      </c>
    </row>
    <row r="84" spans="2:6" ht="12.75">
      <c r="B84" s="3" t="s">
        <v>432</v>
      </c>
      <c r="F84" s="38" t="str">
        <f t="shared" si="3"/>
        <v> </v>
      </c>
    </row>
    <row r="85" spans="2:6" ht="12.75">
      <c r="B85" s="3" t="s">
        <v>433</v>
      </c>
      <c r="F85" s="38" t="str">
        <f t="shared" si="3"/>
        <v> </v>
      </c>
    </row>
    <row r="86" spans="1:6" ht="12.75">
      <c r="A86" s="8"/>
      <c r="B86" s="3" t="s">
        <v>417</v>
      </c>
      <c r="C86" s="21" t="s">
        <v>252</v>
      </c>
      <c r="D86" s="27">
        <v>2</v>
      </c>
      <c r="F86" s="38">
        <f t="shared" si="3"/>
        <v>0</v>
      </c>
    </row>
    <row r="87" ht="12.75">
      <c r="F87" s="38" t="str">
        <f t="shared" si="3"/>
        <v> </v>
      </c>
    </row>
    <row r="88" spans="1:6" ht="63.75">
      <c r="A88" s="47">
        <f>1+A81</f>
        <v>15</v>
      </c>
      <c r="B88" s="3" t="s">
        <v>418</v>
      </c>
      <c r="C88" s="71"/>
      <c r="D88" s="42"/>
      <c r="E88" s="72"/>
      <c r="F88" s="38" t="str">
        <f t="shared" si="3"/>
        <v> </v>
      </c>
    </row>
    <row r="89" spans="1:6" ht="12.75">
      <c r="A89" s="7" t="s">
        <v>250</v>
      </c>
      <c r="B89" s="3" t="s">
        <v>331</v>
      </c>
      <c r="C89" s="71"/>
      <c r="D89" s="42"/>
      <c r="E89" s="72"/>
      <c r="F89" s="38" t="str">
        <f t="shared" si="3"/>
        <v> </v>
      </c>
    </row>
    <row r="90" spans="1:6" ht="12.75">
      <c r="A90" s="7" t="s">
        <v>262</v>
      </c>
      <c r="B90" s="3" t="s">
        <v>419</v>
      </c>
      <c r="C90" s="21" t="s">
        <v>257</v>
      </c>
      <c r="D90" s="27">
        <v>3</v>
      </c>
      <c r="F90" s="38">
        <f t="shared" si="3"/>
        <v>0</v>
      </c>
    </row>
    <row r="91" ht="12.75">
      <c r="F91" s="38" t="str">
        <f t="shared" si="3"/>
        <v> </v>
      </c>
    </row>
    <row r="92" spans="1:6" ht="51">
      <c r="A92" s="47">
        <f>1+A88</f>
        <v>16</v>
      </c>
      <c r="B92" s="3" t="s">
        <v>152</v>
      </c>
      <c r="F92" s="38" t="str">
        <f t="shared" si="3"/>
        <v> </v>
      </c>
    </row>
    <row r="93" spans="1:6" ht="12.75">
      <c r="A93" s="8" t="s">
        <v>267</v>
      </c>
      <c r="B93" s="3" t="s">
        <v>358</v>
      </c>
      <c r="C93" s="21" t="s">
        <v>254</v>
      </c>
      <c r="D93" s="27">
        <v>12</v>
      </c>
      <c r="F93" s="38">
        <f t="shared" si="3"/>
        <v>0</v>
      </c>
    </row>
    <row r="94" spans="1:6" ht="12.75">
      <c r="A94" s="8" t="s">
        <v>267</v>
      </c>
      <c r="B94" s="3" t="s">
        <v>326</v>
      </c>
      <c r="C94" s="21" t="s">
        <v>254</v>
      </c>
      <c r="D94" s="27">
        <v>18</v>
      </c>
      <c r="F94" s="38">
        <f t="shared" si="3"/>
        <v>0</v>
      </c>
    </row>
    <row r="95" spans="1:6" ht="12.75">
      <c r="A95" s="8" t="s">
        <v>267</v>
      </c>
      <c r="B95" s="3" t="s">
        <v>229</v>
      </c>
      <c r="C95" s="21" t="s">
        <v>254</v>
      </c>
      <c r="D95" s="27">
        <v>32</v>
      </c>
      <c r="F95" s="38">
        <f t="shared" si="3"/>
        <v>0</v>
      </c>
    </row>
    <row r="96" spans="1:6" ht="12.75">
      <c r="A96" s="8" t="s">
        <v>267</v>
      </c>
      <c r="B96" s="3" t="s">
        <v>378</v>
      </c>
      <c r="C96" s="21" t="s">
        <v>254</v>
      </c>
      <c r="D96" s="27">
        <v>68</v>
      </c>
      <c r="F96" s="38">
        <f t="shared" si="3"/>
        <v>0</v>
      </c>
    </row>
    <row r="97" ht="12.75">
      <c r="F97" s="38" t="str">
        <f t="shared" si="3"/>
        <v> </v>
      </c>
    </row>
    <row r="98" spans="1:6" ht="63.75">
      <c r="A98" s="47">
        <f>1+A92</f>
        <v>17</v>
      </c>
      <c r="B98" s="3" t="s">
        <v>364</v>
      </c>
      <c r="F98" s="38" t="str">
        <f t="shared" si="3"/>
        <v> </v>
      </c>
    </row>
    <row r="99" spans="1:6" ht="12.75">
      <c r="A99" s="7" t="s">
        <v>262</v>
      </c>
      <c r="B99" s="3" t="s">
        <v>365</v>
      </c>
      <c r="C99" s="21" t="s">
        <v>257</v>
      </c>
      <c r="D99" s="27">
        <v>7</v>
      </c>
      <c r="F99" s="38">
        <f t="shared" si="3"/>
        <v>0</v>
      </c>
    </row>
    <row r="100" ht="12.75">
      <c r="F100" s="38" t="str">
        <f t="shared" si="3"/>
        <v> </v>
      </c>
    </row>
    <row r="101" spans="1:6" ht="63.75">
      <c r="A101" s="47">
        <f>1+A98</f>
        <v>18</v>
      </c>
      <c r="B101" s="3" t="s">
        <v>434</v>
      </c>
      <c r="F101" s="38" t="str">
        <f t="shared" si="3"/>
        <v> </v>
      </c>
    </row>
    <row r="102" spans="1:6" ht="12.75">
      <c r="A102" s="7" t="s">
        <v>250</v>
      </c>
      <c r="B102" s="3" t="s">
        <v>331</v>
      </c>
      <c r="F102" s="38" t="str">
        <f t="shared" si="3"/>
        <v> </v>
      </c>
    </row>
    <row r="103" spans="1:6" ht="12.75">
      <c r="A103" s="7" t="s">
        <v>262</v>
      </c>
      <c r="B103" s="3" t="s">
        <v>435</v>
      </c>
      <c r="C103" s="21" t="s">
        <v>254</v>
      </c>
      <c r="D103" s="27">
        <v>58</v>
      </c>
      <c r="F103" s="38">
        <f t="shared" si="3"/>
        <v>0</v>
      </c>
    </row>
    <row r="104" ht="12.75">
      <c r="A104" s="7"/>
    </row>
    <row r="105" spans="1:6" ht="89.25">
      <c r="A105" s="47">
        <f>1+A101</f>
        <v>19</v>
      </c>
      <c r="B105" s="3" t="s">
        <v>169</v>
      </c>
      <c r="C105" s="21" t="s">
        <v>253</v>
      </c>
      <c r="D105" s="27">
        <v>75</v>
      </c>
      <c r="F105" s="38">
        <f t="shared" si="3"/>
        <v>0</v>
      </c>
    </row>
    <row r="106" ht="12.75">
      <c r="F106" s="38" t="str">
        <f t="shared" si="3"/>
        <v> </v>
      </c>
    </row>
    <row r="107" spans="1:6" s="75" customFormat="1" ht="51">
      <c r="A107" s="165">
        <f>1+A105</f>
        <v>20</v>
      </c>
      <c r="B107" s="167" t="s">
        <v>420</v>
      </c>
      <c r="C107" s="88"/>
      <c r="D107" s="73"/>
      <c r="E107" s="74"/>
      <c r="F107" s="74" t="str">
        <f t="shared" si="3"/>
        <v> </v>
      </c>
    </row>
    <row r="108" spans="1:6" s="75" customFormat="1" ht="12.75">
      <c r="A108" s="76" t="s">
        <v>262</v>
      </c>
      <c r="B108" s="77" t="s">
        <v>363</v>
      </c>
      <c r="C108" s="78" t="s">
        <v>257</v>
      </c>
      <c r="D108" s="73">
        <v>6</v>
      </c>
      <c r="E108" s="74"/>
      <c r="F108" s="74">
        <f>IF(D108&lt;&gt;0,D108*E108," ")</f>
        <v>0</v>
      </c>
    </row>
    <row r="109" ht="12.75">
      <c r="F109" s="38" t="str">
        <f t="shared" si="3"/>
        <v> </v>
      </c>
    </row>
    <row r="110" spans="1:6" ht="25.5">
      <c r="A110" s="47">
        <f>1+A107</f>
        <v>21</v>
      </c>
      <c r="B110" s="3" t="s">
        <v>421</v>
      </c>
      <c r="C110" s="21" t="s">
        <v>252</v>
      </c>
      <c r="D110" s="27">
        <v>8</v>
      </c>
      <c r="F110" s="38">
        <f t="shared" si="3"/>
        <v>0</v>
      </c>
    </row>
    <row r="111" ht="12.75">
      <c r="F111" s="38" t="str">
        <f t="shared" si="3"/>
        <v> </v>
      </c>
    </row>
    <row r="112" spans="1:6" ht="25.5">
      <c r="A112" s="47">
        <f>1+A110</f>
        <v>22</v>
      </c>
      <c r="B112" s="3" t="s">
        <v>366</v>
      </c>
      <c r="F112" s="38" t="str">
        <f t="shared" si="3"/>
        <v> </v>
      </c>
    </row>
    <row r="113" spans="1:6" ht="12.75">
      <c r="A113" s="7" t="s">
        <v>262</v>
      </c>
      <c r="B113" s="3" t="s">
        <v>367</v>
      </c>
      <c r="C113" s="21" t="s">
        <v>252</v>
      </c>
      <c r="D113" s="27">
        <v>4</v>
      </c>
      <c r="F113" s="38">
        <f t="shared" si="3"/>
        <v>0</v>
      </c>
    </row>
    <row r="114" spans="1:6" ht="12.75">
      <c r="A114" s="7" t="s">
        <v>262</v>
      </c>
      <c r="B114" s="3" t="s">
        <v>368</v>
      </c>
      <c r="C114" s="21" t="s">
        <v>252</v>
      </c>
      <c r="D114" s="27">
        <v>4</v>
      </c>
      <c r="F114" s="38">
        <f t="shared" si="3"/>
        <v>0</v>
      </c>
    </row>
    <row r="115" spans="1:6" ht="12.75">
      <c r="A115" s="8"/>
      <c r="F115" s="38" t="str">
        <f t="shared" si="3"/>
        <v> </v>
      </c>
    </row>
    <row r="116" spans="1:6" ht="51">
      <c r="A116" s="47">
        <f>1+A112</f>
        <v>23</v>
      </c>
      <c r="B116" s="3" t="s">
        <v>369</v>
      </c>
      <c r="F116" s="38" t="str">
        <f t="shared" si="3"/>
        <v> </v>
      </c>
    </row>
    <row r="117" spans="1:6" ht="12.75">
      <c r="A117" s="7" t="s">
        <v>262</v>
      </c>
      <c r="B117" s="3" t="s">
        <v>370</v>
      </c>
      <c r="C117" s="21" t="s">
        <v>252</v>
      </c>
      <c r="D117" s="27">
        <v>1</v>
      </c>
      <c r="F117" s="38">
        <f t="shared" si="3"/>
        <v>0</v>
      </c>
    </row>
    <row r="118" ht="12.75">
      <c r="F118" s="38" t="str">
        <f t="shared" si="3"/>
        <v> </v>
      </c>
    </row>
    <row r="119" spans="1:6" ht="38.25">
      <c r="A119" s="47">
        <f>1+A116</f>
        <v>24</v>
      </c>
      <c r="B119" s="3" t="s">
        <v>153</v>
      </c>
      <c r="C119" s="21" t="s">
        <v>252</v>
      </c>
      <c r="D119" s="27">
        <v>1</v>
      </c>
      <c r="F119" s="38">
        <f t="shared" si="3"/>
        <v>0</v>
      </c>
    </row>
    <row r="120" spans="1:6" s="14" customFormat="1" ht="12.75">
      <c r="A120" s="146"/>
      <c r="B120" s="13"/>
      <c r="C120" s="19"/>
      <c r="D120" s="25"/>
      <c r="E120" s="39"/>
      <c r="F120" s="38" t="str">
        <f t="shared" si="3"/>
        <v> </v>
      </c>
    </row>
    <row r="121" spans="1:6" s="15" customFormat="1" ht="12.75">
      <c r="A121" s="147"/>
      <c r="B121" s="178" t="str">
        <f>B1</f>
        <v>TOPLOTNA POSTAJA</v>
      </c>
      <c r="C121" s="20"/>
      <c r="D121" s="26"/>
      <c r="E121" s="40"/>
      <c r="F121" s="40">
        <f>SUM(F1:F120)</f>
        <v>0</v>
      </c>
    </row>
    <row r="122" ht="12.75">
      <c r="F122" s="38" t="str">
        <f aca="true" t="shared" si="4" ref="F122:F146">IF(D122&lt;&gt;0,D122*E122," ")</f>
        <v> </v>
      </c>
    </row>
    <row r="124" ht="12.75">
      <c r="F124" s="38" t="str">
        <f t="shared" si="4"/>
        <v> </v>
      </c>
    </row>
    <row r="125" ht="12.75">
      <c r="F125" s="38" t="str">
        <f t="shared" si="4"/>
        <v> </v>
      </c>
    </row>
    <row r="126" ht="12.75">
      <c r="F126" s="38" t="str">
        <f t="shared" si="4"/>
        <v> </v>
      </c>
    </row>
    <row r="127" ht="12.75">
      <c r="F127" s="38" t="str">
        <f t="shared" si="4"/>
        <v> </v>
      </c>
    </row>
    <row r="128" ht="12.75">
      <c r="F128" s="38" t="str">
        <f t="shared" si="4"/>
        <v> </v>
      </c>
    </row>
    <row r="129" ht="12.75">
      <c r="F129" s="38" t="str">
        <f t="shared" si="4"/>
        <v> </v>
      </c>
    </row>
    <row r="130" ht="12.75">
      <c r="F130" s="38" t="str">
        <f t="shared" si="4"/>
        <v> </v>
      </c>
    </row>
    <row r="131" ht="12.75">
      <c r="F131" s="38" t="str">
        <f t="shared" si="4"/>
        <v> </v>
      </c>
    </row>
    <row r="132" ht="12.75">
      <c r="F132" s="38" t="str">
        <f t="shared" si="4"/>
        <v> </v>
      </c>
    </row>
    <row r="133" ht="12.75">
      <c r="F133" s="38" t="str">
        <f t="shared" si="4"/>
        <v> </v>
      </c>
    </row>
    <row r="134" ht="12.75">
      <c r="F134" s="38" t="str">
        <f t="shared" si="4"/>
        <v> </v>
      </c>
    </row>
    <row r="135" ht="12.75">
      <c r="F135" s="38" t="str">
        <f t="shared" si="4"/>
        <v> </v>
      </c>
    </row>
    <row r="136" ht="12.75">
      <c r="F136" s="38" t="str">
        <f t="shared" si="4"/>
        <v> </v>
      </c>
    </row>
    <row r="137" ht="12.75">
      <c r="F137" s="38" t="str">
        <f t="shared" si="4"/>
        <v> </v>
      </c>
    </row>
    <row r="138" ht="12.75">
      <c r="F138" s="38" t="str">
        <f t="shared" si="4"/>
        <v> </v>
      </c>
    </row>
    <row r="139" ht="12.75">
      <c r="F139" s="38" t="str">
        <f t="shared" si="4"/>
        <v> </v>
      </c>
    </row>
    <row r="140" ht="12.75">
      <c r="F140" s="38" t="str">
        <f t="shared" si="4"/>
        <v> </v>
      </c>
    </row>
    <row r="141" ht="12.75">
      <c r="F141" s="38" t="str">
        <f t="shared" si="4"/>
        <v> </v>
      </c>
    </row>
    <row r="142" ht="12.75">
      <c r="F142" s="38" t="str">
        <f t="shared" si="4"/>
        <v> </v>
      </c>
    </row>
    <row r="143" ht="12.75">
      <c r="F143" s="38" t="str">
        <f t="shared" si="4"/>
        <v> </v>
      </c>
    </row>
    <row r="144" ht="12.75">
      <c r="F144" s="38" t="str">
        <f t="shared" si="4"/>
        <v> </v>
      </c>
    </row>
    <row r="145" ht="12.75">
      <c r="F145" s="38" t="str">
        <f t="shared" si="4"/>
        <v> </v>
      </c>
    </row>
    <row r="146" ht="12.75">
      <c r="F146" s="38" t="str">
        <f t="shared" si="4"/>
        <v> </v>
      </c>
    </row>
  </sheetData>
  <sheetProtection/>
  <printOptions/>
  <pageMargins left="0.7874015748031497" right="0.3937007874015748" top="0.5905511811023623" bottom="0.5905511811023623" header="0.1968503937007874" footer="0.1968503937007874"/>
  <pageSetup horizontalDpi="600" verticalDpi="600" orientation="portrait" paperSize="9" scale="91" r:id="rId1"/>
  <headerFooter alignWithMargins="0">
    <oddHeader>&amp;L             PINSS d.o.o. Nova Gorica</oddHeader>
    <oddFooter>&amp;L             &amp;F&amp;RStran &amp;P (&amp;N)</oddFooter>
  </headerFooter>
  <rowBreaks count="1" manualBreakCount="1">
    <brk id="87" max="5" man="1"/>
  </rowBreaks>
</worksheet>
</file>

<file path=xl/worksheets/sheet7.xml><?xml version="1.0" encoding="utf-8"?>
<worksheet xmlns="http://schemas.openxmlformats.org/spreadsheetml/2006/main" xmlns:r="http://schemas.openxmlformats.org/officeDocument/2006/relationships">
  <dimension ref="A1:F66"/>
  <sheetViews>
    <sheetView showZeros="0" view="pageBreakPreview" zoomScale="60" zoomScaleNormal="115" zoomScalePageLayoutView="0" workbookViewId="0" topLeftCell="A1">
      <pane ySplit="1" topLeftCell="BM35" activePane="bottomLeft" state="frozen"/>
      <selection pane="topLeft" activeCell="A1" sqref="A1"/>
      <selection pane="bottomLeft" activeCell="E1" sqref="E1:E16384"/>
    </sheetView>
  </sheetViews>
  <sheetFormatPr defaultColWidth="9.33203125" defaultRowHeight="12.75"/>
  <cols>
    <col min="1" max="1" width="7.83203125" style="47" customWidth="1"/>
    <col min="2" max="2" width="48.83203125" style="3" customWidth="1"/>
    <col min="3" max="3" width="5.83203125" style="21" customWidth="1"/>
    <col min="4" max="4" width="7.83203125" style="27" customWidth="1"/>
    <col min="5" max="6" width="11.83203125" style="38" customWidth="1"/>
    <col min="7" max="16384" width="9.33203125" style="2" customWidth="1"/>
  </cols>
  <sheetData>
    <row r="1" spans="1:6" s="80" customFormat="1" ht="12.75">
      <c r="A1" s="11" t="s">
        <v>245</v>
      </c>
      <c r="B1" s="79" t="s">
        <v>436</v>
      </c>
      <c r="C1" s="23"/>
      <c r="D1" s="28"/>
      <c r="E1" s="37"/>
      <c r="F1" s="37"/>
    </row>
    <row r="2" spans="2:6" ht="12.75">
      <c r="B2" s="30"/>
      <c r="F2" s="38" t="str">
        <f aca="true" t="shared" si="0" ref="F2:F35">IF(D2&lt;&gt;0,D2*E2," ")</f>
        <v> </v>
      </c>
    </row>
    <row r="3" spans="1:6" ht="38.25">
      <c r="A3" s="47">
        <f>1</f>
        <v>1</v>
      </c>
      <c r="B3" s="30" t="s">
        <v>348</v>
      </c>
      <c r="F3" s="38" t="str">
        <f t="shared" si="0"/>
        <v> </v>
      </c>
    </row>
    <row r="4" spans="1:6" ht="12.75">
      <c r="A4" s="7" t="s">
        <v>250</v>
      </c>
      <c r="B4" s="3" t="s">
        <v>297</v>
      </c>
      <c r="F4" s="38" t="str">
        <f t="shared" si="0"/>
        <v> </v>
      </c>
    </row>
    <row r="5" spans="1:6" ht="12.75">
      <c r="A5" s="7" t="s">
        <v>262</v>
      </c>
      <c r="B5" s="3" t="s">
        <v>350</v>
      </c>
      <c r="F5" s="38" t="str">
        <f t="shared" si="0"/>
        <v> </v>
      </c>
    </row>
    <row r="6" spans="1:6" ht="12.75">
      <c r="A6" s="7"/>
      <c r="B6" s="3" t="s">
        <v>428</v>
      </c>
      <c r="F6" s="38" t="str">
        <f t="shared" si="0"/>
        <v> </v>
      </c>
    </row>
    <row r="7" spans="1:6" ht="12.75">
      <c r="A7" s="7"/>
      <c r="B7" s="3" t="s">
        <v>425</v>
      </c>
      <c r="F7" s="38" t="str">
        <f t="shared" si="0"/>
        <v> </v>
      </c>
    </row>
    <row r="8" spans="2:6" ht="12.75">
      <c r="B8" s="3" t="s">
        <v>445</v>
      </c>
      <c r="F8" s="38" t="str">
        <f t="shared" si="0"/>
        <v> </v>
      </c>
    </row>
    <row r="9" spans="2:6" ht="12.75">
      <c r="B9" s="3" t="s">
        <v>411</v>
      </c>
      <c r="C9" s="21" t="s">
        <v>252</v>
      </c>
      <c r="D9" s="27">
        <v>1</v>
      </c>
      <c r="F9" s="38">
        <f t="shared" si="0"/>
        <v>0</v>
      </c>
    </row>
    <row r="10" ht="12.75">
      <c r="F10" s="38" t="str">
        <f t="shared" si="0"/>
        <v> </v>
      </c>
    </row>
    <row r="11" spans="1:6" ht="25.5">
      <c r="A11" s="47">
        <f>1+A3</f>
        <v>2</v>
      </c>
      <c r="B11" s="3" t="s">
        <v>437</v>
      </c>
      <c r="F11" s="38" t="str">
        <f t="shared" si="0"/>
        <v> </v>
      </c>
    </row>
    <row r="12" spans="1:6" ht="12.75">
      <c r="A12" s="7" t="s">
        <v>250</v>
      </c>
      <c r="B12" s="3" t="s">
        <v>212</v>
      </c>
      <c r="F12" s="38" t="str">
        <f t="shared" si="0"/>
        <v> </v>
      </c>
    </row>
    <row r="13" spans="1:6" ht="12.75">
      <c r="A13" s="7" t="s">
        <v>262</v>
      </c>
      <c r="B13" s="3" t="s">
        <v>439</v>
      </c>
      <c r="F13" s="38" t="str">
        <f>IF(D13&lt;&gt;0,D13*E13," ")</f>
        <v> </v>
      </c>
    </row>
    <row r="14" spans="2:6" ht="12.75">
      <c r="B14" s="3" t="s">
        <v>438</v>
      </c>
      <c r="F14" s="38" t="str">
        <f>IF(D14&lt;&gt;0,D14*E14," ")</f>
        <v> </v>
      </c>
    </row>
    <row r="15" spans="2:6" ht="12.75">
      <c r="B15" s="3" t="s">
        <v>440</v>
      </c>
      <c r="C15" s="21" t="s">
        <v>252</v>
      </c>
      <c r="D15" s="27">
        <v>1</v>
      </c>
      <c r="F15" s="38">
        <f>IF(D15&lt;&gt;0,D15*E15," ")</f>
        <v>0</v>
      </c>
    </row>
    <row r="16" ht="12.75">
      <c r="F16" s="38" t="str">
        <f>IF(D16&lt;&gt;0,D16*E16," ")</f>
        <v> </v>
      </c>
    </row>
    <row r="17" spans="1:6" ht="38.25">
      <c r="A17" s="47">
        <f>1+A11</f>
        <v>3</v>
      </c>
      <c r="B17" s="3" t="s">
        <v>192</v>
      </c>
      <c r="F17" s="38" t="str">
        <f t="shared" si="0"/>
        <v> </v>
      </c>
    </row>
    <row r="18" spans="1:6" ht="12.75">
      <c r="A18" s="7" t="s">
        <v>250</v>
      </c>
      <c r="F18" s="38" t="str">
        <f t="shared" si="0"/>
        <v> </v>
      </c>
    </row>
    <row r="19" spans="1:6" ht="12.75">
      <c r="A19" s="7" t="s">
        <v>262</v>
      </c>
      <c r="B19" s="3" t="s">
        <v>208</v>
      </c>
      <c r="C19" s="21" t="s">
        <v>252</v>
      </c>
      <c r="D19" s="27">
        <v>2</v>
      </c>
      <c r="F19" s="38">
        <f>IF(D19&lt;&gt;0,D19*E19," ")</f>
        <v>0</v>
      </c>
    </row>
    <row r="20" ht="12.75">
      <c r="F20" s="38" t="str">
        <f t="shared" si="0"/>
        <v> </v>
      </c>
    </row>
    <row r="21" spans="1:6" ht="38.25">
      <c r="A21" s="47">
        <f>1+A17</f>
        <v>4</v>
      </c>
      <c r="B21" s="3" t="s">
        <v>441</v>
      </c>
      <c r="F21" s="38" t="str">
        <f t="shared" si="0"/>
        <v> </v>
      </c>
    </row>
    <row r="22" spans="1:6" ht="12.75">
      <c r="A22" s="7" t="s">
        <v>250</v>
      </c>
      <c r="F22" s="38" t="str">
        <f t="shared" si="0"/>
        <v> </v>
      </c>
    </row>
    <row r="23" spans="1:6" ht="12.75">
      <c r="A23" s="7" t="s">
        <v>262</v>
      </c>
      <c r="B23" s="3" t="s">
        <v>207</v>
      </c>
      <c r="C23" s="21" t="s">
        <v>252</v>
      </c>
      <c r="D23" s="27">
        <v>1</v>
      </c>
      <c r="F23" s="38">
        <f>IF(D23&lt;&gt;0,D23*E23," ")</f>
        <v>0</v>
      </c>
    </row>
    <row r="24" ht="12.75">
      <c r="F24" s="38" t="str">
        <f t="shared" si="0"/>
        <v> </v>
      </c>
    </row>
    <row r="25" spans="1:6" ht="38.25">
      <c r="A25" s="47">
        <f>1+A21</f>
        <v>5</v>
      </c>
      <c r="B25" s="3" t="s">
        <v>442</v>
      </c>
      <c r="F25" s="38" t="str">
        <f t="shared" si="0"/>
        <v> </v>
      </c>
    </row>
    <row r="26" spans="1:6" ht="12.75">
      <c r="A26" s="7" t="s">
        <v>250</v>
      </c>
      <c r="F26" s="38" t="str">
        <f t="shared" si="0"/>
        <v> </v>
      </c>
    </row>
    <row r="27" spans="1:6" ht="12.75">
      <c r="A27" s="7" t="s">
        <v>262</v>
      </c>
      <c r="B27" s="3" t="s">
        <v>207</v>
      </c>
      <c r="C27" s="21" t="s">
        <v>252</v>
      </c>
      <c r="D27" s="27">
        <v>1</v>
      </c>
      <c r="F27" s="38">
        <f>IF(D27&lt;&gt;0,D27*E27," ")</f>
        <v>0</v>
      </c>
    </row>
    <row r="28" ht="12.75">
      <c r="F28" s="38" t="str">
        <f t="shared" si="0"/>
        <v> </v>
      </c>
    </row>
    <row r="29" spans="1:6" ht="38.25">
      <c r="A29" s="47">
        <f>1+A25</f>
        <v>6</v>
      </c>
      <c r="B29" s="3" t="s">
        <v>216</v>
      </c>
      <c r="F29" s="38" t="str">
        <f t="shared" si="0"/>
        <v> </v>
      </c>
    </row>
    <row r="30" spans="1:6" ht="12.75">
      <c r="A30" s="7" t="s">
        <v>250</v>
      </c>
      <c r="F30" s="38" t="str">
        <f t="shared" si="0"/>
        <v> </v>
      </c>
    </row>
    <row r="31" spans="1:6" ht="12.75">
      <c r="A31" s="7" t="s">
        <v>262</v>
      </c>
      <c r="B31" s="3" t="s">
        <v>443</v>
      </c>
      <c r="C31" s="21" t="s">
        <v>252</v>
      </c>
      <c r="D31" s="27">
        <v>1</v>
      </c>
      <c r="F31" s="38">
        <f t="shared" si="0"/>
        <v>0</v>
      </c>
    </row>
    <row r="32" spans="1:6" ht="25.5">
      <c r="A32" s="47">
        <f>1+A29</f>
        <v>7</v>
      </c>
      <c r="B32" s="30" t="s">
        <v>354</v>
      </c>
      <c r="F32" s="38" t="str">
        <f t="shared" si="0"/>
        <v> </v>
      </c>
    </row>
    <row r="33" spans="1:6" ht="12.75">
      <c r="A33" s="7" t="s">
        <v>250</v>
      </c>
      <c r="B33" s="30"/>
      <c r="F33" s="38" t="str">
        <f t="shared" si="0"/>
        <v> </v>
      </c>
    </row>
    <row r="34" spans="1:6" ht="12.75">
      <c r="A34" s="7" t="s">
        <v>262</v>
      </c>
      <c r="B34" s="30" t="s">
        <v>444</v>
      </c>
      <c r="F34" s="38" t="str">
        <f t="shared" si="0"/>
        <v> </v>
      </c>
    </row>
    <row r="35" spans="2:6" ht="12.75">
      <c r="B35" s="30" t="s">
        <v>255</v>
      </c>
      <c r="C35" s="21" t="s">
        <v>252</v>
      </c>
      <c r="D35" s="27">
        <v>2</v>
      </c>
      <c r="F35" s="38">
        <f t="shared" si="0"/>
        <v>0</v>
      </c>
    </row>
    <row r="36" spans="1:6" ht="89.25">
      <c r="A36" s="47">
        <f>1+A32</f>
        <v>8</v>
      </c>
      <c r="B36" s="3" t="s">
        <v>169</v>
      </c>
      <c r="C36" s="21" t="s">
        <v>253</v>
      </c>
      <c r="D36" s="27">
        <v>25</v>
      </c>
      <c r="F36" s="38">
        <f>IF(D36&lt;&gt;0,D36*E36," ")</f>
        <v>0</v>
      </c>
    </row>
    <row r="37" ht="12.75">
      <c r="F37" s="38" t="str">
        <f>IF(D37&lt;&gt;0,D37*E37," ")</f>
        <v> </v>
      </c>
    </row>
    <row r="38" spans="1:6" s="75" customFormat="1" ht="51">
      <c r="A38" s="165">
        <f>1+A36</f>
        <v>9</v>
      </c>
      <c r="B38" s="167" t="s">
        <v>420</v>
      </c>
      <c r="C38" s="88"/>
      <c r="D38" s="73"/>
      <c r="E38" s="74"/>
      <c r="F38" s="74" t="str">
        <f>IF(D38&lt;&gt;0,D38*E38," ")</f>
        <v> </v>
      </c>
    </row>
    <row r="39" spans="1:6" s="75" customFormat="1" ht="12.75">
      <c r="A39" s="76" t="s">
        <v>262</v>
      </c>
      <c r="B39" s="77" t="s">
        <v>363</v>
      </c>
      <c r="C39" s="78" t="s">
        <v>257</v>
      </c>
      <c r="D39" s="73">
        <v>1</v>
      </c>
      <c r="E39" s="74"/>
      <c r="F39" s="74">
        <f>IF(D39&lt;&gt;0,D39*E39," ")</f>
        <v>0</v>
      </c>
    </row>
    <row r="40" spans="1:6" s="14" customFormat="1" ht="12.75">
      <c r="A40" s="146"/>
      <c r="B40" s="13"/>
      <c r="C40" s="19"/>
      <c r="D40" s="25"/>
      <c r="E40" s="39"/>
      <c r="F40" s="38" t="str">
        <f>IF(D40&lt;&gt;0,D40*E40," ")</f>
        <v> </v>
      </c>
    </row>
    <row r="41" spans="1:6" s="15" customFormat="1" ht="12.75">
      <c r="A41" s="147"/>
      <c r="B41" s="177" t="str">
        <f>B1</f>
        <v>HIDRAVLIČNA INSTALACIJA KLIMATOV - OGREVANJE</v>
      </c>
      <c r="C41" s="20"/>
      <c r="D41" s="26"/>
      <c r="E41" s="40"/>
      <c r="F41" s="40">
        <f>SUM(F2:F40)</f>
        <v>0</v>
      </c>
    </row>
    <row r="42" ht="12.75">
      <c r="F42" s="38" t="str">
        <f aca="true" t="shared" si="1" ref="F42:F66">IF(D42&lt;&gt;0,D42*E42," ")</f>
        <v> </v>
      </c>
    </row>
    <row r="44" ht="12.75">
      <c r="F44" s="38" t="str">
        <f t="shared" si="1"/>
        <v> </v>
      </c>
    </row>
    <row r="45" ht="12.75">
      <c r="F45" s="38" t="str">
        <f t="shared" si="1"/>
        <v> </v>
      </c>
    </row>
    <row r="46" ht="12.75">
      <c r="F46" s="38" t="str">
        <f t="shared" si="1"/>
        <v> </v>
      </c>
    </row>
    <row r="47" ht="12.75">
      <c r="F47" s="38" t="str">
        <f t="shared" si="1"/>
        <v> </v>
      </c>
    </row>
    <row r="48" ht="12.75">
      <c r="F48" s="38" t="str">
        <f t="shared" si="1"/>
        <v> </v>
      </c>
    </row>
    <row r="49" ht="12.75">
      <c r="F49" s="38" t="str">
        <f t="shared" si="1"/>
        <v> </v>
      </c>
    </row>
    <row r="50" ht="12.75">
      <c r="F50" s="38" t="str">
        <f t="shared" si="1"/>
        <v> </v>
      </c>
    </row>
    <row r="51" ht="12.75">
      <c r="F51" s="38" t="str">
        <f t="shared" si="1"/>
        <v> </v>
      </c>
    </row>
    <row r="52" ht="12.75">
      <c r="F52" s="38" t="str">
        <f t="shared" si="1"/>
        <v> </v>
      </c>
    </row>
    <row r="53" ht="12.75">
      <c r="F53" s="38" t="str">
        <f t="shared" si="1"/>
        <v> </v>
      </c>
    </row>
    <row r="54" ht="12.75">
      <c r="F54" s="38" t="str">
        <f t="shared" si="1"/>
        <v> </v>
      </c>
    </row>
    <row r="55" ht="12.75">
      <c r="F55" s="38" t="str">
        <f t="shared" si="1"/>
        <v> </v>
      </c>
    </row>
    <row r="56" ht="12.75">
      <c r="F56" s="38" t="str">
        <f t="shared" si="1"/>
        <v> </v>
      </c>
    </row>
    <row r="57" ht="12.75">
      <c r="F57" s="38" t="str">
        <f t="shared" si="1"/>
        <v> </v>
      </c>
    </row>
    <row r="58" ht="12.75">
      <c r="F58" s="38" t="str">
        <f t="shared" si="1"/>
        <v> </v>
      </c>
    </row>
    <row r="59" ht="12.75">
      <c r="F59" s="38" t="str">
        <f t="shared" si="1"/>
        <v> </v>
      </c>
    </row>
    <row r="60" ht="12.75">
      <c r="F60" s="38" t="str">
        <f t="shared" si="1"/>
        <v> </v>
      </c>
    </row>
    <row r="61" ht="12.75">
      <c r="F61" s="38" t="str">
        <f t="shared" si="1"/>
        <v> </v>
      </c>
    </row>
    <row r="62" ht="12.75">
      <c r="F62" s="38" t="str">
        <f t="shared" si="1"/>
        <v> </v>
      </c>
    </row>
    <row r="63" ht="12.75">
      <c r="F63" s="38" t="str">
        <f t="shared" si="1"/>
        <v> </v>
      </c>
    </row>
    <row r="64" ht="12.75">
      <c r="F64" s="38" t="str">
        <f t="shared" si="1"/>
        <v> </v>
      </c>
    </row>
    <row r="65" ht="12.75">
      <c r="F65" s="38" t="str">
        <f t="shared" si="1"/>
        <v> </v>
      </c>
    </row>
    <row r="66" ht="12.75">
      <c r="F66" s="38" t="str">
        <f t="shared" si="1"/>
        <v> </v>
      </c>
    </row>
  </sheetData>
  <sheetProtection/>
  <printOptions/>
  <pageMargins left="0.7874015748031497" right="0.3937007874015748" top="0.5905511811023623" bottom="0.5905511811023623" header="0.1968503937007874" footer="0.1968503937007874"/>
  <pageSetup horizontalDpi="600" verticalDpi="600" orientation="portrait" paperSize="9" scale="95" r:id="rId1"/>
  <headerFooter alignWithMargins="0">
    <oddHeader>&amp;L             PINSS d.o.o. Nova Gorica</oddHeader>
    <oddFooter>&amp;L             &amp;F&amp;RStran &amp;P (&amp;N)</oddFooter>
  </headerFooter>
</worksheet>
</file>

<file path=xl/worksheets/sheet8.xml><?xml version="1.0" encoding="utf-8"?>
<worksheet xmlns="http://schemas.openxmlformats.org/spreadsheetml/2006/main" xmlns:r="http://schemas.openxmlformats.org/officeDocument/2006/relationships">
  <dimension ref="A1:F58"/>
  <sheetViews>
    <sheetView view="pageBreakPreview" zoomScale="60" zoomScaleNormal="115" zoomScalePageLayoutView="0" workbookViewId="0" topLeftCell="A1">
      <pane ySplit="1" topLeftCell="BM20" activePane="bottomLeft" state="frozen"/>
      <selection pane="topLeft" activeCell="A1" sqref="A1"/>
      <selection pane="bottomLeft" activeCell="E1" sqref="E1:E16384"/>
    </sheetView>
  </sheetViews>
  <sheetFormatPr defaultColWidth="9.33203125" defaultRowHeight="12.75"/>
  <cols>
    <col min="1" max="1" width="7.83203125" style="174" customWidth="1"/>
    <col min="2" max="2" width="52.83203125" style="175" customWidth="1"/>
    <col min="3" max="3" width="5.83203125" style="176" customWidth="1"/>
    <col min="4" max="4" width="6.83203125" style="97" customWidth="1"/>
    <col min="5" max="6" width="12.83203125" style="98" customWidth="1"/>
    <col min="7" max="16384" width="9.33203125" style="99" customWidth="1"/>
  </cols>
  <sheetData>
    <row r="1" spans="1:6" s="85" customFormat="1" ht="12.75">
      <c r="A1" s="81" t="s">
        <v>246</v>
      </c>
      <c r="B1" s="82" t="s">
        <v>446</v>
      </c>
      <c r="C1" s="164"/>
      <c r="D1" s="83"/>
      <c r="E1" s="84"/>
      <c r="F1" s="84"/>
    </row>
    <row r="2" spans="1:6" s="89" customFormat="1" ht="12.75">
      <c r="A2" s="86"/>
      <c r="B2" s="87"/>
      <c r="C2" s="88"/>
      <c r="D2" s="73"/>
      <c r="E2" s="74"/>
      <c r="F2" s="74" t="str">
        <f>IF(D2&lt;&gt;0,D2*E2," ")</f>
        <v> </v>
      </c>
    </row>
    <row r="3" spans="1:6" s="75" customFormat="1" ht="102">
      <c r="A3" s="165">
        <v>1</v>
      </c>
      <c r="B3" s="166" t="s">
        <v>447</v>
      </c>
      <c r="C3" s="88"/>
      <c r="D3" s="73"/>
      <c r="E3" s="74"/>
      <c r="F3" s="74" t="str">
        <f>IF(D3&lt;&gt;0,D3*E3," ")</f>
        <v> </v>
      </c>
    </row>
    <row r="4" spans="1:6" s="75" customFormat="1" ht="12.75">
      <c r="A4" s="76" t="s">
        <v>250</v>
      </c>
      <c r="B4" s="166" t="s">
        <v>448</v>
      </c>
      <c r="C4" s="88"/>
      <c r="D4" s="73"/>
      <c r="E4" s="74"/>
      <c r="F4" s="74" t="str">
        <f>IF(D4&lt;&gt;0,D4*E4," ")</f>
        <v> </v>
      </c>
    </row>
    <row r="5" spans="1:6" s="2" customFormat="1" ht="12.75">
      <c r="A5" s="7" t="s">
        <v>262</v>
      </c>
      <c r="B5" s="5" t="s">
        <v>458</v>
      </c>
      <c r="C5" s="21" t="s">
        <v>252</v>
      </c>
      <c r="D5" s="27">
        <v>13</v>
      </c>
      <c r="E5" s="38"/>
      <c r="F5" s="38">
        <f>IF(D5&lt;&gt;0,D5*E5," ")</f>
        <v>0</v>
      </c>
    </row>
    <row r="6" spans="1:6" s="75" customFormat="1" ht="12.75">
      <c r="A6" s="76"/>
      <c r="B6" s="166"/>
      <c r="C6" s="88"/>
      <c r="D6" s="73"/>
      <c r="E6" s="74"/>
      <c r="F6" s="74"/>
    </row>
    <row r="7" spans="1:6" s="2" customFormat="1" ht="12.75">
      <c r="A7" s="7" t="s">
        <v>262</v>
      </c>
      <c r="B7" s="5" t="s">
        <v>459</v>
      </c>
      <c r="C7" s="21" t="s">
        <v>252</v>
      </c>
      <c r="D7" s="27">
        <v>1</v>
      </c>
      <c r="E7" s="38"/>
      <c r="F7" s="38">
        <f>IF(D7&lt;&gt;0,D7*E7," ")</f>
        <v>0</v>
      </c>
    </row>
    <row r="8" spans="1:6" s="2" customFormat="1" ht="12.75">
      <c r="A8" s="7" t="s">
        <v>262</v>
      </c>
      <c r="B8" s="5" t="s">
        <v>460</v>
      </c>
      <c r="C8" s="21" t="s">
        <v>252</v>
      </c>
      <c r="D8" s="27">
        <v>2</v>
      </c>
      <c r="E8" s="38"/>
      <c r="F8" s="38">
        <f>IF(D8&lt;&gt;0,D8*E8," ")</f>
        <v>0</v>
      </c>
    </row>
    <row r="9" spans="1:6" s="2" customFormat="1" ht="12.75">
      <c r="A9" s="7" t="s">
        <v>262</v>
      </c>
      <c r="B9" s="5" t="s">
        <v>461</v>
      </c>
      <c r="C9" s="21" t="s">
        <v>252</v>
      </c>
      <c r="D9" s="27">
        <v>2</v>
      </c>
      <c r="E9" s="38"/>
      <c r="F9" s="38">
        <f>IF(D9&lt;&gt;0,D9*E9," ")</f>
        <v>0</v>
      </c>
    </row>
    <row r="10" spans="1:6" s="2" customFormat="1" ht="12.75">
      <c r="A10" s="7"/>
      <c r="B10" s="5"/>
      <c r="C10" s="21"/>
      <c r="D10" s="27"/>
      <c r="E10" s="38"/>
      <c r="F10" s="38"/>
    </row>
    <row r="11" spans="1:6" s="2" customFormat="1" ht="12.75">
      <c r="A11" s="7" t="s">
        <v>262</v>
      </c>
      <c r="B11" s="5" t="s">
        <v>462</v>
      </c>
      <c r="C11" s="21" t="s">
        <v>252</v>
      </c>
      <c r="D11" s="27">
        <v>3</v>
      </c>
      <c r="E11" s="38"/>
      <c r="F11" s="38">
        <f>IF(D11&lt;&gt;0,D11*E11," ")</f>
        <v>0</v>
      </c>
    </row>
    <row r="12" spans="1:6" s="75" customFormat="1" ht="12.75">
      <c r="A12" s="76"/>
      <c r="B12" s="166"/>
      <c r="C12" s="88"/>
      <c r="D12" s="73"/>
      <c r="E12" s="74"/>
      <c r="F12" s="74"/>
    </row>
    <row r="13" spans="1:6" s="75" customFormat="1" ht="38.25">
      <c r="A13" s="165">
        <f>1+A3</f>
        <v>2</v>
      </c>
      <c r="B13" s="167" t="s">
        <v>248</v>
      </c>
      <c r="C13" s="88"/>
      <c r="D13" s="73"/>
      <c r="E13" s="74"/>
      <c r="F13" s="74" t="str">
        <f aca="true" t="shared" si="0" ref="F13:F54">IF(D13&lt;&gt;0,D13*E13," ")</f>
        <v> </v>
      </c>
    </row>
    <row r="14" spans="1:6" s="75" customFormat="1" ht="12.75">
      <c r="A14" s="76" t="s">
        <v>250</v>
      </c>
      <c r="B14" s="166" t="s">
        <v>448</v>
      </c>
      <c r="C14" s="88"/>
      <c r="D14" s="73"/>
      <c r="E14" s="74"/>
      <c r="F14" s="74" t="str">
        <f t="shared" si="0"/>
        <v> </v>
      </c>
    </row>
    <row r="15" spans="1:6" s="75" customFormat="1" ht="12.75">
      <c r="A15" s="76" t="s">
        <v>262</v>
      </c>
      <c r="B15" s="166"/>
      <c r="C15" s="88" t="s">
        <v>252</v>
      </c>
      <c r="D15" s="90">
        <v>42</v>
      </c>
      <c r="E15" s="74"/>
      <c r="F15" s="74">
        <f t="shared" si="0"/>
        <v>0</v>
      </c>
    </row>
    <row r="16" spans="1:6" s="75" customFormat="1" ht="12.75">
      <c r="A16" s="165"/>
      <c r="B16" s="167"/>
      <c r="C16" s="88"/>
      <c r="D16" s="73"/>
      <c r="E16" s="74"/>
      <c r="F16" s="74" t="str">
        <f t="shared" si="0"/>
        <v> </v>
      </c>
    </row>
    <row r="17" spans="1:6" s="75" customFormat="1" ht="25.5">
      <c r="A17" s="165">
        <f>1+A13</f>
        <v>3</v>
      </c>
      <c r="B17" s="167" t="s">
        <v>214</v>
      </c>
      <c r="C17" s="88" t="s">
        <v>252</v>
      </c>
      <c r="D17" s="90">
        <v>21</v>
      </c>
      <c r="E17" s="74"/>
      <c r="F17" s="74">
        <f t="shared" si="0"/>
        <v>0</v>
      </c>
    </row>
    <row r="18" spans="1:6" s="75" customFormat="1" ht="12.75">
      <c r="A18" s="165"/>
      <c r="B18" s="167"/>
      <c r="C18" s="88"/>
      <c r="D18" s="73"/>
      <c r="E18" s="74"/>
      <c r="F18" s="74" t="str">
        <f t="shared" si="0"/>
        <v> </v>
      </c>
    </row>
    <row r="19" spans="1:6" s="75" customFormat="1" ht="51">
      <c r="A19" s="165">
        <f>1+A17</f>
        <v>4</v>
      </c>
      <c r="B19" s="167" t="s">
        <v>449</v>
      </c>
      <c r="C19" s="88"/>
      <c r="D19" s="73"/>
      <c r="E19" s="74"/>
      <c r="F19" s="74" t="str">
        <f t="shared" si="0"/>
        <v> </v>
      </c>
    </row>
    <row r="20" spans="1:6" s="75" customFormat="1" ht="12.75">
      <c r="A20" s="76" t="s">
        <v>250</v>
      </c>
      <c r="B20" s="167" t="s">
        <v>212</v>
      </c>
      <c r="C20" s="88"/>
      <c r="D20" s="73"/>
      <c r="E20" s="74"/>
      <c r="F20" s="74" t="str">
        <f t="shared" si="0"/>
        <v> </v>
      </c>
    </row>
    <row r="21" spans="1:6" s="75" customFormat="1" ht="12.75">
      <c r="A21" s="76" t="s">
        <v>262</v>
      </c>
      <c r="B21" s="167" t="s">
        <v>450</v>
      </c>
      <c r="C21" s="88" t="s">
        <v>252</v>
      </c>
      <c r="D21" s="90">
        <v>21</v>
      </c>
      <c r="E21" s="74"/>
      <c r="F21" s="74">
        <f t="shared" si="0"/>
        <v>0</v>
      </c>
    </row>
    <row r="22" spans="1:6" s="75" customFormat="1" ht="12.75">
      <c r="A22" s="165"/>
      <c r="B22" s="167"/>
      <c r="C22" s="88"/>
      <c r="D22" s="73"/>
      <c r="E22" s="74"/>
      <c r="F22" s="74" t="str">
        <f t="shared" si="0"/>
        <v> </v>
      </c>
    </row>
    <row r="23" spans="1:6" s="75" customFormat="1" ht="25.5">
      <c r="A23" s="165">
        <f>1+A19</f>
        <v>5</v>
      </c>
      <c r="B23" s="167" t="s">
        <v>193</v>
      </c>
      <c r="C23" s="88"/>
      <c r="D23" s="73"/>
      <c r="E23" s="74"/>
      <c r="F23" s="74" t="str">
        <f t="shared" si="0"/>
        <v> </v>
      </c>
    </row>
    <row r="24" spans="1:6" s="75" customFormat="1" ht="12.75">
      <c r="A24" s="76" t="s">
        <v>250</v>
      </c>
      <c r="B24" s="167" t="s">
        <v>212</v>
      </c>
      <c r="C24" s="88"/>
      <c r="D24" s="73"/>
      <c r="E24" s="74"/>
      <c r="F24" s="74" t="str">
        <f t="shared" si="0"/>
        <v> </v>
      </c>
    </row>
    <row r="25" spans="1:6" s="75" customFormat="1" ht="12.75">
      <c r="A25" s="76" t="s">
        <v>262</v>
      </c>
      <c r="B25" s="167" t="s">
        <v>451</v>
      </c>
      <c r="C25" s="88" t="s">
        <v>252</v>
      </c>
      <c r="D25" s="90">
        <v>21</v>
      </c>
      <c r="E25" s="74"/>
      <c r="F25" s="74">
        <f t="shared" si="0"/>
        <v>0</v>
      </c>
    </row>
    <row r="26" spans="1:6" s="75" customFormat="1" ht="12.75">
      <c r="A26" s="76"/>
      <c r="B26" s="167"/>
      <c r="C26" s="88"/>
      <c r="D26" s="90"/>
      <c r="E26" s="74"/>
      <c r="F26" s="74"/>
    </row>
    <row r="27" spans="1:6" s="75" customFormat="1" ht="25.5">
      <c r="A27" s="165">
        <f>1+A23</f>
        <v>6</v>
      </c>
      <c r="B27" s="167" t="s">
        <v>452</v>
      </c>
      <c r="C27" s="88"/>
      <c r="D27" s="73"/>
      <c r="E27" s="74"/>
      <c r="F27" s="74" t="str">
        <f>IF(D27&lt;&gt;0,D27*E27," ")</f>
        <v> </v>
      </c>
    </row>
    <row r="28" spans="1:6" s="75" customFormat="1" ht="12.75">
      <c r="A28" s="76" t="s">
        <v>250</v>
      </c>
      <c r="B28" s="167" t="s">
        <v>453</v>
      </c>
      <c r="C28" s="88" t="s">
        <v>252</v>
      </c>
      <c r="D28" s="90">
        <v>21</v>
      </c>
      <c r="E28" s="74"/>
      <c r="F28" s="74">
        <f>IF(D28&lt;&gt;0,D28*E28," ")</f>
        <v>0</v>
      </c>
    </row>
    <row r="29" spans="1:6" s="75" customFormat="1" ht="12.75">
      <c r="A29" s="165"/>
      <c r="B29" s="167"/>
      <c r="C29" s="88"/>
      <c r="D29" s="73"/>
      <c r="E29" s="74"/>
      <c r="F29" s="74" t="str">
        <f t="shared" si="0"/>
        <v> </v>
      </c>
    </row>
    <row r="30" spans="1:6" s="75" customFormat="1" ht="25.5">
      <c r="A30" s="165">
        <f>1+A27</f>
        <v>7</v>
      </c>
      <c r="B30" s="167" t="s">
        <v>194</v>
      </c>
      <c r="C30" s="88"/>
      <c r="D30" s="73"/>
      <c r="E30" s="74"/>
      <c r="F30" s="74" t="str">
        <f t="shared" si="0"/>
        <v> </v>
      </c>
    </row>
    <row r="31" spans="1:6" s="75" customFormat="1" ht="12.75">
      <c r="A31" s="76" t="s">
        <v>250</v>
      </c>
      <c r="B31" s="167" t="s">
        <v>171</v>
      </c>
      <c r="C31" s="88"/>
      <c r="D31" s="73"/>
      <c r="E31" s="74"/>
      <c r="F31" s="74" t="str">
        <f t="shared" si="0"/>
        <v> </v>
      </c>
    </row>
    <row r="32" spans="1:6" s="75" customFormat="1" ht="12.75">
      <c r="A32" s="76" t="s">
        <v>262</v>
      </c>
      <c r="B32" s="167" t="s">
        <v>241</v>
      </c>
      <c r="C32" s="88" t="s">
        <v>252</v>
      </c>
      <c r="D32" s="73">
        <v>2</v>
      </c>
      <c r="E32" s="74"/>
      <c r="F32" s="74">
        <f t="shared" si="0"/>
        <v>0</v>
      </c>
    </row>
    <row r="33" spans="1:6" s="75" customFormat="1" ht="12.75">
      <c r="A33" s="165"/>
      <c r="B33" s="167"/>
      <c r="C33" s="88"/>
      <c r="D33" s="73"/>
      <c r="E33" s="74"/>
      <c r="F33" s="74" t="str">
        <f t="shared" si="0"/>
        <v> </v>
      </c>
    </row>
    <row r="34" spans="1:6" s="2" customFormat="1" ht="38.25">
      <c r="A34" s="47">
        <f>1+A30</f>
        <v>8</v>
      </c>
      <c r="B34" s="3" t="s">
        <v>151</v>
      </c>
      <c r="C34" s="21"/>
      <c r="D34" s="27"/>
      <c r="E34" s="38"/>
      <c r="F34" s="38" t="str">
        <f t="shared" si="0"/>
        <v> </v>
      </c>
    </row>
    <row r="35" spans="1:6" s="2" customFormat="1" ht="12.75">
      <c r="A35" s="8" t="s">
        <v>267</v>
      </c>
      <c r="B35" s="3" t="s">
        <v>358</v>
      </c>
      <c r="C35" s="21" t="s">
        <v>254</v>
      </c>
      <c r="D35" s="27">
        <v>74</v>
      </c>
      <c r="E35" s="38"/>
      <c r="F35" s="38">
        <f t="shared" si="0"/>
        <v>0</v>
      </c>
    </row>
    <row r="36" spans="1:6" s="2" customFormat="1" ht="12.75">
      <c r="A36" s="8" t="s">
        <v>267</v>
      </c>
      <c r="B36" s="3" t="s">
        <v>227</v>
      </c>
      <c r="C36" s="21" t="s">
        <v>254</v>
      </c>
      <c r="D36" s="27">
        <v>65</v>
      </c>
      <c r="E36" s="38"/>
      <c r="F36" s="38">
        <f t="shared" si="0"/>
        <v>0</v>
      </c>
    </row>
    <row r="37" spans="1:6" s="2" customFormat="1" ht="12.75">
      <c r="A37" s="8" t="s">
        <v>267</v>
      </c>
      <c r="B37" s="3" t="s">
        <v>225</v>
      </c>
      <c r="C37" s="21" t="s">
        <v>254</v>
      </c>
      <c r="D37" s="27">
        <v>32</v>
      </c>
      <c r="E37" s="38"/>
      <c r="F37" s="38">
        <f t="shared" si="0"/>
        <v>0</v>
      </c>
    </row>
    <row r="38" spans="1:6" s="2" customFormat="1" ht="12.75">
      <c r="A38" s="8" t="s">
        <v>267</v>
      </c>
      <c r="B38" s="3" t="s">
        <v>326</v>
      </c>
      <c r="C38" s="21" t="s">
        <v>254</v>
      </c>
      <c r="D38" s="27">
        <v>68</v>
      </c>
      <c r="E38" s="38"/>
      <c r="F38" s="38">
        <f t="shared" si="0"/>
        <v>0</v>
      </c>
    </row>
    <row r="39" spans="1:6" s="2" customFormat="1" ht="12.75">
      <c r="A39" s="8" t="s">
        <v>267</v>
      </c>
      <c r="B39" s="3" t="s">
        <v>228</v>
      </c>
      <c r="C39" s="21" t="s">
        <v>254</v>
      </c>
      <c r="D39" s="27">
        <v>68</v>
      </c>
      <c r="E39" s="38"/>
      <c r="F39" s="38">
        <f t="shared" si="0"/>
        <v>0</v>
      </c>
    </row>
    <row r="40" spans="1:6" s="2" customFormat="1" ht="12.75">
      <c r="A40" s="8"/>
      <c r="B40" s="3"/>
      <c r="C40" s="21"/>
      <c r="D40" s="27"/>
      <c r="E40" s="38"/>
      <c r="F40" s="38"/>
    </row>
    <row r="41" spans="1:6" s="75" customFormat="1" ht="63.75">
      <c r="A41" s="165">
        <f>1+A34</f>
        <v>9</v>
      </c>
      <c r="B41" s="167" t="s">
        <v>454</v>
      </c>
      <c r="C41" s="88"/>
      <c r="D41" s="73"/>
      <c r="E41" s="74"/>
      <c r="F41" s="74" t="str">
        <f t="shared" si="0"/>
        <v> </v>
      </c>
    </row>
    <row r="42" spans="1:6" s="75" customFormat="1" ht="12.75">
      <c r="A42" s="76" t="s">
        <v>250</v>
      </c>
      <c r="B42" s="167" t="s">
        <v>331</v>
      </c>
      <c r="C42" s="88"/>
      <c r="D42" s="73"/>
      <c r="E42" s="74"/>
      <c r="F42" s="74" t="str">
        <f t="shared" si="0"/>
        <v> </v>
      </c>
    </row>
    <row r="43" spans="1:6" s="2" customFormat="1" ht="12.75">
      <c r="A43" s="7" t="s">
        <v>262</v>
      </c>
      <c r="B43" s="3" t="s">
        <v>455</v>
      </c>
      <c r="C43" s="21" t="s">
        <v>254</v>
      </c>
      <c r="D43" s="27">
        <v>74</v>
      </c>
      <c r="E43" s="38"/>
      <c r="F43" s="38">
        <f t="shared" si="0"/>
        <v>0</v>
      </c>
    </row>
    <row r="44" spans="1:6" s="2" customFormat="1" ht="12.75">
      <c r="A44" s="7" t="s">
        <v>262</v>
      </c>
      <c r="B44" s="3" t="s">
        <v>327</v>
      </c>
      <c r="C44" s="21" t="s">
        <v>254</v>
      </c>
      <c r="D44" s="27">
        <v>65</v>
      </c>
      <c r="E44" s="38"/>
      <c r="F44" s="38">
        <f t="shared" si="0"/>
        <v>0</v>
      </c>
    </row>
    <row r="45" spans="1:6" s="2" customFormat="1" ht="12.75">
      <c r="A45" s="7" t="s">
        <v>262</v>
      </c>
      <c r="B45" s="3" t="s">
        <v>328</v>
      </c>
      <c r="C45" s="21" t="s">
        <v>254</v>
      </c>
      <c r="D45" s="27">
        <v>32</v>
      </c>
      <c r="E45" s="38"/>
      <c r="F45" s="38">
        <f t="shared" si="0"/>
        <v>0</v>
      </c>
    </row>
    <row r="46" spans="1:6" s="2" customFormat="1" ht="12.75">
      <c r="A46" s="7" t="s">
        <v>262</v>
      </c>
      <c r="B46" s="3" t="s">
        <v>329</v>
      </c>
      <c r="C46" s="21" t="s">
        <v>254</v>
      </c>
      <c r="D46" s="27">
        <v>68</v>
      </c>
      <c r="E46" s="38"/>
      <c r="F46" s="38">
        <f t="shared" si="0"/>
        <v>0</v>
      </c>
    </row>
    <row r="47" spans="1:6" s="75" customFormat="1" ht="12.75">
      <c r="A47" s="165"/>
      <c r="B47" s="167"/>
      <c r="C47" s="88"/>
      <c r="D47" s="73"/>
      <c r="E47" s="74"/>
      <c r="F47" s="74" t="str">
        <f t="shared" si="0"/>
        <v> </v>
      </c>
    </row>
    <row r="48" spans="1:6" s="2" customFormat="1" ht="63.75">
      <c r="A48" s="47">
        <f>1+A41</f>
        <v>10</v>
      </c>
      <c r="B48" s="3" t="s">
        <v>456</v>
      </c>
      <c r="C48" s="21"/>
      <c r="D48" s="27"/>
      <c r="E48" s="38"/>
      <c r="F48" s="38" t="str">
        <f t="shared" si="0"/>
        <v> </v>
      </c>
    </row>
    <row r="49" spans="1:6" s="2" customFormat="1" ht="12.75">
      <c r="A49" s="7" t="s">
        <v>250</v>
      </c>
      <c r="B49" s="3" t="s">
        <v>331</v>
      </c>
      <c r="C49" s="21"/>
      <c r="D49" s="27"/>
      <c r="E49" s="38"/>
      <c r="F49" s="38" t="str">
        <f t="shared" si="0"/>
        <v> </v>
      </c>
    </row>
    <row r="50" spans="1:6" s="2" customFormat="1" ht="12.75">
      <c r="A50" s="7" t="s">
        <v>262</v>
      </c>
      <c r="B50" s="3" t="s">
        <v>457</v>
      </c>
      <c r="C50" s="21" t="s">
        <v>254</v>
      </c>
      <c r="D50" s="27">
        <v>68</v>
      </c>
      <c r="E50" s="38"/>
      <c r="F50" s="38">
        <f t="shared" si="0"/>
        <v>0</v>
      </c>
    </row>
    <row r="51" spans="1:6" s="2" customFormat="1" ht="12.75">
      <c r="A51" s="7"/>
      <c r="B51" s="3"/>
      <c r="C51" s="21"/>
      <c r="D51" s="27"/>
      <c r="E51" s="38"/>
      <c r="F51" s="38"/>
    </row>
    <row r="52" spans="1:6" s="75" customFormat="1" ht="76.5">
      <c r="A52" s="165">
        <f>1+A48</f>
        <v>11</v>
      </c>
      <c r="B52" s="167" t="s">
        <v>169</v>
      </c>
      <c r="C52" s="88" t="s">
        <v>253</v>
      </c>
      <c r="D52" s="73">
        <v>120</v>
      </c>
      <c r="E52" s="74"/>
      <c r="F52" s="74">
        <f t="shared" si="0"/>
        <v>0</v>
      </c>
    </row>
    <row r="53" spans="1:6" s="75" customFormat="1" ht="12.75">
      <c r="A53" s="76"/>
      <c r="B53" s="167"/>
      <c r="C53" s="88"/>
      <c r="D53" s="73"/>
      <c r="E53" s="74"/>
      <c r="F53" s="74" t="str">
        <f t="shared" si="0"/>
        <v> </v>
      </c>
    </row>
    <row r="54" spans="1:6" s="75" customFormat="1" ht="38.25">
      <c r="A54" s="165">
        <f>1+A52</f>
        <v>12</v>
      </c>
      <c r="B54" s="167" t="s">
        <v>420</v>
      </c>
      <c r="C54" s="88"/>
      <c r="D54" s="73"/>
      <c r="E54" s="74"/>
      <c r="F54" s="74" t="str">
        <f t="shared" si="0"/>
        <v> </v>
      </c>
    </row>
    <row r="55" spans="1:6" s="75" customFormat="1" ht="12.75">
      <c r="A55" s="76" t="s">
        <v>262</v>
      </c>
      <c r="B55" s="77" t="s">
        <v>363</v>
      </c>
      <c r="C55" s="78" t="s">
        <v>257</v>
      </c>
      <c r="D55" s="73">
        <v>6</v>
      </c>
      <c r="E55" s="74"/>
      <c r="F55" s="74">
        <f>IF(D55&lt;&gt;0,D55*E55," ")</f>
        <v>0</v>
      </c>
    </row>
    <row r="56" spans="1:6" s="93" customFormat="1" ht="12.75">
      <c r="A56" s="168"/>
      <c r="B56" s="169"/>
      <c r="C56" s="170"/>
      <c r="D56" s="91"/>
      <c r="E56" s="92"/>
      <c r="F56" s="74" t="str">
        <f>IF(D56&lt;&gt;0,D56*E56," ")</f>
        <v> </v>
      </c>
    </row>
    <row r="57" spans="1:6" s="96" customFormat="1" ht="12.75">
      <c r="A57" s="171"/>
      <c r="B57" s="172" t="str">
        <f>B1</f>
        <v>RADIATORSKO OGREVANJE</v>
      </c>
      <c r="C57" s="173" t="s">
        <v>218</v>
      </c>
      <c r="D57" s="94"/>
      <c r="E57" s="95"/>
      <c r="F57" s="95">
        <f>SUM(F1:F56)</f>
        <v>0</v>
      </c>
    </row>
    <row r="58" spans="1:6" s="75" customFormat="1" ht="12.75">
      <c r="A58" s="165"/>
      <c r="B58" s="167"/>
      <c r="C58" s="88"/>
      <c r="D58" s="73"/>
      <c r="E58" s="74"/>
      <c r="F58" s="74"/>
    </row>
  </sheetData>
  <sheetProtection/>
  <printOptions/>
  <pageMargins left="1.1811023622047245" right="0.3937007874015748" top="0.5905511811023623" bottom="0.5905511811023623" header="0.1968503937007874" footer="0.1968503937007874"/>
  <pageSetup blackAndWhite="1" horizontalDpi="300" verticalDpi="300" orientation="portrait" paperSize="9" scale="96" r:id="rId1"/>
  <headerFooter alignWithMargins="0">
    <oddHeader>&amp;L             PINSS d.o.o. Nova Gorica</oddHeader>
    <oddFooter>&amp;L             &amp;F&amp;RStran &amp;P (&amp;N)</oddFooter>
  </headerFooter>
</worksheet>
</file>

<file path=xl/worksheets/sheet9.xml><?xml version="1.0" encoding="utf-8"?>
<worksheet xmlns="http://schemas.openxmlformats.org/spreadsheetml/2006/main" xmlns:r="http://schemas.openxmlformats.org/officeDocument/2006/relationships">
  <dimension ref="A1:F118"/>
  <sheetViews>
    <sheetView showZeros="0" view="pageBreakPreview" zoomScaleNormal="120" zoomScaleSheetLayoutView="100" zoomScalePageLayoutView="0" workbookViewId="0" topLeftCell="A1">
      <pane ySplit="2" topLeftCell="BM105" activePane="bottomLeft" state="frozen"/>
      <selection pane="topLeft" activeCell="A1" sqref="A1"/>
      <selection pane="bottomLeft" activeCell="E1" sqref="E1:E16384"/>
    </sheetView>
  </sheetViews>
  <sheetFormatPr defaultColWidth="9.33203125" defaultRowHeight="12.75"/>
  <cols>
    <col min="1" max="1" width="10.33203125" style="47" customWidth="1"/>
    <col min="2" max="2" width="48.83203125" style="3" customWidth="1"/>
    <col min="3" max="3" width="5.83203125" style="21" customWidth="1"/>
    <col min="4" max="4" width="7.5" style="27" customWidth="1"/>
    <col min="5" max="5" width="16.33203125" style="106" customWidth="1"/>
    <col min="6" max="6" width="14.83203125" style="104" customWidth="1"/>
    <col min="7" max="7" width="9.33203125" style="2" customWidth="1"/>
    <col min="8" max="8" width="10.33203125" style="2" customWidth="1"/>
    <col min="9" max="16384" width="9.33203125" style="2" customWidth="1"/>
  </cols>
  <sheetData>
    <row r="1" spans="1:6" s="103" customFormat="1" ht="12.75">
      <c r="A1" s="100" t="s">
        <v>51</v>
      </c>
      <c r="B1" s="101" t="s">
        <v>49</v>
      </c>
      <c r="C1" s="158"/>
      <c r="D1" s="130"/>
      <c r="E1" s="102"/>
      <c r="F1" s="159"/>
    </row>
    <row r="2" spans="1:6" s="103" customFormat="1" ht="12.75">
      <c r="A2" s="100" t="s">
        <v>52</v>
      </c>
      <c r="B2" s="101" t="s">
        <v>50</v>
      </c>
      <c r="C2" s="158"/>
      <c r="D2" s="130"/>
      <c r="E2" s="102"/>
      <c r="F2" s="159"/>
    </row>
    <row r="3" spans="1:6" ht="216.75" customHeight="1">
      <c r="A3" s="47">
        <v>1</v>
      </c>
      <c r="B3" s="5" t="s">
        <v>463</v>
      </c>
      <c r="E3" s="38"/>
      <c r="F3" s="38" t="str">
        <f>IF(D3&lt;&gt;0,D3*E3," ")</f>
        <v> </v>
      </c>
    </row>
    <row r="4" spans="2:6" ht="129.75" customHeight="1">
      <c r="B4" s="5" t="s">
        <v>464</v>
      </c>
      <c r="E4" s="38"/>
      <c r="F4" s="38"/>
    </row>
    <row r="5" spans="1:6" ht="12.75">
      <c r="A5" s="7" t="s">
        <v>250</v>
      </c>
      <c r="B5" s="5" t="s">
        <v>465</v>
      </c>
      <c r="E5" s="38"/>
      <c r="F5" s="38" t="str">
        <f aca="true" t="shared" si="0" ref="F5:F62">IF(D5&lt;&gt;0,D5*E5," ")</f>
        <v> </v>
      </c>
    </row>
    <row r="6" spans="1:6" ht="51">
      <c r="A6" s="7" t="s">
        <v>262</v>
      </c>
      <c r="B6" s="5" t="s">
        <v>11</v>
      </c>
      <c r="E6" s="38"/>
      <c r="F6" s="38" t="str">
        <f t="shared" si="0"/>
        <v> </v>
      </c>
    </row>
    <row r="7" spans="2:6" ht="12.75">
      <c r="B7" s="5" t="s">
        <v>12</v>
      </c>
      <c r="E7" s="38"/>
      <c r="F7" s="38" t="str">
        <f t="shared" si="0"/>
        <v> </v>
      </c>
    </row>
    <row r="8" spans="2:6" ht="12.75">
      <c r="B8" s="5" t="s">
        <v>13</v>
      </c>
      <c r="E8" s="38"/>
      <c r="F8" s="38" t="str">
        <f t="shared" si="0"/>
        <v> </v>
      </c>
    </row>
    <row r="9" spans="1:6" ht="25.5">
      <c r="A9" s="8" t="s">
        <v>160</v>
      </c>
      <c r="B9" s="3" t="s">
        <v>466</v>
      </c>
      <c r="E9" s="38"/>
      <c r="F9" s="38" t="str">
        <f t="shared" si="0"/>
        <v> </v>
      </c>
    </row>
    <row r="10" spans="1:6" ht="12.75">
      <c r="A10" s="8" t="s">
        <v>160</v>
      </c>
      <c r="B10" s="3" t="s">
        <v>467</v>
      </c>
      <c r="E10" s="38"/>
      <c r="F10" s="38" t="str">
        <f t="shared" si="0"/>
        <v> </v>
      </c>
    </row>
    <row r="11" spans="2:6" ht="12.75">
      <c r="B11" s="3" t="s">
        <v>468</v>
      </c>
      <c r="E11" s="38"/>
      <c r="F11" s="38" t="str">
        <f t="shared" si="0"/>
        <v> </v>
      </c>
    </row>
    <row r="12" spans="1:6" ht="12.75">
      <c r="A12" s="8" t="s">
        <v>160</v>
      </c>
      <c r="B12" s="3" t="s">
        <v>469</v>
      </c>
      <c r="E12" s="38"/>
      <c r="F12" s="38" t="str">
        <f t="shared" si="0"/>
        <v> </v>
      </c>
    </row>
    <row r="13" spans="2:6" ht="12.75">
      <c r="B13" s="3" t="s">
        <v>14</v>
      </c>
      <c r="E13" s="38"/>
      <c r="F13" s="38" t="str">
        <f t="shared" si="0"/>
        <v> </v>
      </c>
    </row>
    <row r="14" spans="2:6" ht="12.75">
      <c r="B14" s="3" t="s">
        <v>15</v>
      </c>
      <c r="E14" s="38"/>
      <c r="F14" s="38" t="str">
        <f t="shared" si="0"/>
        <v> </v>
      </c>
    </row>
    <row r="15" spans="2:6" ht="12.75">
      <c r="B15" s="3" t="s">
        <v>470</v>
      </c>
      <c r="E15" s="38"/>
      <c r="F15" s="38" t="str">
        <f t="shared" si="0"/>
        <v> </v>
      </c>
    </row>
    <row r="16" spans="2:6" ht="12.75">
      <c r="B16" s="3" t="s">
        <v>471</v>
      </c>
      <c r="E16" s="38"/>
      <c r="F16" s="38" t="str">
        <f t="shared" si="0"/>
        <v> </v>
      </c>
    </row>
    <row r="17" spans="1:6" ht="25.5">
      <c r="A17" s="8" t="s">
        <v>160</v>
      </c>
      <c r="B17" s="3" t="s">
        <v>466</v>
      </c>
      <c r="E17" s="38"/>
      <c r="F17" s="38" t="str">
        <f t="shared" si="0"/>
        <v> </v>
      </c>
    </row>
    <row r="18" spans="1:6" ht="12.75">
      <c r="A18" s="8" t="s">
        <v>160</v>
      </c>
      <c r="B18" s="3" t="s">
        <v>472</v>
      </c>
      <c r="E18" s="38"/>
      <c r="F18" s="38" t="str">
        <f t="shared" si="0"/>
        <v> </v>
      </c>
    </row>
    <row r="19" spans="2:6" ht="12.75">
      <c r="B19" s="3" t="s">
        <v>16</v>
      </c>
      <c r="E19" s="38"/>
      <c r="F19" s="38" t="str">
        <f t="shared" si="0"/>
        <v> </v>
      </c>
    </row>
    <row r="20" spans="2:6" ht="12.75">
      <c r="B20" s="3" t="s">
        <v>17</v>
      </c>
      <c r="E20" s="38"/>
      <c r="F20" s="38" t="str">
        <f t="shared" si="0"/>
        <v> </v>
      </c>
    </row>
    <row r="21" spans="2:6" ht="12.75">
      <c r="B21" s="3" t="s">
        <v>470</v>
      </c>
      <c r="E21" s="38"/>
      <c r="F21" s="38" t="str">
        <f t="shared" si="0"/>
        <v> </v>
      </c>
    </row>
    <row r="22" spans="2:6" ht="12.75">
      <c r="B22" s="3" t="s">
        <v>471</v>
      </c>
      <c r="E22" s="38"/>
      <c r="F22" s="38" t="str">
        <f t="shared" si="0"/>
        <v> </v>
      </c>
    </row>
    <row r="23" spans="1:6" ht="12.75">
      <c r="A23" s="8" t="s">
        <v>160</v>
      </c>
      <c r="B23" s="3" t="s">
        <v>473</v>
      </c>
      <c r="E23" s="38"/>
      <c r="F23" s="38" t="str">
        <f t="shared" si="0"/>
        <v> </v>
      </c>
    </row>
    <row r="24" spans="1:6" ht="25.5">
      <c r="A24" s="8" t="s">
        <v>160</v>
      </c>
      <c r="B24" s="3" t="s">
        <v>474</v>
      </c>
      <c r="E24" s="38"/>
      <c r="F24" s="38" t="str">
        <f t="shared" si="0"/>
        <v> </v>
      </c>
    </row>
    <row r="25" spans="1:6" ht="12.75">
      <c r="A25" s="8" t="s">
        <v>160</v>
      </c>
      <c r="B25" s="3" t="s">
        <v>475</v>
      </c>
      <c r="E25" s="38"/>
      <c r="F25" s="38" t="str">
        <f t="shared" si="0"/>
        <v> </v>
      </c>
    </row>
    <row r="26" spans="1:6" ht="25.5">
      <c r="A26" s="8" t="s">
        <v>160</v>
      </c>
      <c r="B26" s="3" t="s">
        <v>476</v>
      </c>
      <c r="E26" s="38"/>
      <c r="F26" s="38" t="str">
        <f t="shared" si="0"/>
        <v> </v>
      </c>
    </row>
    <row r="27" spans="1:6" ht="12.75">
      <c r="A27" s="8" t="s">
        <v>160</v>
      </c>
      <c r="B27" s="3" t="s">
        <v>477</v>
      </c>
      <c r="E27" s="38"/>
      <c r="F27" s="38" t="str">
        <f t="shared" si="0"/>
        <v> </v>
      </c>
    </row>
    <row r="28" spans="3:6" ht="12.75">
      <c r="C28" s="21" t="s">
        <v>273</v>
      </c>
      <c r="D28" s="27">
        <v>1</v>
      </c>
      <c r="E28" s="38"/>
      <c r="F28" s="38">
        <f t="shared" si="0"/>
        <v>0</v>
      </c>
    </row>
    <row r="29" spans="1:6" ht="25.5">
      <c r="A29" s="8" t="s">
        <v>160</v>
      </c>
      <c r="B29" s="3" t="s">
        <v>478</v>
      </c>
      <c r="E29" s="38"/>
      <c r="F29" s="38" t="str">
        <f t="shared" si="0"/>
        <v> </v>
      </c>
    </row>
    <row r="30" spans="5:6" ht="12.75">
      <c r="E30" s="38"/>
      <c r="F30" s="38" t="str">
        <f t="shared" si="0"/>
        <v> </v>
      </c>
    </row>
    <row r="31" spans="1:6" ht="63.75">
      <c r="A31" s="47">
        <f>1+A3</f>
        <v>2</v>
      </c>
      <c r="B31" s="5" t="s">
        <v>479</v>
      </c>
      <c r="E31" s="38"/>
      <c r="F31" s="38" t="str">
        <f t="shared" si="0"/>
        <v> </v>
      </c>
    </row>
    <row r="32" spans="1:6" ht="12.75">
      <c r="A32" s="7" t="s">
        <v>250</v>
      </c>
      <c r="B32" s="5" t="s">
        <v>465</v>
      </c>
      <c r="E32" s="38"/>
      <c r="F32" s="38" t="str">
        <f t="shared" si="0"/>
        <v> </v>
      </c>
    </row>
    <row r="33" spans="1:6" ht="12.75">
      <c r="A33" s="7" t="s">
        <v>262</v>
      </c>
      <c r="B33" s="5" t="s">
        <v>18</v>
      </c>
      <c r="E33" s="38"/>
      <c r="F33" s="38" t="str">
        <f t="shared" si="0"/>
        <v> </v>
      </c>
    </row>
    <row r="34" spans="2:6" ht="12.75">
      <c r="B34" s="3" t="s">
        <v>21</v>
      </c>
      <c r="E34" s="38"/>
      <c r="F34" s="38" t="str">
        <f t="shared" si="0"/>
        <v> </v>
      </c>
    </row>
    <row r="35" spans="2:6" ht="12.75">
      <c r="B35" s="3" t="s">
        <v>20</v>
      </c>
      <c r="E35" s="38"/>
      <c r="F35" s="38" t="str">
        <f t="shared" si="0"/>
        <v> </v>
      </c>
    </row>
    <row r="36" spans="2:6" ht="12.75">
      <c r="B36" s="3" t="s">
        <v>19</v>
      </c>
      <c r="E36" s="38"/>
      <c r="F36" s="38" t="str">
        <f t="shared" si="0"/>
        <v> </v>
      </c>
    </row>
    <row r="37" spans="2:6" ht="12.75">
      <c r="B37" s="3" t="s">
        <v>480</v>
      </c>
      <c r="D37" s="131"/>
      <c r="E37" s="38"/>
      <c r="F37" s="38" t="str">
        <f t="shared" si="0"/>
        <v> </v>
      </c>
    </row>
    <row r="38" spans="2:6" ht="12.75">
      <c r="B38" s="3" t="s">
        <v>22</v>
      </c>
      <c r="E38" s="38"/>
      <c r="F38" s="38" t="str">
        <f t="shared" si="0"/>
        <v> </v>
      </c>
    </row>
    <row r="39" spans="2:6" ht="25.5">
      <c r="B39" s="3" t="s">
        <v>481</v>
      </c>
      <c r="C39" s="21" t="s">
        <v>482</v>
      </c>
      <c r="D39" s="27">
        <v>1</v>
      </c>
      <c r="E39" s="38"/>
      <c r="F39" s="38">
        <f t="shared" si="0"/>
        <v>0</v>
      </c>
    </row>
    <row r="40" spans="5:6" ht="12.75">
      <c r="E40" s="38"/>
      <c r="F40" s="38" t="str">
        <f t="shared" si="0"/>
        <v> </v>
      </c>
    </row>
    <row r="41" spans="1:6" s="31" customFormat="1" ht="318.75">
      <c r="A41" s="160">
        <f>1+A31</f>
        <v>3</v>
      </c>
      <c r="B41" s="33" t="s">
        <v>483</v>
      </c>
      <c r="C41" s="161"/>
      <c r="D41" s="132"/>
      <c r="E41" s="104"/>
      <c r="F41" s="38" t="str">
        <f t="shared" si="0"/>
        <v> </v>
      </c>
    </row>
    <row r="42" spans="2:6" ht="38.25">
      <c r="B42" s="30" t="s">
        <v>484</v>
      </c>
      <c r="E42" s="38"/>
      <c r="F42" s="38" t="str">
        <f t="shared" si="0"/>
        <v> </v>
      </c>
    </row>
    <row r="43" spans="2:6" ht="25.5">
      <c r="B43" s="3" t="s">
        <v>485</v>
      </c>
      <c r="E43" s="38"/>
      <c r="F43" s="38" t="str">
        <f t="shared" si="0"/>
        <v> </v>
      </c>
    </row>
    <row r="44" spans="2:6" ht="25.5">
      <c r="B44" s="3" t="s">
        <v>486</v>
      </c>
      <c r="E44" s="38"/>
      <c r="F44" s="38" t="str">
        <f t="shared" si="0"/>
        <v> </v>
      </c>
    </row>
    <row r="45" spans="1:6" ht="12.75">
      <c r="A45" s="8" t="s">
        <v>258</v>
      </c>
      <c r="B45" s="5" t="s">
        <v>465</v>
      </c>
      <c r="E45" s="38"/>
      <c r="F45" s="38" t="str">
        <f t="shared" si="0"/>
        <v> </v>
      </c>
    </row>
    <row r="46" spans="1:6" ht="12.75">
      <c r="A46" s="8" t="s">
        <v>267</v>
      </c>
      <c r="B46" s="5" t="s">
        <v>487</v>
      </c>
      <c r="E46" s="38"/>
      <c r="F46" s="38" t="str">
        <f t="shared" si="0"/>
        <v> </v>
      </c>
    </row>
    <row r="47" spans="1:6" ht="12.75">
      <c r="A47" s="8" t="s">
        <v>488</v>
      </c>
      <c r="B47" s="3" t="s">
        <v>489</v>
      </c>
      <c r="E47" s="38"/>
      <c r="F47" s="38" t="str">
        <f t="shared" si="0"/>
        <v> </v>
      </c>
    </row>
    <row r="48" spans="1:6" ht="12.75">
      <c r="A48" s="32" t="s">
        <v>488</v>
      </c>
      <c r="B48" s="3" t="s">
        <v>490</v>
      </c>
      <c r="E48" s="38"/>
      <c r="F48" s="38" t="str">
        <f t="shared" si="0"/>
        <v> </v>
      </c>
    </row>
    <row r="49" spans="1:6" ht="12.75">
      <c r="A49" s="32" t="s">
        <v>488</v>
      </c>
      <c r="B49" s="3" t="s">
        <v>491</v>
      </c>
      <c r="E49" s="38"/>
      <c r="F49" s="38" t="str">
        <f t="shared" si="0"/>
        <v> </v>
      </c>
    </row>
    <row r="50" spans="1:6" ht="12.75">
      <c r="A50" s="32" t="s">
        <v>488</v>
      </c>
      <c r="B50" s="3" t="s">
        <v>492</v>
      </c>
      <c r="E50" s="38"/>
      <c r="F50" s="38" t="str">
        <f t="shared" si="0"/>
        <v> </v>
      </c>
    </row>
    <row r="51" spans="1:6" ht="12.75">
      <c r="A51" s="32" t="s">
        <v>488</v>
      </c>
      <c r="B51" s="3" t="s">
        <v>493</v>
      </c>
      <c r="E51" s="38"/>
      <c r="F51" s="38" t="str">
        <f t="shared" si="0"/>
        <v> </v>
      </c>
    </row>
    <row r="52" spans="1:6" ht="12.75">
      <c r="A52" s="32" t="s">
        <v>488</v>
      </c>
      <c r="B52" s="3" t="s">
        <v>494</v>
      </c>
      <c r="E52" s="38"/>
      <c r="F52" s="38" t="str">
        <f t="shared" si="0"/>
        <v> </v>
      </c>
    </row>
    <row r="53" spans="1:6" ht="12.75">
      <c r="A53" s="32" t="s">
        <v>495</v>
      </c>
      <c r="B53" s="3" t="s">
        <v>496</v>
      </c>
      <c r="E53" s="38"/>
      <c r="F53" s="38" t="str">
        <f t="shared" si="0"/>
        <v> </v>
      </c>
    </row>
    <row r="54" spans="1:6" ht="12.75">
      <c r="A54" s="32" t="s">
        <v>488</v>
      </c>
      <c r="B54" s="3" t="s">
        <v>497</v>
      </c>
      <c r="E54" s="38"/>
      <c r="F54" s="38" t="str">
        <f t="shared" si="0"/>
        <v> </v>
      </c>
    </row>
    <row r="55" spans="1:6" ht="12.75">
      <c r="A55" s="32" t="s">
        <v>495</v>
      </c>
      <c r="B55" s="3" t="s">
        <v>498</v>
      </c>
      <c r="E55" s="38"/>
      <c r="F55" s="38" t="str">
        <f t="shared" si="0"/>
        <v> </v>
      </c>
    </row>
    <row r="56" spans="1:6" ht="12.75">
      <c r="A56" s="32" t="s">
        <v>495</v>
      </c>
      <c r="B56" s="3" t="s">
        <v>499</v>
      </c>
      <c r="E56" s="38"/>
      <c r="F56" s="38" t="str">
        <f t="shared" si="0"/>
        <v> </v>
      </c>
    </row>
    <row r="57" spans="1:6" ht="12.75">
      <c r="A57" s="32"/>
      <c r="C57" s="21" t="s">
        <v>273</v>
      </c>
      <c r="D57" s="27">
        <v>1</v>
      </c>
      <c r="E57" s="38"/>
      <c r="F57" s="38">
        <f t="shared" si="0"/>
        <v>0</v>
      </c>
    </row>
    <row r="58" spans="2:6" ht="12.75">
      <c r="B58" s="162"/>
      <c r="D58" s="133"/>
      <c r="E58" s="38"/>
      <c r="F58" s="38" t="str">
        <f t="shared" si="0"/>
        <v> </v>
      </c>
    </row>
    <row r="59" spans="1:6" ht="63.75">
      <c r="A59" s="47">
        <f>1+A41</f>
        <v>4</v>
      </c>
      <c r="B59" s="3" t="s">
        <v>28</v>
      </c>
      <c r="E59" s="38"/>
      <c r="F59" s="38" t="str">
        <f t="shared" si="0"/>
        <v> </v>
      </c>
    </row>
    <row r="60" spans="1:6" ht="12.75">
      <c r="A60" s="7" t="s">
        <v>250</v>
      </c>
      <c r="B60" s="3" t="s">
        <v>191</v>
      </c>
      <c r="E60" s="38"/>
      <c r="F60" s="38" t="str">
        <f t="shared" si="0"/>
        <v> </v>
      </c>
    </row>
    <row r="61" spans="1:6" ht="12.75">
      <c r="A61" s="7" t="s">
        <v>262</v>
      </c>
      <c r="B61" s="3" t="s">
        <v>29</v>
      </c>
      <c r="E61" s="38"/>
      <c r="F61" s="38" t="str">
        <f t="shared" si="0"/>
        <v> </v>
      </c>
    </row>
    <row r="62" spans="2:6" ht="12.75">
      <c r="B62" s="3" t="s">
        <v>26</v>
      </c>
      <c r="C62" s="21" t="s">
        <v>252</v>
      </c>
      <c r="D62" s="27">
        <v>6</v>
      </c>
      <c r="E62" s="38"/>
      <c r="F62" s="38">
        <f t="shared" si="0"/>
        <v>0</v>
      </c>
    </row>
    <row r="63" spans="5:6" ht="12.75">
      <c r="E63" s="38"/>
      <c r="F63" s="38"/>
    </row>
    <row r="64" spans="1:6" ht="51">
      <c r="A64" s="47">
        <f>1+A59</f>
        <v>5</v>
      </c>
      <c r="B64" s="3" t="s">
        <v>0</v>
      </c>
      <c r="E64" s="38"/>
      <c r="F64" s="38" t="str">
        <f>IF(D64&lt;&gt;0,D64*E64," ")</f>
        <v> </v>
      </c>
    </row>
    <row r="65" spans="1:6" ht="12.75">
      <c r="A65" s="7" t="s">
        <v>250</v>
      </c>
      <c r="B65" s="3" t="s">
        <v>191</v>
      </c>
      <c r="E65" s="38"/>
      <c r="F65" s="38" t="str">
        <f>IF(D65&lt;&gt;0,D65*E65," ")</f>
        <v> </v>
      </c>
    </row>
    <row r="66" spans="1:6" ht="12.75">
      <c r="A66" s="7" t="s">
        <v>262</v>
      </c>
      <c r="B66" s="3" t="s">
        <v>277</v>
      </c>
      <c r="E66" s="38"/>
      <c r="F66" s="38" t="str">
        <f>IF(D66&lt;&gt;0,D66*E66," ")</f>
        <v> </v>
      </c>
    </row>
    <row r="67" spans="2:6" ht="12.75">
      <c r="B67" s="3" t="s">
        <v>23</v>
      </c>
      <c r="C67" s="21" t="s">
        <v>252</v>
      </c>
      <c r="D67" s="27">
        <v>4</v>
      </c>
      <c r="E67" s="38"/>
      <c r="F67" s="38">
        <f>IF(D67&lt;&gt;0,D67*E67," ")</f>
        <v>0</v>
      </c>
    </row>
    <row r="68" spans="5:6" ht="12.75">
      <c r="E68" s="38"/>
      <c r="F68" s="38"/>
    </row>
    <row r="69" spans="1:6" s="16" customFormat="1" ht="38.25">
      <c r="A69" s="47">
        <f>1+A64</f>
        <v>6</v>
      </c>
      <c r="B69" s="3" t="s">
        <v>30</v>
      </c>
      <c r="C69" s="21"/>
      <c r="D69" s="27"/>
      <c r="E69" s="38"/>
      <c r="F69" s="38" t="str">
        <f aca="true" t="shared" si="1" ref="F69:F74">IF(D69&lt;&gt;0,D69*E69," ")</f>
        <v> </v>
      </c>
    </row>
    <row r="70" spans="1:6" s="16" customFormat="1" ht="12.75">
      <c r="A70" s="7" t="s">
        <v>250</v>
      </c>
      <c r="B70" s="3" t="s">
        <v>173</v>
      </c>
      <c r="C70" s="21"/>
      <c r="D70" s="27"/>
      <c r="E70" s="38"/>
      <c r="F70" s="38" t="str">
        <f t="shared" si="1"/>
        <v> </v>
      </c>
    </row>
    <row r="71" spans="1:6" s="16" customFormat="1" ht="12.75">
      <c r="A71" s="7" t="s">
        <v>262</v>
      </c>
      <c r="B71" s="3" t="s">
        <v>32</v>
      </c>
      <c r="C71" s="21" t="s">
        <v>254</v>
      </c>
      <c r="D71" s="27">
        <v>12</v>
      </c>
      <c r="E71" s="38"/>
      <c r="F71" s="38">
        <f>IF(D71&lt;&gt;0,D71*E71," ")</f>
        <v>0</v>
      </c>
    </row>
    <row r="72" spans="1:6" s="16" customFormat="1" ht="12.75">
      <c r="A72" s="7" t="s">
        <v>262</v>
      </c>
      <c r="B72" s="3" t="s">
        <v>33</v>
      </c>
      <c r="C72" s="21" t="s">
        <v>254</v>
      </c>
      <c r="D72" s="27">
        <v>12</v>
      </c>
      <c r="E72" s="38"/>
      <c r="F72" s="38">
        <f t="shared" si="1"/>
        <v>0</v>
      </c>
    </row>
    <row r="73" spans="1:6" s="16" customFormat="1" ht="12.75">
      <c r="A73" s="7" t="s">
        <v>262</v>
      </c>
      <c r="B73" s="3" t="s">
        <v>34</v>
      </c>
      <c r="C73" s="21" t="s">
        <v>254</v>
      </c>
      <c r="D73" s="27">
        <v>18</v>
      </c>
      <c r="E73" s="38"/>
      <c r="F73" s="38">
        <f>IF(D73&lt;&gt;0,D73*E73," ")</f>
        <v>0</v>
      </c>
    </row>
    <row r="74" spans="1:6" s="16" customFormat="1" ht="12.75">
      <c r="A74" s="7" t="s">
        <v>262</v>
      </c>
      <c r="B74" s="3" t="s">
        <v>31</v>
      </c>
      <c r="C74" s="21" t="s">
        <v>254</v>
      </c>
      <c r="D74" s="27">
        <v>26</v>
      </c>
      <c r="E74" s="38"/>
      <c r="F74" s="38">
        <f t="shared" si="1"/>
        <v>0</v>
      </c>
    </row>
    <row r="75" spans="1:6" s="16" customFormat="1" ht="12.75">
      <c r="A75" s="7"/>
      <c r="B75" s="3"/>
      <c r="C75" s="21"/>
      <c r="D75" s="27"/>
      <c r="E75" s="38"/>
      <c r="F75" s="38"/>
    </row>
    <row r="76" spans="1:6" s="16" customFormat="1" ht="25.5">
      <c r="A76" s="47">
        <f>1+A69</f>
        <v>7</v>
      </c>
      <c r="B76" s="3" t="s">
        <v>1</v>
      </c>
      <c r="C76" s="21"/>
      <c r="D76" s="27"/>
      <c r="E76" s="38"/>
      <c r="F76" s="38" t="str">
        <f>IF(D76&lt;&gt;0,D76*E76," ")</f>
        <v> </v>
      </c>
    </row>
    <row r="77" spans="1:6" s="16" customFormat="1" ht="12.75">
      <c r="A77" s="7" t="s">
        <v>250</v>
      </c>
      <c r="B77" s="3" t="s">
        <v>173</v>
      </c>
      <c r="C77" s="21"/>
      <c r="D77" s="27"/>
      <c r="E77" s="38"/>
      <c r="F77" s="38" t="str">
        <f>IF(D77&lt;&gt;0,D77*E77," ")</f>
        <v> </v>
      </c>
    </row>
    <row r="78" spans="1:6" s="16" customFormat="1" ht="12.75">
      <c r="A78" s="7" t="s">
        <v>262</v>
      </c>
      <c r="B78" s="3" t="s">
        <v>24</v>
      </c>
      <c r="C78" s="21" t="s">
        <v>252</v>
      </c>
      <c r="D78" s="27">
        <v>5</v>
      </c>
      <c r="E78" s="38"/>
      <c r="F78" s="38">
        <f>IF(D78&lt;&gt;0,D78*E78," ")</f>
        <v>0</v>
      </c>
    </row>
    <row r="79" spans="1:6" s="16" customFormat="1" ht="12.75">
      <c r="A79" s="7"/>
      <c r="B79" s="3"/>
      <c r="C79" s="21"/>
      <c r="D79" s="27"/>
      <c r="E79" s="38"/>
      <c r="F79" s="38"/>
    </row>
    <row r="80" spans="1:6" s="16" customFormat="1" ht="38.25">
      <c r="A80" s="47">
        <f>1+A76</f>
        <v>8</v>
      </c>
      <c r="B80" s="3" t="s">
        <v>42</v>
      </c>
      <c r="C80" s="21"/>
      <c r="D80" s="27"/>
      <c r="E80" s="38"/>
      <c r="F80" s="38" t="str">
        <f>IF(D80&lt;&gt;0,D80*E80," ")</f>
        <v> </v>
      </c>
    </row>
    <row r="81" spans="1:6" s="16" customFormat="1" ht="12.75">
      <c r="A81" s="7" t="s">
        <v>250</v>
      </c>
      <c r="B81" s="3" t="s">
        <v>173</v>
      </c>
      <c r="C81" s="21"/>
      <c r="D81" s="27"/>
      <c r="E81" s="38"/>
      <c r="F81" s="38" t="str">
        <f>IF(D81&lt;&gt;0,D81*E81," ")</f>
        <v> </v>
      </c>
    </row>
    <row r="82" spans="1:6" s="16" customFormat="1" ht="12.75">
      <c r="A82" s="7" t="s">
        <v>262</v>
      </c>
      <c r="B82" s="3" t="s">
        <v>44</v>
      </c>
      <c r="C82" s="21" t="s">
        <v>252</v>
      </c>
      <c r="D82" s="27">
        <v>1</v>
      </c>
      <c r="E82" s="38"/>
      <c r="F82" s="38">
        <f>IF(D82&lt;&gt;0,D82*E82," ")</f>
        <v>0</v>
      </c>
    </row>
    <row r="83" spans="1:6" s="16" customFormat="1" ht="12.75">
      <c r="A83" s="7" t="s">
        <v>262</v>
      </c>
      <c r="B83" s="3" t="s">
        <v>43</v>
      </c>
      <c r="C83" s="21" t="s">
        <v>252</v>
      </c>
      <c r="D83" s="27">
        <v>1</v>
      </c>
      <c r="E83" s="38"/>
      <c r="F83" s="38">
        <f>IF(D83&lt;&gt;0,D83*E83," ")</f>
        <v>0</v>
      </c>
    </row>
    <row r="84" spans="1:6" s="16" customFormat="1" ht="12.75">
      <c r="A84" s="7"/>
      <c r="B84" s="3"/>
      <c r="C84" s="21"/>
      <c r="D84" s="27"/>
      <c r="E84" s="38"/>
      <c r="F84" s="38"/>
    </row>
    <row r="85" spans="1:6" s="16" customFormat="1" ht="25.5">
      <c r="A85" s="47">
        <f>1+A80</f>
        <v>9</v>
      </c>
      <c r="B85" s="3" t="s">
        <v>45</v>
      </c>
      <c r="C85" s="21"/>
      <c r="D85" s="27"/>
      <c r="E85" s="38"/>
      <c r="F85" s="38" t="str">
        <f>IF(D85&lt;&gt;0,D85*E85," ")</f>
        <v> </v>
      </c>
    </row>
    <row r="86" spans="1:6" s="16" customFormat="1" ht="12.75">
      <c r="A86" s="7" t="s">
        <v>250</v>
      </c>
      <c r="B86" s="3" t="s">
        <v>173</v>
      </c>
      <c r="C86" s="21"/>
      <c r="D86" s="27"/>
      <c r="E86" s="38"/>
      <c r="F86" s="38" t="str">
        <f>IF(D86&lt;&gt;0,D86*E86," ")</f>
        <v> </v>
      </c>
    </row>
    <row r="87" spans="1:6" s="16" customFormat="1" ht="12.75">
      <c r="A87" s="7" t="s">
        <v>262</v>
      </c>
      <c r="B87" s="3" t="s">
        <v>46</v>
      </c>
      <c r="C87" s="21" t="s">
        <v>252</v>
      </c>
      <c r="D87" s="27">
        <v>1</v>
      </c>
      <c r="E87" s="38"/>
      <c r="F87" s="38">
        <f>IF(D87&lt;&gt;0,D87*E87," ")</f>
        <v>0</v>
      </c>
    </row>
    <row r="88" spans="1:6" s="16" customFormat="1" ht="12.75">
      <c r="A88" s="7" t="s">
        <v>262</v>
      </c>
      <c r="B88" s="3" t="s">
        <v>47</v>
      </c>
      <c r="C88" s="21" t="s">
        <v>252</v>
      </c>
      <c r="D88" s="27">
        <v>1</v>
      </c>
      <c r="E88" s="38"/>
      <c r="F88" s="38">
        <f>IF(D88&lt;&gt;0,D88*E88," ")</f>
        <v>0</v>
      </c>
    </row>
    <row r="89" spans="1:6" s="16" customFormat="1" ht="12.75">
      <c r="A89" s="7" t="s">
        <v>262</v>
      </c>
      <c r="B89" s="3" t="s">
        <v>48</v>
      </c>
      <c r="C89" s="21" t="s">
        <v>252</v>
      </c>
      <c r="D89" s="27">
        <v>2</v>
      </c>
      <c r="E89" s="38"/>
      <c r="F89" s="38">
        <f>IF(D89&lt;&gt;0,D89*E89," ")</f>
        <v>0</v>
      </c>
    </row>
    <row r="90" spans="1:6" s="16" customFormat="1" ht="12.75">
      <c r="A90" s="7"/>
      <c r="B90" s="3"/>
      <c r="C90" s="21"/>
      <c r="D90" s="27"/>
      <c r="E90" s="38"/>
      <c r="F90" s="38"/>
    </row>
    <row r="91" spans="1:6" s="16" customFormat="1" ht="25.5">
      <c r="A91" s="47">
        <f>1+A85</f>
        <v>10</v>
      </c>
      <c r="B91" s="3" t="s">
        <v>2</v>
      </c>
      <c r="C91" s="21"/>
      <c r="D91" s="27"/>
      <c r="E91" s="38"/>
      <c r="F91" s="38" t="str">
        <f aca="true" t="shared" si="2" ref="F91:F96">IF(D91&lt;&gt;0,D91*E91," ")</f>
        <v> </v>
      </c>
    </row>
    <row r="92" spans="1:6" s="16" customFormat="1" ht="12.75">
      <c r="A92" s="7" t="s">
        <v>250</v>
      </c>
      <c r="B92" s="3" t="s">
        <v>173</v>
      </c>
      <c r="C92" s="21"/>
      <c r="D92" s="27"/>
      <c r="E92" s="38"/>
      <c r="F92" s="38" t="str">
        <f t="shared" si="2"/>
        <v> </v>
      </c>
    </row>
    <row r="93" spans="1:6" s="16" customFormat="1" ht="12.75">
      <c r="A93" s="7" t="s">
        <v>262</v>
      </c>
      <c r="B93" s="3" t="s">
        <v>35</v>
      </c>
      <c r="C93" s="21" t="s">
        <v>252</v>
      </c>
      <c r="D93" s="27">
        <v>6</v>
      </c>
      <c r="E93" s="38"/>
      <c r="F93" s="38">
        <f t="shared" si="2"/>
        <v>0</v>
      </c>
    </row>
    <row r="94" spans="1:6" s="16" customFormat="1" ht="12.75">
      <c r="A94" s="7" t="s">
        <v>262</v>
      </c>
      <c r="B94" s="3" t="s">
        <v>36</v>
      </c>
      <c r="C94" s="21" t="s">
        <v>252</v>
      </c>
      <c r="D94" s="27">
        <v>6</v>
      </c>
      <c r="E94" s="38"/>
      <c r="F94" s="38">
        <f t="shared" si="2"/>
        <v>0</v>
      </c>
    </row>
    <row r="95" spans="1:6" s="16" customFormat="1" ht="12.75">
      <c r="A95" s="7" t="s">
        <v>262</v>
      </c>
      <c r="B95" s="3" t="s">
        <v>37</v>
      </c>
      <c r="C95" s="21" t="s">
        <v>252</v>
      </c>
      <c r="D95" s="27">
        <v>6</v>
      </c>
      <c r="E95" s="38"/>
      <c r="F95" s="38">
        <f t="shared" si="2"/>
        <v>0</v>
      </c>
    </row>
    <row r="96" spans="1:6" s="16" customFormat="1" ht="12.75">
      <c r="A96" s="7" t="s">
        <v>262</v>
      </c>
      <c r="B96" s="3" t="s">
        <v>25</v>
      </c>
      <c r="C96" s="21" t="s">
        <v>252</v>
      </c>
      <c r="D96" s="27">
        <v>9</v>
      </c>
      <c r="E96" s="38"/>
      <c r="F96" s="38">
        <f t="shared" si="2"/>
        <v>0</v>
      </c>
    </row>
    <row r="97" spans="1:6" s="16" customFormat="1" ht="12.75">
      <c r="A97" s="7"/>
      <c r="B97" s="3"/>
      <c r="C97" s="21"/>
      <c r="D97" s="27"/>
      <c r="E97" s="38"/>
      <c r="F97" s="38"/>
    </row>
    <row r="98" spans="1:6" s="16" customFormat="1" ht="38.25">
      <c r="A98" s="47">
        <f>1+A91</f>
        <v>11</v>
      </c>
      <c r="B98" s="3" t="s">
        <v>38</v>
      </c>
      <c r="C98" s="21"/>
      <c r="D98" s="27"/>
      <c r="E98" s="38"/>
      <c r="F98" s="38" t="str">
        <f aca="true" t="shared" si="3" ref="F98:F117">IF(D98&lt;&gt;0,D98*E98," ")</f>
        <v> </v>
      </c>
    </row>
    <row r="99" spans="1:6" s="16" customFormat="1" ht="12.75">
      <c r="A99" s="7" t="s">
        <v>250</v>
      </c>
      <c r="B99" s="3" t="s">
        <v>173</v>
      </c>
      <c r="C99" s="21"/>
      <c r="D99" s="27"/>
      <c r="E99" s="38"/>
      <c r="F99" s="38" t="str">
        <f t="shared" si="3"/>
        <v> </v>
      </c>
    </row>
    <row r="100" spans="1:6" s="16" customFormat="1" ht="12.75">
      <c r="A100" s="7" t="s">
        <v>262</v>
      </c>
      <c r="B100" s="3" t="s">
        <v>39</v>
      </c>
      <c r="C100" s="21" t="s">
        <v>252</v>
      </c>
      <c r="D100" s="27">
        <v>2</v>
      </c>
      <c r="E100" s="38"/>
      <c r="F100" s="38">
        <f t="shared" si="3"/>
        <v>0</v>
      </c>
    </row>
    <row r="101" spans="1:6" s="16" customFormat="1" ht="12.75">
      <c r="A101" s="7" t="s">
        <v>262</v>
      </c>
      <c r="B101" s="3" t="s">
        <v>40</v>
      </c>
      <c r="C101" s="21" t="s">
        <v>252</v>
      </c>
      <c r="D101" s="27">
        <v>2</v>
      </c>
      <c r="E101" s="38"/>
      <c r="F101" s="38">
        <f>IF(D101&lt;&gt;0,D101*E101," ")</f>
        <v>0</v>
      </c>
    </row>
    <row r="102" spans="1:6" s="16" customFormat="1" ht="12.75">
      <c r="A102" s="7" t="s">
        <v>262</v>
      </c>
      <c r="B102" s="3" t="s">
        <v>41</v>
      </c>
      <c r="C102" s="21" t="s">
        <v>252</v>
      </c>
      <c r="D102" s="27">
        <v>2</v>
      </c>
      <c r="E102" s="38"/>
      <c r="F102" s="38">
        <f>IF(D102&lt;&gt;0,D102*E102," ")</f>
        <v>0</v>
      </c>
    </row>
    <row r="103" spans="5:6" ht="12.75">
      <c r="E103" s="38"/>
      <c r="F103" s="38" t="str">
        <f t="shared" si="3"/>
        <v> </v>
      </c>
    </row>
    <row r="104" spans="1:6" ht="114.75">
      <c r="A104" s="47">
        <f>1+A98</f>
        <v>12</v>
      </c>
      <c r="B104" s="3" t="s">
        <v>3</v>
      </c>
      <c r="E104" s="38"/>
      <c r="F104" s="38" t="str">
        <f t="shared" si="3"/>
        <v> </v>
      </c>
    </row>
    <row r="105" spans="2:6" ht="12.75">
      <c r="B105" s="3" t="s">
        <v>4</v>
      </c>
      <c r="C105" s="21" t="s">
        <v>253</v>
      </c>
      <c r="D105" s="27">
        <v>160</v>
      </c>
      <c r="E105" s="38"/>
      <c r="F105" s="38">
        <f t="shared" si="3"/>
        <v>0</v>
      </c>
    </row>
    <row r="106" spans="1:6" ht="12.75">
      <c r="A106" s="7"/>
      <c r="E106" s="38"/>
      <c r="F106" s="38" t="str">
        <f t="shared" si="3"/>
        <v> </v>
      </c>
    </row>
    <row r="107" spans="1:6" ht="89.25">
      <c r="A107" s="47">
        <f>1+A104</f>
        <v>13</v>
      </c>
      <c r="B107" s="3" t="s">
        <v>5</v>
      </c>
      <c r="E107" s="38"/>
      <c r="F107" s="38" t="str">
        <f t="shared" si="3"/>
        <v> </v>
      </c>
    </row>
    <row r="108" spans="1:6" ht="12.75">
      <c r="A108" s="7" t="s">
        <v>250</v>
      </c>
      <c r="B108" s="3" t="s">
        <v>6</v>
      </c>
      <c r="E108" s="38"/>
      <c r="F108" s="38" t="str">
        <f t="shared" si="3"/>
        <v> </v>
      </c>
    </row>
    <row r="109" spans="1:6" ht="12.75">
      <c r="A109" s="7" t="s">
        <v>262</v>
      </c>
      <c r="B109" s="3" t="s">
        <v>7</v>
      </c>
      <c r="E109" s="38"/>
      <c r="F109" s="38" t="str">
        <f t="shared" si="3"/>
        <v> </v>
      </c>
    </row>
    <row r="110" spans="1:6" ht="12.75">
      <c r="A110" s="7"/>
      <c r="B110" s="3" t="s">
        <v>8</v>
      </c>
      <c r="C110" s="21" t="s">
        <v>257</v>
      </c>
      <c r="D110" s="27">
        <v>55</v>
      </c>
      <c r="E110" s="38"/>
      <c r="F110" s="38">
        <f t="shared" si="3"/>
        <v>0</v>
      </c>
    </row>
    <row r="111" spans="5:6" ht="12.75">
      <c r="E111" s="38"/>
      <c r="F111" s="38" t="str">
        <f t="shared" si="3"/>
        <v> </v>
      </c>
    </row>
    <row r="112" spans="1:6" ht="76.5">
      <c r="A112" s="47">
        <f>1+A107</f>
        <v>14</v>
      </c>
      <c r="B112" s="3" t="s">
        <v>9</v>
      </c>
      <c r="C112" s="21" t="s">
        <v>253</v>
      </c>
      <c r="D112" s="27">
        <v>320</v>
      </c>
      <c r="E112" s="38"/>
      <c r="F112" s="38">
        <f t="shared" si="3"/>
        <v>0</v>
      </c>
    </row>
    <row r="113" spans="5:6" ht="12.75">
      <c r="E113" s="38"/>
      <c r="F113" s="38" t="str">
        <f t="shared" si="3"/>
        <v> </v>
      </c>
    </row>
    <row r="114" spans="1:6" ht="25.5">
      <c r="A114" s="47">
        <f>1+A112</f>
        <v>15</v>
      </c>
      <c r="B114" s="3" t="s">
        <v>242</v>
      </c>
      <c r="C114" s="21" t="s">
        <v>257</v>
      </c>
      <c r="D114" s="27">
        <v>3</v>
      </c>
      <c r="E114" s="38"/>
      <c r="F114" s="38">
        <f t="shared" si="3"/>
        <v>0</v>
      </c>
    </row>
    <row r="115" spans="5:6" ht="12.75">
      <c r="E115" s="38"/>
      <c r="F115" s="38" t="str">
        <f t="shared" si="3"/>
        <v> </v>
      </c>
    </row>
    <row r="116" spans="1:6" ht="25.5">
      <c r="A116" s="47">
        <f>1+A114</f>
        <v>16</v>
      </c>
      <c r="B116" s="3" t="s">
        <v>10</v>
      </c>
      <c r="C116" s="21" t="s">
        <v>257</v>
      </c>
      <c r="D116" s="27">
        <v>3</v>
      </c>
      <c r="E116" s="38"/>
      <c r="F116" s="38">
        <f t="shared" si="3"/>
        <v>0</v>
      </c>
    </row>
    <row r="117" spans="2:6" ht="12.75">
      <c r="B117" s="34"/>
      <c r="C117" s="18"/>
      <c r="D117" s="134"/>
      <c r="E117" s="105"/>
      <c r="F117" s="163" t="str">
        <f t="shared" si="3"/>
        <v> </v>
      </c>
    </row>
    <row r="118" spans="1:6" s="15" customFormat="1" ht="12.75">
      <c r="A118" s="147"/>
      <c r="B118" s="148" t="s">
        <v>50</v>
      </c>
      <c r="C118" s="20"/>
      <c r="D118" s="26"/>
      <c r="E118" s="106"/>
      <c r="F118" s="194">
        <f>SUM(F4:F116)</f>
        <v>0</v>
      </c>
    </row>
  </sheetData>
  <sheetProtection/>
  <printOptions/>
  <pageMargins left="1.1811023622047245" right="0.3937007874015748" top="0.5905511811023623" bottom="0.5905511811023623" header="0.1968503937007874" footer="0.1968503937007874"/>
  <pageSetup horizontalDpi="600" verticalDpi="600" orientation="portrait" paperSize="9" scale="92" r:id="rId1"/>
  <headerFooter alignWithMargins="0">
    <oddHeader>&amp;L             PINSS d.o.o. Nova Gorica</oddHeader>
    <oddFooter>&amp;L             &amp;F&amp;RStran &amp;P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PINSS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Samo Štrukelj</dc:creator>
  <cp:keywords/>
  <dc:description/>
  <cp:lastModifiedBy>alenkac</cp:lastModifiedBy>
  <cp:lastPrinted>2010-08-31T05:59:55Z</cp:lastPrinted>
  <dcterms:created xsi:type="dcterms:W3CDTF">1999-01-23T13:51:32Z</dcterms:created>
  <dcterms:modified xsi:type="dcterms:W3CDTF">2011-01-20T13:02:27Z</dcterms:modified>
  <cp:category/>
  <cp:version/>
  <cp:contentType/>
  <cp:contentStatus/>
</cp:coreProperties>
</file>