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89" activeTab="5"/>
  </bookViews>
  <sheets>
    <sheet name="REKAPITULACIJA" sheetId="1" r:id="rId1"/>
    <sheet name="Cesta - zg. ustroj" sheetId="2" r:id="rId2"/>
    <sheet name="Meteorna" sheetId="3" r:id="rId3"/>
    <sheet name="Fekalna" sheetId="4" r:id="rId4"/>
    <sheet name="Vodovod" sheetId="5" r:id="rId5"/>
    <sheet name="E.I." sheetId="6" r:id="rId6"/>
  </sheets>
  <definedNames>
    <definedName name="_xlnm.Print_Area" localSheetId="4">#N/A</definedName>
  </definedNames>
  <calcPr fullCalcOnLoad="1"/>
</workbook>
</file>

<file path=xl/comments5.xml><?xml version="1.0" encoding="utf-8"?>
<comments xmlns="http://schemas.openxmlformats.org/spreadsheetml/2006/main">
  <authors>
    <author>Uporabnik</author>
  </authors>
  <commentList>
    <comment ref="D64" authorId="0">
      <text>
        <r>
          <rPr>
            <sz val="9"/>
            <rFont val="Segoe UI"/>
            <family val="2"/>
          </rPr>
          <t>+ 10 cm sipkega materiala</t>
        </r>
      </text>
    </comment>
  </commentList>
</comments>
</file>

<file path=xl/sharedStrings.xml><?xml version="1.0" encoding="utf-8"?>
<sst xmlns="http://schemas.openxmlformats.org/spreadsheetml/2006/main" count="961" uniqueCount="327">
  <si>
    <t>REKAPITULACIJA</t>
  </si>
  <si>
    <t>CESTA - ZGORNJI USTROJ</t>
  </si>
  <si>
    <t>ELEKTROINSTALACIJE</t>
  </si>
  <si>
    <r>
      <rPr>
        <b/>
        <sz val="11"/>
        <rFont val="Arial Narrow"/>
        <family val="2"/>
      </rPr>
      <t xml:space="preserve">NEPREDVIDENA DELA 10% </t>
    </r>
    <r>
      <rPr>
        <sz val="11"/>
        <rFont val="Arial Narrow"/>
        <family val="2"/>
      </rPr>
      <t>(obračun po dejanskih stroških)</t>
    </r>
  </si>
  <si>
    <t>A) VSE SKUPAJ</t>
  </si>
  <si>
    <t>METEORNI KANAL</t>
  </si>
  <si>
    <t>FEKALNI KANAL</t>
  </si>
  <si>
    <t>VODOVOD</t>
  </si>
  <si>
    <t>ZEMELJSKA DELA</t>
  </si>
  <si>
    <t>OSTALA DELA</t>
  </si>
  <si>
    <t>SKUPAJ</t>
  </si>
  <si>
    <t>1.</t>
  </si>
  <si>
    <t>PREDDELA</t>
  </si>
  <si>
    <t>m</t>
  </si>
  <si>
    <t>2.</t>
  </si>
  <si>
    <t>kos</t>
  </si>
  <si>
    <t>3.</t>
  </si>
  <si>
    <t>4.</t>
  </si>
  <si>
    <t>kpl</t>
  </si>
  <si>
    <t>5.</t>
  </si>
  <si>
    <t>6.</t>
  </si>
  <si>
    <t>7.</t>
  </si>
  <si>
    <t>KV delavec</t>
  </si>
  <si>
    <t>ur</t>
  </si>
  <si>
    <t>8.</t>
  </si>
  <si>
    <t>9.</t>
  </si>
  <si>
    <t>10.</t>
  </si>
  <si>
    <t>11.</t>
  </si>
  <si>
    <t>ZEMELJSKA DELA SKUPAJ</t>
  </si>
  <si>
    <t>Obrizg nosilne plasti bituminizirane zmesi z emulzijo za boljši oprijem nosilne in obrabne plasti.</t>
  </si>
  <si>
    <t>Izdelava geodetskega načrta novega stanja.</t>
  </si>
  <si>
    <t>OSTALA DELA SKUPAJ</t>
  </si>
  <si>
    <t xml:space="preserve">VODOVOD </t>
  </si>
  <si>
    <t>VODOVODNI MATERIAL Z MONTAŽO IN TRANSPORTI</t>
  </si>
  <si>
    <t>Izdelava betonskih sidrnih blokov za sidranje cevovoda, iz betona C 16/20, komplet z opažanjem, dobavo in vgrajevanjem betona.</t>
  </si>
  <si>
    <t>EM</t>
  </si>
  <si>
    <t>količina</t>
  </si>
  <si>
    <t>cena/EM [EUR]</t>
  </si>
  <si>
    <t>vrednost [EUR]</t>
  </si>
  <si>
    <t>12.</t>
  </si>
  <si>
    <t>13.</t>
  </si>
  <si>
    <t>14.</t>
  </si>
  <si>
    <t>15.</t>
  </si>
  <si>
    <t>m2</t>
  </si>
  <si>
    <t>m1</t>
  </si>
  <si>
    <t>Projektantski nadzor. Obračun projektantskega nadzora se bo izvedel po dokazljivih dejanskih stroških na podlagi računa izvajalca projektantskega nadzora.</t>
  </si>
  <si>
    <t>m3</t>
  </si>
  <si>
    <t>Opremo je potrebno uskladiti z upravljalcem vodovoda!</t>
  </si>
  <si>
    <t>16.</t>
  </si>
  <si>
    <t>17.</t>
  </si>
  <si>
    <t>18.</t>
  </si>
  <si>
    <t>19.</t>
  </si>
  <si>
    <t>20.</t>
  </si>
  <si>
    <t>21.</t>
  </si>
  <si>
    <t>22.</t>
  </si>
  <si>
    <t>23.</t>
  </si>
  <si>
    <t>24.</t>
  </si>
  <si>
    <t>Izdelava podatkov za vnos v kataster komunalnih naprav skladno z določili upravljalca vodovodnega sistema.</t>
  </si>
  <si>
    <t>Dezinfekcija in spiranje cevovodov za pitno vodo, z vodo, dezinfekcijsko sredstvo klor, skupaj z jemanjem vzorcev in izdelavo poročila.</t>
  </si>
  <si>
    <t>št.</t>
  </si>
  <si>
    <t>opis</t>
  </si>
  <si>
    <t xml:space="preserve">
</t>
  </si>
  <si>
    <t>NN KABELSKA KANALIZACIJA</t>
  </si>
  <si>
    <t>Obračun: Dela se obračunajo na podlagi dejansko izvršenih del po enotnih cenah predračuna. 
Izvedena dela morajo biti dokumentirana z gradbeno knjigo, izdelano po standardih stroke. 
Vse postavke, ki so izražene v dolžinah morajo biti obračunanena podlagi priloženih grafičnih prilog z vpisanimi izmerami.</t>
  </si>
  <si>
    <t>Za vse navedene materiale velja naveden ali enakovreden.</t>
  </si>
  <si>
    <t>Opombe: V ceni postavke je zajeto: dobava, montaža, prevozi in prenosi materiala, vsi manipulativni in režijski stroški gradbišča, vsa pripravljalna in zaključna dela, vsa dokazna dokumentacija (izjave o lastnostih, garancijski listi, itd), prevedena v slovenski jezik, navodila za vzdrževanje , vris vseh sprememb med gradnjo v PZI projekt (podlage za izdelavoPID).</t>
  </si>
  <si>
    <t>Vris trase v kataster komunalnih naprav.</t>
  </si>
  <si>
    <t>Tehnični nadzor elektrodistribucije. Obračun po dejansko opravljenih urah evidentiranih v gradbenem dnevniku.</t>
  </si>
  <si>
    <t>SKUPAJ NN KABELSKA KANALIZACIJA</t>
  </si>
  <si>
    <t>TK KABELSKA KANALIZACIJA</t>
  </si>
  <si>
    <t>SKUPAJ TK KABELSKA KANALIZACIJA</t>
  </si>
  <si>
    <t>Strojni in deloma ročni izkop kabelskega kanala v terenu IV. ktg. dim. 0,9 x 1,5 m, izdelava podloge iz betona C 8/10 v sloju 10 cm, polaganje 4 x stigmaflex cev premera 160 mm (vključno z distančniki,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</si>
  <si>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Izdelava kabelskega A.B. jaška notranjih dim (ŠxVxG) 2,0 x 2,0 x 1,2 m, komplet z potrebnimi zemeljskimi, tesarskimi in betonerskimi deli ter z dvojnim LTŽ pokrovom dimenzije 60x60 cm razreda nosilnosti D400 z napisom "ELEKTRIKA".</t>
  </si>
  <si>
    <t>Zakoličba nove trase NN kabelske kanalizacije.</t>
  </si>
  <si>
    <t>Izdelava kabelskega A.B. jaška notranjih dim (ŠxVxG) 1,5 x 1,5 x 1,2 m, komplet z potrebnimi zemeljskimi, tesarskimi in betonerskimi deli ter z dvojnim LTŽ pokrovom dimenzije 60x60 cm razreda nosilnosti D400 z napisom "ELEKTRIKA".</t>
  </si>
  <si>
    <t>Izdelava podboja pod obvoznico Ajdovščina.
Podboj v premeru 500 mm, komplet z vstavljeno jekleno cevjo. 
V postavki so zajeta vsa dela in material, vključno s pripravami in izkopom manipulativne jame za postavitev in izvlacenje naprave za podbijanje.
Dolžina podboja je 30 m
Premer podboja je 500 mm.</t>
  </si>
  <si>
    <t>Dobava distančnikov za polaganje elektrokanalizacijskih cevi dimenzije Φ 160 mm v ustreznem rastru (vgradnja zajeta v postavki 1.)</t>
  </si>
  <si>
    <t>Izvedba križanj z ostalimi komunalnimi vodi.</t>
  </si>
  <si>
    <t>Razna manjša gradbena dela, ki se izvajajo v režiji. Obračun po dejanskih količinah evidentiranih v gradbenem dnevniku in potrjenih s strani nadzornega inženirja. KV delavec</t>
  </si>
  <si>
    <t>Komplet izdelava betonskega temelja dim. 1,5x0,5x1,2 m za razdelilno el. omarico, komplet z vsemi potrebnimi zemeljskimi, tesarskimi in betonerskimi deli.</t>
  </si>
  <si>
    <t>NNO RAZVOD</t>
  </si>
  <si>
    <t>SKUPAJ NNO RAZVOD</t>
  </si>
  <si>
    <t>Dobava in montaža omare RKO. Omarica je izdelana iz nerjavne jeklene pločevine, debeline 3 mm , z dvojnimi vrati in  opremljena ključavnico distributerja.  Postavitev omarice na pripravljen betonski temelj, kompletno z vsemi zaključnimi zidarskimii deli.
Dimenzija omarice je 1500mm širine, 1200 mm višine in 400 mm globine. Omarica je izdelana iz nerjaveče pločevine v kvaliteti A4. Predvidi se barvanje omarice v RAL barvi po izbiri arhitekta.</t>
  </si>
  <si>
    <t>Montaža in dobava el. opreme v RKO omaro:
3x prenapetostni odvodniki tip B
1x varovalno podnožje NH0 125/3 
4x varovalno podnožje NH0 400/3 
1x ključavnica distributerja
4m Cu zbiralke 30x10mm 
- komlet ves potrebni vezni in spojni materal in potrebne 
 varovalke za varovanje napajalnega kabla, ter spuščanjem
 v pogon
- enopolna shema, označevanje sponk in kablov, PE in N zbiralke ter ostali drobni material - komplet izvedba priklopa dovodnega napajalnega kabla.</t>
  </si>
  <si>
    <t>Dobava in uvlačenje štirižilnega kabla tipa NAYXY-J Al 4x240 SM + 2,5 RE 0,6/1kV v stigmaflex cev fi 160 mm, s kontrolo vlečne sile.</t>
  </si>
  <si>
    <t>Izdelava samoskrčnega kabelskega končnika iz samoskrčnega tulca komplet s kabelskim čevljem gnetljivim AKK 240 in priklopom na že pripravljeno mesto.</t>
  </si>
  <si>
    <t>KABELSKA KANALIZACIJA JAVNE RAZSVETLJAVE</t>
  </si>
  <si>
    <t>Zakoličba nove trase kabelske kanalizacije JR.</t>
  </si>
  <si>
    <t>Strojni in deloma ročni izkop kabelskega kanala JR v terenu IV. ktg. dim. 0,4 x 0,8 m, izdelava podloge iz betona C 8/10 v sloju 10 cm, polaganje 1 x stigmaflex cev premera 110 mm (vključno z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</si>
  <si>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r>
      <t xml:space="preserve">Izdelava kabelskega A.B. jaška notranjih dim (ŠxVxG) 1,2 x 1,2 x 1,0 m, komplet z potrebnimi zemeljskimi, tesarskimi in betonerskimi deli ter z LTŽ pokrovom dimenzije 60x60 cm razreda nosilnosti D400 z napisom </t>
    </r>
    <r>
      <rPr>
        <sz val="10"/>
        <rFont val="Arial CE"/>
        <family val="0"/>
      </rPr>
      <t>"JAVNA RAZSVETLJAVA</t>
    </r>
    <r>
      <rPr>
        <sz val="10"/>
        <rFont val="Arial CE"/>
        <family val="2"/>
      </rPr>
      <t>".</t>
    </r>
  </si>
  <si>
    <t xml:space="preserve">Izdelava tipskega betonskega jaška fi 80 cm, globine 1,0 m, komplet z potrebnimi zemeljskimi, tesarskimi in betonerskimi deli ter z LTŽ pokrovom 60x60 cm razreda nosilnosti D400 z napisom "JAVNA RAZSVETLJAVA". </t>
  </si>
  <si>
    <t>Dobava rebraste zaščitne cevi Stigmaflex premera 110 mm, fleksibilna, znotraj gladka (vgradnja zajeta v postavki 2.)</t>
  </si>
  <si>
    <t>Dobava rebraste zaščitne cevi Stigmaflex premera 160 mm, fleksibilna, znotraj gladka (vgradnja zajeta v postavki 2.)</t>
  </si>
  <si>
    <t>Dobava valjanca FeZn 25x4 mm (vgradnja zajeta v postavki 2.).</t>
  </si>
  <si>
    <t>Dobava opozorilnega traku z napisom "POZOR ENERGETSKI KABEL" (vgradnja zajeta v postavki 2.).</t>
  </si>
  <si>
    <t>SKUPAJ KABELSKA KANALIZACIJA JR</t>
  </si>
  <si>
    <t>SKUPAJ ELEKTROMONTAŽNA DELA JR</t>
  </si>
  <si>
    <t>Izdelava izvoda v obstoječi JR svetilki, komplet priklop kabla NAYY 4x16 mm2 z vsem potrebnim veznim, spojnim materialom, na prost izvod  TP.</t>
  </si>
  <si>
    <t>Izdelava kabelskih končnikov za kabel 4x16 mm2 - Al, za notranjo montažo in priklop kabla.</t>
  </si>
  <si>
    <t>Dobava, montaža, polaganje in priklop novega napajalno krmilnega kabla v posamezni svetilki JR. Tip kabla NAYY-J 4x16mm2 + 2,5mm2; uvlečen v novo JR kabelsko kanalizacijo.</t>
  </si>
  <si>
    <t>Kabel za priključitev svetilk NYM-J 3 x 1,5 mm2.</t>
  </si>
  <si>
    <t>Meritve svetlobnotehničnih parametrov in in izdelava poročila.</t>
  </si>
  <si>
    <t>Meritve električnih lastnosti na posameznih svetilkah in izdelava poročila.</t>
  </si>
  <si>
    <t>Tehnični nadzor upravljalca JR. Obračun po dejansko opravljenih urah evidentiranih v gradbenem dnevniku.</t>
  </si>
  <si>
    <t>Razna manjša elektroinstalacijska dela, ki se izvajajo v režiji. Obračun po dejanskih količinah evidentiranih v gradbenem dnevniku in potrjenih s strani nadzornega inženirja. KV električist</t>
  </si>
  <si>
    <t>Zakoličba nove trase TK kabelske kanalizacije.</t>
  </si>
  <si>
    <t>Strojni in deloma ročni izkop kabelskega kanala v terenu IV. ktg. dim. 0,4 x 1,2 m, izdelava podloge iz betona C 8/10 v sloju 10 cm, polaganje 1 x stigmaflex cev premera 110 mm (vključno z čepi, tesnili, koleni, ...), obbetoniranje z betonom C 12/15, v sloju 10 cm nad temenom cevi, zasip s tamponskim gramozom ter nabijanje v slojih po 20 cm, polaganje ozemljilnega valjanca FeZn 25x4mm in PVC opozorilnega traku, nakladanje in odvoz viška materiala od izkopa na stalno deponijo po izboru izvajalca z vsemi stroški deponiranja.</t>
  </si>
  <si>
    <t xml:space="preserve">Izdelava tipskega betonskega jaška fi 80 cm, globine 1,0 m, komplet z potrebnimi zemeljskimi, tesarskimi in betonerskimi deli ter z LTŽ pokrovom 60x60 cm razreda nosilnosti D400 z napisom "TELEFON". </t>
  </si>
  <si>
    <t>Dobava in polaganje plastičnega ščitnika.</t>
  </si>
  <si>
    <t>Dobava opozorilnega traku z napisom "POZOR TK KABEL" (vgradnja zajeta v postavki 2.).</t>
  </si>
  <si>
    <t>Tehnični nadzor upravljalca. Obračun po dejansko opravljenih urah evidentiranih v gradbenem dnevniku.</t>
  </si>
  <si>
    <t>RUŠITVENA DELA</t>
  </si>
  <si>
    <t>PREDDELA SKUPAJ</t>
  </si>
  <si>
    <t>RUŠITVENA DELA SKUPAJ</t>
  </si>
  <si>
    <t>Izkop jarkov za vodovod, širine dna do 1.0 m, globine do 3,5 m, naklon brežin 70°-90° z nakladanjem na prevozno sredstvo in odvozom na trajno deponijo po izbiri izvajalca, komplet z vsemi stroški ravnanja materiala v deponiji.</t>
  </si>
  <si>
    <t xml:space="preserve"> - v terenu III. ktg. - 60%</t>
  </si>
  <si>
    <t xml:space="preserve"> - v terenu IV. ktg. - 30%</t>
  </si>
  <si>
    <t xml:space="preserve"> - v terenu V. ktg. - 10%</t>
  </si>
  <si>
    <t>Izkop jarkov za vodovod, širine dna do 1.0 m, globine do 3,5 m, naklon brežin 70°-90° z odmetom min. 1.0 m od roba izkopa.</t>
  </si>
  <si>
    <t xml:space="preserve">Dobava in montaža obojestranskega varovalnega opaža jarka v vertikalnem izkopu. Višina opažanja do 3,5 m. Obračun po m1 trase kanala obojestransko razprto. </t>
  </si>
  <si>
    <r>
      <t>m</t>
    </r>
  </si>
  <si>
    <t>CEVI</t>
  </si>
  <si>
    <t>FAZONI</t>
  </si>
  <si>
    <t>UNIVERZALNA SPOJKA E132-155</t>
  </si>
  <si>
    <t>FFR 125/150/200</t>
  </si>
  <si>
    <t>FFK 150/45°</t>
  </si>
  <si>
    <t>FFK 125/45°</t>
  </si>
  <si>
    <t>FFK 125/22,5°</t>
  </si>
  <si>
    <t>EU DN 80</t>
  </si>
  <si>
    <t>EU DN 125</t>
  </si>
  <si>
    <t>EU DN 150</t>
  </si>
  <si>
    <t>MMK DN 150/30°</t>
  </si>
  <si>
    <t>MMK DN 150/11,25°</t>
  </si>
  <si>
    <t>MMK DN 125/11,25°</t>
  </si>
  <si>
    <t>MMK DN 125/45°</t>
  </si>
  <si>
    <t>MMQ DN 150</t>
  </si>
  <si>
    <t>T KOS DN150</t>
  </si>
  <si>
    <t>T KOS DN 150/80</t>
  </si>
  <si>
    <t>X KOS DN 50/2˝</t>
  </si>
  <si>
    <t>X KOS DN 125</t>
  </si>
  <si>
    <t>X KOS DN 150</t>
  </si>
  <si>
    <t>MMB 125/80</t>
  </si>
  <si>
    <t>N KOS DN 80</t>
  </si>
  <si>
    <t>FF DN 80/1000</t>
  </si>
  <si>
    <t>FF DN 80/900</t>
  </si>
  <si>
    <t>FF DN 80/500</t>
  </si>
  <si>
    <t>FF DN 80/300</t>
  </si>
  <si>
    <t>25.</t>
  </si>
  <si>
    <t>FF DN 80/200</t>
  </si>
  <si>
    <t>26.</t>
  </si>
  <si>
    <t>MMA DN 125/50</t>
  </si>
  <si>
    <t>ARMATURE</t>
  </si>
  <si>
    <t>OKZ F5 DN 125</t>
  </si>
  <si>
    <t>OKZ F5 DN 150</t>
  </si>
  <si>
    <t>OKZ F5 DN 80</t>
  </si>
  <si>
    <t>OKZ F5 DN 50</t>
  </si>
  <si>
    <t>NAVRTNI ZASUN DN 125 FE</t>
  </si>
  <si>
    <t>NADZEMNI HIDRANT DN 80/750</t>
  </si>
  <si>
    <t>LŽ CESTNA KAPA φ90</t>
  </si>
  <si>
    <t>PODZEMNI HIDRANT DN 80/750</t>
  </si>
  <si>
    <t xml:space="preserve">OVALNA HIDRANTNA KAPA </t>
  </si>
  <si>
    <t>TELESKOPSKA VGRADILNA GARNITURA</t>
  </si>
  <si>
    <t>VODOVODNI MATERIAL Z MONTAŽO IN TRANSPORTI SKUPAJ</t>
  </si>
  <si>
    <t>LŽ CESTNA KAPA φ125</t>
  </si>
  <si>
    <r>
      <t>m</t>
    </r>
    <r>
      <rPr>
        <vertAlign val="superscript"/>
        <sz val="10"/>
        <rFont val="Arial"/>
        <family val="2"/>
      </rPr>
      <t>2</t>
    </r>
  </si>
  <si>
    <r>
      <t>m</t>
    </r>
    <r>
      <rPr>
        <vertAlign val="superscript"/>
        <sz val="10"/>
        <rFont val="Arial"/>
        <family val="2"/>
      </rPr>
      <t>3</t>
    </r>
  </si>
  <si>
    <t>Zakoličba obstoječih komunalnih naprav na celotni trasi vodovoda (križanja in približevanja) in označitev (elektroinstalacije, telefona in vodovoda) po pogojih in navodilih upravljavca.</t>
  </si>
  <si>
    <t>Rezkanje asfalta v debelini cca 4 cm z odvozom asfaltne zmesi v deponijo po izbiri izvajalca. V ceno so vključene tudi vse takse in drugi stroški, ki so povezani s trajnim deponiranjem oziroma recikliranjem (širina do 0,25 m, spoj stari-novi asfalt).</t>
  </si>
  <si>
    <t>Zasek oziroma rezanje obstoječega asfalta debeline do 10 cm.</t>
  </si>
  <si>
    <t>Rušenje obstoječe asfaltne prevleke debeline do 10 cm z nakladanjem na prevozno sredstvo in odvozom na trajno deponijo po izbiri izvajalca. V ceno vključene tudi vse takse in drugi stroški, ki so povezani s trajnim deponiranjem oziroma recikliranjem.</t>
  </si>
  <si>
    <t>Izkop humusa na trasi vodovoda v sloju debeline do 20 cm z nakladanjem na prevozno sredstvo in odvozom na gradbiščno deponijo.</t>
  </si>
  <si>
    <t>Obsutje cevi s posteljico iz sipkega materiala velikosti zrna od 4-8 mm, minimalno 15 cm nad temenom cevi.</t>
  </si>
  <si>
    <t>Zasip jarka z materialom izkopa ter komprimiranje v plasteh po 30 cm.</t>
  </si>
  <si>
    <t>Zasip jarka z nevezanim materialom, vgrajevanje in zahteve materiala po TSC 06.100:2003; 0-125 mm, vključno z dobavo, komprimiranjem in finim planiranjem v plasteh do 30 cm (pod voznimi površinami).</t>
  </si>
  <si>
    <t>Zasip jarka z nevezanim materialom, vgrajevanje in zahteve materiala po TSC 06.200:2003; 0-32 mm, vključno z dobavo ter komprimiranjem v plasti 15 cm. (pod voznimi površinami).</t>
  </si>
  <si>
    <t>Obsutje odkopanih TK kablovodov pri križanju z vodovodom s sipkim materialom velikosti zrna od 4-8 mm, minimalno 15 cm nad temenom cevi.</t>
  </si>
  <si>
    <t>Dovoz iz gradbiščne deponije in razgrinjanje humusa na ravnih površinah v deb. 10 do 20 cm z grobim planiranjem, humuniziranjem, finim planiranjem zemlje s sejanjem travne mešanice.</t>
  </si>
  <si>
    <t>Prenašanje in spuščanje v jarek cevi dolžine do 6 m iz nodularne litine DN 125 mm, z dobavo in montažo; standardni (Tyton) spoj. Postavka vključuje tudi ves potrebni spojni material in opozorilni trak z indikatorjem.</t>
  </si>
  <si>
    <t>Prenašanje in spuščanje v jarek cevi dolžine do 6 m iz nodularne litine DN 150 mm, z dobavo in montažo; standardni (Tyton) spoj. Postavka vključuje tudi ves potrebni spojni material in opozorilni trak z indikatorjem.</t>
  </si>
  <si>
    <t>Prenašanje in spuščanje v jarek cevi dolžine do 6 m iz nodularne litine DN 80 mm, z dobavo in montažo; standardni (Tyton) spoj. Postavka vključuje tudi ves potrebni spojni material in opozorilni trak z indikatorjem.</t>
  </si>
  <si>
    <r>
      <t xml:space="preserve">Prenašanje in spuščanje v jarek plastificiranih pocinkanih cevi </t>
    </r>
    <r>
      <rPr>
        <vertAlign val="superscript"/>
        <sz val="10"/>
        <rFont val="Arial"/>
        <family val="2"/>
      </rPr>
      <t>3</t>
    </r>
    <r>
      <rPr>
        <sz val="10"/>
        <rFont val="Arial"/>
        <family val="2"/>
      </rPr>
      <t>/</t>
    </r>
    <r>
      <rPr>
        <vertAlign val="subscript"/>
        <sz val="10"/>
        <rFont val="Arial"/>
        <family val="2"/>
      </rPr>
      <t>4</t>
    </r>
    <r>
      <rPr>
        <sz val="10"/>
        <rFont val="Arial"/>
        <family val="2"/>
      </rPr>
      <t>'', z dobavo, montažo in vsem potrebnim materialom (npr. pocinkana kolena, zaščita pred korozijo), z vsemi prevozi in prenosi.</t>
    </r>
  </si>
  <si>
    <t>B.</t>
  </si>
  <si>
    <t>A.</t>
  </si>
  <si>
    <t>C.</t>
  </si>
  <si>
    <t>Planiranje tamponskega planuma ceste z natančnostjo +- 1cm z uvaljanjem.</t>
  </si>
  <si>
    <t>Čiščenje starega asfalta in pobrizg z bitumensko emulzijo.</t>
  </si>
  <si>
    <t>Hladen premaz stikov med starim in novim asfaltom s polimerno emulzijo.</t>
  </si>
  <si>
    <t>Izdelava nosilne plasti bituminizirane zmesi AC 16 base A4 B 70/100 v debelini 6 cm.</t>
  </si>
  <si>
    <t>Izdelava obrabne in zaporne plasti bituminizirane zmesi  AC 11 surf B 70/100 A4 v debelini 4 cm.</t>
  </si>
  <si>
    <t>Izvedba tlačnega preizkusa cevovoda s potrebnim tesnenjem koncev, polnjenjem vode, uporabo registrirnega manometra ter izdajo ustreznih potrdil. Tlačni preizkus se izvaja skladno z navodili upravljalca in tehničnim pravilnikom.</t>
  </si>
  <si>
    <t>Zakoličba trase vodovoda z niveliranjem kanala.</t>
  </si>
  <si>
    <t>Ureditev, zavarovanje in označitev gradbišča v skladu s predpisi in varnostnim načrtom ter načrtom organizacije gradbišča.</t>
  </si>
  <si>
    <t>Izdelava betonskih podstavkov dim. 40x40x10 cm za montažo cestnih kap, iz betona C 16/20, komplet z opažanjem, dobavo in vgrajevanjem betona.</t>
  </si>
  <si>
    <t>Izdelava betonskih sidrnih blokov dim. 40x20x20cm za montažo hidranta, iz betona C 16/20, komplet z opažanjem, dobavo in vgrajevanjem betona.</t>
  </si>
  <si>
    <t>Funkcionalni preizkus hidrantov, z izdajo verificiranega poročila po organizaciji, ki ima veljavno pooblastilo.</t>
  </si>
  <si>
    <t>rovokopač/bager do 10t</t>
  </si>
  <si>
    <t>ELEKTROMONTAŽNA DELA JR</t>
  </si>
  <si>
    <t xml:space="preserve"> </t>
  </si>
  <si>
    <t>VOZIŠČNE KONSTRUKCIJE</t>
  </si>
  <si>
    <t>I.</t>
  </si>
  <si>
    <t>4</t>
  </si>
  <si>
    <t>5</t>
  </si>
  <si>
    <t>6</t>
  </si>
  <si>
    <t>7</t>
  </si>
  <si>
    <t>I. PREDDELA - SKUPAJ:</t>
  </si>
  <si>
    <t>II.</t>
  </si>
  <si>
    <t>1</t>
  </si>
  <si>
    <t>2</t>
  </si>
  <si>
    <t>3</t>
  </si>
  <si>
    <t>8</t>
  </si>
  <si>
    <t>9</t>
  </si>
  <si>
    <t>II. ZEMELJSKA DELA - SKUPAJ:</t>
  </si>
  <si>
    <t>III.</t>
  </si>
  <si>
    <t>10</t>
  </si>
  <si>
    <t>11</t>
  </si>
  <si>
    <t>III. VOZIŠČNE KONSTRUKCIJE - SKUPAJ:</t>
  </si>
  <si>
    <t>IV.</t>
  </si>
  <si>
    <t>OPREMA CESTE</t>
  </si>
  <si>
    <t>IV. OPREMA CESTE - SKUPAJ:</t>
  </si>
  <si>
    <t>Zakoličba obstoječih podzemnih komunalnih naprav v območju gradbenega posega s strani upravljalca le teh.</t>
  </si>
  <si>
    <t>Opombe: V ceni postavke je zajeto: dobava, vgradnja, montaža, prevozi in prenosi materiala, vsi manipulativni in režijski stroški gradbišča, vsa pripravljalna in zaključna dela, vsa dokazna dokumentacija (izjave o lastnostih, garancijski listi, itd), prevedena v slovenski jezik, navodila za vzdrževanje , vris vseh sprememb med gradnjo v PZI projekt (podlage za izdelavoPID).</t>
  </si>
  <si>
    <t>Zakoličba osi ceste z zavarovanjem.</t>
  </si>
  <si>
    <t>Zakoličba gradbenih profilov z zavarovanjem.</t>
  </si>
  <si>
    <t>Čiščenje terena z odstranitvijo grmičevja in dreves z nakladnjem na prevozno stredstvo in odvozom v trajno deponijo.</t>
  </si>
  <si>
    <t>Dvigovanje obstoječih LTŽ pokrovov jaškov na novo višino ureditve vključno z vsem pomožnimi deli.</t>
  </si>
  <si>
    <t>Izdelava načrta ureditve gradbišča za celotno območje gradnje (cesta, meteorna, fekalna kanalizacija, vodovod, el. instalacije) ter ureditev gradbišča skladno z načrtom ureditve gradbišča.</t>
  </si>
  <si>
    <t>Zavarovanje prometa med gradnjo za celotno gradbišče, z ustrezno dokumentacijo, pridobitev dovoljenja za cestno zaporo, z ureditvijo prometnega režima v času gradnje (obvestilo, zavarovanje gradbišča, postavitev prometne signalizacije, postavitev zaščitne ograje,... ). Po končanih delih odstraniti prometno signalizacijo in vzpostaviti prometni režim v prvotno stanje.</t>
  </si>
  <si>
    <t>Strojni izkop humusa v sloju debeline do 20 cm z nakladanjem in odvozom v začasno deponijo za kasnejše ponovno razgrinjanje.</t>
  </si>
  <si>
    <t>Dobava materiala in vgrajevanje nasipov iz kamnitega nasipnega materiala po plasteh s sprotnim utrjevanjem.</t>
  </si>
  <si>
    <t>Zasip nepovoznih površin z izkopnim materialom  po plasteh s sprotnim utrjevanjem.</t>
  </si>
  <si>
    <t>Dobava in vgradnja nevezane nosilne plasti enakomerno zrnatega drobljenca D100 iz kamnine v debelini plasti do 40 cm  (kamnita greda).</t>
  </si>
  <si>
    <t>Dobava in vgradnja nevezane nosilne plasti enakomerno zrnatega drobljenca D32 iz kamnine v debelini plasti do 30 cm  (tampon).</t>
  </si>
  <si>
    <t>Izdelava finega planuma zgornjega ustroja pred asfaltiranjem.</t>
  </si>
  <si>
    <t>Dobava in vgraditev predfabriciranega pogreznjenega robnika iz cementnega betona s prerezom 8/20 cm na betonsko posteljico C12/15.</t>
  </si>
  <si>
    <t>Izdelava obrabnozaporne plasti bitumenskega betona AC 11 surf B70/100 A3 v debelini 4 cm.</t>
  </si>
  <si>
    <t>Izdelava obrabnozaporne plasti bitumenskega betona AC 8 surf B70/100 A5 v debelini 5 cm (pločnik).</t>
  </si>
  <si>
    <t>Izdelava zatravljene berme širine 30 cm ob robniku.</t>
  </si>
  <si>
    <t>Izdelava temelja iz cementnega betona C 12/15, globine 50 cm, premera 40 cm.</t>
  </si>
  <si>
    <r>
      <t>Izdelava temelja iz cementnega betona C 12/15 od 0,41 do do 0,80 m</t>
    </r>
    <r>
      <rPr>
        <vertAlign val="superscript"/>
        <sz val="9"/>
        <color indexed="8"/>
        <rFont val="Arial"/>
        <family val="2"/>
      </rPr>
      <t>3</t>
    </r>
    <r>
      <rPr>
        <sz val="9"/>
        <color indexed="8"/>
        <rFont val="Arial"/>
        <family val="2"/>
      </rPr>
      <t xml:space="preserve"> / temelj (350x40x50 cm)</t>
    </r>
    <r>
      <rPr>
        <sz val="9"/>
        <color indexed="8"/>
        <rFont val="Arial"/>
        <family val="2"/>
      </rPr>
      <t>.</t>
    </r>
  </si>
  <si>
    <t>Dobava in pritrditev okroglega prometnega znaka, podloga iz aluminijaste pločevine, znak z odsevno folijo 2. vrste, premera 600 mm.</t>
  </si>
  <si>
    <t>Dobava in pritrditev prometnega znaka, podloga iz aluminijaste pločevine, znak z odsevno barvo-folijo 2 vrste, velikost nad 4,00 m2 (predkrižiščne table 3200x3600 mm).</t>
  </si>
  <si>
    <t xml:space="preserve">  CESTA - ZGORNJI USTROJ - SKUPAJ:</t>
  </si>
  <si>
    <t>METEORNA KANALIZACIJA</t>
  </si>
  <si>
    <t>GRADBENA DELA</t>
  </si>
  <si>
    <t>III. GRADBENA DELA - SKUPAJ:</t>
  </si>
  <si>
    <t>DOBAVA IN MONTAŽA CEVNEGA MATERIALA TER DRUGA DELA</t>
  </si>
  <si>
    <t>IV. DOBAVA IN MONTAŽA CEVNEGA MATERIALA TER DRUGA DELA - SKUPAJ:</t>
  </si>
  <si>
    <t xml:space="preserve">  METEORNA KANALIZACIJA - SKUPAJ:</t>
  </si>
  <si>
    <t>Zakoličba trase kanala z niveliranjem.</t>
  </si>
  <si>
    <t>Zakoličba vseh obstoječih podzemnih komunalnih naprav v območju gradbenega posega s strani upravljalca le teh.</t>
  </si>
  <si>
    <t>Ročno planiranje in valjanje z zbijanjem dna jarka s točnostjo +/- 2cm do EV = 40 N/mm2.</t>
  </si>
  <si>
    <t>Izvedba križanja z drugimi obstoječimi vodi v zaščitni cevi preseka do DN 400 mm (zaščitna PVC cev), komplet.</t>
  </si>
  <si>
    <t>Izdelava betonske vtočne glave na cevi premera 300mm na cevnem prepustu.</t>
  </si>
  <si>
    <t>Dobava in polaganje PE  kanalizacijskih cevi  SN4 DN 200,  vključno s betonsko posteljico iz cementnega betona C 12/15 debeline 10 cm in kompletnim obbetoniranjem s cementnim betonom C 12/15 do višine 10 cm nad temenom cevi.</t>
  </si>
  <si>
    <t>Dobava in polaganje PE kanalizacijskih cevi SN4 DN 250,  vključno s betonsko posteljico iz cementnega betona C 12/15 debeline 10cm in kompletnim obbetoniranjem s cementnim betonom C 12/15 do višine 10 cm nad temenom cevi.</t>
  </si>
  <si>
    <t>Dobava in polaganje PE  kanalizacijskih cevi  SN8 DN 315,  vključno s posteljico iz peska 0/4mm debeline 10cm in zasipom s peskom 0/4mm do višine 15 cm nad temenom cevi.</t>
  </si>
  <si>
    <t>Dobava in polaganje PE kanalizacijskih cevi SN4 DN 600,  vključno s betonsko posteljico iz cementnega betona C 12/15 debeline 10 cm in kompletnim obbetoniranjem s cementnim betonom C 12/15 do višine 10 cm nad temenom cevi.</t>
  </si>
  <si>
    <t>Dobava in polaganje PE kanalizacijskih cevi SN4 DN 100,  vključno s betonsko posteljico iz cementnega betona C 12/15 debeline 10 cm in kompletnim obbetoniranjem s cementnim betonom C 12/15 do višine 10 cm nad temenom cevi.</t>
  </si>
  <si>
    <t>Dobava in vgradnja fazonskih komadov (kolena, odcepi) za priključke na glavno meteorno kanalizacijsko linijo. Komad naj bo kompatibilen za vgradnjo na PE kanalizacijske cevi DN 200 in naj vstreza istim temeljnim zahtevam po vodotesnosti in nosilnosti kot veljajo za glavni kanal.</t>
  </si>
  <si>
    <t>Dobava in vgradnja prefabriciranega peskolova, krožnega prereza 600 mm, globine do 1.3 m, komplet z AB temeljem C16/20, AB razbremenilnim obročem/vencem C25/30,  LTŽ robno rešetko 570x610mm nosilnosti 400 kN in potrebnimi nastavki za iztočno cev ter tesnilnim materialom.</t>
  </si>
  <si>
    <t xml:space="preserve">Izdelava jaška višine od 1.0 m do 1.5 m v sestavi: betonski podstavek C12/15 1,30 x 1,30 m  na podložni beton d=10 cm, betonska cev fi 80 cm, AB konusni nastavek 80/60 cm, z vsem opažnim materialom in dobavo vsega potrevnega materiala za izvedbo jaška, vključno z izdelavo mulde, vtokom in iztokom z navezavami na PE ali drugo kanalsko cev. </t>
  </si>
  <si>
    <t xml:space="preserve">Izdelava jaška višine od 1.0 m do 1.5 m v sestavi: betonski podstavek C12/15 1,30 x 1,30 m  na podložni beton d=10 cm, betonska cev fi 100 cm, AB konusni nastavek 100/60 cm, z vsem opažnim materialom in dobavo vsega potrevnega materiala za izvedbo jaška, vključno z izdelavo mulde, vtokom in iztokom z navezavami na PE ali drugo kanalsko cev. </t>
  </si>
  <si>
    <t xml:space="preserve">Izdelava jaška višine od 1.5 m do 2.0 m v sestavi: betonski podstavek C12/15 1,30 x 1,30 m  na podložni beton d=10 cm, betonska cev fi 100 cm, AB konusni nastavek 100/60 cm, z vsem opažnim materialom in dobavo vsega potrevnega materiala za izvedbo jaška, vključno z izdelavo mulde, vtokom in iztokom z navezavami na PE ali drugo kanalsko cev. </t>
  </si>
  <si>
    <t>Izdelava jaška kvadratnega preseka svetle dimenzije 120x120 cm višine od 1.5 do 2.0 m, debelina sten in plošče 20 cm iz betona C25/30 skupaj s potrebnim opažnim materialom in potrebno armaturo. V jašku se izdela betonska mulda za cev premera 100 cm.</t>
  </si>
  <si>
    <t>Dobava in vgraditev prezračevanega pokrova iz duktilne litine krožnega prereza 600 mm, z nosilnostjo C 250 KN, komplet z prefabriciranim betonskim obročem, razberemenilnim obročem in tesnilnim materialom za zagotovitev vodotesnosti stikov.</t>
  </si>
  <si>
    <t>Dobava in vgraditev prezračevanega pokrova iz duktilne litine krožnega prereza 600 mm, z nosilnostjo D 400 kN, komplet z prefabriciranim betonskim obročem, razberemenilnim obročem in tesnilnim materialom za zagotovitev vodotesnosti stikov.</t>
  </si>
  <si>
    <t>Mehansko in visokotlačno čiščenje kanalizacijskih cevi z ispiranjem za potrebe izvedbe pregleda kanalizacijskih cevi s kamero in preizkusa tesnosti.</t>
  </si>
  <si>
    <t>Izdelava podatkov za vnos v kataster komunalnih naprav skladno z določili upravljalca sistema.</t>
  </si>
  <si>
    <t>Pregled kanalizacijskih cevi s kamero komplet z predajo posnetka pregleda, slik kanalizacije in poročilom z opisom dejanskega stanja.</t>
  </si>
  <si>
    <t>Rušenje obstoječe betonske kanalizacije premera 500 mm z nakladanjem ruševin na prevozno sredstvo in odvozom v trajno deponijo vključno s plačilom taks.</t>
  </si>
  <si>
    <t>Rušenje obstoječega betonskega kanalizaciskega jaška globine do 2.5 m z  nakladanjem ruševin na prevozno sredstrvo in odvozom v trajno deponijo vključno s plačilom taks.</t>
  </si>
  <si>
    <t>Izvedba priklopa nove fekalne kanalizacije na obstoječe kanalizacijske jaške in obstoječe kanalizacijske cevi skupaj z vsemi pomožnimi deli.</t>
  </si>
  <si>
    <t>Dobava in polaganje PVC -U kompaktnih enoslojnih gladkih kanalizacijskih cevi SN8 DN 200, standard EN 1401-1 vključno s posteljico iz peska 0/4mm debeline 10cm in zasipom s peskom 0/4mm do višine 15 cm nad temenom cevi. Dodatne zahteve za kvaliteto cevi: starost cevi maksimalno 1 leto .</t>
  </si>
  <si>
    <t>Dobava in polaganje PVC -U kompaktnih enoslojnih gladkih kanalizacijskih cevi SN8 DN 250, standard EN 1401-1 vključno s posteljico iz peska 0/4mm debeline 10cm in zasipom s peskom 0/4mm do višine 15 cm nad temenom cevi. Dodatne zahteve za kvaliteto cevi: starost cevi maksimalno 1 leto.</t>
  </si>
  <si>
    <t>Dobava in polaganje PVC -U kompaktnih enoslojnih gladkih kanalizacijskih cevi SN8 DN 500, standard EN 1401-1 vključno s posteljico iz peska 0/4mm debeline 10cm in zasipom s peskom 0/4mm do višine 15 cm nad temenom cevi. Dodatne zahteve za kvaliteto cevi: starost cevi maksimalno 1 leto.</t>
  </si>
  <si>
    <t>Dobava in vgradnja PVC-U kolena za enoslojne gladke kanalizacijskih cevi SN8 DN 500 in naj vstreza istim temeljnim zahtevam po vodotesnosti in nosilnosti kot veljajo za glavni kanal.</t>
  </si>
  <si>
    <t xml:space="preserve">Izdelava jaška višine od 2,0 m do 2,5 m v sestavi: betonski podstavek C12/15 1,30 x 1,30 m na podložni beton d=10 cm, betonska cev fi 100 cm, AB konusni nastavek 100/60 cm, z vsem opažnim materialom in dobavo vsega potrebnega materiala za izvedbo jaška, vključno z izdelavo mulde, vtokom in iztokom z navezavami na PVC ali drugo kanalsko cev. </t>
  </si>
  <si>
    <t>Dobava in montaža prefabriciranega (PP) polipropilenskega jaška svetlega premera 800 mm po SIST EN 13598-2, vključno z gladko muldo, fazoni pred in za jaškom (lomi in kardanski spoj). Nastavek za  vtok in odtok kot konec cevi za spajanje PVC-U cevi.  Debelina stene jaška min 8 mm z zunanjimi rebri za ojačitev. (Meri se globina jaška od vrha pokrova do dna mulde!). Vrh jaška se zaključi z elementom za redukcijo premera 800/600 mm. Jašek v enem kosu, če je sestavljen jašek mora biti vodotesen pod pogoji ki veljajo za kanalizacijo, spoji zatesnjeni z samozapiralnimi ustničnimi tesnili. Izbira kota priključka (kot med osjo vtoka in iztoka) mora biti prilagojena stanju na trerenu. Višina jaška od 1,0 do 1,5 m.</t>
  </si>
  <si>
    <t>Dobava in montaža prefabriciranega (PP) polipropilenskega jaška svetlega premera 800 mm po SIST EN 13598-2, vključno z gladko muldo, fazoni pred in za jaškom (lomi in kardanski spoj). Nastavek za  vtok in odtok kot konec cevi za spajanje PVC-U cevi. Debelina stene jaška min 8 mm z zunanjimi rebri za ojačitev (meri se globina jaška od vrha pokrova do dna mulde). Vrh jaška se zaključi z elementom za redukcijo premera 800/600 mm. Jašek v enem kosu, če je sestavljen jašek mora biti vodotesen pod pogoji ki veljajo za kanalizacijo, spoji zatesnjeni z samozapiralnimi ustničnimi tesnili. Izbira kota priključka (kot med osjo vtoka in iztoka) mora biti prilagojena stanju na trerenu. Višina jaška od 1,5 do 2 m.</t>
  </si>
  <si>
    <t>Dobava in montaža prefabriciranega (PP) polipropilenskega jaška svetlega premera 800 mm po SIST EN 13598-2, vključno z gladko muldo, fazoni pred in za jaškom (lomi in kardanski spoj). Nastavek za  vtok in odtok kot konec cevi za spajanje PVC-U cevi.  Debelina stene jaška min 8 mm z zunanjimi rebri za ojačitev. (Meri se globina jaška od vrha pokrova do dna mulde!). Vrh jaška se zaključi z elementom za redukcijo premera 800/600 mm. Jašek v enem kosu, če je sestavljen jašek mora biti vodotesen pod pogoji ki veljajo za kanalizacijo, spoji zatesnjeni z samozapiralnimi ustničnimi tesnili. Izbira kota priključka (kot med osjo vtoka in iztoka) mora biti prilagojena stanju na trerenu. Višina jaška od 2,0 do 2,5 m.</t>
  </si>
  <si>
    <t>Dobava in vgraditev pokrova iz duktilne litine krožnega prereza 600 mm, z nosilnostjo C 250 kN, komplet z prefabriciranim betonskim obročem, razberemenilnim obročem in tesnilnim materialom za zagotovitev vodotesnosti stikov.</t>
  </si>
  <si>
    <t>Dobava in vgraditev pokrova iz duktilne litine krožnega prereza 600 mm, z nosilnostjo D 400 kN, komplet z prefabriciranim betonskim obročem, razberemenilnim obročem in tesnilnim materialom za zagotovitev vodotesnosti stikov.</t>
  </si>
  <si>
    <t xml:space="preserve">Mehansko in visokotlačno čiščenje kanalizacijskih cevi z ispiranjem za potrebe izvedbe pregleda kanalizacijskih cevi s kamero in preizkusa tesnosti. </t>
  </si>
  <si>
    <t>FEKALNA KANALIZACIJA</t>
  </si>
  <si>
    <t xml:space="preserve">  FEKALNA KANALIZACIJA - SKUPAJ:</t>
  </si>
  <si>
    <r>
      <t>Izdelava tankoslojne vzdolžne označbe na vozišču z enokomponentno belo barvo, vključno 250 g/m</t>
    </r>
    <r>
      <rPr>
        <vertAlign val="superscript"/>
        <sz val="9"/>
        <color indexed="8"/>
        <rFont val="Arial"/>
        <family val="2"/>
      </rPr>
      <t>2</t>
    </r>
    <r>
      <rPr>
        <sz val="9"/>
        <color indexed="8"/>
        <rFont val="Arial"/>
        <family val="2"/>
      </rPr>
      <t xml:space="preserve"> posipa z drobci / kroglicami stekla, ročno, debelina plasti suhe snovi 250 </t>
    </r>
    <r>
      <rPr>
        <sz val="9"/>
        <color indexed="8"/>
        <rFont val="Symbol"/>
        <family val="1"/>
      </rPr>
      <t>m</t>
    </r>
    <r>
      <rPr>
        <sz val="9"/>
        <color indexed="8"/>
        <rFont val="Arial"/>
        <family val="2"/>
      </rPr>
      <t>m, širina črte 50 cm.</t>
    </r>
  </si>
  <si>
    <r>
      <t>Izdelava tankoslojne vzdolžne označbe na vozišču z enokomponentno belo barvo, vključno 250 g/m</t>
    </r>
    <r>
      <rPr>
        <vertAlign val="superscript"/>
        <sz val="9"/>
        <color indexed="8"/>
        <rFont val="Arial"/>
        <family val="2"/>
      </rPr>
      <t>2</t>
    </r>
    <r>
      <rPr>
        <sz val="9"/>
        <color indexed="8"/>
        <rFont val="Arial"/>
        <family val="2"/>
      </rPr>
      <t xml:space="preserve"> posipa z drobci / kroglicami stekla, strojno, debelina plasti suhe snovi 250 </t>
    </r>
    <r>
      <rPr>
        <sz val="9"/>
        <color indexed="8"/>
        <rFont val="Symbol"/>
        <family val="1"/>
      </rPr>
      <t>m</t>
    </r>
    <r>
      <rPr>
        <sz val="9"/>
        <color indexed="8"/>
        <rFont val="Arial"/>
        <family val="2"/>
      </rPr>
      <t>m, širina črte 12 cm.</t>
    </r>
  </si>
  <si>
    <t>Razna manjša gradbena dela, ki se izvajajo v režiji. Obračun po dejanskih količinah evidentiranih v gradbenem dnevniku in potrjenih s strani nadzornega inženirja.</t>
  </si>
  <si>
    <t>rovokopač, bager do 20t</t>
  </si>
  <si>
    <t>Rušenje obstoječih ograj, plotov in manjših nadstrešnic ter nakladanje in odvoz ruševin v stalno deponijo vključno s plačilom vseh taks.</t>
  </si>
  <si>
    <t>obrnjena davčna obveznost</t>
  </si>
  <si>
    <t>[EUR]</t>
  </si>
  <si>
    <t>Dobava in postavitev kovinske gradbiščne table in označitvene table 220x250 cm, z logotipi sofinanciranja (skladno z navodili EU skladov),  vključno z izvedbo betonskih temeljev in kovinske konstrukcije.</t>
  </si>
  <si>
    <t>Doplačilo za izdelavo odprtega humuziranega in zatravljenega zemeljskega jarka širine dna 30 cm z naklonom brežin v razmerju 2:3.</t>
  </si>
  <si>
    <t>Planum naravnih temeljnih tal v težki temljini.</t>
  </si>
  <si>
    <t>Dovoz iz gradbiščne deponije in humuziranje nasipnih brežin v debelini do 15 cm, fino planiranje z odstranjevanjem kamna in zatravitev s travnim semenom.</t>
  </si>
  <si>
    <t>Široki strojni in deloma ročni izkopi (v bližini drugih objektov in vodov) za voziščno konstrukcijo v terenu III. in IV.kategorije vključno z nakladanjem na tovorno vozilo in odvoz na trajno deponijo vključno s plačilom vseh taks.</t>
  </si>
  <si>
    <t>Strojni izkop odprtega zemeljskega jarka v terenu III. in IV. kategorije, vključno z nakladanjem na tovorno vozilo in odvoz v stalno deponijo vključno s plačilom vseh taks.</t>
  </si>
  <si>
    <t>Široki strojni izkop za voziščno konstrukcijo v terenu III. in IV.kategorije vključno z nakladanjem na tovorno vozilo in odvoz na gradbiščno deponijo za kasnejšo vgradnjo.</t>
  </si>
  <si>
    <t>Dobava in vgraditev predfabriciranih dvignjenih robnikov iz cementnega betona s prerezom 15/25 cm na betonsko posteljico C12/15.</t>
  </si>
  <si>
    <t>Dobava in vgraditev predfabriciranih pogreznjenih robnikov iz cementnega betona s prerezom 15/25 cm na betonsko posteljico C12/15.</t>
  </si>
  <si>
    <t>Izdelava z bitumnom vezane zgornje nosilne plasti drobljenca AC 22 base B50/70 A4 v debelini 9 cm.</t>
  </si>
  <si>
    <t>Dobava in vgradnja betonskih trapeznih kanalet širine dna 30 cm in višine 30 cm na sloju cementnega betona C 25/30 debeline 10 cm.</t>
  </si>
  <si>
    <t>Dobava in vgraditev stebrička za prometni znak iz vroče cinkane jeklene cevi s premerom 64 mm, dolžine od 2000 do 3000 mm.</t>
  </si>
  <si>
    <t>Dobava in vgraditev stebrička za prometni znak iz vroče cinkane jeklene cevi s premerom 64 mm, dolžine od 5000 do 6000 mm.</t>
  </si>
  <si>
    <t>Dobava in pritrditev prometnega znaka, podloga iz aluminijaste pločevine, znak z odsevno barvo-folijo 2. vrste, velikost od 0,41 do 0,70 m2 (osmerokotni 600 mm).</t>
  </si>
  <si>
    <r>
      <t>Izdelava tankoslojne prečne in ostalih označb na vozišču z enokomponentno belo barvo, vključno 250 g/m</t>
    </r>
    <r>
      <rPr>
        <vertAlign val="superscript"/>
        <sz val="9"/>
        <color indexed="8"/>
        <rFont val="Arial"/>
        <family val="2"/>
      </rPr>
      <t>2</t>
    </r>
    <r>
      <rPr>
        <sz val="9"/>
        <color indexed="8"/>
        <rFont val="Arial"/>
        <family val="2"/>
      </rPr>
      <t xml:space="preserve"> posipa z drobci / kroglicami stekla, ročno, debelina plasti suhe snovi 250 </t>
    </r>
    <r>
      <rPr>
        <sz val="9"/>
        <color indexed="8"/>
        <rFont val="Symbol"/>
        <family val="1"/>
      </rPr>
      <t>m</t>
    </r>
    <r>
      <rPr>
        <sz val="9"/>
        <color indexed="8"/>
        <rFont val="Arial"/>
        <family val="2"/>
      </rPr>
      <t>m, površina označbe nad 1,5 m2 (zaporna ploskev 5314-1)</t>
    </r>
    <r>
      <rPr>
        <sz val="9"/>
        <color indexed="8"/>
        <rFont val="Arial"/>
        <family val="2"/>
      </rPr>
      <t>.</t>
    </r>
  </si>
  <si>
    <t>Naprava in postavitev gradbenih profilov.</t>
  </si>
  <si>
    <t>Strojni in deloma ročni izkopi (v bližini drugih objektov in vodov) za jarke, kanale, revizijske jaške v terenu III. in IV. kategorije, vključno z nakladanjem na tovorno vozilo in odvozom v stalno deponijo vključno s plačilom vseh taks (kvaliteten kamniti material se deponira v gradbiščni deponiji za kasnejši zasip).</t>
  </si>
  <si>
    <t>Dobava in vgrajevanje ustreznega zasipnega materiala - kamniti drobljenec ali kvaliteten material kamnite osnove iz izkopa - obstoječa voziščna konstrukcija) s komprimiranjem v plasteh po 30 cm v zasip jarka.</t>
  </si>
  <si>
    <t>Opombe: Pri vseh postavkah je potrebno v ceni upoštevati dobavo in montažo elementov ter spojni in tesnilni material! V ceni postavke je zajeto: vsi manipulativni in režijski stroški gradbišča, vsa pripravljalna in zaključna dela, vsa dokazna dokumentacija (izjave o lastnostih, garancijski listi, itd), prevedena v slovenski jezik, navodila za vzdrževanje , vris vseh sprememb med gradnjo v PZI projekt (podlage za izdelavoPID).</t>
  </si>
  <si>
    <t>Strojni in ročni posek grmičevja in dreves do premera 10 cm, z odkopom korenin vred in ostalimi potrebnimi deli, vključno z nakladanjem na prevozno sredstvo in odvozom v stalno deponijo po izboru izvajalca z vsemi stroški deponiranja.</t>
  </si>
  <si>
    <t>Planiranje dna jarka s točnostjo +/- 1 cm.</t>
  </si>
  <si>
    <t xml:space="preserve">Izdelava tipskega manipulativnega betonskega jaška fi 80 cm, globine 1,0 m, komplet z potrebnimi zemeljskimi, tesarskimi in betonerskimi deli ter z LTŽ pokrovom 60x60 cm razreda nosilnosti D400 kN z napisom "ELEKTRIKA". </t>
  </si>
  <si>
    <t>Svetilka z LED tehnologijo. Svetilka z ravnim neizbočenim kaljenim steklom z izboljšano presevnostjo brez horizontalnega nagiba UGR=0 (natični kot svetilke 00 ) (komplet z montažnim, spojnim in pritrdilnim priborom,  sijalkami, komplet s  spuščanjem v pogon)  
(svetilka v skladu z zahtevami uredbe o mejnih vrednostih svetlobnega onesnaževanja okolja Ur.l.RS.81/2007)
MT LED LIGHT  CO 75 
 1x75W</t>
  </si>
  <si>
    <t xml:space="preserve">Dobava in montaža vroče cinkanega kandelabra, h=10m od tal, s privarjeno prirobnico za montažo na izveden betonski temelj s sidrnimi vijaki (komplet s sidri), prilagojen za natik svetilke pod kotom 0°, opremljen s priključno ploščico PVE-5 z 6A varovalko. Ožičen in zmontiran na izveden betonski  temelj. </t>
  </si>
  <si>
    <t>Izdelava AB temelja za drog JR (h = 10 m), komplet z vsemi zemeljskimi, tesarskimi in betonskimi deli ter vgradnjo sidrnih vijakov.</t>
  </si>
  <si>
    <t>ŠIRITEV POSLOVNO - EKONOMSKE INFRATSTUKTURE V POSLOVNI CONI AJDOVŠČINA - MIRCE / POD FRUCTALOM</t>
  </si>
  <si>
    <t>ETAPA 2: PC AJDOVŠČINA – POD FRUCTALOM</t>
  </si>
  <si>
    <t>KOMUNALNA INFRASTRUKTURA</t>
  </si>
  <si>
    <t>ETAPA 2: PC AJDOVŠČINA - POD FRUCTALOM - KOMUNALNA INFRASTRUKTURA</t>
  </si>
  <si>
    <t xml:space="preserve"> B) DDV 22%</t>
  </si>
  <si>
    <t>C) SKUPAJ Z DDV</t>
  </si>
  <si>
    <t>D) SKUPAJ</t>
  </si>
  <si>
    <t>E) SKUPNA REKAPITULACIJA  A + D (BREZ DDV)</t>
  </si>
  <si>
    <t>F) SKUPAJ VREDNOST DEL C + D</t>
  </si>
  <si>
    <t>Prenašanje in spuščanje v jarek cevi dolžine do 6 m iz PPC DN 50 mm, z dobavo, montažo in vsem potrebnim materialom. Postavka vključuje tudi ves potrebni spojni material in opozorilni trak z indikatorjem.</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</si>
</sst>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S_I_T_-;\-* #,##0.00\ _S_I_T_-;_-* \-??\ _S_I_T_-;_-@_-"/>
    <numFmt numFmtId="165" formatCode="0\ %"/>
    <numFmt numFmtId="166" formatCode="_-* #,##0.00&quot; €&quot;_-;\-* #,##0.00&quot; €&quot;_-;_-* \-??&quot; €&quot;_-;_-@_-"/>
    <numFmt numFmtId="167" formatCode="_-* #,##0.00&quot; SIT&quot;_-;\-* #,##0.00&quot; SIT&quot;_-;_-* \-??&quot; SIT&quot;_-;_-@_-"/>
    <numFmt numFmtId="168" formatCode="#,##0.00&quot; €&quot;"/>
    <numFmt numFmtId="169" formatCode="#,##0.00_ ;\-#,##0.00\ "/>
    <numFmt numFmtId="170" formatCode="_-* #,##0.00\ _€_-;\-* #,##0.00\ _€_-;_-* \-??\ _€_-;_-@_-"/>
    <numFmt numFmtId="171" formatCode="#,##0.00\ _S_I_T"/>
    <numFmt numFmtId="172" formatCode="_-* #,##0.00\ _S_I_T_-;\-* #,##0.00\ _S_I_T_-;_-* &quot;-&quot;??\ _S_I_T_-;_-@_-"/>
    <numFmt numFmtId="173" formatCode="_(* #,##0.00_);_(* \(#,##0.00\);_(* &quot;-&quot;??_);_(@_)"/>
    <numFmt numFmtId="174" formatCode="#,###.00;&quot; &quot;;&quot; &quot;"/>
  </numFmts>
  <fonts count="74">
    <font>
      <sz val="10"/>
      <name val="Arial CE"/>
      <family val="2"/>
    </font>
    <font>
      <sz val="10"/>
      <name val="Arial"/>
      <family val="0"/>
    </font>
    <font>
      <sz val="11"/>
      <color indexed="8"/>
      <name val="Calibri"/>
      <family val="2"/>
    </font>
    <font>
      <sz val="12"/>
      <name val="Courier New"/>
      <family val="3"/>
    </font>
    <font>
      <sz val="10"/>
      <name val="Times New Roman CE"/>
      <family val="1"/>
    </font>
    <font>
      <sz val="10"/>
      <color indexed="8"/>
      <name val="Arial"/>
      <family val="2"/>
    </font>
    <font>
      <b/>
      <sz val="12"/>
      <name val="Arial Narrow"/>
      <family val="2"/>
    </font>
    <font>
      <b/>
      <sz val="13"/>
      <name val="Arial Narrow"/>
      <family val="2"/>
    </font>
    <font>
      <b/>
      <sz val="11"/>
      <name val="Arial Narrow"/>
      <family val="2"/>
    </font>
    <font>
      <sz val="11"/>
      <name val="Arial Narrow"/>
      <family val="2"/>
    </font>
    <font>
      <b/>
      <sz val="10"/>
      <name val="Arial CE"/>
      <family val="2"/>
    </font>
    <font>
      <i/>
      <sz val="11"/>
      <name val="Arial Narrow"/>
      <family val="2"/>
    </font>
    <font>
      <b/>
      <i/>
      <sz val="10"/>
      <name val="Arial"/>
      <family val="2"/>
    </font>
    <font>
      <b/>
      <sz val="10"/>
      <name val="Arial"/>
      <family val="2"/>
    </font>
    <font>
      <vertAlign val="superscript"/>
      <sz val="10"/>
      <name val="Arial"/>
      <family val="2"/>
    </font>
    <font>
      <sz val="10"/>
      <name val="MS Sans Serif"/>
      <family val="2"/>
    </font>
    <font>
      <i/>
      <sz val="8"/>
      <name val="Arial CE"/>
      <family val="0"/>
    </font>
    <font>
      <i/>
      <sz val="10"/>
      <name val="Arial"/>
      <family val="2"/>
    </font>
    <font>
      <i/>
      <sz val="10"/>
      <name val="Arial CE"/>
      <family val="2"/>
    </font>
    <font>
      <i/>
      <sz val="7"/>
      <name val="Arial CE"/>
      <family val="0"/>
    </font>
    <font>
      <sz val="11"/>
      <name val="Times New Roman"/>
      <family val="1"/>
    </font>
    <font>
      <sz val="9"/>
      <name val="Segoe UI"/>
      <family val="2"/>
    </font>
    <font>
      <vertAlign val="subscript"/>
      <sz val="10"/>
      <name val="Arial"/>
      <family val="2"/>
    </font>
    <font>
      <b/>
      <sz val="14"/>
      <name val="Arial"/>
      <family val="2"/>
    </font>
    <font>
      <sz val="9"/>
      <name val="Arial"/>
      <family val="2"/>
    </font>
    <font>
      <b/>
      <sz val="9"/>
      <name val="Arial"/>
      <family val="2"/>
    </font>
    <font>
      <b/>
      <sz val="12"/>
      <name val="Arial"/>
      <family val="2"/>
    </font>
    <font>
      <b/>
      <i/>
      <sz val="9"/>
      <name val="Arial"/>
      <family val="2"/>
    </font>
    <font>
      <i/>
      <sz val="9"/>
      <name val="Arial"/>
      <family val="2"/>
    </font>
    <font>
      <sz val="9"/>
      <color indexed="8"/>
      <name val="Arial"/>
      <family val="2"/>
    </font>
    <font>
      <vertAlign val="superscript"/>
      <sz val="9"/>
      <color indexed="8"/>
      <name val="Arial"/>
      <family val="2"/>
    </font>
    <font>
      <sz val="9"/>
      <color indexed="8"/>
      <name val="Symbol"/>
      <family val="1"/>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9"/>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i/>
      <sz val="9"/>
      <color indexed="10"/>
      <name val="Arial"/>
      <family val="2"/>
    </font>
    <font>
      <sz val="10"/>
      <color indexed="10"/>
      <name val="Arial"/>
      <family val="2"/>
    </font>
    <font>
      <sz val="10"/>
      <color indexed="10"/>
      <name val="Arial CE"/>
      <family val="2"/>
    </font>
    <font>
      <sz val="11"/>
      <color theme="1"/>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F0000"/>
      <name val="Calibri"/>
      <family val="2"/>
    </font>
    <font>
      <i/>
      <sz val="11"/>
      <color rgb="FF7F7F7F"/>
      <name val="Calibri"/>
      <family val="2"/>
    </font>
    <font>
      <sz val="11"/>
      <color theme="0"/>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Arial"/>
      <family val="2"/>
    </font>
    <font>
      <sz val="9"/>
      <color theme="1"/>
      <name val="Arial"/>
      <family val="2"/>
    </font>
    <font>
      <i/>
      <sz val="9"/>
      <color rgb="FFFF0000"/>
      <name val="Arial"/>
      <family val="2"/>
    </font>
    <font>
      <sz val="10"/>
      <color rgb="FFFF0000"/>
      <name val="Arial"/>
      <family val="2"/>
    </font>
    <font>
      <sz val="10"/>
      <color rgb="FFFF0000"/>
      <name val="Arial CE"/>
      <family val="2"/>
    </font>
    <font>
      <b/>
      <sz val="8"/>
      <name val="Arial C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color indexed="63"/>
      </right>
      <top style="double">
        <color indexed="8"/>
      </top>
      <bottom style="medium">
        <color indexed="8"/>
      </bottom>
    </border>
    <border>
      <left>
        <color indexed="63"/>
      </left>
      <right style="medium">
        <color indexed="8"/>
      </right>
      <top style="double">
        <color indexed="8"/>
      </top>
      <bottom style="medium">
        <color indexed="8"/>
      </bottom>
    </border>
    <border>
      <left style="medium">
        <color indexed="8"/>
      </left>
      <right>
        <color indexed="63"/>
      </right>
      <top style="double">
        <color indexed="8"/>
      </top>
      <bottom style="medium">
        <color indexed="8"/>
      </bottom>
    </border>
    <border>
      <left>
        <color indexed="63"/>
      </left>
      <right>
        <color indexed="63"/>
      </right>
      <top style="thin"/>
      <bottom style="medium"/>
    </border>
    <border>
      <left>
        <color indexed="63"/>
      </left>
      <right>
        <color indexed="63"/>
      </right>
      <top style="double"/>
      <bottom>
        <color indexed="63"/>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double"/>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style="medium">
        <color indexed="8"/>
      </top>
      <bottom style="medium">
        <color indexed="8"/>
      </bottom>
    </border>
    <border>
      <left>
        <color indexed="63"/>
      </left>
      <right>
        <color indexed="63"/>
      </right>
      <top style="medium">
        <color indexed="8"/>
      </top>
      <bottom style="thin">
        <color indexed="8"/>
      </bottom>
    </border>
  </borders>
  <cellStyleXfs count="88">
    <xf numFmtId="4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49" fontId="0"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49"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58" fillId="22" borderId="0" applyNumberFormat="0" applyBorder="0" applyAlignment="0" applyProtection="0"/>
    <xf numFmtId="164" fontId="3" fillId="0" borderId="0">
      <alignment/>
      <protection/>
    </xf>
    <xf numFmtId="0" fontId="4" fillId="0" borderId="0">
      <alignment/>
      <protection/>
    </xf>
    <xf numFmtId="49" fontId="0" fillId="0" borderId="0">
      <alignment/>
      <protection/>
    </xf>
    <xf numFmtId="49" fontId="0" fillId="0" borderId="0">
      <alignment/>
      <protection/>
    </xf>
    <xf numFmtId="0" fontId="4" fillId="0" borderId="0">
      <alignment/>
      <protection/>
    </xf>
    <xf numFmtId="0" fontId="4" fillId="0" borderId="0">
      <alignment/>
      <protection/>
    </xf>
    <xf numFmtId="165" fontId="0" fillId="0" borderId="0" applyFill="0" applyBorder="0" applyAlignment="0" applyProtection="0"/>
    <xf numFmtId="165" fontId="0" fillId="0" borderId="0" applyFill="0" applyBorder="0" applyAlignment="0" applyProtection="0"/>
    <xf numFmtId="0" fontId="0" fillId="23" borderId="5"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2" fillId="0" borderId="6" applyNumberFormat="0" applyFill="0" applyAlignment="0" applyProtection="0"/>
    <xf numFmtId="0" fontId="63" fillId="30" borderId="7" applyNumberFormat="0" applyAlignment="0" applyProtection="0"/>
    <xf numFmtId="0" fontId="64" fillId="21" borderId="8" applyNumberFormat="0" applyAlignment="0" applyProtection="0"/>
    <xf numFmtId="0" fontId="65" fillId="31" borderId="0" applyNumberFormat="0" applyBorder="0" applyAlignment="0" applyProtection="0"/>
    <xf numFmtId="167" fontId="0" fillId="0" borderId="0" applyFill="0" applyBorder="0" applyAlignment="0" applyProtection="0"/>
    <xf numFmtId="42" fontId="1"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4" fontId="0" fillId="0" borderId="0" applyFill="0" applyBorder="0" applyAlignment="0" applyProtection="0"/>
    <xf numFmtId="41" fontId="1" fillId="0" borderId="0" applyFill="0" applyBorder="0" applyAlignment="0" applyProtection="0"/>
    <xf numFmtId="164" fontId="0" fillId="0" borderId="0" applyFill="0" applyBorder="0" applyAlignment="0" applyProtection="0"/>
    <xf numFmtId="172" fontId="1" fillId="0" borderId="0" applyFont="0" applyFill="0" applyBorder="0" applyAlignment="0" applyProtection="0"/>
    <xf numFmtId="0" fontId="66" fillId="32" borderId="8" applyNumberFormat="0" applyAlignment="0" applyProtection="0"/>
    <xf numFmtId="0" fontId="67" fillId="0" borderId="9" applyNumberFormat="0" applyFill="0" applyAlignment="0" applyProtection="0"/>
  </cellStyleXfs>
  <cellXfs count="434">
    <xf numFmtId="49" fontId="0" fillId="0" borderId="0" xfId="0" applyAlignment="1">
      <alignment/>
    </xf>
    <xf numFmtId="1" fontId="1" fillId="0" borderId="0" xfId="0" applyNumberFormat="1" applyFont="1" applyAlignment="1">
      <alignment vertical="top"/>
    </xf>
    <xf numFmtId="49" fontId="1" fillId="0" borderId="0" xfId="0" applyFont="1" applyAlignment="1">
      <alignment wrapText="1"/>
    </xf>
    <xf numFmtId="49" fontId="1" fillId="0" borderId="0" xfId="0" applyFont="1" applyAlignment="1">
      <alignment horizontal="center"/>
    </xf>
    <xf numFmtId="4" fontId="1" fillId="0" borderId="0" xfId="0" applyNumberFormat="1" applyFont="1" applyAlignment="1">
      <alignment horizontal="right"/>
    </xf>
    <xf numFmtId="2" fontId="1" fillId="0" borderId="0" xfId="0" applyNumberFormat="1" applyFont="1" applyAlignment="1">
      <alignment/>
    </xf>
    <xf numFmtId="49" fontId="1" fillId="0" borderId="0" xfId="0" applyFont="1" applyAlignment="1">
      <alignment/>
    </xf>
    <xf numFmtId="4" fontId="1" fillId="0" borderId="0" xfId="0" applyNumberFormat="1" applyFont="1" applyAlignment="1">
      <alignment/>
    </xf>
    <xf numFmtId="49" fontId="1" fillId="0" borderId="0" xfId="0" applyFont="1" applyAlignment="1">
      <alignment horizontal="right" vertical="top"/>
    </xf>
    <xf numFmtId="49" fontId="13" fillId="0" borderId="0" xfId="0" applyFont="1" applyAlignment="1">
      <alignment wrapText="1"/>
    </xf>
    <xf numFmtId="4" fontId="13" fillId="0" borderId="0" xfId="0" applyNumberFormat="1" applyFont="1" applyAlignment="1">
      <alignment horizontal="right" vertical="top"/>
    </xf>
    <xf numFmtId="0" fontId="1" fillId="0" borderId="0" xfId="62" applyFont="1" applyAlignment="1">
      <alignment horizontal="center" vertical="top" wrapText="1"/>
      <protection/>
    </xf>
    <xf numFmtId="3" fontId="1" fillId="0" borderId="0" xfId="62" applyNumberFormat="1" applyFont="1" applyAlignment="1">
      <alignment horizontal="center" vertical="top" wrapText="1"/>
      <protection/>
    </xf>
    <xf numFmtId="4" fontId="1" fillId="0" borderId="0" xfId="62" applyNumberFormat="1" applyFont="1" applyAlignment="1">
      <alignment horizontal="right" vertical="top" wrapText="1"/>
      <protection/>
    </xf>
    <xf numFmtId="0" fontId="1" fillId="0" borderId="0" xfId="62" applyFont="1" applyAlignment="1">
      <alignment vertical="top" wrapText="1"/>
      <protection/>
    </xf>
    <xf numFmtId="49" fontId="1" fillId="0" borderId="0" xfId="62" applyNumberFormat="1" applyFont="1" applyAlignment="1">
      <alignment vertical="top" wrapText="1"/>
      <protection/>
    </xf>
    <xf numFmtId="49" fontId="0" fillId="0" borderId="0" xfId="0" applyFont="1" applyAlignment="1">
      <alignment/>
    </xf>
    <xf numFmtId="49" fontId="1" fillId="0" borderId="0" xfId="0" applyFont="1" applyAlignment="1">
      <alignment vertical="top" wrapText="1"/>
    </xf>
    <xf numFmtId="3" fontId="5" fillId="0" borderId="0" xfId="62" applyNumberFormat="1" applyFont="1" applyFill="1" applyAlignment="1">
      <alignment horizontal="right" vertical="top" wrapText="1"/>
      <protection/>
    </xf>
    <xf numFmtId="49" fontId="1" fillId="0" borderId="0" xfId="62" applyNumberFormat="1" applyFont="1" applyAlignment="1">
      <alignment horizontal="right"/>
      <protection/>
    </xf>
    <xf numFmtId="0" fontId="1" fillId="0" borderId="0" xfId="62" applyFont="1" applyAlignment="1">
      <alignment horizontal="right" vertical="top" wrapText="1"/>
      <protection/>
    </xf>
    <xf numFmtId="0" fontId="16" fillId="0" borderId="0" xfId="54" applyFont="1" applyFill="1" applyBorder="1" applyAlignment="1">
      <alignment horizontal="right" vertical="top"/>
      <protection/>
    </xf>
    <xf numFmtId="0" fontId="16" fillId="0" borderId="0" xfId="54" applyFont="1" applyFill="1" applyBorder="1" applyAlignment="1">
      <alignment horizontal="center" vertical="top"/>
      <protection/>
    </xf>
    <xf numFmtId="0" fontId="16" fillId="0" borderId="0" xfId="54" applyFont="1" applyFill="1" applyBorder="1" applyAlignment="1">
      <alignment horizontal="center" vertical="top" wrapText="1"/>
      <protection/>
    </xf>
    <xf numFmtId="0" fontId="16" fillId="0" borderId="0" xfId="55" applyFont="1" applyFill="1" applyBorder="1" applyAlignment="1">
      <alignment vertical="top" wrapText="1"/>
      <protection/>
    </xf>
    <xf numFmtId="0" fontId="1" fillId="0" borderId="0" xfId="62" applyFont="1" applyProtection="1">
      <alignment/>
      <protection locked="0"/>
    </xf>
    <xf numFmtId="49" fontId="1" fillId="0" borderId="0" xfId="0" applyFont="1" applyAlignment="1">
      <alignment horizontal="right"/>
    </xf>
    <xf numFmtId="4" fontId="4" fillId="0" borderId="0" xfId="54" applyNumberFormat="1" applyFont="1" applyAlignment="1">
      <alignment vertical="top"/>
      <protection/>
    </xf>
    <xf numFmtId="0" fontId="4" fillId="0" borderId="0" xfId="54" applyFont="1">
      <alignment/>
      <protection/>
    </xf>
    <xf numFmtId="4" fontId="4" fillId="0" borderId="0" xfId="54" applyNumberFormat="1" applyFont="1">
      <alignment/>
      <protection/>
    </xf>
    <xf numFmtId="0" fontId="0" fillId="0" borderId="0" xfId="54" applyFont="1">
      <alignment/>
      <protection/>
    </xf>
    <xf numFmtId="0" fontId="4" fillId="0" borderId="10" xfId="54" applyFont="1" applyBorder="1" applyAlignment="1">
      <alignment horizontal="left" vertical="top" wrapText="1"/>
      <protection/>
    </xf>
    <xf numFmtId="0" fontId="0" fillId="0" borderId="10" xfId="44" applyFont="1" applyBorder="1" applyAlignment="1">
      <alignment horizontal="center"/>
      <protection/>
    </xf>
    <xf numFmtId="0" fontId="0" fillId="0" borderId="10" xfId="44" applyFont="1" applyBorder="1" applyAlignment="1">
      <alignment horizontal="right"/>
      <protection/>
    </xf>
    <xf numFmtId="0" fontId="0" fillId="0" borderId="0" xfId="44" applyFont="1" applyAlignment="1">
      <alignment horizontal="left" vertical="top"/>
      <protection/>
    </xf>
    <xf numFmtId="0" fontId="0" fillId="0" borderId="0" xfId="54" applyFont="1" applyAlignment="1">
      <alignment horizontal="center"/>
      <protection/>
    </xf>
    <xf numFmtId="0" fontId="0" fillId="0" borderId="0" xfId="54" applyFont="1" applyAlignment="1">
      <alignment horizontal="left" vertical="top" wrapText="1"/>
      <protection/>
    </xf>
    <xf numFmtId="0" fontId="0" fillId="0" borderId="0" xfId="44" applyFont="1" applyAlignment="1">
      <alignment horizontal="center"/>
      <protection/>
    </xf>
    <xf numFmtId="0" fontId="0" fillId="0" borderId="0" xfId="44" applyFont="1" applyAlignment="1">
      <alignment horizontal="right"/>
      <protection/>
    </xf>
    <xf numFmtId="4" fontId="0" fillId="0" borderId="0" xfId="54" applyNumberFormat="1" applyFont="1" applyAlignment="1">
      <alignment horizontal="right"/>
      <protection/>
    </xf>
    <xf numFmtId="4" fontId="0" fillId="0" borderId="0" xfId="44" applyNumberFormat="1" applyFont="1" applyAlignment="1">
      <alignment horizontal="right"/>
      <protection/>
    </xf>
    <xf numFmtId="4" fontId="0" fillId="0" borderId="0" xfId="54" applyNumberFormat="1" applyFont="1" applyAlignment="1">
      <alignment vertical="top"/>
      <protection/>
    </xf>
    <xf numFmtId="4" fontId="0" fillId="0" borderId="0" xfId="54" applyNumberFormat="1" applyFont="1">
      <alignment/>
      <protection/>
    </xf>
    <xf numFmtId="0" fontId="0" fillId="0" borderId="0" xfId="44" applyFont="1" applyAlignment="1">
      <alignment horizontal="center" vertical="top"/>
      <protection/>
    </xf>
    <xf numFmtId="0" fontId="0" fillId="0" borderId="0" xfId="44" applyFont="1" applyAlignment="1">
      <alignment horizontal="right" vertical="top"/>
      <protection/>
    </xf>
    <xf numFmtId="4" fontId="0" fillId="0" borderId="0" xfId="54" applyNumberFormat="1" applyFont="1" applyAlignment="1">
      <alignment horizontal="right" vertical="top"/>
      <protection/>
    </xf>
    <xf numFmtId="4" fontId="0" fillId="0" borderId="0" xfId="44" applyNumberFormat="1" applyFont="1" applyAlignment="1">
      <alignment horizontal="right" vertical="top"/>
      <protection/>
    </xf>
    <xf numFmtId="0" fontId="0" fillId="0" borderId="0" xfId="54" applyFont="1" applyAlignment="1">
      <alignment vertical="top"/>
      <protection/>
    </xf>
    <xf numFmtId="0" fontId="0" fillId="0" borderId="0" xfId="54" applyFont="1">
      <alignment/>
      <protection/>
    </xf>
    <xf numFmtId="4" fontId="0" fillId="0" borderId="0" xfId="54" applyNumberFormat="1" applyFont="1">
      <alignment/>
      <protection/>
    </xf>
    <xf numFmtId="0" fontId="0" fillId="0" borderId="0" xfId="54" applyFont="1" applyAlignment="1">
      <alignment vertical="top" wrapText="1"/>
      <protection/>
    </xf>
    <xf numFmtId="0" fontId="0" fillId="0" borderId="0" xfId="54" applyFont="1" applyAlignment="1">
      <alignment horizontal="right"/>
      <protection/>
    </xf>
    <xf numFmtId="0" fontId="0" fillId="0" borderId="0" xfId="54" applyFont="1" applyAlignment="1">
      <alignment horizontal="right" vertical="top"/>
      <protection/>
    </xf>
    <xf numFmtId="49" fontId="1" fillId="0" borderId="11" xfId="0" applyFont="1" applyFill="1" applyBorder="1" applyAlignment="1">
      <alignment wrapText="1"/>
    </xf>
    <xf numFmtId="4" fontId="13" fillId="0" borderId="12" xfId="0" applyNumberFormat="1" applyFont="1" applyFill="1" applyBorder="1" applyAlignment="1">
      <alignment horizontal="right" vertical="top"/>
    </xf>
    <xf numFmtId="1" fontId="1" fillId="0" borderId="13" xfId="0" applyNumberFormat="1" applyFont="1" applyFill="1" applyBorder="1" applyAlignment="1">
      <alignment horizontal="right" vertical="top"/>
    </xf>
    <xf numFmtId="0" fontId="0" fillId="0" borderId="0" xfId="54" applyFont="1" applyAlignment="1">
      <alignment horizontal="right" vertical="top" wrapText="1"/>
      <protection/>
    </xf>
    <xf numFmtId="0" fontId="0" fillId="0" borderId="10" xfId="54" applyFont="1" applyBorder="1" applyAlignment="1">
      <alignment horizontal="right"/>
      <protection/>
    </xf>
    <xf numFmtId="0" fontId="0" fillId="0" borderId="0" xfId="54" applyFont="1" applyAlignment="1">
      <alignment horizontal="right" vertical="top" wrapText="1"/>
      <protection/>
    </xf>
    <xf numFmtId="4" fontId="0" fillId="0" borderId="0" xfId="54" applyNumberFormat="1" applyFont="1" applyAlignment="1">
      <alignment vertical="top" wrapText="1"/>
      <protection/>
    </xf>
    <xf numFmtId="4" fontId="0" fillId="0" borderId="0" xfId="54" applyNumberFormat="1" applyFont="1" applyAlignment="1">
      <alignment vertical="top" wrapText="1"/>
      <protection/>
    </xf>
    <xf numFmtId="4" fontId="0" fillId="0" borderId="0" xfId="44" applyNumberFormat="1" applyFont="1" applyFill="1" applyAlignment="1">
      <alignment horizontal="right" vertical="top"/>
      <protection/>
    </xf>
    <xf numFmtId="4" fontId="0" fillId="0" borderId="0" xfId="54" applyNumberFormat="1" applyFont="1" applyFill="1" applyAlignment="1">
      <alignment horizontal="right" vertical="top"/>
      <protection/>
    </xf>
    <xf numFmtId="49" fontId="0" fillId="0" borderId="0" xfId="0" applyFill="1" applyAlignment="1">
      <alignment vertical="top" wrapText="1"/>
    </xf>
    <xf numFmtId="49" fontId="1" fillId="0" borderId="0" xfId="0" applyFont="1" applyAlignment="1">
      <alignment horizontal="center" vertical="top"/>
    </xf>
    <xf numFmtId="4" fontId="13" fillId="0" borderId="0" xfId="0" applyNumberFormat="1" applyFont="1" applyAlignment="1">
      <alignment/>
    </xf>
    <xf numFmtId="49" fontId="1" fillId="0" borderId="0" xfId="0" applyFont="1" applyAlignment="1">
      <alignment vertical="top" wrapText="1" readingOrder="1"/>
    </xf>
    <xf numFmtId="4" fontId="1" fillId="0" borderId="0" xfId="0" applyNumberFormat="1" applyFont="1" applyAlignment="1">
      <alignment vertical="top"/>
    </xf>
    <xf numFmtId="4" fontId="1" fillId="0" borderId="0" xfId="0" applyNumberFormat="1" applyFont="1" applyAlignment="1">
      <alignment horizontal="center"/>
    </xf>
    <xf numFmtId="49" fontId="13" fillId="0" borderId="0" xfId="0" applyFont="1" applyAlignment="1">
      <alignment horizontal="right" vertical="top"/>
    </xf>
    <xf numFmtId="49" fontId="23" fillId="0" borderId="0" xfId="0" applyFont="1" applyAlignment="1">
      <alignment horizontal="left" vertical="top"/>
    </xf>
    <xf numFmtId="0" fontId="23" fillId="0" borderId="0" xfId="0" applyNumberFormat="1" applyFont="1" applyAlignment="1">
      <alignment horizontal="right" vertical="top"/>
    </xf>
    <xf numFmtId="49" fontId="23" fillId="0" borderId="0" xfId="0" applyFont="1" applyAlignment="1">
      <alignment vertical="top"/>
    </xf>
    <xf numFmtId="3" fontId="23" fillId="0" borderId="0" xfId="0" applyNumberFormat="1" applyFont="1" applyAlignment="1">
      <alignment horizontal="center" vertical="top"/>
    </xf>
    <xf numFmtId="0" fontId="23" fillId="0" borderId="0" xfId="0" applyNumberFormat="1" applyFont="1" applyAlignment="1">
      <alignment vertical="top"/>
    </xf>
    <xf numFmtId="49" fontId="13" fillId="0" borderId="0" xfId="0" applyFont="1" applyAlignment="1">
      <alignment vertical="top"/>
    </xf>
    <xf numFmtId="3" fontId="13" fillId="0" borderId="0" xfId="0" applyNumberFormat="1" applyFont="1" applyAlignment="1">
      <alignment horizontal="center" vertical="top"/>
    </xf>
    <xf numFmtId="0" fontId="1" fillId="0" borderId="0" xfId="0" applyNumberFormat="1" applyFont="1" applyAlignment="1">
      <alignment vertical="top"/>
    </xf>
    <xf numFmtId="49" fontId="1" fillId="0" borderId="0" xfId="0" applyFont="1" applyAlignment="1">
      <alignment vertical="top"/>
    </xf>
    <xf numFmtId="49" fontId="1" fillId="0" borderId="0" xfId="0" applyFont="1" applyAlignment="1">
      <alignment horizontal="left" vertical="top" wrapText="1"/>
    </xf>
    <xf numFmtId="0" fontId="1" fillId="0" borderId="0" xfId="0" applyNumberFormat="1" applyFont="1" applyAlignment="1">
      <alignment horizontal="center" vertical="top"/>
    </xf>
    <xf numFmtId="49" fontId="24" fillId="0" borderId="0" xfId="0" applyFont="1" applyAlignment="1">
      <alignment horizontal="right" vertical="top"/>
    </xf>
    <xf numFmtId="0" fontId="24" fillId="0" borderId="0" xfId="0" applyNumberFormat="1" applyFont="1" applyAlignment="1">
      <alignment horizontal="left" vertical="top"/>
    </xf>
    <xf numFmtId="0" fontId="24" fillId="0" borderId="0" xfId="0" applyNumberFormat="1" applyFont="1" applyAlignment="1">
      <alignment horizontal="left" vertical="top" wrapText="1"/>
    </xf>
    <xf numFmtId="49" fontId="27" fillId="0" borderId="0" xfId="0" applyFont="1" applyAlignment="1">
      <alignment vertical="top"/>
    </xf>
    <xf numFmtId="3" fontId="27" fillId="0" borderId="0" xfId="0" applyNumberFormat="1" applyFont="1" applyAlignment="1">
      <alignment horizontal="center" vertical="top"/>
    </xf>
    <xf numFmtId="4" fontId="28" fillId="0" borderId="0" xfId="0" applyNumberFormat="1" applyFont="1" applyAlignment="1">
      <alignment vertical="top"/>
    </xf>
    <xf numFmtId="4" fontId="28" fillId="0" borderId="0" xfId="0" applyNumberFormat="1" applyFont="1" applyAlignment="1">
      <alignment horizontal="center" vertical="top"/>
    </xf>
    <xf numFmtId="49" fontId="24" fillId="0" borderId="0" xfId="0" applyFont="1" applyAlignment="1">
      <alignment horizontal="left" vertical="top"/>
    </xf>
    <xf numFmtId="1" fontId="27" fillId="0" borderId="0" xfId="0" applyNumberFormat="1" applyFont="1" applyAlignment="1">
      <alignment horizontal="center" vertical="top"/>
    </xf>
    <xf numFmtId="49" fontId="24" fillId="0" borderId="0" xfId="0" applyFont="1" applyAlignment="1" applyProtection="1">
      <alignment horizontal="right" vertical="top"/>
      <protection locked="0"/>
    </xf>
    <xf numFmtId="0" fontId="24" fillId="0" borderId="0" xfId="0" applyNumberFormat="1" applyFont="1" applyAlignment="1" applyProtection="1">
      <alignment horizontal="left" vertical="top"/>
      <protection locked="0"/>
    </xf>
    <xf numFmtId="0" fontId="24" fillId="0" borderId="0" xfId="0" applyNumberFormat="1" applyFont="1" applyAlignment="1" applyProtection="1">
      <alignment horizontal="left" vertical="top" wrapText="1"/>
      <protection locked="0"/>
    </xf>
    <xf numFmtId="1" fontId="27" fillId="0" borderId="0" xfId="0" applyNumberFormat="1" applyFont="1" applyAlignment="1" applyProtection="1">
      <alignment horizontal="center" vertical="top"/>
      <protection locked="0"/>
    </xf>
    <xf numFmtId="4" fontId="28" fillId="0" borderId="0" xfId="0" applyNumberFormat="1" applyFont="1" applyAlignment="1" applyProtection="1">
      <alignment horizontal="center" vertical="top"/>
      <protection locked="0"/>
    </xf>
    <xf numFmtId="49" fontId="12" fillId="0" borderId="0" xfId="0" applyFont="1" applyAlignment="1">
      <alignment horizontal="right" vertical="top"/>
    </xf>
    <xf numFmtId="0" fontId="12" fillId="0" borderId="0" xfId="0" applyNumberFormat="1" applyFont="1" applyAlignment="1">
      <alignment horizontal="left" vertical="top"/>
    </xf>
    <xf numFmtId="3" fontId="12" fillId="0" borderId="0" xfId="0" applyNumberFormat="1" applyFont="1" applyAlignment="1">
      <alignment horizontal="right" vertical="top"/>
    </xf>
    <xf numFmtId="49" fontId="12" fillId="0" borderId="0" xfId="0" applyFont="1" applyAlignment="1">
      <alignment vertical="top"/>
    </xf>
    <xf numFmtId="4" fontId="12" fillId="0" borderId="0" xfId="0" applyNumberFormat="1" applyFont="1" applyAlignment="1">
      <alignment horizontal="center" vertical="top"/>
    </xf>
    <xf numFmtId="49" fontId="13" fillId="0" borderId="0" xfId="0" applyFont="1" applyAlignment="1">
      <alignment horizontal="right" vertical="top"/>
    </xf>
    <xf numFmtId="3" fontId="13" fillId="0" borderId="0" xfId="0" applyNumberFormat="1" applyFont="1" applyAlignment="1">
      <alignment horizontal="right" vertical="top"/>
    </xf>
    <xf numFmtId="4" fontId="13" fillId="0" borderId="0" xfId="0" applyNumberFormat="1" applyFont="1" applyAlignment="1">
      <alignment horizontal="center" vertical="top"/>
    </xf>
    <xf numFmtId="49" fontId="25" fillId="0" borderId="0" xfId="0" applyFont="1" applyAlignment="1">
      <alignment vertical="top"/>
    </xf>
    <xf numFmtId="3" fontId="25" fillId="0" borderId="0" xfId="0" applyNumberFormat="1" applyFont="1" applyAlignment="1">
      <alignment horizontal="center" vertical="top"/>
    </xf>
    <xf numFmtId="4" fontId="24" fillId="0" borderId="0" xfId="0" applyNumberFormat="1" applyFont="1" applyAlignment="1">
      <alignment horizontal="center" vertical="top"/>
    </xf>
    <xf numFmtId="4" fontId="24" fillId="0" borderId="0" xfId="0" applyNumberFormat="1" applyFont="1" applyAlignment="1">
      <alignment vertical="top"/>
    </xf>
    <xf numFmtId="49" fontId="1" fillId="0" borderId="0" xfId="0" applyFont="1" applyAlignment="1">
      <alignment horizontal="right" vertical="top"/>
    </xf>
    <xf numFmtId="0" fontId="1" fillId="0" borderId="0" xfId="0" applyNumberFormat="1" applyFont="1" applyAlignment="1">
      <alignment horizontal="left" vertical="top"/>
    </xf>
    <xf numFmtId="49" fontId="68" fillId="0" borderId="0" xfId="0" applyFont="1" applyAlignment="1">
      <alignment wrapText="1"/>
    </xf>
    <xf numFmtId="0" fontId="24" fillId="0" borderId="0" xfId="0" applyNumberFormat="1" applyFont="1" applyAlignment="1">
      <alignment horizontal="right" vertical="top"/>
    </xf>
    <xf numFmtId="49" fontId="69" fillId="0" borderId="0" xfId="0" applyFont="1" applyAlignment="1">
      <alignment wrapText="1"/>
    </xf>
    <xf numFmtId="1" fontId="28" fillId="0" borderId="0" xfId="0" applyNumberFormat="1" applyFont="1" applyAlignment="1">
      <alignment horizontal="center" vertical="top"/>
    </xf>
    <xf numFmtId="0" fontId="24" fillId="0" borderId="0" xfId="0" applyNumberFormat="1" applyFont="1" applyAlignment="1">
      <alignment horizontal="left" vertical="top" wrapText="1"/>
    </xf>
    <xf numFmtId="49" fontId="28" fillId="0" borderId="0" xfId="0" applyFont="1" applyAlignment="1">
      <alignment horizontal="right" vertical="top"/>
    </xf>
    <xf numFmtId="0" fontId="28" fillId="0" borderId="0" xfId="0" applyNumberFormat="1" applyFont="1" applyAlignment="1">
      <alignment horizontal="left" vertical="top"/>
    </xf>
    <xf numFmtId="49" fontId="0" fillId="0" borderId="0" xfId="0" applyAlignment="1">
      <alignment horizontal="justify" vertical="top"/>
    </xf>
    <xf numFmtId="3" fontId="27" fillId="0" borderId="0" xfId="0" applyNumberFormat="1" applyFont="1" applyAlignment="1">
      <alignment vertical="top"/>
    </xf>
    <xf numFmtId="49" fontId="27" fillId="0" borderId="0" xfId="0" applyFont="1" applyAlignment="1">
      <alignment horizontal="left" vertical="top" wrapText="1"/>
    </xf>
    <xf numFmtId="1" fontId="28" fillId="0" borderId="0" xfId="0" applyNumberFormat="1" applyFont="1" applyAlignment="1">
      <alignment horizontal="center" vertical="top"/>
    </xf>
    <xf numFmtId="3" fontId="28" fillId="0" borderId="0" xfId="0" applyNumberFormat="1" applyFont="1" applyAlignment="1">
      <alignment horizontal="center" vertical="top"/>
    </xf>
    <xf numFmtId="4" fontId="70" fillId="0" borderId="0" xfId="0" applyNumberFormat="1" applyFont="1" applyFill="1" applyAlignment="1">
      <alignment horizontal="center" vertical="top"/>
    </xf>
    <xf numFmtId="4" fontId="28" fillId="0" borderId="0" xfId="0" applyNumberFormat="1" applyFont="1" applyFill="1" applyAlignment="1">
      <alignment horizontal="center" vertical="top"/>
    </xf>
    <xf numFmtId="49" fontId="13" fillId="0" borderId="0" xfId="0" applyFont="1" applyAlignment="1" applyProtection="1">
      <alignment vertical="top"/>
      <protection locked="0"/>
    </xf>
    <xf numFmtId="1" fontId="13" fillId="0" borderId="0" xfId="0" applyNumberFormat="1" applyFont="1" applyAlignment="1" applyProtection="1">
      <alignment horizontal="center" vertical="top"/>
      <protection locked="0"/>
    </xf>
    <xf numFmtId="0" fontId="1" fillId="0" borderId="0" xfId="0" applyNumberFormat="1" applyFont="1" applyAlignment="1" applyProtection="1">
      <alignment vertical="top"/>
      <protection locked="0"/>
    </xf>
    <xf numFmtId="49" fontId="1" fillId="0" borderId="0" xfId="0" applyFont="1" applyAlignment="1" applyProtection="1">
      <alignment vertical="top"/>
      <protection locked="0"/>
    </xf>
    <xf numFmtId="49" fontId="1" fillId="0" borderId="0" xfId="0" applyFont="1" applyAlignment="1" applyProtection="1">
      <alignment horizontal="left" vertical="top" wrapText="1"/>
      <protection locked="0"/>
    </xf>
    <xf numFmtId="0" fontId="1" fillId="0" borderId="0" xfId="0" applyNumberFormat="1" applyFont="1" applyAlignment="1" applyProtection="1">
      <alignment horizontal="center" vertical="top"/>
      <protection locked="0"/>
    </xf>
    <xf numFmtId="49" fontId="1" fillId="0" borderId="0" xfId="0" applyFont="1" applyAlignment="1" applyProtection="1">
      <alignment horizontal="right" vertical="top"/>
      <protection locked="0"/>
    </xf>
    <xf numFmtId="49" fontId="0" fillId="0" borderId="0" xfId="0" applyAlignment="1" applyProtection="1">
      <alignment/>
      <protection locked="0"/>
    </xf>
    <xf numFmtId="49" fontId="27" fillId="0" borderId="0" xfId="0" applyFont="1" applyAlignment="1" applyProtection="1">
      <alignment vertical="top"/>
      <protection locked="0"/>
    </xf>
    <xf numFmtId="4" fontId="28" fillId="0" borderId="0" xfId="0" applyNumberFormat="1" applyFont="1" applyAlignment="1" applyProtection="1">
      <alignment vertical="top"/>
      <protection locked="0"/>
    </xf>
    <xf numFmtId="49" fontId="12" fillId="0" borderId="0" xfId="0" applyFont="1" applyAlignment="1" applyProtection="1">
      <alignment horizontal="right" vertical="top"/>
      <protection locked="0"/>
    </xf>
    <xf numFmtId="0" fontId="12" fillId="0" borderId="0" xfId="0" applyNumberFormat="1" applyFont="1" applyAlignment="1" applyProtection="1">
      <alignment horizontal="left" vertical="top"/>
      <protection locked="0"/>
    </xf>
    <xf numFmtId="49" fontId="13" fillId="0" borderId="0" xfId="0" applyFont="1" applyAlignment="1" applyProtection="1">
      <alignment horizontal="right" vertical="top"/>
      <protection locked="0"/>
    </xf>
    <xf numFmtId="1" fontId="13" fillId="0" borderId="0" xfId="0" applyNumberFormat="1" applyFont="1" applyAlignment="1" applyProtection="1">
      <alignment horizontal="right" vertical="top"/>
      <protection locked="0"/>
    </xf>
    <xf numFmtId="4" fontId="13" fillId="0" borderId="0" xfId="0" applyNumberFormat="1" applyFont="1" applyAlignment="1" applyProtection="1">
      <alignment horizontal="center" vertical="top"/>
      <protection locked="0"/>
    </xf>
    <xf numFmtId="49" fontId="25" fillId="0" borderId="0" xfId="0" applyFont="1" applyAlignment="1" applyProtection="1">
      <alignment vertical="top"/>
      <protection locked="0"/>
    </xf>
    <xf numFmtId="1" fontId="25" fillId="0" borderId="0" xfId="0" applyNumberFormat="1" applyFont="1" applyAlignment="1" applyProtection="1">
      <alignment horizontal="center" vertical="top"/>
      <protection locked="0"/>
    </xf>
    <xf numFmtId="49" fontId="24" fillId="0" borderId="0" xfId="0" applyFont="1" applyAlignment="1" applyProtection="1">
      <alignment horizontal="left" vertical="top"/>
      <protection locked="0"/>
    </xf>
    <xf numFmtId="4" fontId="24" fillId="0" borderId="0" xfId="0" applyNumberFormat="1" applyFont="1" applyAlignment="1" applyProtection="1">
      <alignment vertical="top"/>
      <protection locked="0"/>
    </xf>
    <xf numFmtId="4" fontId="24" fillId="0" borderId="0" xfId="0" applyNumberFormat="1" applyFont="1" applyAlignment="1" applyProtection="1">
      <alignment horizontal="center" vertical="top"/>
      <protection locked="0"/>
    </xf>
    <xf numFmtId="1" fontId="12" fillId="0" borderId="0" xfId="0" applyNumberFormat="1" applyFont="1" applyAlignment="1" applyProtection="1">
      <alignment horizontal="right" vertical="top"/>
      <protection locked="0"/>
    </xf>
    <xf numFmtId="49" fontId="12" fillId="0" borderId="0" xfId="0" applyFont="1" applyAlignment="1" applyProtection="1">
      <alignment vertical="top"/>
      <protection locked="0"/>
    </xf>
    <xf numFmtId="4" fontId="12" fillId="0" borderId="0" xfId="0" applyNumberFormat="1" applyFont="1" applyAlignment="1" applyProtection="1">
      <alignment horizontal="center" vertical="top"/>
      <protection locked="0"/>
    </xf>
    <xf numFmtId="0" fontId="24" fillId="0" borderId="0" xfId="0" applyNumberFormat="1" applyFont="1" applyAlignment="1" applyProtection="1">
      <alignment horizontal="left" vertical="top" wrapText="1"/>
      <protection locked="0"/>
    </xf>
    <xf numFmtId="49" fontId="1" fillId="0" borderId="0" xfId="0" applyFont="1" applyAlignment="1" applyProtection="1">
      <alignment vertical="top" wrapText="1"/>
      <protection locked="0"/>
    </xf>
    <xf numFmtId="49" fontId="12" fillId="0" borderId="0" xfId="0" applyFont="1" applyAlignment="1" applyProtection="1">
      <alignment horizontal="right" vertical="top" wrapText="1"/>
      <protection locked="0"/>
    </xf>
    <xf numFmtId="0" fontId="13" fillId="8" borderId="14" xfId="0" applyNumberFormat="1" applyFont="1" applyFill="1" applyBorder="1" applyAlignment="1" applyProtection="1">
      <alignment vertical="top"/>
      <protection locked="0"/>
    </xf>
    <xf numFmtId="49" fontId="13" fillId="8" borderId="14" xfId="0" applyFont="1" applyFill="1" applyBorder="1" applyAlignment="1" applyProtection="1">
      <alignment vertical="top" wrapText="1"/>
      <protection locked="0"/>
    </xf>
    <xf numFmtId="49" fontId="13" fillId="8" borderId="14" xfId="0" applyFont="1" applyFill="1" applyBorder="1" applyAlignment="1" applyProtection="1">
      <alignment vertical="top"/>
      <protection locked="0"/>
    </xf>
    <xf numFmtId="1" fontId="13" fillId="8" borderId="14" xfId="0" applyNumberFormat="1" applyFont="1" applyFill="1" applyBorder="1" applyAlignment="1" applyProtection="1">
      <alignment horizontal="center" vertical="top"/>
      <protection locked="0"/>
    </xf>
    <xf numFmtId="0" fontId="1" fillId="8" borderId="14" xfId="0" applyNumberFormat="1" applyFont="1" applyFill="1" applyBorder="1" applyAlignment="1" applyProtection="1">
      <alignment vertical="top"/>
      <protection locked="0"/>
    </xf>
    <xf numFmtId="0" fontId="1" fillId="8" borderId="14" xfId="0" applyNumberFormat="1" applyFont="1" applyFill="1" applyBorder="1" applyAlignment="1" applyProtection="1">
      <alignment horizontal="center" vertical="top"/>
      <protection locked="0"/>
    </xf>
    <xf numFmtId="49" fontId="13" fillId="8" borderId="14" xfId="0" applyFont="1" applyFill="1" applyBorder="1" applyAlignment="1" applyProtection="1">
      <alignment horizontal="right" vertical="top"/>
      <protection locked="0"/>
    </xf>
    <xf numFmtId="49" fontId="24" fillId="0" borderId="0" xfId="0" applyFont="1" applyFill="1" applyAlignment="1">
      <alignment horizontal="right" vertical="top"/>
    </xf>
    <xf numFmtId="49" fontId="24" fillId="0" borderId="0" xfId="0" applyFont="1" applyFill="1" applyAlignment="1">
      <alignment horizontal="left" vertical="top"/>
    </xf>
    <xf numFmtId="0" fontId="24" fillId="0" borderId="0" xfId="0" applyNumberFormat="1" applyFont="1" applyFill="1" applyAlignment="1">
      <alignment horizontal="left" vertical="top" wrapText="1"/>
    </xf>
    <xf numFmtId="1" fontId="28" fillId="0" borderId="0" xfId="0" applyNumberFormat="1" applyFont="1" applyFill="1" applyAlignment="1">
      <alignment horizontal="center" vertical="top"/>
    </xf>
    <xf numFmtId="3" fontId="28" fillId="0" borderId="0" xfId="0" applyNumberFormat="1" applyFont="1" applyFill="1" applyAlignment="1">
      <alignment horizontal="center" vertical="top"/>
    </xf>
    <xf numFmtId="49" fontId="23" fillId="0" borderId="0" xfId="0" applyFont="1" applyFill="1" applyAlignment="1">
      <alignment horizontal="left" vertical="top"/>
    </xf>
    <xf numFmtId="0" fontId="23" fillId="0" borderId="0" xfId="0" applyNumberFormat="1" applyFont="1" applyFill="1" applyAlignment="1">
      <alignment horizontal="right" vertical="top"/>
    </xf>
    <xf numFmtId="49" fontId="23" fillId="0" borderId="0" xfId="0" applyFont="1" applyFill="1" applyAlignment="1">
      <alignment vertical="top"/>
    </xf>
    <xf numFmtId="3" fontId="23" fillId="0" borderId="0" xfId="0" applyNumberFormat="1" applyFont="1" applyFill="1" applyAlignment="1">
      <alignment horizontal="center" vertical="top"/>
    </xf>
    <xf numFmtId="0" fontId="23" fillId="0" borderId="0" xfId="0" applyNumberFormat="1" applyFont="1" applyFill="1" applyAlignment="1">
      <alignment vertical="top"/>
    </xf>
    <xf numFmtId="0" fontId="0" fillId="0" borderId="0" xfId="54" applyFont="1" applyFill="1" applyAlignment="1">
      <alignment horizontal="right" vertical="top" wrapText="1"/>
      <protection/>
    </xf>
    <xf numFmtId="49" fontId="1" fillId="0" borderId="14" xfId="0" applyFont="1" applyFill="1" applyBorder="1" applyAlignment="1">
      <alignment vertical="top"/>
    </xf>
    <xf numFmtId="0" fontId="19" fillId="0" borderId="14" xfId="54" applyFont="1" applyFill="1" applyBorder="1" applyAlignment="1">
      <alignment horizontal="right" vertical="top"/>
      <protection/>
    </xf>
    <xf numFmtId="0" fontId="19" fillId="0" borderId="14" xfId="54" applyFont="1" applyFill="1" applyBorder="1" applyAlignment="1">
      <alignment horizontal="center" vertical="top"/>
      <protection/>
    </xf>
    <xf numFmtId="0" fontId="19" fillId="0" borderId="14" xfId="54" applyFont="1" applyFill="1" applyBorder="1" applyAlignment="1">
      <alignment horizontal="center" vertical="top" wrapText="1"/>
      <protection/>
    </xf>
    <xf numFmtId="0" fontId="19" fillId="0" borderId="14" xfId="55" applyFont="1" applyFill="1" applyBorder="1" applyAlignment="1">
      <alignment horizontal="right" vertical="top" wrapText="1"/>
      <protection/>
    </xf>
    <xf numFmtId="49" fontId="1" fillId="0" borderId="0" xfId="0" applyFont="1" applyFill="1" applyAlignment="1">
      <alignment vertical="top"/>
    </xf>
    <xf numFmtId="0" fontId="1" fillId="0" borderId="0" xfId="0" applyNumberFormat="1" applyFont="1" applyFill="1" applyAlignment="1">
      <alignment vertical="top"/>
    </xf>
    <xf numFmtId="49" fontId="1" fillId="0" borderId="0" xfId="0" applyFont="1" applyFill="1" applyAlignment="1">
      <alignment horizontal="left" vertical="top" wrapText="1"/>
    </xf>
    <xf numFmtId="49" fontId="13" fillId="0" borderId="0" xfId="0" applyFont="1" applyFill="1" applyAlignment="1">
      <alignment vertical="top"/>
    </xf>
    <xf numFmtId="3" fontId="13" fillId="0" borderId="0" xfId="0" applyNumberFormat="1" applyFont="1" applyFill="1" applyAlignment="1">
      <alignment horizontal="center" vertical="top"/>
    </xf>
    <xf numFmtId="0" fontId="1" fillId="0" borderId="0" xfId="0" applyNumberFormat="1" applyFont="1" applyFill="1" applyAlignment="1">
      <alignment horizontal="center" vertical="top"/>
    </xf>
    <xf numFmtId="49" fontId="26" fillId="0" borderId="14" xfId="0" applyFont="1" applyFill="1" applyBorder="1" applyAlignment="1">
      <alignment horizontal="right" vertical="top"/>
    </xf>
    <xf numFmtId="0" fontId="13" fillId="0" borderId="14" xfId="0" applyNumberFormat="1" applyFont="1" applyFill="1" applyBorder="1" applyAlignment="1">
      <alignment vertical="top"/>
    </xf>
    <xf numFmtId="49" fontId="13" fillId="0" borderId="14" xfId="0" applyFont="1" applyFill="1" applyBorder="1" applyAlignment="1">
      <alignment vertical="top" wrapText="1"/>
    </xf>
    <xf numFmtId="49" fontId="13" fillId="0" borderId="14" xfId="0" applyFont="1" applyFill="1" applyBorder="1" applyAlignment="1">
      <alignment vertical="top"/>
    </xf>
    <xf numFmtId="3" fontId="13" fillId="0" borderId="14" xfId="0" applyNumberFormat="1" applyFont="1" applyFill="1" applyBorder="1" applyAlignment="1">
      <alignment horizontal="center" vertical="top"/>
    </xf>
    <xf numFmtId="0" fontId="1" fillId="0" borderId="14" xfId="0" applyNumberFormat="1" applyFont="1" applyFill="1" applyBorder="1" applyAlignment="1">
      <alignment vertical="top"/>
    </xf>
    <xf numFmtId="0" fontId="1" fillId="0" borderId="14" xfId="0" applyNumberFormat="1" applyFont="1" applyFill="1" applyBorder="1" applyAlignment="1">
      <alignment horizontal="center" vertical="top"/>
    </xf>
    <xf numFmtId="49" fontId="13" fillId="0" borderId="14" xfId="0" applyFont="1" applyFill="1" applyBorder="1" applyAlignment="1">
      <alignment horizontal="left" vertical="top"/>
    </xf>
    <xf numFmtId="0" fontId="23" fillId="0" borderId="14" xfId="0" applyNumberFormat="1" applyFont="1" applyFill="1" applyBorder="1" applyAlignment="1">
      <alignment horizontal="left" vertical="top"/>
    </xf>
    <xf numFmtId="49" fontId="23" fillId="0" borderId="14" xfId="0" applyFont="1" applyFill="1" applyBorder="1" applyAlignment="1">
      <alignment vertical="top" wrapText="1"/>
    </xf>
    <xf numFmtId="49" fontId="23" fillId="0" borderId="14" xfId="0" applyFont="1" applyFill="1" applyBorder="1" applyAlignment="1">
      <alignment vertical="top"/>
    </xf>
    <xf numFmtId="3" fontId="23" fillId="0" borderId="14" xfId="0" applyNumberFormat="1" applyFont="1" applyFill="1" applyBorder="1" applyAlignment="1">
      <alignment horizontal="center" vertical="top"/>
    </xf>
    <xf numFmtId="0" fontId="23" fillId="0" borderId="14" xfId="0" applyNumberFormat="1" applyFont="1" applyFill="1" applyBorder="1" applyAlignment="1">
      <alignment vertical="top"/>
    </xf>
    <xf numFmtId="0" fontId="13" fillId="0" borderId="14" xfId="0" applyNumberFormat="1" applyFont="1" applyFill="1" applyBorder="1" applyAlignment="1">
      <alignment horizontal="center" vertical="top"/>
    </xf>
    <xf numFmtId="0" fontId="28" fillId="0" borderId="0" xfId="0" applyNumberFormat="1" applyFont="1" applyFill="1" applyAlignment="1">
      <alignment vertical="top"/>
    </xf>
    <xf numFmtId="0" fontId="28" fillId="0" borderId="0" xfId="0" applyNumberFormat="1" applyFont="1" applyFill="1" applyAlignment="1">
      <alignment vertical="top"/>
    </xf>
    <xf numFmtId="0" fontId="28" fillId="0" borderId="0" xfId="0" applyNumberFormat="1" applyFont="1" applyFill="1" applyAlignment="1">
      <alignment vertical="top" wrapText="1"/>
    </xf>
    <xf numFmtId="0" fontId="27" fillId="0" borderId="0" xfId="0" applyNumberFormat="1" applyFont="1" applyFill="1" applyAlignment="1">
      <alignment vertical="top"/>
    </xf>
    <xf numFmtId="3" fontId="27" fillId="0" borderId="0" xfId="0" applyNumberFormat="1" applyFont="1" applyFill="1" applyAlignment="1">
      <alignment vertical="top"/>
    </xf>
    <xf numFmtId="49" fontId="12" fillId="0" borderId="0" xfId="0" applyFont="1" applyFill="1" applyAlignment="1">
      <alignment vertical="top"/>
    </xf>
    <xf numFmtId="0" fontId="12" fillId="0" borderId="0" xfId="0" applyNumberFormat="1" applyFont="1" applyFill="1" applyAlignment="1">
      <alignment vertical="top"/>
    </xf>
    <xf numFmtId="0" fontId="12" fillId="0" borderId="0" xfId="0" applyNumberFormat="1" applyFont="1" applyFill="1" applyAlignment="1">
      <alignment horizontal="left" vertical="top" wrapText="1"/>
    </xf>
    <xf numFmtId="3" fontId="12" fillId="0" borderId="0" xfId="0" applyNumberFormat="1" applyFont="1" applyFill="1" applyAlignment="1">
      <alignment horizontal="right" vertical="top"/>
    </xf>
    <xf numFmtId="4" fontId="12" fillId="0" borderId="0" xfId="0" applyNumberFormat="1" applyFont="1" applyFill="1" applyAlignment="1">
      <alignment horizontal="center" vertical="top"/>
    </xf>
    <xf numFmtId="0" fontId="12" fillId="0" borderId="0" xfId="0" applyNumberFormat="1" applyFont="1" applyFill="1" applyAlignment="1">
      <alignment horizontal="justify" vertical="top" wrapText="1"/>
    </xf>
    <xf numFmtId="49" fontId="12" fillId="0" borderId="15" xfId="0" applyFont="1" applyFill="1" applyBorder="1" applyAlignment="1">
      <alignment vertical="top"/>
    </xf>
    <xf numFmtId="0" fontId="12" fillId="0" borderId="15" xfId="0" applyNumberFormat="1" applyFont="1" applyFill="1" applyBorder="1" applyAlignment="1">
      <alignment vertical="top"/>
    </xf>
    <xf numFmtId="49" fontId="12" fillId="0" borderId="15" xfId="0" applyFont="1" applyFill="1" applyBorder="1" applyAlignment="1">
      <alignment horizontal="right" vertical="top" wrapText="1"/>
    </xf>
    <xf numFmtId="49" fontId="12" fillId="0" borderId="15" xfId="0" applyFont="1" applyFill="1" applyBorder="1" applyAlignment="1">
      <alignment horizontal="right" vertical="top"/>
    </xf>
    <xf numFmtId="3" fontId="12" fillId="0" borderId="15" xfId="0" applyNumberFormat="1" applyFont="1" applyFill="1" applyBorder="1" applyAlignment="1">
      <alignment horizontal="right" vertical="top"/>
    </xf>
    <xf numFmtId="4" fontId="12" fillId="0" borderId="15" xfId="0" applyNumberFormat="1" applyFont="1" applyFill="1" applyBorder="1" applyAlignment="1">
      <alignment horizontal="center" vertical="top"/>
    </xf>
    <xf numFmtId="49" fontId="24" fillId="0" borderId="0" xfId="0" applyFont="1" applyFill="1" applyAlignment="1">
      <alignment vertical="top" wrapText="1"/>
    </xf>
    <xf numFmtId="49" fontId="1" fillId="0" borderId="0" xfId="0" applyFont="1" applyFill="1" applyAlignment="1">
      <alignment horizontal="left" vertical="top"/>
    </xf>
    <xf numFmtId="0" fontId="24" fillId="0" borderId="0" xfId="0" applyNumberFormat="1" applyFont="1" applyFill="1" applyAlignment="1">
      <alignment horizontal="left" vertical="top" wrapText="1"/>
    </xf>
    <xf numFmtId="49" fontId="1" fillId="0" borderId="0" xfId="0" applyFont="1" applyFill="1" applyAlignment="1">
      <alignment horizontal="center"/>
    </xf>
    <xf numFmtId="4" fontId="1" fillId="0" borderId="0" xfId="0" applyNumberFormat="1" applyFont="1" applyFill="1" applyAlignment="1">
      <alignment/>
    </xf>
    <xf numFmtId="49" fontId="1" fillId="0" borderId="0" xfId="0" applyFont="1" applyFill="1" applyAlignment="1">
      <alignment horizontal="right" vertical="top"/>
    </xf>
    <xf numFmtId="1" fontId="28" fillId="0" borderId="0" xfId="0" applyNumberFormat="1" applyFont="1" applyFill="1" applyAlignment="1" applyProtection="1">
      <alignment horizontal="center" vertical="top"/>
      <protection locked="0"/>
    </xf>
    <xf numFmtId="4" fontId="28" fillId="0" borderId="0" xfId="0" applyNumberFormat="1" applyFont="1" applyFill="1" applyAlignment="1" applyProtection="1">
      <alignment horizontal="center" vertical="top"/>
      <protection locked="0"/>
    </xf>
    <xf numFmtId="174" fontId="28" fillId="0" borderId="0" xfId="0" applyNumberFormat="1" applyFont="1" applyFill="1" applyAlignment="1" applyProtection="1">
      <alignment horizontal="center" vertical="top"/>
      <protection locked="0"/>
    </xf>
    <xf numFmtId="0" fontId="24" fillId="0" borderId="0" xfId="0" applyNumberFormat="1" applyFont="1" applyFill="1" applyAlignment="1">
      <alignment horizontal="left" vertical="top"/>
    </xf>
    <xf numFmtId="1" fontId="27" fillId="0" borderId="0" xfId="0" applyNumberFormat="1" applyFont="1" applyFill="1" applyAlignment="1">
      <alignment horizontal="center" vertical="top"/>
    </xf>
    <xf numFmtId="3" fontId="27" fillId="0" borderId="0" xfId="0" applyNumberFormat="1" applyFont="1" applyFill="1" applyAlignment="1">
      <alignment horizontal="center" vertical="top"/>
    </xf>
    <xf numFmtId="4" fontId="28" fillId="0" borderId="0" xfId="0" applyNumberFormat="1" applyFont="1" applyFill="1" applyAlignment="1">
      <alignment vertical="top"/>
    </xf>
    <xf numFmtId="49" fontId="12" fillId="0" borderId="14" xfId="0" applyFont="1" applyFill="1" applyBorder="1" applyAlignment="1">
      <alignment horizontal="right" vertical="top"/>
    </xf>
    <xf numFmtId="0" fontId="12" fillId="0" borderId="14" xfId="0" applyNumberFormat="1" applyFont="1" applyFill="1" applyBorder="1" applyAlignment="1">
      <alignment horizontal="left" vertical="top"/>
    </xf>
    <xf numFmtId="3" fontId="12" fillId="0" borderId="14" xfId="0" applyNumberFormat="1" applyFont="1" applyFill="1" applyBorder="1" applyAlignment="1">
      <alignment horizontal="right" vertical="top"/>
    </xf>
    <xf numFmtId="49" fontId="12" fillId="0" borderId="14" xfId="0" applyFont="1" applyFill="1" applyBorder="1" applyAlignment="1">
      <alignment vertical="top"/>
    </xf>
    <xf numFmtId="4" fontId="12" fillId="0" borderId="14" xfId="0" applyNumberFormat="1" applyFont="1" applyFill="1" applyBorder="1" applyAlignment="1">
      <alignment horizontal="center" vertical="top"/>
    </xf>
    <xf numFmtId="49" fontId="13" fillId="0" borderId="14" xfId="0" applyFont="1" applyFill="1" applyBorder="1" applyAlignment="1">
      <alignment horizontal="right" vertical="top"/>
    </xf>
    <xf numFmtId="49" fontId="26" fillId="0" borderId="0" xfId="0" applyFont="1" applyFill="1" applyAlignment="1">
      <alignment horizontal="right" vertical="top"/>
    </xf>
    <xf numFmtId="0" fontId="26" fillId="0" borderId="0" xfId="0" applyNumberFormat="1" applyFont="1" applyFill="1" applyAlignment="1">
      <alignment vertical="top"/>
    </xf>
    <xf numFmtId="49" fontId="26" fillId="0" borderId="0" xfId="0" applyFont="1" applyFill="1" applyAlignment="1">
      <alignment vertical="top" wrapText="1"/>
    </xf>
    <xf numFmtId="49" fontId="13" fillId="0" borderId="0" xfId="0" applyFont="1" applyFill="1" applyAlignment="1">
      <alignment vertical="top"/>
    </xf>
    <xf numFmtId="3" fontId="13" fillId="0" borderId="0" xfId="0" applyNumberFormat="1" applyFont="1" applyFill="1" applyAlignment="1">
      <alignment horizontal="center"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xf>
    <xf numFmtId="0" fontId="24" fillId="0" borderId="0" xfId="0" applyNumberFormat="1" applyFont="1" applyFill="1" applyAlignment="1" applyProtection="1">
      <alignment horizontal="left" vertical="top" wrapText="1"/>
      <protection locked="0"/>
    </xf>
    <xf numFmtId="1" fontId="28" fillId="0" borderId="0" xfId="0" applyNumberFormat="1" applyFont="1" applyFill="1" applyAlignment="1" applyProtection="1">
      <alignment horizontal="center" vertical="top"/>
      <protection locked="0"/>
    </xf>
    <xf numFmtId="1" fontId="27" fillId="0" borderId="0" xfId="0" applyNumberFormat="1" applyFont="1" applyFill="1" applyAlignment="1" applyProtection="1">
      <alignment horizontal="center" vertical="top"/>
      <protection locked="0"/>
    </xf>
    <xf numFmtId="49" fontId="1" fillId="0" borderId="14" xfId="0" applyFont="1" applyFill="1" applyBorder="1" applyAlignment="1">
      <alignment vertical="top"/>
    </xf>
    <xf numFmtId="0" fontId="24" fillId="0" borderId="0" xfId="47" applyFont="1" applyFill="1" applyAlignment="1">
      <alignment horizontal="justify" vertical="top"/>
      <protection/>
    </xf>
    <xf numFmtId="49" fontId="69" fillId="0" borderId="0" xfId="0" applyFont="1" applyFill="1" applyAlignment="1">
      <alignment wrapText="1"/>
    </xf>
    <xf numFmtId="1" fontId="28" fillId="0" borderId="0" xfId="0" applyNumberFormat="1" applyFont="1" applyFill="1" applyAlignment="1">
      <alignment horizontal="center" vertical="top"/>
    </xf>
    <xf numFmtId="49" fontId="69" fillId="0" borderId="0" xfId="0" applyFont="1" applyFill="1" applyAlignment="1">
      <alignment vertical="top" wrapText="1"/>
    </xf>
    <xf numFmtId="49" fontId="26" fillId="0" borderId="14" xfId="0" applyFont="1" applyFill="1" applyBorder="1" applyAlignment="1" applyProtection="1">
      <alignment horizontal="right" vertical="top"/>
      <protection locked="0"/>
    </xf>
    <xf numFmtId="0" fontId="13" fillId="0" borderId="14" xfId="0" applyNumberFormat="1" applyFont="1" applyFill="1" applyBorder="1" applyAlignment="1" applyProtection="1">
      <alignment vertical="top"/>
      <protection locked="0"/>
    </xf>
    <xf numFmtId="49" fontId="13" fillId="0" borderId="14" xfId="0" applyFont="1" applyFill="1" applyBorder="1" applyAlignment="1" applyProtection="1">
      <alignment vertical="top" wrapText="1"/>
      <protection locked="0"/>
    </xf>
    <xf numFmtId="49" fontId="13" fillId="0" borderId="14" xfId="0" applyFont="1" applyFill="1" applyBorder="1" applyAlignment="1" applyProtection="1">
      <alignment vertical="top"/>
      <protection locked="0"/>
    </xf>
    <xf numFmtId="1" fontId="13" fillId="0" borderId="14" xfId="0" applyNumberFormat="1" applyFont="1" applyFill="1" applyBorder="1" applyAlignment="1" applyProtection="1">
      <alignment horizontal="center" vertical="top"/>
      <protection locked="0"/>
    </xf>
    <xf numFmtId="0" fontId="1" fillId="0" borderId="14" xfId="0" applyNumberFormat="1" applyFont="1" applyFill="1" applyBorder="1" applyAlignment="1" applyProtection="1">
      <alignment vertical="top"/>
      <protection locked="0"/>
    </xf>
    <xf numFmtId="0" fontId="1" fillId="0" borderId="14" xfId="0" applyNumberFormat="1" applyFont="1" applyFill="1" applyBorder="1" applyAlignment="1" applyProtection="1">
      <alignment horizontal="center" vertical="top"/>
      <protection locked="0"/>
    </xf>
    <xf numFmtId="49" fontId="24" fillId="0" borderId="0" xfId="0" applyFont="1" applyFill="1" applyAlignment="1" applyProtection="1">
      <alignment horizontal="right" vertical="top"/>
      <protection locked="0"/>
    </xf>
    <xf numFmtId="0" fontId="24" fillId="0" borderId="0" xfId="0" applyNumberFormat="1" applyFont="1" applyFill="1" applyAlignment="1" applyProtection="1">
      <alignment horizontal="left" vertical="top"/>
      <protection locked="0"/>
    </xf>
    <xf numFmtId="49" fontId="12" fillId="0" borderId="14" xfId="0" applyFont="1" applyFill="1" applyBorder="1" applyAlignment="1" applyProtection="1">
      <alignment horizontal="right" vertical="top"/>
      <protection locked="0"/>
    </xf>
    <xf numFmtId="0" fontId="12" fillId="0" borderId="14" xfId="0" applyNumberFormat="1" applyFont="1" applyFill="1" applyBorder="1" applyAlignment="1" applyProtection="1">
      <alignment horizontal="left" vertical="top"/>
      <protection locked="0"/>
    </xf>
    <xf numFmtId="1" fontId="12" fillId="0" borderId="14" xfId="0" applyNumberFormat="1" applyFont="1" applyFill="1" applyBorder="1" applyAlignment="1" applyProtection="1">
      <alignment horizontal="right" vertical="top"/>
      <protection locked="0"/>
    </xf>
    <xf numFmtId="49" fontId="12" fillId="0" borderId="14" xfId="0" applyFont="1" applyFill="1" applyBorder="1" applyAlignment="1" applyProtection="1">
      <alignment vertical="top"/>
      <protection locked="0"/>
    </xf>
    <xf numFmtId="4" fontId="12" fillId="0" borderId="14" xfId="0" applyNumberFormat="1" applyFont="1" applyFill="1" applyBorder="1" applyAlignment="1" applyProtection="1">
      <alignment horizontal="center" vertical="top"/>
      <protection locked="0"/>
    </xf>
    <xf numFmtId="49" fontId="12" fillId="0" borderId="0" xfId="0" applyFont="1" applyFill="1" applyAlignment="1" applyProtection="1">
      <alignment horizontal="right" vertical="top"/>
      <protection locked="0"/>
    </xf>
    <xf numFmtId="0" fontId="12" fillId="0" borderId="0" xfId="0" applyNumberFormat="1" applyFont="1" applyFill="1" applyAlignment="1" applyProtection="1">
      <alignment horizontal="left" vertical="top"/>
      <protection locked="0"/>
    </xf>
    <xf numFmtId="49" fontId="13" fillId="0" borderId="0" xfId="0" applyFont="1" applyFill="1" applyAlignment="1" applyProtection="1">
      <alignment horizontal="right" vertical="top"/>
      <protection locked="0"/>
    </xf>
    <xf numFmtId="1" fontId="13" fillId="0" borderId="0" xfId="0" applyNumberFormat="1" applyFont="1" applyFill="1" applyAlignment="1" applyProtection="1">
      <alignment horizontal="right" vertical="top"/>
      <protection locked="0"/>
    </xf>
    <xf numFmtId="49" fontId="13" fillId="0" borderId="0" xfId="0" applyFont="1" applyFill="1" applyAlignment="1" applyProtection="1">
      <alignment vertical="top"/>
      <protection locked="0"/>
    </xf>
    <xf numFmtId="4" fontId="13" fillId="0" borderId="0" xfId="0" applyNumberFormat="1" applyFont="1" applyFill="1" applyAlignment="1" applyProtection="1">
      <alignment horizontal="center" vertical="top"/>
      <protection locked="0"/>
    </xf>
    <xf numFmtId="49" fontId="24" fillId="0" borderId="0" xfId="0" applyFont="1" applyFill="1" applyAlignment="1" applyProtection="1">
      <alignment horizontal="left" vertical="top"/>
      <protection locked="0"/>
    </xf>
    <xf numFmtId="49" fontId="13" fillId="0" borderId="14" xfId="0" applyFont="1" applyFill="1" applyBorder="1" applyAlignment="1" applyProtection="1">
      <alignment horizontal="right" vertical="top"/>
      <protection locked="0"/>
    </xf>
    <xf numFmtId="49" fontId="1" fillId="0" borderId="14" xfId="0" applyFont="1" applyFill="1" applyBorder="1" applyAlignment="1" applyProtection="1">
      <alignment vertical="top"/>
      <protection locked="0"/>
    </xf>
    <xf numFmtId="49" fontId="1" fillId="0" borderId="0" xfId="0" applyFont="1" applyFill="1" applyAlignment="1" applyProtection="1">
      <alignment vertical="top"/>
      <protection locked="0"/>
    </xf>
    <xf numFmtId="0" fontId="24" fillId="0" borderId="0" xfId="0" applyNumberFormat="1" applyFont="1" applyFill="1" applyAlignment="1" applyProtection="1">
      <alignment horizontal="left" vertical="top" wrapText="1"/>
      <protection locked="0"/>
    </xf>
    <xf numFmtId="0" fontId="1" fillId="0" borderId="0" xfId="0" applyNumberFormat="1" applyFont="1" applyFill="1" applyAlignment="1" applyProtection="1">
      <alignment horizontal="left" vertical="top"/>
      <protection locked="0"/>
    </xf>
    <xf numFmtId="49" fontId="24" fillId="0" borderId="0" xfId="0" applyFont="1" applyFill="1" applyAlignment="1" applyProtection="1">
      <alignment vertical="top"/>
      <protection locked="0"/>
    </xf>
    <xf numFmtId="1" fontId="13" fillId="0" borderId="0" xfId="0" applyNumberFormat="1" applyFont="1" applyFill="1" applyAlignment="1" applyProtection="1">
      <alignment horizontal="center" vertical="top"/>
      <protection locked="0"/>
    </xf>
    <xf numFmtId="0" fontId="1" fillId="0" borderId="0" xfId="0" applyNumberFormat="1" applyFont="1" applyFill="1" applyAlignment="1" applyProtection="1">
      <alignment vertical="top"/>
      <protection locked="0"/>
    </xf>
    <xf numFmtId="0" fontId="1" fillId="0" borderId="0" xfId="0" applyNumberFormat="1" applyFont="1" applyFill="1" applyAlignment="1" applyProtection="1">
      <alignment horizontal="center" vertical="top"/>
      <protection locked="0"/>
    </xf>
    <xf numFmtId="49" fontId="1" fillId="0" borderId="0" xfId="0" applyFont="1" applyFill="1" applyAlignment="1" applyProtection="1">
      <alignment horizontal="right" vertical="top"/>
      <protection locked="0"/>
    </xf>
    <xf numFmtId="49" fontId="12" fillId="0" borderId="14" xfId="0" applyFont="1" applyFill="1" applyBorder="1" applyAlignment="1" applyProtection="1">
      <alignment horizontal="right" vertical="top" wrapText="1"/>
      <protection locked="0"/>
    </xf>
    <xf numFmtId="49" fontId="13" fillId="0" borderId="14" xfId="0" applyFont="1" applyFill="1" applyBorder="1" applyAlignment="1" applyProtection="1">
      <alignment horizontal="left" vertical="top"/>
      <protection locked="0"/>
    </xf>
    <xf numFmtId="0" fontId="23" fillId="0" borderId="14" xfId="0" applyNumberFormat="1" applyFont="1" applyFill="1" applyBorder="1" applyAlignment="1" applyProtection="1">
      <alignment horizontal="left" vertical="top"/>
      <protection locked="0"/>
    </xf>
    <xf numFmtId="49" fontId="23" fillId="0" borderId="14" xfId="0" applyFont="1" applyFill="1" applyBorder="1" applyAlignment="1" applyProtection="1">
      <alignment vertical="top" wrapText="1"/>
      <protection locked="0"/>
    </xf>
    <xf numFmtId="49" fontId="23" fillId="0" borderId="14" xfId="0" applyFont="1" applyFill="1" applyBorder="1" applyAlignment="1" applyProtection="1">
      <alignment vertical="top"/>
      <protection locked="0"/>
    </xf>
    <xf numFmtId="1" fontId="23" fillId="0" borderId="14" xfId="0" applyNumberFormat="1" applyFont="1" applyFill="1" applyBorder="1" applyAlignment="1" applyProtection="1">
      <alignment horizontal="center" vertical="top"/>
      <protection locked="0"/>
    </xf>
    <xf numFmtId="0" fontId="23" fillId="0" borderId="14" xfId="0" applyNumberFormat="1" applyFont="1" applyFill="1" applyBorder="1" applyAlignment="1" applyProtection="1">
      <alignment vertical="top"/>
      <protection locked="0"/>
    </xf>
    <xf numFmtId="0" fontId="13" fillId="0" borderId="14" xfId="0" applyNumberFormat="1" applyFont="1" applyFill="1" applyBorder="1" applyAlignment="1" applyProtection="1">
      <alignment horizontal="center" vertical="top"/>
      <protection locked="0"/>
    </xf>
    <xf numFmtId="0" fontId="28" fillId="0" borderId="0" xfId="0" applyNumberFormat="1" applyFont="1" applyFill="1" applyAlignment="1" applyProtection="1">
      <alignment vertical="top"/>
      <protection locked="0"/>
    </xf>
    <xf numFmtId="0" fontId="28" fillId="0" borderId="0" xfId="0" applyNumberFormat="1" applyFont="1" applyFill="1" applyAlignment="1" applyProtection="1">
      <alignment vertical="top"/>
      <protection locked="0"/>
    </xf>
    <xf numFmtId="0" fontId="28" fillId="0" borderId="0" xfId="0" applyNumberFormat="1" applyFont="1" applyFill="1" applyAlignment="1" applyProtection="1">
      <alignment vertical="top" wrapText="1"/>
      <protection locked="0"/>
    </xf>
    <xf numFmtId="0" fontId="27" fillId="0" borderId="0" xfId="0" applyNumberFormat="1" applyFont="1" applyFill="1" applyAlignment="1" applyProtection="1">
      <alignment vertical="top"/>
      <protection locked="0"/>
    </xf>
    <xf numFmtId="1" fontId="27" fillId="0" borderId="0" xfId="0" applyNumberFormat="1" applyFont="1" applyFill="1" applyAlignment="1" applyProtection="1">
      <alignment vertical="top"/>
      <protection locked="0"/>
    </xf>
    <xf numFmtId="49" fontId="12" fillId="0" borderId="0" xfId="0" applyFont="1" applyFill="1" applyAlignment="1" applyProtection="1">
      <alignment vertical="top"/>
      <protection locked="0"/>
    </xf>
    <xf numFmtId="0" fontId="12" fillId="0" borderId="0" xfId="0" applyNumberFormat="1" applyFont="1" applyFill="1" applyAlignment="1" applyProtection="1">
      <alignment vertical="top"/>
      <protection locked="0"/>
    </xf>
    <xf numFmtId="0" fontId="12" fillId="0" borderId="0" xfId="0" applyNumberFormat="1" applyFont="1" applyFill="1" applyAlignment="1" applyProtection="1">
      <alignment horizontal="left" vertical="top" wrapText="1"/>
      <protection locked="0"/>
    </xf>
    <xf numFmtId="1" fontId="12" fillId="0" borderId="0" xfId="0" applyNumberFormat="1" applyFont="1" applyFill="1" applyAlignment="1" applyProtection="1">
      <alignment horizontal="right" vertical="top"/>
      <protection locked="0"/>
    </xf>
    <xf numFmtId="4" fontId="12" fillId="0" borderId="0" xfId="0" applyNumberFormat="1" applyFont="1" applyFill="1" applyAlignment="1" applyProtection="1">
      <alignment horizontal="center" vertical="top"/>
      <protection locked="0"/>
    </xf>
    <xf numFmtId="0" fontId="12" fillId="0" borderId="0" xfId="0" applyNumberFormat="1" applyFont="1" applyFill="1" applyAlignment="1" applyProtection="1">
      <alignment horizontal="justify" vertical="top" wrapText="1"/>
      <protection locked="0"/>
    </xf>
    <xf numFmtId="4" fontId="12" fillId="0" borderId="0" xfId="0" applyNumberFormat="1" applyFont="1" applyFill="1" applyAlignment="1" applyProtection="1">
      <alignment horizontal="center" vertical="top"/>
      <protection locked="0"/>
    </xf>
    <xf numFmtId="49" fontId="12" fillId="0" borderId="15" xfId="0" applyFont="1" applyFill="1" applyBorder="1" applyAlignment="1" applyProtection="1">
      <alignment vertical="top"/>
      <protection locked="0"/>
    </xf>
    <xf numFmtId="0" fontId="12" fillId="0" borderId="15" xfId="0" applyNumberFormat="1" applyFont="1" applyFill="1" applyBorder="1" applyAlignment="1" applyProtection="1">
      <alignment vertical="top"/>
      <protection locked="0"/>
    </xf>
    <xf numFmtId="49" fontId="12" fillId="0" borderId="15" xfId="0" applyFont="1" applyFill="1" applyBorder="1" applyAlignment="1" applyProtection="1">
      <alignment horizontal="right" vertical="top" wrapText="1"/>
      <protection locked="0"/>
    </xf>
    <xf numFmtId="49" fontId="12" fillId="0" borderId="15" xfId="0" applyFont="1" applyFill="1" applyBorder="1" applyAlignment="1" applyProtection="1">
      <alignment horizontal="right" vertical="top"/>
      <protection locked="0"/>
    </xf>
    <xf numFmtId="1" fontId="12" fillId="0" borderId="15" xfId="0" applyNumberFormat="1" applyFont="1" applyFill="1" applyBorder="1" applyAlignment="1" applyProtection="1">
      <alignment horizontal="right" vertical="top"/>
      <protection locked="0"/>
    </xf>
    <xf numFmtId="4" fontId="12" fillId="0" borderId="15" xfId="0" applyNumberFormat="1" applyFont="1" applyFill="1" applyBorder="1" applyAlignment="1" applyProtection="1">
      <alignment horizontal="center" vertical="top"/>
      <protection locked="0"/>
    </xf>
    <xf numFmtId="49" fontId="1" fillId="0" borderId="0" xfId="0" applyFont="1" applyFill="1" applyAlignment="1" applyProtection="1">
      <alignment vertical="top"/>
      <protection locked="0"/>
    </xf>
    <xf numFmtId="0" fontId="24" fillId="0" borderId="0" xfId="0" applyNumberFormat="1" applyFont="1" applyFill="1" applyAlignment="1" applyProtection="1">
      <alignment vertical="top"/>
      <protection locked="0"/>
    </xf>
    <xf numFmtId="0" fontId="25" fillId="0" borderId="0" xfId="0" applyNumberFormat="1" applyFont="1" applyFill="1" applyAlignment="1" applyProtection="1">
      <alignment vertical="top"/>
      <protection locked="0"/>
    </xf>
    <xf numFmtId="1" fontId="25" fillId="0" borderId="0" xfId="0" applyNumberFormat="1" applyFont="1" applyFill="1" applyAlignment="1" applyProtection="1">
      <alignment vertical="top"/>
      <protection locked="0"/>
    </xf>
    <xf numFmtId="49" fontId="1" fillId="0" borderId="0" xfId="0" applyFont="1" applyFill="1" applyAlignment="1" applyProtection="1">
      <alignment horizontal="left" vertical="top" wrapText="1"/>
      <protection locked="0"/>
    </xf>
    <xf numFmtId="49" fontId="24" fillId="0" borderId="0" xfId="0" applyFont="1" applyFill="1" applyAlignment="1" applyProtection="1">
      <alignment vertical="top" wrapText="1"/>
      <protection locked="0"/>
    </xf>
    <xf numFmtId="49" fontId="24" fillId="0" borderId="0" xfId="0" applyFont="1" applyFill="1" applyAlignment="1" applyProtection="1">
      <alignment wrapText="1"/>
      <protection locked="0"/>
    </xf>
    <xf numFmtId="49" fontId="12" fillId="0" borderId="0" xfId="0" applyFont="1" applyFill="1" applyBorder="1" applyAlignment="1" applyProtection="1">
      <alignment horizontal="right" vertical="top"/>
      <protection locked="0"/>
    </xf>
    <xf numFmtId="0" fontId="12" fillId="0" borderId="0" xfId="0" applyNumberFormat="1" applyFont="1" applyFill="1" applyBorder="1" applyAlignment="1" applyProtection="1">
      <alignment horizontal="left" vertical="top"/>
      <protection locked="0"/>
    </xf>
    <xf numFmtId="49" fontId="12" fillId="0" borderId="0" xfId="0" applyFont="1" applyFill="1" applyBorder="1" applyAlignment="1" applyProtection="1">
      <alignment horizontal="right" vertical="top" wrapText="1"/>
      <protection locked="0"/>
    </xf>
    <xf numFmtId="1" fontId="12" fillId="0" borderId="0" xfId="0" applyNumberFormat="1" applyFont="1" applyFill="1" applyBorder="1" applyAlignment="1" applyProtection="1">
      <alignment horizontal="right" vertical="top"/>
      <protection locked="0"/>
    </xf>
    <xf numFmtId="49" fontId="12" fillId="0" borderId="0" xfId="0" applyFont="1" applyFill="1" applyBorder="1" applyAlignment="1" applyProtection="1">
      <alignment vertical="top"/>
      <protection locked="0"/>
    </xf>
    <xf numFmtId="4" fontId="12" fillId="0" borderId="0" xfId="0" applyNumberFormat="1" applyFont="1" applyFill="1" applyBorder="1" applyAlignment="1" applyProtection="1">
      <alignment horizontal="center" vertical="top"/>
      <protection locked="0"/>
    </xf>
    <xf numFmtId="1" fontId="1" fillId="0" borderId="16" xfId="0" applyNumberFormat="1" applyFont="1" applyFill="1" applyBorder="1" applyAlignment="1">
      <alignment horizontal="right" vertical="top"/>
    </xf>
    <xf numFmtId="4" fontId="1" fillId="0" borderId="17" xfId="0" applyNumberFormat="1" applyFont="1" applyFill="1" applyBorder="1" applyAlignment="1">
      <alignment horizontal="right" vertical="top"/>
    </xf>
    <xf numFmtId="1" fontId="1" fillId="0" borderId="18" xfId="0" applyNumberFormat="1" applyFont="1" applyFill="1" applyBorder="1" applyAlignment="1">
      <alignment horizontal="right" vertical="top"/>
    </xf>
    <xf numFmtId="49" fontId="1" fillId="0" borderId="19" xfId="0" applyNumberFormat="1" applyFont="1" applyFill="1" applyBorder="1" applyAlignment="1">
      <alignment wrapText="1"/>
    </xf>
    <xf numFmtId="0" fontId="0" fillId="0" borderId="19" xfId="0" applyNumberFormat="1" applyFill="1" applyBorder="1" applyAlignment="1">
      <alignment wrapText="1"/>
    </xf>
    <xf numFmtId="4" fontId="1" fillId="0" borderId="20" xfId="0" applyNumberFormat="1" applyFont="1" applyFill="1" applyBorder="1" applyAlignment="1">
      <alignment horizontal="right" vertical="top"/>
    </xf>
    <xf numFmtId="1" fontId="1" fillId="0" borderId="21" xfId="0" applyNumberFormat="1" applyFont="1" applyFill="1" applyBorder="1" applyAlignment="1">
      <alignment horizontal="right" vertical="top"/>
    </xf>
    <xf numFmtId="49" fontId="1" fillId="0" borderId="22" xfId="0" applyNumberFormat="1" applyFont="1" applyFill="1" applyBorder="1" applyAlignment="1">
      <alignment wrapText="1"/>
    </xf>
    <xf numFmtId="0" fontId="1" fillId="0" borderId="22" xfId="0" applyNumberFormat="1" applyFont="1" applyFill="1" applyBorder="1" applyAlignment="1">
      <alignment wrapText="1"/>
    </xf>
    <xf numFmtId="49" fontId="13" fillId="0" borderId="0" xfId="0" applyFont="1" applyFill="1" applyAlignment="1">
      <alignment horizontal="center" vertical="top"/>
    </xf>
    <xf numFmtId="49" fontId="13" fillId="0" borderId="0" xfId="0" applyFont="1" applyFill="1" applyAlignment="1">
      <alignment wrapText="1"/>
    </xf>
    <xf numFmtId="4" fontId="1" fillId="0" borderId="0" xfId="0" applyNumberFormat="1" applyFont="1" applyFill="1" applyAlignment="1">
      <alignment horizontal="center"/>
    </xf>
    <xf numFmtId="49" fontId="1" fillId="0" borderId="0" xfId="0" applyFont="1" applyFill="1" applyAlignment="1">
      <alignment horizontal="center" vertical="top"/>
    </xf>
    <xf numFmtId="49" fontId="1" fillId="0" borderId="0" xfId="0" applyFont="1" applyFill="1" applyAlignment="1">
      <alignment vertical="top" wrapText="1"/>
    </xf>
    <xf numFmtId="49" fontId="1" fillId="0" borderId="0" xfId="0" applyFont="1" applyFill="1" applyBorder="1" applyAlignment="1">
      <alignment vertical="top" wrapText="1"/>
    </xf>
    <xf numFmtId="49" fontId="1" fillId="0" borderId="0" xfId="0" applyFont="1" applyFill="1" applyBorder="1" applyAlignment="1">
      <alignment horizontal="center"/>
    </xf>
    <xf numFmtId="4" fontId="1" fillId="0" borderId="0" xfId="0" applyNumberFormat="1" applyFont="1" applyFill="1" applyBorder="1" applyAlignment="1">
      <alignment horizontal="center"/>
    </xf>
    <xf numFmtId="4" fontId="1" fillId="0" borderId="0" xfId="0" applyNumberFormat="1" applyFont="1" applyFill="1" applyBorder="1" applyAlignment="1">
      <alignment/>
    </xf>
    <xf numFmtId="0" fontId="0" fillId="0" borderId="0" xfId="54" applyFont="1" applyFill="1" applyAlignment="1">
      <alignment horizontal="right" vertical="top"/>
      <protection/>
    </xf>
    <xf numFmtId="0" fontId="0" fillId="0" borderId="0" xfId="54" applyFont="1" applyFill="1" applyAlignment="1">
      <alignment vertical="top" wrapText="1"/>
      <protection/>
    </xf>
    <xf numFmtId="0" fontId="0" fillId="0" borderId="0" xfId="54" applyFont="1" applyFill="1" applyAlignment="1">
      <alignment horizontal="center" vertical="top"/>
      <protection/>
    </xf>
    <xf numFmtId="4" fontId="0" fillId="0" borderId="0" xfId="54" applyNumberFormat="1" applyFont="1" applyFill="1" applyAlignment="1">
      <alignment horizontal="right" vertical="top"/>
      <protection/>
    </xf>
    <xf numFmtId="49" fontId="13" fillId="0" borderId="15" xfId="0" applyFont="1" applyFill="1" applyBorder="1" applyAlignment="1">
      <alignment wrapText="1"/>
    </xf>
    <xf numFmtId="49" fontId="1" fillId="0" borderId="15" xfId="0" applyFont="1" applyFill="1" applyBorder="1" applyAlignment="1">
      <alignment horizontal="center"/>
    </xf>
    <xf numFmtId="4" fontId="1" fillId="0" borderId="15" xfId="0" applyNumberFormat="1" applyFont="1" applyFill="1" applyBorder="1" applyAlignment="1">
      <alignment/>
    </xf>
    <xf numFmtId="4" fontId="13" fillId="0" borderId="15" xfId="0" applyNumberFormat="1" applyFont="1" applyFill="1" applyBorder="1" applyAlignment="1">
      <alignment/>
    </xf>
    <xf numFmtId="49" fontId="13" fillId="0" borderId="0" xfId="0" applyFont="1" applyFill="1" applyAlignment="1">
      <alignment horizontal="right" vertical="top"/>
    </xf>
    <xf numFmtId="49" fontId="1" fillId="0" borderId="23" xfId="0" applyFont="1" applyFill="1" applyBorder="1" applyAlignment="1">
      <alignment horizontal="right" vertical="top"/>
    </xf>
    <xf numFmtId="49" fontId="1" fillId="0" borderId="23" xfId="0" applyFont="1" applyFill="1" applyBorder="1" applyAlignment="1">
      <alignment vertical="top" wrapText="1"/>
    </xf>
    <xf numFmtId="49" fontId="1" fillId="0" borderId="23" xfId="0" applyFont="1" applyFill="1" applyBorder="1" applyAlignment="1">
      <alignment horizontal="center"/>
    </xf>
    <xf numFmtId="4" fontId="1" fillId="0" borderId="23" xfId="0" applyNumberFormat="1" applyFont="1" applyFill="1" applyBorder="1" applyAlignment="1">
      <alignment/>
    </xf>
    <xf numFmtId="49" fontId="13" fillId="0" borderId="0" xfId="0" applyFont="1" applyFill="1" applyAlignment="1">
      <alignment horizontal="left" vertical="distributed" wrapText="1" readingOrder="1"/>
    </xf>
    <xf numFmtId="49" fontId="13" fillId="0" borderId="0" xfId="0" applyFont="1" applyFill="1" applyAlignment="1">
      <alignment horizontal="center"/>
    </xf>
    <xf numFmtId="4" fontId="13" fillId="0" borderId="0" xfId="0" applyNumberFormat="1" applyFont="1" applyFill="1" applyAlignment="1">
      <alignment/>
    </xf>
    <xf numFmtId="49" fontId="1" fillId="0" borderId="0" xfId="0" applyFont="1" applyFill="1" applyAlignment="1">
      <alignment/>
    </xf>
    <xf numFmtId="49" fontId="1" fillId="0" borderId="0" xfId="0" applyFont="1" applyFill="1" applyAlignment="1">
      <alignment vertical="top" wrapText="1" readingOrder="1"/>
    </xf>
    <xf numFmtId="4" fontId="1" fillId="0" borderId="0" xfId="0" applyNumberFormat="1" applyFont="1" applyFill="1" applyAlignment="1">
      <alignment horizontal="right"/>
    </xf>
    <xf numFmtId="4" fontId="1" fillId="0" borderId="0" xfId="0" applyNumberFormat="1" applyFont="1" applyFill="1" applyAlignment="1">
      <alignment vertical="top"/>
    </xf>
    <xf numFmtId="49" fontId="1" fillId="0" borderId="15" xfId="0" applyFont="1" applyFill="1" applyBorder="1" applyAlignment="1">
      <alignment horizontal="right" vertical="top"/>
    </xf>
    <xf numFmtId="1" fontId="1" fillId="0" borderId="0" xfId="0" applyNumberFormat="1" applyFont="1" applyFill="1" applyAlignment="1">
      <alignment horizontal="right" vertical="top"/>
    </xf>
    <xf numFmtId="9" fontId="1" fillId="0" borderId="0" xfId="0" applyNumberFormat="1" applyFont="1" applyFill="1" applyAlignment="1">
      <alignment horizontal="center"/>
    </xf>
    <xf numFmtId="49" fontId="1" fillId="0" borderId="0" xfId="0" applyFont="1" applyFill="1" applyAlignment="1">
      <alignment horizontal="left" vertical="justify" wrapText="1" readingOrder="1"/>
    </xf>
    <xf numFmtId="49" fontId="1" fillId="0" borderId="23" xfId="0" applyFont="1" applyFill="1" applyBorder="1" applyAlignment="1">
      <alignment horizontal="left" vertical="justify" wrapText="1" readingOrder="1"/>
    </xf>
    <xf numFmtId="49" fontId="1" fillId="0" borderId="0" xfId="0" applyFont="1" applyFill="1" applyAlignment="1">
      <alignment wrapText="1"/>
    </xf>
    <xf numFmtId="49" fontId="1" fillId="0" borderId="0" xfId="0" applyFont="1" applyFill="1" applyBorder="1" applyAlignment="1">
      <alignment horizontal="right" vertical="top"/>
    </xf>
    <xf numFmtId="49" fontId="1" fillId="0" borderId="15" xfId="0" applyFont="1" applyFill="1" applyBorder="1" applyAlignment="1">
      <alignment/>
    </xf>
    <xf numFmtId="0" fontId="1" fillId="0" borderId="0" xfId="62" applyFont="1" applyFill="1" applyAlignment="1">
      <alignment horizontal="right" vertical="top" wrapText="1"/>
      <protection/>
    </xf>
    <xf numFmtId="0" fontId="1" fillId="0" borderId="0" xfId="62" applyFont="1" applyFill="1" applyAlignment="1">
      <alignment vertical="top" wrapText="1"/>
      <protection/>
    </xf>
    <xf numFmtId="0" fontId="1" fillId="0" borderId="0" xfId="62" applyFont="1" applyFill="1" applyAlignment="1">
      <alignment horizontal="center" vertical="top" wrapText="1"/>
      <protection/>
    </xf>
    <xf numFmtId="3" fontId="1" fillId="0" borderId="0" xfId="62" applyNumberFormat="1" applyFont="1" applyFill="1" applyAlignment="1">
      <alignment horizontal="center" vertical="top" wrapText="1"/>
      <protection/>
    </xf>
    <xf numFmtId="4" fontId="1" fillId="0" borderId="0" xfId="62" applyNumberFormat="1" applyFont="1" applyFill="1" applyAlignment="1">
      <alignment horizontal="right" vertical="top" wrapText="1"/>
      <protection/>
    </xf>
    <xf numFmtId="49" fontId="13" fillId="0" borderId="0" xfId="54" applyNumberFormat="1" applyFont="1" applyFill="1" applyAlignment="1">
      <alignment horizontal="right" vertical="top" wrapText="1"/>
      <protection/>
    </xf>
    <xf numFmtId="49" fontId="13" fillId="0" borderId="0" xfId="54" applyNumberFormat="1" applyFont="1" applyFill="1" applyAlignment="1">
      <alignment horizontal="left" vertical="top" wrapText="1"/>
      <protection/>
    </xf>
    <xf numFmtId="0" fontId="4" fillId="0" borderId="0" xfId="54" applyFont="1" applyFill="1" applyAlignment="1">
      <alignment horizontal="center"/>
      <protection/>
    </xf>
    <xf numFmtId="0" fontId="4" fillId="0" borderId="0" xfId="54" applyFont="1" applyFill="1" applyAlignment="1">
      <alignment horizontal="right"/>
      <protection/>
    </xf>
    <xf numFmtId="0" fontId="0" fillId="0" borderId="0" xfId="54" applyFont="1" applyFill="1" applyAlignment="1">
      <alignment horizontal="right"/>
      <protection/>
    </xf>
    <xf numFmtId="0" fontId="0" fillId="0" borderId="0" xfId="54" applyFont="1" applyFill="1" applyAlignment="1">
      <alignment horizontal="left" vertical="top" wrapText="1"/>
      <protection/>
    </xf>
    <xf numFmtId="0" fontId="0" fillId="0" borderId="0" xfId="44" applyFont="1" applyFill="1" applyAlignment="1">
      <alignment horizontal="center"/>
      <protection/>
    </xf>
    <xf numFmtId="0" fontId="0" fillId="0" borderId="0" xfId="44" applyFont="1" applyFill="1" applyAlignment="1">
      <alignment horizontal="right"/>
      <protection/>
    </xf>
    <xf numFmtId="4" fontId="0" fillId="0" borderId="0" xfId="54" applyNumberFormat="1" applyFont="1" applyFill="1" applyAlignment="1">
      <alignment horizontal="right"/>
      <protection/>
    </xf>
    <xf numFmtId="4" fontId="0" fillId="0" borderId="0" xfId="44" applyNumberFormat="1" applyFont="1" applyFill="1" applyAlignment="1">
      <alignment horizontal="right"/>
      <protection/>
    </xf>
    <xf numFmtId="0" fontId="0" fillId="0" borderId="0" xfId="54" applyFont="1" applyFill="1" applyAlignment="1">
      <alignment horizontal="right" vertical="top"/>
      <protection/>
    </xf>
    <xf numFmtId="0" fontId="0" fillId="0" borderId="0" xfId="54" applyFont="1" applyFill="1" applyAlignment="1">
      <alignment vertical="top" wrapText="1"/>
      <protection/>
    </xf>
    <xf numFmtId="0" fontId="0" fillId="0" borderId="0" xfId="54" applyFont="1" applyFill="1" applyAlignment="1">
      <alignment horizontal="center" vertical="top"/>
      <protection/>
    </xf>
    <xf numFmtId="0" fontId="0" fillId="0" borderId="0" xfId="44" applyFont="1" applyFill="1" applyAlignment="1">
      <alignment horizontal="center" vertical="top"/>
      <protection/>
    </xf>
    <xf numFmtId="0" fontId="0" fillId="0" borderId="0" xfId="44" applyFont="1" applyFill="1" applyAlignment="1">
      <alignment horizontal="right" vertical="top"/>
      <protection/>
    </xf>
    <xf numFmtId="0" fontId="0" fillId="0" borderId="0" xfId="54" applyFont="1" applyFill="1" applyAlignment="1">
      <alignment horizontal="left" vertical="top" wrapText="1"/>
      <protection/>
    </xf>
    <xf numFmtId="0" fontId="0" fillId="0" borderId="14" xfId="54" applyFont="1" applyFill="1" applyBorder="1" applyAlignment="1">
      <alignment horizontal="right" vertical="top" wrapText="1"/>
      <protection/>
    </xf>
    <xf numFmtId="0" fontId="10" fillId="0" borderId="14" xfId="54" applyFont="1" applyFill="1" applyBorder="1" applyAlignment="1">
      <alignment horizontal="right" vertical="top" wrapText="1"/>
      <protection/>
    </xf>
    <xf numFmtId="0" fontId="0" fillId="0" borderId="14" xfId="54" applyFont="1" applyFill="1" applyBorder="1" applyAlignment="1">
      <alignment horizontal="center" vertical="top"/>
      <protection/>
    </xf>
    <xf numFmtId="0" fontId="0" fillId="0" borderId="14" xfId="54" applyFont="1" applyFill="1" applyBorder="1" applyAlignment="1">
      <alignment horizontal="right" vertical="top"/>
      <protection/>
    </xf>
    <xf numFmtId="4" fontId="0" fillId="0" borderId="14" xfId="54" applyNumberFormat="1" applyFont="1" applyFill="1" applyBorder="1" applyAlignment="1">
      <alignment horizontal="right" vertical="top"/>
      <protection/>
    </xf>
    <xf numFmtId="4" fontId="10" fillId="0" borderId="14" xfId="54" applyNumberFormat="1" applyFont="1" applyFill="1" applyBorder="1" applyAlignment="1">
      <alignment horizontal="right" vertical="top"/>
      <protection/>
    </xf>
    <xf numFmtId="0" fontId="0" fillId="0" borderId="14" xfId="54" applyFont="1" applyFill="1" applyBorder="1" applyAlignment="1">
      <alignment horizontal="center" vertical="top" wrapText="1"/>
      <protection/>
    </xf>
    <xf numFmtId="49" fontId="0" fillId="0" borderId="0" xfId="0" applyFill="1" applyAlignment="1">
      <alignment/>
    </xf>
    <xf numFmtId="49" fontId="7" fillId="0" borderId="0" xfId="0" applyNumberFormat="1" applyFont="1" applyFill="1" applyAlignment="1">
      <alignment horizontal="center" vertical="center" wrapText="1"/>
    </xf>
    <xf numFmtId="49" fontId="8" fillId="0" borderId="24" xfId="0" applyFont="1" applyFill="1" applyBorder="1" applyAlignment="1">
      <alignment horizontal="center"/>
    </xf>
    <xf numFmtId="49" fontId="8" fillId="0" borderId="0" xfId="0" applyNumberFormat="1" applyFont="1" applyFill="1" applyAlignment="1">
      <alignment horizontal="right"/>
    </xf>
    <xf numFmtId="4" fontId="8" fillId="0" borderId="0" xfId="0" applyNumberFormat="1" applyFont="1" applyFill="1" applyAlignment="1">
      <alignment horizontal="center"/>
    </xf>
    <xf numFmtId="49" fontId="8" fillId="0" borderId="0" xfId="0" applyFont="1" applyFill="1" applyAlignment="1">
      <alignment horizontal="right"/>
    </xf>
    <xf numFmtId="49" fontId="8" fillId="0" borderId="25" xfId="0" applyFont="1" applyFill="1" applyBorder="1" applyAlignment="1">
      <alignment horizontal="right"/>
    </xf>
    <xf numFmtId="4" fontId="8" fillId="0" borderId="25" xfId="0" applyNumberFormat="1" applyFont="1" applyFill="1" applyBorder="1" applyAlignment="1">
      <alignment horizontal="center"/>
    </xf>
    <xf numFmtId="49" fontId="8" fillId="0" borderId="24" xfId="0" applyFont="1" applyFill="1" applyBorder="1" applyAlignment="1">
      <alignment horizontal="right"/>
    </xf>
    <xf numFmtId="4" fontId="8" fillId="0" borderId="24" xfId="0" applyNumberFormat="1" applyFont="1" applyFill="1" applyBorder="1" applyAlignment="1">
      <alignment horizontal="center"/>
    </xf>
    <xf numFmtId="49" fontId="10" fillId="0" borderId="0" xfId="0" applyFont="1" applyFill="1" applyAlignment="1">
      <alignment/>
    </xf>
    <xf numFmtId="0" fontId="11" fillId="0" borderId="0" xfId="0" applyNumberFormat="1" applyFont="1" applyFill="1" applyAlignment="1">
      <alignment/>
    </xf>
    <xf numFmtId="0" fontId="10" fillId="0" borderId="0" xfId="0" applyNumberFormat="1" applyFont="1" applyFill="1" applyAlignment="1">
      <alignment/>
    </xf>
    <xf numFmtId="0" fontId="8" fillId="0" borderId="0" xfId="0" applyNumberFormat="1" applyFont="1" applyFill="1" applyAlignment="1">
      <alignment horizontal="right"/>
    </xf>
    <xf numFmtId="49" fontId="8" fillId="0" borderId="15" xfId="0" applyNumberFormat="1" applyFont="1" applyFill="1" applyBorder="1" applyAlignment="1">
      <alignment horizontal="right"/>
    </xf>
    <xf numFmtId="0" fontId="0" fillId="0" borderId="0" xfId="0" applyNumberFormat="1" applyFill="1" applyAlignment="1">
      <alignment/>
    </xf>
    <xf numFmtId="49" fontId="8" fillId="0" borderId="26" xfId="0" applyNumberFormat="1" applyFont="1" applyFill="1" applyBorder="1" applyAlignment="1">
      <alignment horizontal="right"/>
    </xf>
    <xf numFmtId="4" fontId="8" fillId="0" borderId="26" xfId="0" applyNumberFormat="1" applyFont="1" applyFill="1" applyBorder="1" applyAlignment="1">
      <alignment horizontal="center"/>
    </xf>
    <xf numFmtId="49" fontId="6" fillId="0" borderId="0" xfId="0" applyFont="1" applyAlignment="1">
      <alignment horizontal="left" vertical="center" wrapText="1"/>
    </xf>
    <xf numFmtId="49" fontId="7" fillId="0" borderId="0" xfId="0" applyFont="1" applyAlignment="1">
      <alignment horizontal="center" vertical="center" wrapText="1"/>
    </xf>
    <xf numFmtId="49" fontId="71" fillId="0" borderId="0" xfId="0" applyFont="1" applyFill="1" applyAlignment="1">
      <alignment vertical="top" wrapText="1"/>
    </xf>
    <xf numFmtId="49" fontId="6" fillId="0" borderId="0" xfId="0" applyNumberFormat="1" applyFont="1" applyFill="1" applyBorder="1" applyAlignment="1">
      <alignment horizontal="center" vertical="center" wrapText="1"/>
    </xf>
    <xf numFmtId="49" fontId="6" fillId="0" borderId="0" xfId="0" applyFont="1" applyAlignment="1">
      <alignment horizontal="left" vertical="center" wrapText="1"/>
    </xf>
    <xf numFmtId="49" fontId="0" fillId="0" borderId="0" xfId="0" applyFill="1" applyAlignment="1">
      <alignment vertical="top" wrapText="1"/>
    </xf>
    <xf numFmtId="49" fontId="0" fillId="0" borderId="0" xfId="0" applyFill="1" applyAlignment="1">
      <alignment wrapText="1"/>
    </xf>
    <xf numFmtId="49" fontId="12" fillId="0" borderId="0" xfId="0" applyNumberFormat="1" applyFont="1" applyFill="1" applyAlignment="1">
      <alignment horizontal="center" wrapText="1"/>
    </xf>
    <xf numFmtId="49" fontId="13" fillId="0" borderId="0" xfId="0" applyFont="1" applyFill="1" applyAlignment="1">
      <alignment horizontal="center" wrapText="1"/>
    </xf>
    <xf numFmtId="49" fontId="0" fillId="0" borderId="0" xfId="0" applyFont="1" applyFill="1" applyAlignment="1">
      <alignment vertical="top" wrapText="1"/>
    </xf>
    <xf numFmtId="49" fontId="13" fillId="0" borderId="14" xfId="0" applyFont="1" applyFill="1" applyBorder="1" applyAlignment="1" applyProtection="1">
      <alignment horizontal="left" vertical="top" wrapText="1"/>
      <protection locked="0"/>
    </xf>
    <xf numFmtId="49" fontId="0" fillId="0" borderId="14" xfId="0" applyFill="1" applyBorder="1" applyAlignment="1">
      <alignment vertical="top"/>
    </xf>
    <xf numFmtId="0" fontId="12" fillId="0" borderId="0" xfId="0" applyNumberFormat="1" applyFont="1" applyFill="1" applyAlignment="1">
      <alignment horizontal="center" wrapText="1"/>
    </xf>
    <xf numFmtId="0" fontId="0" fillId="0" borderId="0" xfId="0" applyNumberFormat="1" applyFill="1" applyAlignment="1">
      <alignment wrapText="1"/>
    </xf>
    <xf numFmtId="49" fontId="1" fillId="0" borderId="0" xfId="0" applyFont="1" applyFill="1" applyAlignment="1">
      <alignment horizontal="left" vertical="justify" wrapText="1" readingOrder="1"/>
    </xf>
    <xf numFmtId="49" fontId="13" fillId="0" borderId="15" xfId="0" applyFont="1" applyFill="1" applyBorder="1" applyAlignment="1">
      <alignment horizontal="left" wrapText="1"/>
    </xf>
    <xf numFmtId="49" fontId="1" fillId="0" borderId="11" xfId="0" applyFont="1" applyFill="1" applyBorder="1" applyAlignment="1">
      <alignment horizontal="center"/>
    </xf>
    <xf numFmtId="49" fontId="1" fillId="0" borderId="27" xfId="0" applyNumberFormat="1" applyFont="1" applyFill="1" applyBorder="1" applyAlignment="1">
      <alignment wrapText="1"/>
    </xf>
    <xf numFmtId="0" fontId="0" fillId="0" borderId="27" xfId="0" applyNumberFormat="1" applyFill="1" applyBorder="1" applyAlignment="1">
      <alignment wrapText="1"/>
    </xf>
    <xf numFmtId="0" fontId="17" fillId="0" borderId="0" xfId="61" applyFont="1" applyAlignment="1">
      <alignment vertical="top" wrapText="1"/>
      <protection/>
    </xf>
    <xf numFmtId="49" fontId="18" fillId="0" borderId="0" xfId="0" applyFont="1" applyAlignment="1">
      <alignment vertical="top" wrapText="1"/>
    </xf>
    <xf numFmtId="49" fontId="0" fillId="0" borderId="0" xfId="0" applyAlignment="1">
      <alignment vertical="top" wrapText="1"/>
    </xf>
    <xf numFmtId="1" fontId="1" fillId="0" borderId="10" xfId="0" applyNumberFormat="1" applyFont="1" applyFill="1" applyBorder="1" applyAlignment="1">
      <alignment horizontal="right" vertical="top"/>
    </xf>
    <xf numFmtId="49" fontId="1" fillId="0" borderId="22" xfId="0" applyNumberFormat="1" applyFont="1" applyFill="1" applyBorder="1" applyAlignment="1">
      <alignment wrapText="1"/>
    </xf>
    <xf numFmtId="0" fontId="1" fillId="0" borderId="22" xfId="0" applyNumberFormat="1" applyFont="1" applyFill="1" applyBorder="1" applyAlignment="1">
      <alignment wrapText="1"/>
    </xf>
    <xf numFmtId="49" fontId="0" fillId="0" borderId="22" xfId="0" applyFill="1" applyBorder="1" applyAlignment="1">
      <alignment wrapText="1"/>
    </xf>
    <xf numFmtId="49" fontId="13" fillId="0" borderId="0" xfId="54" applyNumberFormat="1" applyFont="1" applyFill="1" applyAlignment="1">
      <alignment horizontal="left" vertical="top" wrapText="1"/>
      <protection/>
    </xf>
    <xf numFmtId="49" fontId="0" fillId="0" borderId="0" xfId="0" applyFill="1" applyAlignment="1">
      <alignment/>
    </xf>
    <xf numFmtId="0" fontId="72" fillId="0" borderId="0" xfId="44" applyFont="1" applyFill="1" applyAlignment="1">
      <alignment horizontal="right" vertical="top"/>
      <protection/>
    </xf>
  </cellXfs>
  <cellStyles count="7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10" xfId="40"/>
    <cellStyle name="Navadno 11" xfId="41"/>
    <cellStyle name="Navadno 12" xfId="42"/>
    <cellStyle name="Navadno 13" xfId="43"/>
    <cellStyle name="Navadno 2" xfId="44"/>
    <cellStyle name="Navadno 2 2" xfId="45"/>
    <cellStyle name="Navadno 2 3" xfId="46"/>
    <cellStyle name="Navadno 3" xfId="47"/>
    <cellStyle name="Navadno 4" xfId="48"/>
    <cellStyle name="Navadno 5" xfId="49"/>
    <cellStyle name="Navadno 6" xfId="50"/>
    <cellStyle name="Navadno 7" xfId="51"/>
    <cellStyle name="Navadno 8" xfId="52"/>
    <cellStyle name="Navadno 9" xfId="53"/>
    <cellStyle name="Navadno_PRAZ" xfId="54"/>
    <cellStyle name="Navadno_STRELOVOD" xfId="55"/>
    <cellStyle name="Nevtralno" xfId="56"/>
    <cellStyle name="Normal 2" xfId="57"/>
    <cellStyle name="Normal 3" xfId="58"/>
    <cellStyle name="Normal 5" xfId="59"/>
    <cellStyle name="Normal 6" xfId="60"/>
    <cellStyle name="Normal_Popis_ZD-adaptacija 3" xfId="61"/>
    <cellStyle name="Normal_ZD_Šempeter-prizidek-popis" xfId="62"/>
    <cellStyle name="Percent" xfId="63"/>
    <cellStyle name="Odstotek 2" xfId="64"/>
    <cellStyle name="Opomba" xfId="65"/>
    <cellStyle name="Opozorilo" xfId="66"/>
    <cellStyle name="Pojasnjevalno besedilo" xfId="67"/>
    <cellStyle name="Poudarek1" xfId="68"/>
    <cellStyle name="Poudarek2" xfId="69"/>
    <cellStyle name="Poudarek3" xfId="70"/>
    <cellStyle name="Poudarek4" xfId="71"/>
    <cellStyle name="Poudarek5" xfId="72"/>
    <cellStyle name="Poudarek6" xfId="73"/>
    <cellStyle name="Povezana celica" xfId="74"/>
    <cellStyle name="Preveri celico" xfId="75"/>
    <cellStyle name="Računanje" xfId="76"/>
    <cellStyle name="Slabo" xfId="77"/>
    <cellStyle name="Currency" xfId="78"/>
    <cellStyle name="Currency [0]" xfId="79"/>
    <cellStyle name="Valuta 2" xfId="80"/>
    <cellStyle name="Valuta 3" xfId="81"/>
    <cellStyle name="Comma" xfId="82"/>
    <cellStyle name="Comma [0]" xfId="83"/>
    <cellStyle name="Vejica 2" xfId="84"/>
    <cellStyle name="Vejica 2 2 2" xfId="85"/>
    <cellStyle name="Vnos" xfId="86"/>
    <cellStyle name="Vsota"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0</xdr:row>
      <xdr:rowOff>38100</xdr:rowOff>
    </xdr:from>
    <xdr:to>
      <xdr:col>1</xdr:col>
      <xdr:colOff>2238375</xdr:colOff>
      <xdr:row>3</xdr:row>
      <xdr:rowOff>76200</xdr:rowOff>
    </xdr:to>
    <xdr:sp>
      <xdr:nvSpPr>
        <xdr:cNvPr id="1" name="Slika 10"/>
        <xdr:cNvSpPr>
          <a:spLocks noChangeAspect="1"/>
        </xdr:cNvSpPr>
      </xdr:nvSpPr>
      <xdr:spPr>
        <a:xfrm>
          <a:off x="514350" y="38100"/>
          <a:ext cx="2266950" cy="5238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3648075</xdr:colOff>
      <xdr:row>0</xdr:row>
      <xdr:rowOff>0</xdr:rowOff>
    </xdr:from>
    <xdr:to>
      <xdr:col>2</xdr:col>
      <xdr:colOff>1838325</xdr:colOff>
      <xdr:row>3</xdr:row>
      <xdr:rowOff>152400</xdr:rowOff>
    </xdr:to>
    <xdr:sp>
      <xdr:nvSpPr>
        <xdr:cNvPr id="2" name="Slika 9"/>
        <xdr:cNvSpPr>
          <a:spLocks noChangeAspect="1"/>
        </xdr:cNvSpPr>
      </xdr:nvSpPr>
      <xdr:spPr>
        <a:xfrm>
          <a:off x="4191000" y="0"/>
          <a:ext cx="20859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485775</xdr:colOff>
      <xdr:row>0</xdr:row>
      <xdr:rowOff>38100</xdr:rowOff>
    </xdr:from>
    <xdr:to>
      <xdr:col>1</xdr:col>
      <xdr:colOff>2228850</xdr:colOff>
      <xdr:row>3</xdr:row>
      <xdr:rowOff>76200</xdr:rowOff>
    </xdr:to>
    <xdr:sp>
      <xdr:nvSpPr>
        <xdr:cNvPr id="3" name="Slika 10"/>
        <xdr:cNvSpPr>
          <a:spLocks noChangeAspect="1"/>
        </xdr:cNvSpPr>
      </xdr:nvSpPr>
      <xdr:spPr>
        <a:xfrm>
          <a:off x="485775" y="38100"/>
          <a:ext cx="2286000" cy="5238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1</xdr:col>
      <xdr:colOff>3648075</xdr:colOff>
      <xdr:row>0</xdr:row>
      <xdr:rowOff>9525</xdr:rowOff>
    </xdr:from>
    <xdr:to>
      <xdr:col>2</xdr:col>
      <xdr:colOff>1838325</xdr:colOff>
      <xdr:row>3</xdr:row>
      <xdr:rowOff>161925</xdr:rowOff>
    </xdr:to>
    <xdr:sp>
      <xdr:nvSpPr>
        <xdr:cNvPr id="4" name="Slika 9"/>
        <xdr:cNvSpPr>
          <a:spLocks noChangeAspect="1"/>
        </xdr:cNvSpPr>
      </xdr:nvSpPr>
      <xdr:spPr>
        <a:xfrm>
          <a:off x="4191000" y="9525"/>
          <a:ext cx="2085975" cy="638175"/>
        </a:xfrm>
        <a:prstGeom prst="rect">
          <a:avLst/>
        </a:prstGeom>
        <a:blipFill>
          <a:blip r:embed=""/>
          <a:srcRect/>
          <a:stretch>
            <a:fillRect/>
          </a:stretch>
        </a:blip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0</xdr:col>
      <xdr:colOff>371475</xdr:colOff>
      <xdr:row>1</xdr:row>
      <xdr:rowOff>0</xdr:rowOff>
    </xdr:from>
    <xdr:to>
      <xdr:col>2</xdr:col>
      <xdr:colOff>2085975</xdr:colOff>
      <xdr:row>4</xdr:row>
      <xdr:rowOff>47625</xdr:rowOff>
    </xdr:to>
    <xdr:pic>
      <xdr:nvPicPr>
        <xdr:cNvPr id="5" name="Slika 5"/>
        <xdr:cNvPicPr preferRelativeResize="1">
          <a:picLocks noChangeAspect="1"/>
        </xdr:cNvPicPr>
      </xdr:nvPicPr>
      <xdr:blipFill>
        <a:blip r:embed="rId1"/>
        <a:stretch>
          <a:fillRect/>
        </a:stretch>
      </xdr:blipFill>
      <xdr:spPr>
        <a:xfrm>
          <a:off x="371475" y="161925"/>
          <a:ext cx="6153150" cy="533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30"/>
  <sheetViews>
    <sheetView view="pageBreakPreview" zoomScaleSheetLayoutView="100" zoomScalePageLayoutView="0" workbookViewId="0" topLeftCell="A7">
      <selection activeCell="H35" sqref="H35"/>
    </sheetView>
  </sheetViews>
  <sheetFormatPr defaultColWidth="9.00390625" defaultRowHeight="12.75"/>
  <cols>
    <col min="1" max="1" width="7.125" style="0" customWidth="1"/>
    <col min="2" max="2" width="51.125" style="0" customWidth="1"/>
    <col min="3" max="3" width="29.25390625" style="0" customWidth="1"/>
    <col min="6" max="6" width="10.125" style="0" customWidth="1"/>
  </cols>
  <sheetData>
    <row r="1" spans="1:3" ht="12.75">
      <c r="A1" s="387"/>
      <c r="B1" s="387"/>
      <c r="C1" s="387"/>
    </row>
    <row r="2" spans="1:3" ht="12.75">
      <c r="A2" s="387"/>
      <c r="B2" s="387"/>
      <c r="C2" s="387"/>
    </row>
    <row r="3" spans="1:3" ht="12.75">
      <c r="A3" s="387"/>
      <c r="B3" s="387"/>
      <c r="C3" s="387"/>
    </row>
    <row r="4" spans="1:3" ht="12.75">
      <c r="A4" s="387"/>
      <c r="B4" s="387"/>
      <c r="C4" s="387"/>
    </row>
    <row r="5" spans="1:3" ht="12.75">
      <c r="A5" s="387"/>
      <c r="B5" s="387"/>
      <c r="C5" s="387"/>
    </row>
    <row r="6" spans="1:3" ht="12.75">
      <c r="A6" s="387"/>
      <c r="B6" s="387"/>
      <c r="C6" s="387"/>
    </row>
    <row r="7" spans="2:3" ht="31.5" customHeight="1">
      <c r="B7" s="409" t="s">
        <v>317</v>
      </c>
      <c r="C7" s="409"/>
    </row>
    <row r="8" spans="2:3" ht="17.25">
      <c r="B8" s="405" t="s">
        <v>318</v>
      </c>
      <c r="C8" s="406"/>
    </row>
    <row r="9" spans="2:3" ht="15.75" customHeight="1">
      <c r="B9" s="409" t="s">
        <v>319</v>
      </c>
      <c r="C9" s="409"/>
    </row>
    <row r="10" spans="1:3" ht="15.75" customHeight="1">
      <c r="A10" s="387"/>
      <c r="B10" s="408"/>
      <c r="C10" s="408"/>
    </row>
    <row r="11" spans="1:3" ht="17.25">
      <c r="A11" s="387"/>
      <c r="B11" s="388"/>
      <c r="C11" s="388"/>
    </row>
    <row r="12" spans="1:3" ht="17.25">
      <c r="A12" s="387"/>
      <c r="B12" s="388"/>
      <c r="C12" s="388"/>
    </row>
    <row r="13" spans="1:3" ht="16.5">
      <c r="A13" s="387"/>
      <c r="B13" s="389" t="s">
        <v>0</v>
      </c>
      <c r="C13" s="389" t="s">
        <v>291</v>
      </c>
    </row>
    <row r="14" spans="1:3" ht="16.5">
      <c r="A14" s="387"/>
      <c r="B14" s="390" t="s">
        <v>1</v>
      </c>
      <c r="C14" s="391">
        <v>0</v>
      </c>
    </row>
    <row r="15" spans="1:3" ht="16.5">
      <c r="A15" s="387"/>
      <c r="B15" s="392" t="s">
        <v>2</v>
      </c>
      <c r="C15" s="391">
        <v>0</v>
      </c>
    </row>
    <row r="16" spans="1:3" ht="16.5">
      <c r="A16" s="387"/>
      <c r="B16" s="387" t="s">
        <v>3</v>
      </c>
      <c r="C16" s="391">
        <f>(SUM(C14:C15))*0.1</f>
        <v>0</v>
      </c>
    </row>
    <row r="17" spans="1:3" ht="16.5">
      <c r="A17" s="387"/>
      <c r="B17" s="393" t="s">
        <v>4</v>
      </c>
      <c r="C17" s="394">
        <f>SUM(C14:C16)</f>
        <v>0</v>
      </c>
    </row>
    <row r="18" spans="1:3" ht="16.5">
      <c r="A18" s="387"/>
      <c r="B18" s="395" t="s">
        <v>321</v>
      </c>
      <c r="C18" s="396">
        <f>C17*0.22</f>
        <v>0</v>
      </c>
    </row>
    <row r="19" spans="1:3" ht="16.5">
      <c r="A19" s="387"/>
      <c r="B19" s="392" t="s">
        <v>322</v>
      </c>
      <c r="C19" s="391">
        <f>C17+C18</f>
        <v>0</v>
      </c>
    </row>
    <row r="20" spans="1:3" ht="12.75">
      <c r="A20" s="387"/>
      <c r="B20" s="387"/>
      <c r="C20" s="397"/>
    </row>
    <row r="21" spans="1:3" ht="16.5">
      <c r="A21" s="387"/>
      <c r="B21" s="398" t="s">
        <v>290</v>
      </c>
      <c r="C21" s="399"/>
    </row>
    <row r="22" spans="1:3" ht="16.5">
      <c r="A22" s="387"/>
      <c r="B22" s="400" t="s">
        <v>5</v>
      </c>
      <c r="C22" s="391">
        <v>0</v>
      </c>
    </row>
    <row r="23" spans="1:3" ht="16.5">
      <c r="A23" s="387"/>
      <c r="B23" s="390" t="s">
        <v>6</v>
      </c>
      <c r="C23" s="391">
        <v>0</v>
      </c>
    </row>
    <row r="24" spans="1:3" ht="16.5">
      <c r="A24" s="387"/>
      <c r="B24" s="390" t="s">
        <v>7</v>
      </c>
      <c r="C24" s="391">
        <v>0</v>
      </c>
    </row>
    <row r="25" spans="1:3" ht="17.25" thickBot="1">
      <c r="A25" s="387"/>
      <c r="B25" s="387" t="s">
        <v>3</v>
      </c>
      <c r="C25" s="396">
        <f>(SUM(C22:C24))*0.1</f>
        <v>0</v>
      </c>
    </row>
    <row r="26" spans="1:3" ht="17.25" thickTop="1">
      <c r="A26" s="387"/>
      <c r="B26" s="401" t="s">
        <v>323</v>
      </c>
      <c r="C26" s="391">
        <f>SUM(C22:C25)</f>
        <v>0</v>
      </c>
    </row>
    <row r="27" spans="1:3" ht="13.5" thickBot="1">
      <c r="A27" s="387"/>
      <c r="B27" s="402"/>
      <c r="C27" s="399"/>
    </row>
    <row r="28" spans="1:3" ht="16.5">
      <c r="A28" s="387"/>
      <c r="B28" s="403" t="s">
        <v>324</v>
      </c>
      <c r="C28" s="404">
        <f>C17+C26</f>
        <v>0</v>
      </c>
    </row>
    <row r="29" spans="1:3" ht="12.75">
      <c r="A29" s="387"/>
      <c r="B29" s="387"/>
      <c r="C29" s="387"/>
    </row>
    <row r="30" spans="1:3" ht="16.5">
      <c r="A30" s="387"/>
      <c r="B30" s="403" t="s">
        <v>325</v>
      </c>
      <c r="C30" s="404">
        <f>C19+C26</f>
        <v>0</v>
      </c>
    </row>
  </sheetData>
  <sheetProtection selectLockedCells="1" selectUnlockedCells="1"/>
  <mergeCells count="3">
    <mergeCell ref="B10:C10"/>
    <mergeCell ref="B7:C7"/>
    <mergeCell ref="B9:C9"/>
  </mergeCells>
  <printOptions/>
  <pageMargins left="0.7" right="0.7" top="0.75" bottom="0.75"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I116"/>
  <sheetViews>
    <sheetView view="pageBreakPreview" zoomScaleSheetLayoutView="100" zoomScalePageLayoutView="0" workbookViewId="0" topLeftCell="A100">
      <selection activeCell="G116" sqref="G116"/>
    </sheetView>
  </sheetViews>
  <sheetFormatPr defaultColWidth="9.00390625" defaultRowHeight="12.75"/>
  <cols>
    <col min="1" max="1" width="2.625" style="0" customWidth="1"/>
    <col min="2" max="2" width="4.375" style="0" customWidth="1"/>
    <col min="3" max="3" width="43.125" style="0" customWidth="1"/>
    <col min="4" max="4" width="5.75390625" style="0" customWidth="1"/>
    <col min="5" max="5" width="9.00390625" style="0" customWidth="1"/>
    <col min="6" max="6" width="10.25390625" style="0" customWidth="1"/>
    <col min="7" max="7" width="13.25390625" style="0" customWidth="1"/>
  </cols>
  <sheetData>
    <row r="1" spans="1:7" s="6" customFormat="1" ht="12.75">
      <c r="A1" s="412" t="s">
        <v>320</v>
      </c>
      <c r="B1" s="412"/>
      <c r="C1" s="412"/>
      <c r="D1" s="412"/>
      <c r="E1" s="412"/>
      <c r="F1" s="412"/>
      <c r="G1" s="411"/>
    </row>
    <row r="2" spans="1:7" s="6" customFormat="1" ht="12.75" customHeight="1">
      <c r="A2" s="413" t="s">
        <v>1</v>
      </c>
      <c r="B2" s="413"/>
      <c r="C2" s="413"/>
      <c r="D2" s="413"/>
      <c r="E2" s="413"/>
      <c r="F2" s="413"/>
      <c r="G2" s="411"/>
    </row>
    <row r="3" spans="1:7" s="6" customFormat="1" ht="12.75" customHeight="1">
      <c r="A3" s="413" t="s">
        <v>0</v>
      </c>
      <c r="B3" s="413"/>
      <c r="C3" s="413"/>
      <c r="D3" s="413"/>
      <c r="E3" s="413"/>
      <c r="F3" s="413"/>
      <c r="G3" s="411"/>
    </row>
    <row r="4" spans="1:7" ht="12.75" customHeight="1">
      <c r="A4" s="161"/>
      <c r="B4" s="162"/>
      <c r="C4" s="161"/>
      <c r="D4" s="163"/>
      <c r="E4" s="164"/>
      <c r="F4" s="165"/>
      <c r="G4" s="165"/>
    </row>
    <row r="5" spans="1:9" s="30" customFormat="1" ht="51">
      <c r="A5" s="166" t="s">
        <v>61</v>
      </c>
      <c r="B5" s="414" t="s">
        <v>220</v>
      </c>
      <c r="C5" s="414"/>
      <c r="D5" s="414"/>
      <c r="E5" s="414"/>
      <c r="F5" s="414"/>
      <c r="G5" s="411"/>
      <c r="H5" s="28"/>
      <c r="I5" s="29"/>
    </row>
    <row r="6" spans="1:9" s="30" customFormat="1" ht="51" customHeight="1">
      <c r="A6" s="166" t="s">
        <v>61</v>
      </c>
      <c r="B6" s="410" t="s">
        <v>63</v>
      </c>
      <c r="C6" s="410"/>
      <c r="D6" s="410"/>
      <c r="E6" s="410"/>
      <c r="F6" s="410"/>
      <c r="G6" s="411"/>
      <c r="H6" s="28"/>
      <c r="I6" s="29"/>
    </row>
    <row r="7" spans="1:9" s="30" customFormat="1" ht="12.75">
      <c r="A7" s="166"/>
      <c r="B7" s="410" t="s">
        <v>64</v>
      </c>
      <c r="C7" s="410"/>
      <c r="D7" s="410"/>
      <c r="E7" s="410"/>
      <c r="F7" s="410"/>
      <c r="G7" s="411"/>
      <c r="H7" s="28"/>
      <c r="I7" s="29"/>
    </row>
    <row r="8" spans="1:7" ht="12.75">
      <c r="A8" s="78"/>
      <c r="B8" s="77"/>
      <c r="C8" s="79"/>
      <c r="D8" s="75"/>
      <c r="E8" s="76"/>
      <c r="F8" s="77"/>
      <c r="G8" s="80"/>
    </row>
    <row r="9" spans="1:7" ht="12.75" customHeight="1" thickBot="1">
      <c r="A9" s="167"/>
      <c r="B9" s="168" t="s">
        <v>59</v>
      </c>
      <c r="C9" s="169" t="s">
        <v>60</v>
      </c>
      <c r="D9" s="170" t="s">
        <v>35</v>
      </c>
      <c r="E9" s="170" t="s">
        <v>36</v>
      </c>
      <c r="F9" s="171" t="s">
        <v>37</v>
      </c>
      <c r="G9" s="171" t="s">
        <v>38</v>
      </c>
    </row>
    <row r="10" spans="1:7" ht="12.75">
      <c r="A10" s="172"/>
      <c r="B10" s="173"/>
      <c r="C10" s="174"/>
      <c r="D10" s="175"/>
      <c r="E10" s="176"/>
      <c r="F10" s="173"/>
      <c r="G10" s="177"/>
    </row>
    <row r="11" spans="1:7" ht="12.75" customHeight="1" thickBot="1">
      <c r="A11" s="178"/>
      <c r="B11" s="179" t="s">
        <v>199</v>
      </c>
      <c r="C11" s="180" t="s">
        <v>12</v>
      </c>
      <c r="D11" s="181"/>
      <c r="E11" s="182"/>
      <c r="F11" s="183"/>
      <c r="G11" s="184"/>
    </row>
    <row r="12" spans="1:7" ht="12.75">
      <c r="A12" s="81"/>
      <c r="B12" s="82"/>
      <c r="C12" s="83" t="s">
        <v>197</v>
      </c>
      <c r="D12" s="84"/>
      <c r="E12" s="85"/>
      <c r="F12" s="86"/>
      <c r="G12" s="87"/>
    </row>
    <row r="13" spans="1:7" ht="36">
      <c r="A13" s="156" t="s">
        <v>199</v>
      </c>
      <c r="B13" s="157">
        <v>1</v>
      </c>
      <c r="C13" s="158" t="s">
        <v>219</v>
      </c>
      <c r="D13" s="159" t="s">
        <v>18</v>
      </c>
      <c r="E13" s="160">
        <v>1</v>
      </c>
      <c r="F13" s="122"/>
      <c r="G13" s="122">
        <f>+F13*E13</f>
        <v>0</v>
      </c>
    </row>
    <row r="14" spans="1:7" ht="12.75">
      <c r="A14" s="156"/>
      <c r="B14" s="157"/>
      <c r="C14" s="158"/>
      <c r="D14" s="159"/>
      <c r="E14" s="160"/>
      <c r="F14" s="122"/>
      <c r="G14" s="122"/>
    </row>
    <row r="15" spans="1:7" ht="12.75">
      <c r="A15" s="156" t="s">
        <v>199</v>
      </c>
      <c r="B15" s="157">
        <v>2</v>
      </c>
      <c r="C15" s="158" t="s">
        <v>221</v>
      </c>
      <c r="D15" s="159" t="s">
        <v>44</v>
      </c>
      <c r="E15" s="160">
        <v>135</v>
      </c>
      <c r="F15" s="122"/>
      <c r="G15" s="122">
        <f>+F15*E15</f>
        <v>0</v>
      </c>
    </row>
    <row r="16" spans="1:7" ht="12.75">
      <c r="A16" s="156"/>
      <c r="B16" s="157"/>
      <c r="C16" s="158" t="s">
        <v>197</v>
      </c>
      <c r="D16" s="159"/>
      <c r="E16" s="160"/>
      <c r="F16" s="122"/>
      <c r="G16" s="122"/>
    </row>
    <row r="17" spans="1:7" ht="12.75">
      <c r="A17" s="156" t="s">
        <v>199</v>
      </c>
      <c r="B17" s="157">
        <v>3</v>
      </c>
      <c r="C17" s="158" t="s">
        <v>222</v>
      </c>
      <c r="D17" s="159" t="s">
        <v>15</v>
      </c>
      <c r="E17" s="160">
        <v>9</v>
      </c>
      <c r="F17" s="122"/>
      <c r="G17" s="122">
        <f>+F17*E17</f>
        <v>0</v>
      </c>
    </row>
    <row r="18" spans="1:7" ht="12.75">
      <c r="A18" s="156"/>
      <c r="B18" s="157"/>
      <c r="C18" s="158"/>
      <c r="D18" s="159"/>
      <c r="E18" s="160"/>
      <c r="F18" s="122"/>
      <c r="G18" s="122"/>
    </row>
    <row r="19" spans="1:7" ht="36.75" customHeight="1">
      <c r="A19" s="156" t="s">
        <v>199</v>
      </c>
      <c r="B19" s="157" t="s">
        <v>200</v>
      </c>
      <c r="C19" s="158" t="s">
        <v>223</v>
      </c>
      <c r="D19" s="159" t="s">
        <v>43</v>
      </c>
      <c r="E19" s="160">
        <v>670</v>
      </c>
      <c r="F19" s="122"/>
      <c r="G19" s="122">
        <f>+F19*E19</f>
        <v>0</v>
      </c>
    </row>
    <row r="20" spans="1:7" ht="15.75" customHeight="1">
      <c r="A20" s="81"/>
      <c r="B20" s="88"/>
      <c r="C20" s="83"/>
      <c r="D20" s="119"/>
      <c r="E20" s="120"/>
      <c r="F20" s="87"/>
      <c r="G20" s="87"/>
    </row>
    <row r="21" spans="1:7" ht="36">
      <c r="A21" s="156" t="s">
        <v>199</v>
      </c>
      <c r="B21" s="157" t="s">
        <v>201</v>
      </c>
      <c r="C21" s="158" t="s">
        <v>289</v>
      </c>
      <c r="D21" s="159" t="s">
        <v>18</v>
      </c>
      <c r="E21" s="160">
        <v>1</v>
      </c>
      <c r="F21" s="122"/>
      <c r="G21" s="122">
        <f>+F21*E21</f>
        <v>0</v>
      </c>
    </row>
    <row r="22" spans="1:7" ht="12.75">
      <c r="A22" s="156"/>
      <c r="B22" s="157"/>
      <c r="C22" s="158"/>
      <c r="D22" s="159"/>
      <c r="E22" s="160"/>
      <c r="F22" s="122"/>
      <c r="G22" s="121"/>
    </row>
    <row r="23" spans="1:7" ht="48">
      <c r="A23" s="156" t="s">
        <v>199</v>
      </c>
      <c r="B23" s="157" t="s">
        <v>202</v>
      </c>
      <c r="C23" s="209" t="s">
        <v>225</v>
      </c>
      <c r="D23" s="159" t="s">
        <v>15</v>
      </c>
      <c r="E23" s="160">
        <v>1</v>
      </c>
      <c r="F23" s="122"/>
      <c r="G23" s="122">
        <f>+F23*E23</f>
        <v>0</v>
      </c>
    </row>
    <row r="24" spans="1:7" ht="12.75">
      <c r="A24" s="156"/>
      <c r="B24" s="157"/>
      <c r="C24" s="158"/>
      <c r="D24" s="159"/>
      <c r="E24" s="160"/>
      <c r="F24" s="122"/>
      <c r="G24" s="122"/>
    </row>
    <row r="25" spans="1:7" ht="60">
      <c r="A25" s="156" t="s">
        <v>199</v>
      </c>
      <c r="B25" s="209" t="s">
        <v>203</v>
      </c>
      <c r="C25" s="209" t="s">
        <v>292</v>
      </c>
      <c r="D25" s="159" t="s">
        <v>18</v>
      </c>
      <c r="E25" s="160">
        <v>2</v>
      </c>
      <c r="F25" s="122"/>
      <c r="G25" s="122">
        <f>+F25*E25</f>
        <v>0</v>
      </c>
    </row>
    <row r="26" spans="1:7" ht="12.75">
      <c r="A26" s="81"/>
      <c r="B26" s="88"/>
      <c r="C26" s="83"/>
      <c r="D26" s="119"/>
      <c r="E26" s="120"/>
      <c r="F26" s="87"/>
      <c r="G26" s="122"/>
    </row>
    <row r="27" spans="1:7" ht="96">
      <c r="A27" s="156" t="s">
        <v>199</v>
      </c>
      <c r="B27" s="209" t="s">
        <v>209</v>
      </c>
      <c r="C27" s="209" t="s">
        <v>226</v>
      </c>
      <c r="D27" s="159" t="s">
        <v>18</v>
      </c>
      <c r="E27" s="160">
        <v>1</v>
      </c>
      <c r="F27" s="122"/>
      <c r="G27" s="122">
        <f>+F27*E27</f>
        <v>0</v>
      </c>
    </row>
    <row r="28" spans="1:7" ht="12.75">
      <c r="A28" s="81"/>
      <c r="B28" s="88"/>
      <c r="C28" s="83"/>
      <c r="D28" s="119"/>
      <c r="E28" s="120"/>
      <c r="F28" s="87"/>
      <c r="G28" s="87"/>
    </row>
    <row r="29" spans="1:7" ht="27" customHeight="1">
      <c r="A29" s="156" t="s">
        <v>199</v>
      </c>
      <c r="B29" s="157" t="s">
        <v>210</v>
      </c>
      <c r="C29" s="158" t="s">
        <v>224</v>
      </c>
      <c r="D29" s="159" t="s">
        <v>15</v>
      </c>
      <c r="E29" s="160">
        <v>4</v>
      </c>
      <c r="F29" s="122"/>
      <c r="G29" s="122">
        <f>+F29*E29</f>
        <v>0</v>
      </c>
    </row>
    <row r="30" spans="1:7" ht="12.75">
      <c r="A30" s="156"/>
      <c r="B30" s="157"/>
      <c r="C30" s="158"/>
      <c r="D30" s="159"/>
      <c r="E30" s="160"/>
      <c r="F30" s="122"/>
      <c r="G30" s="122"/>
    </row>
    <row r="31" spans="1:7" ht="48">
      <c r="A31" s="156" t="s">
        <v>199</v>
      </c>
      <c r="B31" s="210" t="s">
        <v>213</v>
      </c>
      <c r="C31" s="211" t="s">
        <v>287</v>
      </c>
      <c r="D31" s="212"/>
      <c r="E31" s="213"/>
      <c r="F31" s="213"/>
      <c r="G31" s="213"/>
    </row>
    <row r="32" spans="1:7" ht="12.75">
      <c r="A32" s="156"/>
      <c r="B32" s="214"/>
      <c r="C32" s="211" t="s">
        <v>22</v>
      </c>
      <c r="D32" s="215" t="s">
        <v>23</v>
      </c>
      <c r="E32" s="216">
        <v>40</v>
      </c>
      <c r="F32" s="216"/>
      <c r="G32" s="217">
        <f>E32*F32</f>
        <v>0</v>
      </c>
    </row>
    <row r="33" spans="1:7" ht="12.75">
      <c r="A33" s="156"/>
      <c r="B33" s="214"/>
      <c r="C33" s="211" t="s">
        <v>288</v>
      </c>
      <c r="D33" s="215" t="s">
        <v>23</v>
      </c>
      <c r="E33" s="216">
        <v>20</v>
      </c>
      <c r="F33" s="216"/>
      <c r="G33" s="217">
        <f>E33*F33</f>
        <v>0</v>
      </c>
    </row>
    <row r="34" spans="1:7" ht="12.75">
      <c r="A34" s="156"/>
      <c r="B34" s="218"/>
      <c r="C34" s="158"/>
      <c r="D34" s="219"/>
      <c r="E34" s="220"/>
      <c r="F34" s="221"/>
      <c r="G34" s="122"/>
    </row>
    <row r="35" spans="1:7" ht="12.75" customHeight="1" thickBot="1">
      <c r="A35" s="222"/>
      <c r="B35" s="223"/>
      <c r="C35" s="222" t="s">
        <v>204</v>
      </c>
      <c r="D35" s="222"/>
      <c r="E35" s="224"/>
      <c r="F35" s="225"/>
      <c r="G35" s="226">
        <f>SUM(G13:G34)</f>
        <v>0</v>
      </c>
    </row>
    <row r="36" spans="1:7" ht="12.75">
      <c r="A36" s="95"/>
      <c r="B36" s="96"/>
      <c r="C36" s="100"/>
      <c r="D36" s="100"/>
      <c r="E36" s="101"/>
      <c r="F36" s="75"/>
      <c r="G36" s="102"/>
    </row>
    <row r="37" spans="1:7" ht="12.75" customHeight="1" thickBot="1">
      <c r="A37" s="227"/>
      <c r="B37" s="179" t="s">
        <v>205</v>
      </c>
      <c r="C37" s="180" t="s">
        <v>8</v>
      </c>
      <c r="D37" s="181"/>
      <c r="E37" s="182"/>
      <c r="F37" s="183"/>
      <c r="G37" s="184"/>
    </row>
    <row r="38" spans="1:7" ht="15.75">
      <c r="A38" s="228"/>
      <c r="B38" s="229"/>
      <c r="C38" s="230"/>
      <c r="D38" s="231"/>
      <c r="E38" s="232"/>
      <c r="F38" s="233"/>
      <c r="G38" s="234"/>
    </row>
    <row r="39" spans="1:7" ht="36">
      <c r="A39" s="157" t="s">
        <v>205</v>
      </c>
      <c r="B39" s="157" t="s">
        <v>206</v>
      </c>
      <c r="C39" s="235" t="s">
        <v>227</v>
      </c>
      <c r="D39" s="236" t="s">
        <v>46</v>
      </c>
      <c r="E39" s="160">
        <v>468</v>
      </c>
      <c r="F39" s="122"/>
      <c r="G39" s="122">
        <f>+F39*E39</f>
        <v>0</v>
      </c>
    </row>
    <row r="40" spans="1:7" ht="12.75">
      <c r="A40" s="157"/>
      <c r="B40" s="157"/>
      <c r="C40" s="235"/>
      <c r="D40" s="237"/>
      <c r="E40" s="220"/>
      <c r="F40" s="122"/>
      <c r="G40" s="122"/>
    </row>
    <row r="41" spans="1:7" ht="60">
      <c r="A41" s="157" t="s">
        <v>205</v>
      </c>
      <c r="B41" s="157" t="s">
        <v>207</v>
      </c>
      <c r="C41" s="235" t="s">
        <v>296</v>
      </c>
      <c r="D41" s="236" t="s">
        <v>46</v>
      </c>
      <c r="E41" s="160">
        <v>307</v>
      </c>
      <c r="F41" s="122"/>
      <c r="G41" s="122">
        <f>+F41*E41</f>
        <v>0</v>
      </c>
    </row>
    <row r="42" spans="1:7" ht="12.75">
      <c r="A42" s="157"/>
      <c r="B42" s="157"/>
      <c r="C42" s="235"/>
      <c r="D42" s="237"/>
      <c r="E42" s="220"/>
      <c r="F42" s="122"/>
      <c r="G42" s="122"/>
    </row>
    <row r="43" spans="1:7" ht="48">
      <c r="A43" s="157" t="s">
        <v>205</v>
      </c>
      <c r="B43" s="157" t="s">
        <v>208</v>
      </c>
      <c r="C43" s="235" t="s">
        <v>298</v>
      </c>
      <c r="D43" s="236" t="s">
        <v>46</v>
      </c>
      <c r="E43" s="160">
        <v>32</v>
      </c>
      <c r="F43" s="122"/>
      <c r="G43" s="122">
        <f>+F43*E43</f>
        <v>0</v>
      </c>
    </row>
    <row r="44" spans="1:7" ht="12.75">
      <c r="A44" s="88"/>
      <c r="B44" s="88"/>
      <c r="C44" s="92"/>
      <c r="D44" s="93"/>
      <c r="E44" s="85"/>
      <c r="F44" s="87"/>
      <c r="G44" s="87"/>
    </row>
    <row r="45" spans="1:7" ht="48">
      <c r="A45" s="157" t="s">
        <v>205</v>
      </c>
      <c r="B45" s="157" t="s">
        <v>200</v>
      </c>
      <c r="C45" s="235" t="s">
        <v>297</v>
      </c>
      <c r="D45" s="236" t="s">
        <v>46</v>
      </c>
      <c r="E45" s="160">
        <v>48</v>
      </c>
      <c r="F45" s="122"/>
      <c r="G45" s="122">
        <f>+F45*E45</f>
        <v>0</v>
      </c>
    </row>
    <row r="46" spans="1:7" ht="12.75">
      <c r="A46" s="88"/>
      <c r="B46" s="88"/>
      <c r="C46" s="92"/>
      <c r="D46" s="93"/>
      <c r="E46" s="85"/>
      <c r="F46" s="87"/>
      <c r="G46" s="87"/>
    </row>
    <row r="47" spans="1:7" ht="36">
      <c r="A47" s="157" t="s">
        <v>205</v>
      </c>
      <c r="B47" s="157" t="s">
        <v>201</v>
      </c>
      <c r="C47" s="235" t="s">
        <v>293</v>
      </c>
      <c r="D47" s="236" t="s">
        <v>44</v>
      </c>
      <c r="E47" s="160">
        <v>99</v>
      </c>
      <c r="F47" s="122"/>
      <c r="G47" s="122">
        <f>+F47*E47</f>
        <v>0</v>
      </c>
    </row>
    <row r="48" spans="1:7" ht="12.75">
      <c r="A48" s="88"/>
      <c r="B48" s="88"/>
      <c r="C48" s="92"/>
      <c r="D48" s="93"/>
      <c r="E48" s="85"/>
      <c r="F48" s="87"/>
      <c r="G48" s="87"/>
    </row>
    <row r="49" spans="1:7" ht="36">
      <c r="A49" s="157" t="s">
        <v>205</v>
      </c>
      <c r="B49" s="157" t="s">
        <v>202</v>
      </c>
      <c r="C49" s="235" t="s">
        <v>228</v>
      </c>
      <c r="D49" s="236" t="s">
        <v>46</v>
      </c>
      <c r="E49" s="160">
        <v>58</v>
      </c>
      <c r="F49" s="122"/>
      <c r="G49" s="122">
        <f>+F49*E49</f>
        <v>0</v>
      </c>
    </row>
    <row r="50" spans="1:7" ht="12.75">
      <c r="A50" s="88"/>
      <c r="B50" s="88"/>
      <c r="C50" s="83"/>
      <c r="D50" s="89"/>
      <c r="E50" s="85"/>
      <c r="F50" s="86"/>
      <c r="G50" s="87"/>
    </row>
    <row r="51" spans="1:7" ht="12.75">
      <c r="A51" s="157" t="s">
        <v>205</v>
      </c>
      <c r="B51" s="157" t="s">
        <v>203</v>
      </c>
      <c r="C51" s="158" t="s">
        <v>294</v>
      </c>
      <c r="D51" s="159" t="s">
        <v>43</v>
      </c>
      <c r="E51" s="160">
        <v>2157</v>
      </c>
      <c r="F51" s="122"/>
      <c r="G51" s="122">
        <f>+F51*E51</f>
        <v>0</v>
      </c>
    </row>
    <row r="52" spans="1:7" ht="12.75">
      <c r="A52" s="88"/>
      <c r="B52" s="88"/>
      <c r="C52" s="83"/>
      <c r="D52" s="89"/>
      <c r="E52" s="85"/>
      <c r="F52" s="86"/>
      <c r="G52" s="87"/>
    </row>
    <row r="53" spans="1:7" ht="24">
      <c r="A53" s="157" t="s">
        <v>205</v>
      </c>
      <c r="B53" s="157" t="s">
        <v>209</v>
      </c>
      <c r="C53" s="235" t="s">
        <v>229</v>
      </c>
      <c r="D53" s="236" t="s">
        <v>46</v>
      </c>
      <c r="E53" s="160">
        <v>32</v>
      </c>
      <c r="F53" s="122"/>
      <c r="G53" s="122">
        <f>+F53*E53</f>
        <v>0</v>
      </c>
    </row>
    <row r="54" spans="1:7" ht="12.75">
      <c r="A54" s="88"/>
      <c r="B54" s="88"/>
      <c r="C54" s="83"/>
      <c r="D54" s="89"/>
      <c r="E54" s="85"/>
      <c r="F54" s="87"/>
      <c r="G54" s="87"/>
    </row>
    <row r="55" spans="1:7" ht="48">
      <c r="A55" s="156" t="s">
        <v>205</v>
      </c>
      <c r="B55" s="157" t="s">
        <v>210</v>
      </c>
      <c r="C55" s="158" t="s">
        <v>295</v>
      </c>
      <c r="D55" s="159" t="s">
        <v>43</v>
      </c>
      <c r="E55" s="160">
        <v>512</v>
      </c>
      <c r="F55" s="122"/>
      <c r="G55" s="122">
        <f>+F55*E55</f>
        <v>0</v>
      </c>
    </row>
    <row r="56" spans="2:7" ht="12.75">
      <c r="B56" s="82"/>
      <c r="C56" s="83"/>
      <c r="D56" s="103"/>
      <c r="E56" s="104"/>
      <c r="F56" s="106"/>
      <c r="G56" s="105"/>
    </row>
    <row r="57" spans="1:7" ht="13.5" thickBot="1">
      <c r="A57" s="222"/>
      <c r="B57" s="223"/>
      <c r="C57" s="222" t="s">
        <v>211</v>
      </c>
      <c r="D57" s="222"/>
      <c r="E57" s="224"/>
      <c r="F57" s="225"/>
      <c r="G57" s="226">
        <f>SUM(G39:G55)</f>
        <v>0</v>
      </c>
    </row>
    <row r="58" spans="1:7" ht="12.75">
      <c r="A58" s="95"/>
      <c r="B58" s="96"/>
      <c r="C58" s="95"/>
      <c r="D58" s="95"/>
      <c r="E58" s="97"/>
      <c r="F58" s="98"/>
      <c r="G58" s="99"/>
    </row>
    <row r="59" spans="1:7" ht="12.75" customHeight="1" thickBot="1">
      <c r="A59" s="178"/>
      <c r="B59" s="179" t="s">
        <v>212</v>
      </c>
      <c r="C59" s="180" t="s">
        <v>198</v>
      </c>
      <c r="D59" s="181"/>
      <c r="E59" s="182"/>
      <c r="F59" s="238"/>
      <c r="G59" s="184"/>
    </row>
    <row r="60" spans="1:7" ht="12.75">
      <c r="A60" s="107"/>
      <c r="B60" s="108"/>
      <c r="C60" s="79"/>
      <c r="D60" s="75"/>
      <c r="E60" s="76"/>
      <c r="F60" s="77"/>
      <c r="G60" s="80"/>
    </row>
    <row r="61" spans="1:7" ht="36">
      <c r="A61" s="156" t="s">
        <v>212</v>
      </c>
      <c r="B61" s="157" t="s">
        <v>206</v>
      </c>
      <c r="C61" s="158" t="s">
        <v>230</v>
      </c>
      <c r="D61" s="159" t="s">
        <v>46</v>
      </c>
      <c r="E61" s="160">
        <v>398</v>
      </c>
      <c r="F61" s="122"/>
      <c r="G61" s="122">
        <f>+F61*E61</f>
        <v>0</v>
      </c>
    </row>
    <row r="62" spans="1:7" ht="16.5" customHeight="1">
      <c r="A62" s="81"/>
      <c r="B62" s="88"/>
      <c r="C62" s="83"/>
      <c r="D62" s="89"/>
      <c r="E62" s="85"/>
      <c r="F62" s="87"/>
      <c r="G62" s="87"/>
    </row>
    <row r="63" spans="1:7" ht="36">
      <c r="A63" s="156" t="s">
        <v>212</v>
      </c>
      <c r="B63" s="157" t="s">
        <v>207</v>
      </c>
      <c r="C63" s="158" t="s">
        <v>231</v>
      </c>
      <c r="D63" s="159" t="s">
        <v>46</v>
      </c>
      <c r="E63" s="160">
        <v>343</v>
      </c>
      <c r="F63" s="122"/>
      <c r="G63" s="122">
        <f>+F63*E63</f>
        <v>0</v>
      </c>
    </row>
    <row r="64" spans="1:7" ht="16.5" customHeight="1">
      <c r="A64" s="81"/>
      <c r="B64" s="88"/>
      <c r="C64" s="83"/>
      <c r="D64" s="89"/>
      <c r="E64" s="85"/>
      <c r="F64" s="87"/>
      <c r="G64" s="87"/>
    </row>
    <row r="65" spans="1:7" ht="24">
      <c r="A65" s="156" t="s">
        <v>212</v>
      </c>
      <c r="B65" s="157" t="s">
        <v>208</v>
      </c>
      <c r="C65" s="158" t="s">
        <v>232</v>
      </c>
      <c r="D65" s="159" t="s">
        <v>43</v>
      </c>
      <c r="E65" s="160">
        <v>1418</v>
      </c>
      <c r="F65" s="122"/>
      <c r="G65" s="122">
        <f>+F65*E65</f>
        <v>0</v>
      </c>
    </row>
    <row r="66" spans="1:7" ht="15" customHeight="1">
      <c r="A66" s="81"/>
      <c r="B66" s="88"/>
      <c r="C66" s="83"/>
      <c r="D66" s="89"/>
      <c r="E66" s="85"/>
      <c r="F66" s="87"/>
      <c r="G66" s="87"/>
    </row>
    <row r="67" spans="1:7" ht="36">
      <c r="A67" s="156" t="s">
        <v>212</v>
      </c>
      <c r="B67" s="157" t="s">
        <v>200</v>
      </c>
      <c r="C67" s="158" t="s">
        <v>299</v>
      </c>
      <c r="D67" s="159" t="s">
        <v>44</v>
      </c>
      <c r="E67" s="160">
        <v>255</v>
      </c>
      <c r="F67" s="122"/>
      <c r="G67" s="122">
        <f>+F67*E67</f>
        <v>0</v>
      </c>
    </row>
    <row r="68" spans="1:7" ht="12.75">
      <c r="A68" s="81"/>
      <c r="B68" s="82"/>
      <c r="C68" s="83"/>
      <c r="D68" s="89"/>
      <c r="E68" s="85"/>
      <c r="F68" s="87"/>
      <c r="G68" s="87"/>
    </row>
    <row r="69" spans="1:7" ht="36">
      <c r="A69" s="156" t="s">
        <v>212</v>
      </c>
      <c r="B69" s="157" t="s">
        <v>201</v>
      </c>
      <c r="C69" s="158" t="s">
        <v>300</v>
      </c>
      <c r="D69" s="159" t="s">
        <v>44</v>
      </c>
      <c r="E69" s="160">
        <v>11</v>
      </c>
      <c r="F69" s="122"/>
      <c r="G69" s="122">
        <f>+F69*E69</f>
        <v>0</v>
      </c>
    </row>
    <row r="70" spans="1:7" ht="12.75">
      <c r="A70" s="81"/>
      <c r="B70" s="88"/>
      <c r="C70" s="83"/>
      <c r="D70" s="89"/>
      <c r="E70" s="85"/>
      <c r="F70" s="87"/>
      <c r="G70" s="87"/>
    </row>
    <row r="71" spans="1:7" ht="36">
      <c r="A71" s="156" t="s">
        <v>212</v>
      </c>
      <c r="B71" s="157" t="s">
        <v>202</v>
      </c>
      <c r="C71" s="158" t="s">
        <v>233</v>
      </c>
      <c r="D71" s="159" t="s">
        <v>44</v>
      </c>
      <c r="E71" s="160">
        <v>132</v>
      </c>
      <c r="F71" s="122"/>
      <c r="G71" s="122">
        <f>+F71*E71</f>
        <v>0</v>
      </c>
    </row>
    <row r="72" spans="1:7" ht="12.75">
      <c r="A72" s="81"/>
      <c r="B72" s="88"/>
      <c r="C72" s="83"/>
      <c r="D72" s="89"/>
      <c r="E72" s="85"/>
      <c r="F72" s="87"/>
      <c r="G72" s="87"/>
    </row>
    <row r="73" spans="1:7" ht="24">
      <c r="A73" s="156" t="s">
        <v>212</v>
      </c>
      <c r="B73" s="157" t="s">
        <v>203</v>
      </c>
      <c r="C73" s="158" t="s">
        <v>301</v>
      </c>
      <c r="D73" s="159" t="s">
        <v>43</v>
      </c>
      <c r="E73" s="160">
        <v>1212</v>
      </c>
      <c r="F73" s="122"/>
      <c r="G73" s="122">
        <f>+F73*E73</f>
        <v>0</v>
      </c>
    </row>
    <row r="74" spans="1:7" ht="12.75">
      <c r="A74" s="81"/>
      <c r="B74" s="88"/>
      <c r="C74" s="83"/>
      <c r="D74" s="89"/>
      <c r="E74" s="85"/>
      <c r="F74" s="87"/>
      <c r="G74" s="87"/>
    </row>
    <row r="75" spans="1:7" ht="24">
      <c r="A75" s="156" t="s">
        <v>212</v>
      </c>
      <c r="B75" s="157" t="s">
        <v>209</v>
      </c>
      <c r="C75" s="158" t="s">
        <v>234</v>
      </c>
      <c r="D75" s="159" t="s">
        <v>43</v>
      </c>
      <c r="E75" s="160">
        <v>1212</v>
      </c>
      <c r="F75" s="122"/>
      <c r="G75" s="122">
        <f>+F75*E75</f>
        <v>0</v>
      </c>
    </row>
    <row r="76" spans="1:7" ht="12.75">
      <c r="A76" s="81"/>
      <c r="B76" s="88"/>
      <c r="C76" s="83"/>
      <c r="D76" s="89"/>
      <c r="E76" s="85"/>
      <c r="F76" s="87"/>
      <c r="G76" s="87"/>
    </row>
    <row r="77" spans="1:7" ht="36">
      <c r="A77" s="156" t="s">
        <v>212</v>
      </c>
      <c r="B77" s="157" t="s">
        <v>210</v>
      </c>
      <c r="C77" s="158" t="s">
        <v>235</v>
      </c>
      <c r="D77" s="159" t="s">
        <v>43</v>
      </c>
      <c r="E77" s="160">
        <v>206</v>
      </c>
      <c r="F77" s="122"/>
      <c r="G77" s="122">
        <f>+F77*E77</f>
        <v>0</v>
      </c>
    </row>
    <row r="78" spans="1:7" ht="16.5" customHeight="1">
      <c r="A78" s="81"/>
      <c r="B78" s="88"/>
      <c r="C78" s="83"/>
      <c r="D78" s="89"/>
      <c r="E78" s="85"/>
      <c r="F78" s="87"/>
      <c r="G78" s="87"/>
    </row>
    <row r="79" spans="1:7" ht="36">
      <c r="A79" s="156" t="s">
        <v>212</v>
      </c>
      <c r="B79" s="157" t="s">
        <v>213</v>
      </c>
      <c r="C79" s="239" t="s">
        <v>302</v>
      </c>
      <c r="D79" s="159" t="s">
        <v>44</v>
      </c>
      <c r="E79" s="160">
        <v>14</v>
      </c>
      <c r="F79" s="122"/>
      <c r="G79" s="122">
        <f>+F79*E79</f>
        <v>0</v>
      </c>
    </row>
    <row r="80" spans="1:7" ht="12.75">
      <c r="A80" s="81"/>
      <c r="B80" s="88"/>
      <c r="C80" s="83"/>
      <c r="D80" s="89"/>
      <c r="E80" s="85"/>
      <c r="F80" s="87"/>
      <c r="G80" s="87"/>
    </row>
    <row r="81" spans="1:7" ht="12.75">
      <c r="A81" s="156" t="s">
        <v>212</v>
      </c>
      <c r="B81" s="157" t="s">
        <v>214</v>
      </c>
      <c r="C81" s="158" t="s">
        <v>236</v>
      </c>
      <c r="D81" s="159" t="s">
        <v>44</v>
      </c>
      <c r="E81" s="160">
        <v>262</v>
      </c>
      <c r="F81" s="122"/>
      <c r="G81" s="122">
        <f>+F81*E81</f>
        <v>0</v>
      </c>
    </row>
    <row r="82" spans="1:7" ht="12.75">
      <c r="A82" s="110"/>
      <c r="B82" s="88"/>
      <c r="C82" s="83"/>
      <c r="D82" s="89"/>
      <c r="E82" s="85"/>
      <c r="F82" s="87"/>
      <c r="G82" s="87"/>
    </row>
    <row r="83" spans="1:7" ht="13.5" thickBot="1">
      <c r="A83" s="222"/>
      <c r="B83" s="223"/>
      <c r="C83" s="222" t="s">
        <v>215</v>
      </c>
      <c r="D83" s="222"/>
      <c r="E83" s="224"/>
      <c r="F83" s="225"/>
      <c r="G83" s="226">
        <f>SUM(G61:G81)</f>
        <v>0</v>
      </c>
    </row>
    <row r="84" spans="1:7" ht="12.75">
      <c r="A84" s="95"/>
      <c r="B84" s="96"/>
      <c r="C84" s="95"/>
      <c r="D84" s="95"/>
      <c r="E84" s="97"/>
      <c r="F84" s="98"/>
      <c r="G84" s="99"/>
    </row>
    <row r="85" spans="1:7" ht="13.5" thickBot="1">
      <c r="A85" s="227"/>
      <c r="B85" s="179" t="s">
        <v>216</v>
      </c>
      <c r="C85" s="180" t="s">
        <v>217</v>
      </c>
      <c r="D85" s="181"/>
      <c r="E85" s="182"/>
      <c r="F85" s="183"/>
      <c r="G85" s="183"/>
    </row>
    <row r="86" spans="1:7" ht="12.75">
      <c r="A86" s="107"/>
      <c r="B86" s="108"/>
      <c r="C86" s="79"/>
      <c r="D86" s="75"/>
      <c r="E86" s="76"/>
      <c r="F86" s="77"/>
      <c r="G86" s="105"/>
    </row>
    <row r="87" spans="1:7" ht="24">
      <c r="A87" s="156" t="s">
        <v>216</v>
      </c>
      <c r="B87" s="218">
        <v>1</v>
      </c>
      <c r="C87" s="240" t="s">
        <v>237</v>
      </c>
      <c r="D87" s="241" t="s">
        <v>15</v>
      </c>
      <c r="E87" s="122">
        <v>5</v>
      </c>
      <c r="F87" s="122"/>
      <c r="G87" s="122">
        <f>+F87*E87</f>
        <v>0</v>
      </c>
    </row>
    <row r="88" spans="1:7" ht="12.75">
      <c r="A88" s="81"/>
      <c r="B88" s="82"/>
      <c r="C88" s="111"/>
      <c r="D88" s="112"/>
      <c r="E88" s="87"/>
      <c r="F88" s="87"/>
      <c r="G88" s="87"/>
    </row>
    <row r="89" spans="1:7" ht="25.5">
      <c r="A89" s="156" t="s">
        <v>216</v>
      </c>
      <c r="B89" s="218">
        <v>2</v>
      </c>
      <c r="C89" s="240" t="s">
        <v>238</v>
      </c>
      <c r="D89" s="241" t="s">
        <v>15</v>
      </c>
      <c r="E89" s="122">
        <v>2</v>
      </c>
      <c r="F89" s="122"/>
      <c r="G89" s="122">
        <f>+F89*E89</f>
        <v>0</v>
      </c>
    </row>
    <row r="90" spans="1:7" ht="12.75">
      <c r="A90" s="81"/>
      <c r="B90" s="82"/>
      <c r="C90" s="113"/>
      <c r="D90" s="112"/>
      <c r="E90" s="87"/>
      <c r="F90" s="87"/>
      <c r="G90" s="87"/>
    </row>
    <row r="91" spans="1:7" ht="36">
      <c r="A91" s="156" t="s">
        <v>216</v>
      </c>
      <c r="B91" s="218">
        <v>3</v>
      </c>
      <c r="C91" s="240" t="s">
        <v>303</v>
      </c>
      <c r="D91" s="241" t="s">
        <v>15</v>
      </c>
      <c r="E91" s="122">
        <v>5</v>
      </c>
      <c r="F91" s="122"/>
      <c r="G91" s="122">
        <f>+F91*E91</f>
        <v>0</v>
      </c>
    </row>
    <row r="92" spans="1:7" ht="12.75">
      <c r="A92" s="81"/>
      <c r="B92" s="82"/>
      <c r="C92" s="113"/>
      <c r="D92" s="112"/>
      <c r="E92" s="87"/>
      <c r="F92" s="87"/>
      <c r="G92" s="87"/>
    </row>
    <row r="93" spans="1:7" ht="36">
      <c r="A93" s="156" t="s">
        <v>216</v>
      </c>
      <c r="B93" s="157" t="s">
        <v>200</v>
      </c>
      <c r="C93" s="240" t="s">
        <v>304</v>
      </c>
      <c r="D93" s="241" t="s">
        <v>15</v>
      </c>
      <c r="E93" s="122">
        <v>8</v>
      </c>
      <c r="F93" s="122"/>
      <c r="G93" s="122">
        <f>+F93*E93</f>
        <v>0</v>
      </c>
    </row>
    <row r="94" spans="1:7" ht="12.75">
      <c r="A94" s="81"/>
      <c r="B94" s="88"/>
      <c r="C94" s="111"/>
      <c r="D94" s="112"/>
      <c r="E94" s="87"/>
      <c r="F94" s="87"/>
      <c r="G94" s="87"/>
    </row>
    <row r="95" spans="1:7" ht="36">
      <c r="A95" s="156" t="s">
        <v>216</v>
      </c>
      <c r="B95" s="157" t="s">
        <v>201</v>
      </c>
      <c r="C95" s="240" t="s">
        <v>239</v>
      </c>
      <c r="D95" s="241" t="s">
        <v>15</v>
      </c>
      <c r="E95" s="122">
        <v>1</v>
      </c>
      <c r="F95" s="122"/>
      <c r="G95" s="122">
        <f>+F95*E95</f>
        <v>0</v>
      </c>
    </row>
    <row r="96" spans="1:7" ht="13.5" customHeight="1">
      <c r="A96" s="81"/>
      <c r="B96" s="88"/>
      <c r="C96" s="111"/>
      <c r="D96" s="112"/>
      <c r="E96" s="87"/>
      <c r="F96" s="87"/>
      <c r="G96" s="87"/>
    </row>
    <row r="97" spans="1:7" ht="48">
      <c r="A97" s="156" t="s">
        <v>216</v>
      </c>
      <c r="B97" s="157" t="s">
        <v>202</v>
      </c>
      <c r="C97" s="240" t="s">
        <v>305</v>
      </c>
      <c r="D97" s="241" t="s">
        <v>15</v>
      </c>
      <c r="E97" s="122">
        <v>4</v>
      </c>
      <c r="F97" s="122"/>
      <c r="G97" s="122">
        <f>+F97*E97</f>
        <v>0</v>
      </c>
    </row>
    <row r="98" spans="1:7" ht="15.75" customHeight="1">
      <c r="A98" s="81"/>
      <c r="B98" s="88"/>
      <c r="C98" s="83"/>
      <c r="D98" s="112"/>
      <c r="E98" s="87"/>
      <c r="F98" s="87"/>
      <c r="G98" s="87"/>
    </row>
    <row r="99" spans="1:7" ht="51" customHeight="1">
      <c r="A99" s="156" t="s">
        <v>216</v>
      </c>
      <c r="B99" s="157" t="s">
        <v>203</v>
      </c>
      <c r="C99" s="242" t="s">
        <v>240</v>
      </c>
      <c r="D99" s="241" t="s">
        <v>15</v>
      </c>
      <c r="E99" s="122">
        <v>1</v>
      </c>
      <c r="F99" s="122"/>
      <c r="G99" s="122">
        <f>+F99*E99</f>
        <v>0</v>
      </c>
    </row>
    <row r="100" spans="1:7" ht="15.75" customHeight="1">
      <c r="A100" s="81"/>
      <c r="B100" s="88"/>
      <c r="C100" s="109"/>
      <c r="D100" s="112"/>
      <c r="E100" s="87"/>
      <c r="F100" s="87"/>
      <c r="G100" s="87"/>
    </row>
    <row r="101" spans="1:7" ht="49.5">
      <c r="A101" s="156" t="s">
        <v>216</v>
      </c>
      <c r="B101" s="157" t="s">
        <v>209</v>
      </c>
      <c r="C101" s="242" t="s">
        <v>286</v>
      </c>
      <c r="D101" s="241" t="s">
        <v>44</v>
      </c>
      <c r="E101" s="122">
        <v>323</v>
      </c>
      <c r="F101" s="122"/>
      <c r="G101" s="122">
        <f>+F101*E101</f>
        <v>0</v>
      </c>
    </row>
    <row r="102" spans="1:7" ht="15.75" customHeight="1">
      <c r="A102" s="81"/>
      <c r="B102" s="88"/>
      <c r="C102" s="109"/>
      <c r="D102" s="112"/>
      <c r="E102" s="87"/>
      <c r="F102" s="87"/>
      <c r="G102" s="87"/>
    </row>
    <row r="103" spans="1:7" ht="49.5">
      <c r="A103" s="156" t="s">
        <v>216</v>
      </c>
      <c r="B103" s="157" t="s">
        <v>210</v>
      </c>
      <c r="C103" s="240" t="s">
        <v>285</v>
      </c>
      <c r="D103" s="241" t="s">
        <v>43</v>
      </c>
      <c r="E103" s="122">
        <v>20</v>
      </c>
      <c r="F103" s="122"/>
      <c r="G103" s="122">
        <f>+F103*E103</f>
        <v>0</v>
      </c>
    </row>
    <row r="104" spans="1:7" ht="15.75" customHeight="1">
      <c r="A104" s="81"/>
      <c r="B104" s="88"/>
      <c r="C104" s="109"/>
      <c r="D104" s="112"/>
      <c r="E104" s="87"/>
      <c r="F104" s="87"/>
      <c r="G104" s="87"/>
    </row>
    <row r="105" spans="1:7" ht="61.5">
      <c r="A105" s="156" t="s">
        <v>216</v>
      </c>
      <c r="B105" s="157" t="s">
        <v>213</v>
      </c>
      <c r="C105" s="240" t="s">
        <v>306</v>
      </c>
      <c r="D105" s="241" t="s">
        <v>43</v>
      </c>
      <c r="E105" s="122">
        <v>2</v>
      </c>
      <c r="F105" s="122"/>
      <c r="G105" s="122">
        <f>+F105*E105</f>
        <v>0</v>
      </c>
    </row>
    <row r="106" spans="1:7" ht="12.75">
      <c r="A106" s="114"/>
      <c r="B106" s="115"/>
      <c r="C106" s="116"/>
      <c r="D106" s="84"/>
      <c r="E106" s="117"/>
      <c r="F106" s="86"/>
      <c r="G106" s="87"/>
    </row>
    <row r="107" spans="1:7" ht="13.5" thickBot="1">
      <c r="A107" s="222"/>
      <c r="B107" s="223"/>
      <c r="C107" s="222" t="s">
        <v>218</v>
      </c>
      <c r="D107" s="222"/>
      <c r="E107" s="224"/>
      <c r="F107" s="225"/>
      <c r="G107" s="226">
        <f>SUM(G87:G105)</f>
        <v>0</v>
      </c>
    </row>
    <row r="108" spans="1:7" ht="12.75">
      <c r="A108" s="95"/>
      <c r="B108" s="96"/>
      <c r="C108" s="95"/>
      <c r="D108" s="95"/>
      <c r="E108" s="97"/>
      <c r="F108" s="98"/>
      <c r="G108" s="99"/>
    </row>
    <row r="109" spans="1:7" ht="12.75">
      <c r="A109" s="114"/>
      <c r="B109" s="115"/>
      <c r="C109" s="118"/>
      <c r="D109" s="84"/>
      <c r="E109" s="117"/>
      <c r="F109" s="86"/>
      <c r="G109" s="87"/>
    </row>
    <row r="110" spans="1:7" ht="12.75" customHeight="1" thickBot="1">
      <c r="A110" s="185" t="s">
        <v>0</v>
      </c>
      <c r="B110" s="186"/>
      <c r="C110" s="187"/>
      <c r="D110" s="188"/>
      <c r="E110" s="189"/>
      <c r="F110" s="190"/>
      <c r="G110" s="191" t="s">
        <v>291</v>
      </c>
    </row>
    <row r="111" spans="1:7" ht="12.75">
      <c r="A111" s="192"/>
      <c r="B111" s="193"/>
      <c r="C111" s="194"/>
      <c r="D111" s="195"/>
      <c r="E111" s="196"/>
      <c r="F111" s="193"/>
      <c r="G111" s="193"/>
    </row>
    <row r="112" spans="1:7" ht="12.75">
      <c r="A112" s="197"/>
      <c r="B112" s="198" t="s">
        <v>199</v>
      </c>
      <c r="C112" s="199" t="s">
        <v>12</v>
      </c>
      <c r="D112" s="197"/>
      <c r="E112" s="200"/>
      <c r="F112" s="197"/>
      <c r="G112" s="201">
        <f>+G35</f>
        <v>0</v>
      </c>
    </row>
    <row r="113" spans="1:7" ht="12.75">
      <c r="A113" s="197"/>
      <c r="B113" s="198" t="s">
        <v>205</v>
      </c>
      <c r="C113" s="199" t="s">
        <v>8</v>
      </c>
      <c r="D113" s="197"/>
      <c r="E113" s="200"/>
      <c r="F113" s="197"/>
      <c r="G113" s="201">
        <f>+G57</f>
        <v>0</v>
      </c>
    </row>
    <row r="114" spans="1:7" ht="12.75">
      <c r="A114" s="197"/>
      <c r="B114" s="198" t="s">
        <v>212</v>
      </c>
      <c r="C114" s="199" t="s">
        <v>198</v>
      </c>
      <c r="D114" s="197"/>
      <c r="E114" s="200"/>
      <c r="F114" s="197"/>
      <c r="G114" s="201">
        <f>+G83</f>
        <v>0</v>
      </c>
    </row>
    <row r="115" spans="1:7" ht="13.5" thickBot="1">
      <c r="A115" s="197"/>
      <c r="B115" s="198" t="s">
        <v>216</v>
      </c>
      <c r="C115" s="202" t="s">
        <v>217</v>
      </c>
      <c r="D115" s="197"/>
      <c r="E115" s="200"/>
      <c r="F115" s="197"/>
      <c r="G115" s="201">
        <f>+G107</f>
        <v>0</v>
      </c>
    </row>
    <row r="116" spans="1:7" ht="13.5" thickTop="1">
      <c r="A116" s="203"/>
      <c r="B116" s="204"/>
      <c r="C116" s="205" t="s">
        <v>241</v>
      </c>
      <c r="D116" s="206"/>
      <c r="E116" s="207"/>
      <c r="F116" s="203"/>
      <c r="G116" s="208">
        <f>SUM(G112:G115)</f>
        <v>0</v>
      </c>
    </row>
  </sheetData>
  <sheetProtection/>
  <mergeCells count="6">
    <mergeCell ref="B6:G6"/>
    <mergeCell ref="B7:G7"/>
    <mergeCell ref="A1:G1"/>
    <mergeCell ref="A2:G2"/>
    <mergeCell ref="A3:G3"/>
    <mergeCell ref="B5:G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88"/>
  <sheetViews>
    <sheetView view="pageBreakPreview" zoomScaleSheetLayoutView="100" zoomScalePageLayoutView="0" workbookViewId="0" topLeftCell="A76">
      <selection activeCell="F77" sqref="F77"/>
    </sheetView>
  </sheetViews>
  <sheetFormatPr defaultColWidth="9.00390625" defaultRowHeight="12.75"/>
  <cols>
    <col min="1" max="1" width="2.625" style="0" customWidth="1"/>
    <col min="2" max="2" width="4.375" style="0" customWidth="1"/>
    <col min="3" max="3" width="43.75390625" style="0" customWidth="1"/>
    <col min="4" max="4" width="6.25390625" style="0" customWidth="1"/>
    <col min="5" max="5" width="7.625" style="0" customWidth="1"/>
    <col min="6" max="6" width="10.25390625" style="0" customWidth="1"/>
    <col min="7" max="7" width="13.25390625" style="0" customWidth="1"/>
  </cols>
  <sheetData>
    <row r="1" spans="1:7" ht="12.75">
      <c r="A1" s="412" t="s">
        <v>320</v>
      </c>
      <c r="B1" s="417"/>
      <c r="C1" s="417"/>
      <c r="D1" s="417"/>
      <c r="E1" s="417"/>
      <c r="F1" s="417"/>
      <c r="G1" s="418"/>
    </row>
    <row r="2" spans="1:7" ht="12.75">
      <c r="A2" s="413" t="s">
        <v>242</v>
      </c>
      <c r="B2" s="413"/>
      <c r="C2" s="413"/>
      <c r="D2" s="413"/>
      <c r="E2" s="413"/>
      <c r="F2" s="413"/>
      <c r="G2" s="411"/>
    </row>
    <row r="3" spans="1:7" ht="12.75">
      <c r="A3" s="413" t="s">
        <v>0</v>
      </c>
      <c r="B3" s="413"/>
      <c r="C3" s="413"/>
      <c r="D3" s="413"/>
      <c r="E3" s="413"/>
      <c r="F3" s="413"/>
      <c r="G3" s="411"/>
    </row>
    <row r="4" spans="1:7" ht="18">
      <c r="A4" s="70"/>
      <c r="B4" s="71"/>
      <c r="C4" s="70"/>
      <c r="D4" s="72"/>
      <c r="E4" s="73"/>
      <c r="F4" s="74"/>
      <c r="G4" s="74"/>
    </row>
    <row r="5" spans="1:7" ht="51">
      <c r="A5" s="166" t="s">
        <v>61</v>
      </c>
      <c r="B5" s="414" t="s">
        <v>220</v>
      </c>
      <c r="C5" s="414"/>
      <c r="D5" s="414"/>
      <c r="E5" s="414"/>
      <c r="F5" s="414"/>
      <c r="G5" s="411"/>
    </row>
    <row r="6" spans="1:7" ht="51">
      <c r="A6" s="166" t="s">
        <v>61</v>
      </c>
      <c r="B6" s="410" t="s">
        <v>63</v>
      </c>
      <c r="C6" s="410"/>
      <c r="D6" s="410"/>
      <c r="E6" s="410"/>
      <c r="F6" s="410"/>
      <c r="G6" s="411"/>
    </row>
    <row r="7" spans="1:7" ht="12.75">
      <c r="A7" s="166"/>
      <c r="B7" s="410" t="s">
        <v>64</v>
      </c>
      <c r="C7" s="410"/>
      <c r="D7" s="410"/>
      <c r="E7" s="410"/>
      <c r="F7" s="410"/>
      <c r="G7" s="411"/>
    </row>
    <row r="8" spans="1:7" ht="12.75">
      <c r="A8" s="78"/>
      <c r="B8" s="77"/>
      <c r="C8" s="79"/>
      <c r="D8" s="75"/>
      <c r="E8" s="76"/>
      <c r="F8" s="77"/>
      <c r="G8" s="80"/>
    </row>
    <row r="9" spans="1:7" ht="20.25" thickBot="1">
      <c r="A9" s="167"/>
      <c r="B9" s="168" t="s">
        <v>59</v>
      </c>
      <c r="C9" s="169" t="s">
        <v>60</v>
      </c>
      <c r="D9" s="170" t="s">
        <v>35</v>
      </c>
      <c r="E9" s="170" t="s">
        <v>36</v>
      </c>
      <c r="F9" s="171" t="s">
        <v>37</v>
      </c>
      <c r="G9" s="171" t="s">
        <v>38</v>
      </c>
    </row>
    <row r="10" spans="1:7" ht="12.75">
      <c r="A10" s="126"/>
      <c r="B10" s="125"/>
      <c r="C10" s="127"/>
      <c r="D10" s="123"/>
      <c r="E10" s="124"/>
      <c r="F10" s="125"/>
      <c r="G10" s="128"/>
    </row>
    <row r="11" spans="1:7" ht="12" customHeight="1" thickBot="1">
      <c r="A11" s="243"/>
      <c r="B11" s="244" t="s">
        <v>199</v>
      </c>
      <c r="C11" s="245" t="s">
        <v>12</v>
      </c>
      <c r="D11" s="246"/>
      <c r="E11" s="247"/>
      <c r="F11" s="248"/>
      <c r="G11" s="249"/>
    </row>
    <row r="12" spans="1:7" ht="12.75">
      <c r="A12" s="129"/>
      <c r="B12" s="128"/>
      <c r="C12" s="127"/>
      <c r="D12" s="123"/>
      <c r="E12" s="124"/>
      <c r="F12" s="125"/>
      <c r="G12" s="128"/>
    </row>
    <row r="13" spans="1:7" ht="12.75">
      <c r="A13" s="250" t="s">
        <v>199</v>
      </c>
      <c r="B13" s="251">
        <v>1</v>
      </c>
      <c r="C13" s="235" t="s">
        <v>248</v>
      </c>
      <c r="D13" s="236" t="s">
        <v>44</v>
      </c>
      <c r="E13" s="236">
        <v>150</v>
      </c>
      <c r="F13" s="216"/>
      <c r="G13" s="216">
        <f>+F13*E13</f>
        <v>0</v>
      </c>
    </row>
    <row r="14" spans="1:7" ht="12.75">
      <c r="A14" s="90"/>
      <c r="B14" s="91"/>
      <c r="C14" s="92"/>
      <c r="D14" s="93"/>
      <c r="E14" s="93"/>
      <c r="F14" s="94"/>
      <c r="G14" s="94"/>
    </row>
    <row r="15" spans="1:7" ht="12.75">
      <c r="A15" s="250" t="s">
        <v>199</v>
      </c>
      <c r="B15" s="251">
        <v>2</v>
      </c>
      <c r="C15" s="235" t="s">
        <v>307</v>
      </c>
      <c r="D15" s="236" t="s">
        <v>15</v>
      </c>
      <c r="E15" s="236">
        <v>10</v>
      </c>
      <c r="F15" s="216"/>
      <c r="G15" s="216">
        <f>+F15*E15</f>
        <v>0</v>
      </c>
    </row>
    <row r="16" spans="1:7" ht="12.75">
      <c r="A16" s="90"/>
      <c r="B16" s="91"/>
      <c r="C16" s="92"/>
      <c r="D16" s="93"/>
      <c r="E16" s="93"/>
      <c r="F16" s="94"/>
      <c r="G16" s="94"/>
    </row>
    <row r="17" spans="1:7" ht="36">
      <c r="A17" s="250" t="s">
        <v>199</v>
      </c>
      <c r="B17" s="251">
        <v>3</v>
      </c>
      <c r="C17" s="235" t="s">
        <v>249</v>
      </c>
      <c r="D17" s="236" t="s">
        <v>18</v>
      </c>
      <c r="E17" s="236">
        <v>1</v>
      </c>
      <c r="F17" s="216"/>
      <c r="G17" s="216">
        <f>+F17*E17</f>
        <v>0</v>
      </c>
    </row>
    <row r="18" spans="1:7" ht="12.75">
      <c r="A18" s="156"/>
      <c r="B18" s="157"/>
      <c r="C18" s="158"/>
      <c r="D18" s="159"/>
      <c r="E18" s="160"/>
      <c r="F18" s="122"/>
      <c r="G18" s="122"/>
    </row>
    <row r="19" spans="1:7" ht="48">
      <c r="A19" s="156" t="s">
        <v>199</v>
      </c>
      <c r="B19" s="251" t="s">
        <v>200</v>
      </c>
      <c r="C19" s="211" t="s">
        <v>287</v>
      </c>
      <c r="D19" s="212"/>
      <c r="E19" s="213"/>
      <c r="F19" s="213"/>
      <c r="G19" s="213"/>
    </row>
    <row r="20" spans="1:7" ht="12.75">
      <c r="A20" s="156"/>
      <c r="B20" s="214"/>
      <c r="C20" s="211" t="s">
        <v>22</v>
      </c>
      <c r="D20" s="215" t="s">
        <v>23</v>
      </c>
      <c r="E20" s="216">
        <v>30</v>
      </c>
      <c r="F20" s="216"/>
      <c r="G20" s="217">
        <f>E20*F20</f>
        <v>0</v>
      </c>
    </row>
    <row r="21" spans="1:7" ht="12.75">
      <c r="A21" s="156"/>
      <c r="B21" s="214"/>
      <c r="C21" s="211" t="s">
        <v>288</v>
      </c>
      <c r="D21" s="215" t="s">
        <v>23</v>
      </c>
      <c r="E21" s="216">
        <v>10</v>
      </c>
      <c r="F21" s="216"/>
      <c r="G21" s="217">
        <f>E21*F21</f>
        <v>0</v>
      </c>
    </row>
    <row r="22" spans="1:7" ht="12.75">
      <c r="A22" s="130"/>
      <c r="B22" s="91"/>
      <c r="C22" s="92"/>
      <c r="D22" s="131"/>
      <c r="E22" s="93"/>
      <c r="F22" s="132"/>
      <c r="G22" s="94"/>
    </row>
    <row r="23" spans="1:7" ht="13.5" thickBot="1">
      <c r="A23" s="252"/>
      <c r="B23" s="253"/>
      <c r="C23" s="252" t="s">
        <v>204</v>
      </c>
      <c r="D23" s="252"/>
      <c r="E23" s="254"/>
      <c r="F23" s="255"/>
      <c r="G23" s="256">
        <f>SUM(G13:G22)</f>
        <v>0</v>
      </c>
    </row>
    <row r="24" spans="1:7" ht="12.75">
      <c r="A24" s="257"/>
      <c r="B24" s="258"/>
      <c r="C24" s="259"/>
      <c r="D24" s="259"/>
      <c r="E24" s="260"/>
      <c r="F24" s="261"/>
      <c r="G24" s="262"/>
    </row>
    <row r="25" spans="1:7" ht="12.75" customHeight="1" thickBot="1">
      <c r="A25" s="243"/>
      <c r="B25" s="244" t="s">
        <v>205</v>
      </c>
      <c r="C25" s="245" t="s">
        <v>8</v>
      </c>
      <c r="D25" s="246"/>
      <c r="E25" s="247"/>
      <c r="F25" s="248"/>
      <c r="G25" s="249"/>
    </row>
    <row r="26" spans="1:7" ht="12.75">
      <c r="A26" s="130"/>
      <c r="B26" s="91"/>
      <c r="C26" s="92"/>
      <c r="D26" s="93"/>
      <c r="E26" s="139"/>
      <c r="F26" s="132"/>
      <c r="G26" s="94"/>
    </row>
    <row r="27" spans="1:7" ht="72">
      <c r="A27" s="250" t="s">
        <v>205</v>
      </c>
      <c r="B27" s="251">
        <v>1</v>
      </c>
      <c r="C27" s="235" t="s">
        <v>308</v>
      </c>
      <c r="D27" s="236" t="s">
        <v>46</v>
      </c>
      <c r="E27" s="236">
        <v>161</v>
      </c>
      <c r="F27" s="216"/>
      <c r="G27" s="216">
        <f>+F27*E27</f>
        <v>0</v>
      </c>
    </row>
    <row r="28" spans="1:7" ht="12.75">
      <c r="A28" s="90"/>
      <c r="B28" s="91"/>
      <c r="C28" s="92"/>
      <c r="D28" s="93"/>
      <c r="E28" s="139"/>
      <c r="F28" s="132"/>
      <c r="G28" s="94"/>
    </row>
    <row r="29" spans="1:7" ht="24">
      <c r="A29" s="250" t="s">
        <v>205</v>
      </c>
      <c r="B29" s="263" t="s">
        <v>207</v>
      </c>
      <c r="C29" s="235" t="s">
        <v>250</v>
      </c>
      <c r="D29" s="236" t="s">
        <v>43</v>
      </c>
      <c r="E29" s="236">
        <v>143</v>
      </c>
      <c r="F29" s="216"/>
      <c r="G29" s="216">
        <f>+F29*E29</f>
        <v>0</v>
      </c>
    </row>
    <row r="30" spans="1:7" ht="12.75">
      <c r="A30" s="90"/>
      <c r="B30" s="140"/>
      <c r="C30" s="92"/>
      <c r="D30" s="138"/>
      <c r="E30" s="139"/>
      <c r="F30" s="94"/>
      <c r="G30" s="94"/>
    </row>
    <row r="31" spans="1:7" ht="60">
      <c r="A31" s="250" t="s">
        <v>205</v>
      </c>
      <c r="B31" s="263" t="s">
        <v>208</v>
      </c>
      <c r="C31" s="235" t="s">
        <v>309</v>
      </c>
      <c r="D31" s="236" t="s">
        <v>46</v>
      </c>
      <c r="E31" s="236">
        <v>161</v>
      </c>
      <c r="F31" s="216"/>
      <c r="G31" s="216">
        <f>+F31*E31</f>
        <v>0</v>
      </c>
    </row>
    <row r="32" spans="1:7" ht="12.75">
      <c r="A32" s="130"/>
      <c r="B32" s="91"/>
      <c r="C32" s="92"/>
      <c r="D32" s="138"/>
      <c r="E32" s="139"/>
      <c r="F32" s="141"/>
      <c r="G32" s="142"/>
    </row>
    <row r="33" spans="1:7" ht="13.5" thickBot="1">
      <c r="A33" s="252"/>
      <c r="B33" s="253"/>
      <c r="C33" s="252" t="s">
        <v>211</v>
      </c>
      <c r="D33" s="252"/>
      <c r="E33" s="254"/>
      <c r="F33" s="255"/>
      <c r="G33" s="256">
        <f>SUM(G27:G31)</f>
        <v>0</v>
      </c>
    </row>
    <row r="34" spans="1:7" ht="12.75">
      <c r="A34" s="133"/>
      <c r="B34" s="134"/>
      <c r="C34" s="133"/>
      <c r="D34" s="133"/>
      <c r="E34" s="143"/>
      <c r="F34" s="144"/>
      <c r="G34" s="145"/>
    </row>
    <row r="35" spans="1:7" ht="13.5" thickBot="1">
      <c r="A35" s="264"/>
      <c r="B35" s="244" t="s">
        <v>212</v>
      </c>
      <c r="C35" s="245" t="s">
        <v>243</v>
      </c>
      <c r="D35" s="246"/>
      <c r="E35" s="247"/>
      <c r="F35" s="265"/>
      <c r="G35" s="249"/>
    </row>
    <row r="36" spans="1:7" ht="12.75">
      <c r="A36" s="90"/>
      <c r="B36" s="91"/>
      <c r="C36" s="92"/>
      <c r="D36" s="93"/>
      <c r="E36" s="93"/>
      <c r="F36" s="94"/>
      <c r="G36" s="94"/>
    </row>
    <row r="37" spans="1:7" ht="36">
      <c r="A37" s="266" t="s">
        <v>212</v>
      </c>
      <c r="B37" s="251">
        <v>1</v>
      </c>
      <c r="C37" s="158" t="s">
        <v>251</v>
      </c>
      <c r="D37" s="159" t="s">
        <v>44</v>
      </c>
      <c r="E37" s="159">
        <v>12</v>
      </c>
      <c r="F37" s="216"/>
      <c r="G37" s="216">
        <f>+F37*E37</f>
        <v>0</v>
      </c>
    </row>
    <row r="38" spans="1:7" ht="12.75">
      <c r="A38" s="266"/>
      <c r="B38" s="251"/>
      <c r="C38" s="158"/>
      <c r="D38" s="219"/>
      <c r="E38" s="219"/>
      <c r="F38" s="216"/>
      <c r="G38" s="216"/>
    </row>
    <row r="39" spans="1:7" ht="24">
      <c r="A39" s="266" t="s">
        <v>212</v>
      </c>
      <c r="B39" s="251">
        <v>2</v>
      </c>
      <c r="C39" s="158" t="s">
        <v>252</v>
      </c>
      <c r="D39" s="159" t="s">
        <v>15</v>
      </c>
      <c r="E39" s="159">
        <v>2</v>
      </c>
      <c r="F39" s="216"/>
      <c r="G39" s="216">
        <f>+F39*E39</f>
        <v>0</v>
      </c>
    </row>
    <row r="40" spans="1:7" ht="12.75">
      <c r="A40" s="266"/>
      <c r="B40" s="263"/>
      <c r="C40" s="235"/>
      <c r="D40" s="237"/>
      <c r="E40" s="237"/>
      <c r="F40" s="216"/>
      <c r="G40" s="216"/>
    </row>
    <row r="41" spans="1:7" ht="13.5" thickBot="1">
      <c r="A41" s="252"/>
      <c r="B41" s="253"/>
      <c r="C41" s="252" t="s">
        <v>244</v>
      </c>
      <c r="D41" s="252"/>
      <c r="E41" s="254"/>
      <c r="F41" s="255"/>
      <c r="G41" s="256">
        <f>SUM(G37:G39)</f>
        <v>0</v>
      </c>
    </row>
    <row r="42" spans="1:7" ht="12.75">
      <c r="A42" s="133"/>
      <c r="B42" s="134"/>
      <c r="C42" s="133"/>
      <c r="D42" s="133"/>
      <c r="E42" s="143"/>
      <c r="F42" s="144"/>
      <c r="G42" s="145"/>
    </row>
    <row r="43" spans="1:7" ht="13.5" thickBot="1">
      <c r="A43" s="264"/>
      <c r="B43" s="244" t="s">
        <v>216</v>
      </c>
      <c r="C43" s="415" t="s">
        <v>245</v>
      </c>
      <c r="D43" s="416"/>
      <c r="E43" s="416"/>
      <c r="F43" s="416"/>
      <c r="G43" s="416"/>
    </row>
    <row r="44" spans="1:7" ht="12.75">
      <c r="A44" s="250"/>
      <c r="B44" s="251"/>
      <c r="C44" s="235"/>
      <c r="D44" s="237"/>
      <c r="E44" s="237"/>
      <c r="F44" s="216"/>
      <c r="G44" s="216"/>
    </row>
    <row r="45" spans="1:7" ht="60">
      <c r="A45" s="250" t="s">
        <v>216</v>
      </c>
      <c r="B45" s="251">
        <v>1</v>
      </c>
      <c r="C45" s="267" t="s">
        <v>253</v>
      </c>
      <c r="D45" s="236" t="s">
        <v>44</v>
      </c>
      <c r="E45" s="236">
        <v>17</v>
      </c>
      <c r="F45" s="216"/>
      <c r="G45" s="216">
        <f>+F45*E45</f>
        <v>0</v>
      </c>
    </row>
    <row r="46" spans="1:7" ht="12.75">
      <c r="A46" s="250"/>
      <c r="B46" s="251"/>
      <c r="C46" s="267"/>
      <c r="D46" s="237"/>
      <c r="E46" s="237"/>
      <c r="F46" s="216"/>
      <c r="G46" s="216"/>
    </row>
    <row r="47" spans="1:7" ht="60">
      <c r="A47" s="250" t="s">
        <v>216</v>
      </c>
      <c r="B47" s="251">
        <v>2</v>
      </c>
      <c r="C47" s="267" t="s">
        <v>254</v>
      </c>
      <c r="D47" s="236" t="s">
        <v>44</v>
      </c>
      <c r="E47" s="236">
        <v>24</v>
      </c>
      <c r="F47" s="216"/>
      <c r="G47" s="216">
        <f>+F47*E47</f>
        <v>0</v>
      </c>
    </row>
    <row r="48" spans="1:7" ht="15.75" customHeight="1">
      <c r="A48" s="250"/>
      <c r="B48" s="251"/>
      <c r="C48" s="267"/>
      <c r="D48" s="237"/>
      <c r="E48" s="237"/>
      <c r="F48" s="216"/>
      <c r="G48" s="216"/>
    </row>
    <row r="49" spans="1:7" ht="48">
      <c r="A49" s="250" t="s">
        <v>216</v>
      </c>
      <c r="B49" s="251">
        <v>3</v>
      </c>
      <c r="C49" s="267" t="s">
        <v>255</v>
      </c>
      <c r="D49" s="236" t="s">
        <v>44</v>
      </c>
      <c r="E49" s="236">
        <v>54</v>
      </c>
      <c r="F49" s="216"/>
      <c r="G49" s="216">
        <f>+F49*E49</f>
        <v>0</v>
      </c>
    </row>
    <row r="50" spans="1:7" ht="13.5" customHeight="1">
      <c r="A50" s="250"/>
      <c r="B50" s="251"/>
      <c r="C50" s="267"/>
      <c r="D50" s="237"/>
      <c r="E50" s="237"/>
      <c r="F50" s="216"/>
      <c r="G50" s="216"/>
    </row>
    <row r="51" spans="1:7" ht="60">
      <c r="A51" s="250" t="s">
        <v>216</v>
      </c>
      <c r="B51" s="251">
        <v>4</v>
      </c>
      <c r="C51" s="267" t="s">
        <v>256</v>
      </c>
      <c r="D51" s="236" t="s">
        <v>44</v>
      </c>
      <c r="E51" s="236">
        <v>14</v>
      </c>
      <c r="F51" s="216"/>
      <c r="G51" s="216">
        <f>+F51*E51</f>
        <v>0</v>
      </c>
    </row>
    <row r="52" spans="1:7" ht="16.5" customHeight="1">
      <c r="A52" s="250"/>
      <c r="B52" s="251"/>
      <c r="C52" s="267"/>
      <c r="D52" s="237"/>
      <c r="E52" s="237"/>
      <c r="F52" s="216"/>
      <c r="G52" s="216"/>
    </row>
    <row r="53" spans="1:7" ht="60">
      <c r="A53" s="250" t="s">
        <v>216</v>
      </c>
      <c r="B53" s="251">
        <v>5</v>
      </c>
      <c r="C53" s="267" t="s">
        <v>257</v>
      </c>
      <c r="D53" s="236" t="s">
        <v>44</v>
      </c>
      <c r="E53" s="236">
        <v>41</v>
      </c>
      <c r="F53" s="216"/>
      <c r="G53" s="216">
        <f>+F53*E53</f>
        <v>0</v>
      </c>
    </row>
    <row r="54" spans="1:7" ht="12.75">
      <c r="A54" s="250"/>
      <c r="B54" s="251"/>
      <c r="C54" s="267"/>
      <c r="D54" s="237"/>
      <c r="E54" s="237"/>
      <c r="F54" s="216"/>
      <c r="G54" s="216"/>
    </row>
    <row r="55" spans="1:7" ht="72">
      <c r="A55" s="250" t="s">
        <v>216</v>
      </c>
      <c r="B55" s="251">
        <v>6</v>
      </c>
      <c r="C55" s="158" t="s">
        <v>258</v>
      </c>
      <c r="D55" s="159" t="s">
        <v>15</v>
      </c>
      <c r="E55" s="159">
        <v>9</v>
      </c>
      <c r="F55" s="216"/>
      <c r="G55" s="216">
        <f>+F55*E55</f>
        <v>0</v>
      </c>
    </row>
    <row r="56" spans="1:7" ht="12.75">
      <c r="A56" s="250"/>
      <c r="B56" s="251"/>
      <c r="C56" s="158"/>
      <c r="D56" s="219"/>
      <c r="E56" s="219"/>
      <c r="F56" s="216"/>
      <c r="G56" s="216"/>
    </row>
    <row r="57" spans="1:7" ht="72">
      <c r="A57" s="250" t="s">
        <v>216</v>
      </c>
      <c r="B57" s="251">
        <v>7</v>
      </c>
      <c r="C57" s="158" t="s">
        <v>259</v>
      </c>
      <c r="D57" s="236" t="s">
        <v>15</v>
      </c>
      <c r="E57" s="236">
        <v>8</v>
      </c>
      <c r="F57" s="216"/>
      <c r="G57" s="216">
        <f>+F57*E57</f>
        <v>0</v>
      </c>
    </row>
    <row r="58" spans="1:7" ht="12.75">
      <c r="A58" s="90"/>
      <c r="B58" s="91"/>
      <c r="C58" s="83"/>
      <c r="D58" s="93"/>
      <c r="E58" s="93"/>
      <c r="F58" s="94"/>
      <c r="G58" s="94"/>
    </row>
    <row r="59" spans="1:7" ht="84">
      <c r="A59" s="250" t="s">
        <v>216</v>
      </c>
      <c r="B59" s="251">
        <v>8</v>
      </c>
      <c r="C59" s="235" t="s">
        <v>260</v>
      </c>
      <c r="D59" s="236" t="s">
        <v>15</v>
      </c>
      <c r="E59" s="236">
        <v>3</v>
      </c>
      <c r="F59" s="216"/>
      <c r="G59" s="216">
        <f>+F59*E59</f>
        <v>0</v>
      </c>
    </row>
    <row r="60" spans="1:7" ht="12.75">
      <c r="A60" s="250"/>
      <c r="B60" s="251"/>
      <c r="C60" s="235"/>
      <c r="D60" s="237"/>
      <c r="E60" s="237"/>
      <c r="F60" s="216"/>
      <c r="G60" s="216"/>
    </row>
    <row r="61" spans="1:7" ht="84">
      <c r="A61" s="250" t="s">
        <v>216</v>
      </c>
      <c r="B61" s="251">
        <v>9</v>
      </c>
      <c r="C61" s="235" t="s">
        <v>261</v>
      </c>
      <c r="D61" s="236" t="s">
        <v>15</v>
      </c>
      <c r="E61" s="236">
        <v>2</v>
      </c>
      <c r="F61" s="216"/>
      <c r="G61" s="216">
        <f>+F61*E61</f>
        <v>0</v>
      </c>
    </row>
    <row r="62" spans="1:7" ht="12.75">
      <c r="A62" s="273"/>
      <c r="B62" s="268"/>
      <c r="C62" s="269"/>
      <c r="D62" s="261"/>
      <c r="E62" s="270"/>
      <c r="F62" s="271"/>
      <c r="G62" s="272"/>
    </row>
    <row r="63" spans="1:7" ht="87.75" customHeight="1">
      <c r="A63" s="250" t="s">
        <v>216</v>
      </c>
      <c r="B63" s="251">
        <v>10</v>
      </c>
      <c r="C63" s="235" t="s">
        <v>262</v>
      </c>
      <c r="D63" s="236" t="s">
        <v>15</v>
      </c>
      <c r="E63" s="236">
        <v>1</v>
      </c>
      <c r="F63" s="216"/>
      <c r="G63" s="216">
        <f>+F63*E63</f>
        <v>0</v>
      </c>
    </row>
    <row r="64" spans="1:7" ht="16.5" customHeight="1">
      <c r="A64" s="250"/>
      <c r="B64" s="251"/>
      <c r="C64" s="235"/>
      <c r="D64" s="237"/>
      <c r="E64" s="237"/>
      <c r="F64" s="216"/>
      <c r="G64" s="216"/>
    </row>
    <row r="65" spans="1:7" ht="62.25" customHeight="1">
      <c r="A65" s="250" t="s">
        <v>216</v>
      </c>
      <c r="B65" s="251">
        <v>11</v>
      </c>
      <c r="C65" s="235" t="s">
        <v>263</v>
      </c>
      <c r="D65" s="236" t="s">
        <v>15</v>
      </c>
      <c r="E65" s="236">
        <v>3</v>
      </c>
      <c r="F65" s="216"/>
      <c r="G65" s="216">
        <f>+F65*E65</f>
        <v>0</v>
      </c>
    </row>
    <row r="66" spans="1:7" ht="15.75" customHeight="1">
      <c r="A66" s="250"/>
      <c r="B66" s="251"/>
      <c r="C66" s="235"/>
      <c r="D66" s="237"/>
      <c r="E66" s="237"/>
      <c r="F66" s="216"/>
      <c r="G66" s="216"/>
    </row>
    <row r="67" spans="1:7" ht="72">
      <c r="A67" s="250" t="s">
        <v>216</v>
      </c>
      <c r="B67" s="251">
        <v>12</v>
      </c>
      <c r="C67" s="235" t="s">
        <v>264</v>
      </c>
      <c r="D67" s="236" t="s">
        <v>15</v>
      </c>
      <c r="E67" s="236">
        <v>3</v>
      </c>
      <c r="F67" s="216"/>
      <c r="G67" s="216">
        <f>+F67*E67</f>
        <v>0</v>
      </c>
    </row>
    <row r="68" spans="1:7" ht="15.75" customHeight="1">
      <c r="A68" s="250"/>
      <c r="B68" s="251"/>
      <c r="C68" s="235"/>
      <c r="D68" s="237"/>
      <c r="E68" s="237"/>
      <c r="F68" s="216"/>
      <c r="G68" s="216"/>
    </row>
    <row r="69" spans="1:7" ht="62.25" customHeight="1">
      <c r="A69" s="250" t="s">
        <v>216</v>
      </c>
      <c r="B69" s="251">
        <v>13</v>
      </c>
      <c r="C69" s="235" t="s">
        <v>265</v>
      </c>
      <c r="D69" s="236" t="s">
        <v>15</v>
      </c>
      <c r="E69" s="236">
        <v>6</v>
      </c>
      <c r="F69" s="216"/>
      <c r="G69" s="216">
        <f>+F69*E69</f>
        <v>0</v>
      </c>
    </row>
    <row r="70" spans="1:7" ht="15.75" customHeight="1">
      <c r="A70" s="250"/>
      <c r="B70" s="251"/>
      <c r="C70" s="235"/>
      <c r="D70" s="237"/>
      <c r="E70" s="237"/>
      <c r="F70" s="216"/>
      <c r="G70" s="216"/>
    </row>
    <row r="71" spans="1:7" ht="36">
      <c r="A71" s="250" t="s">
        <v>216</v>
      </c>
      <c r="B71" s="251">
        <v>14</v>
      </c>
      <c r="C71" s="235" t="s">
        <v>266</v>
      </c>
      <c r="D71" s="236" t="s">
        <v>44</v>
      </c>
      <c r="E71" s="236">
        <v>150</v>
      </c>
      <c r="F71" s="216"/>
      <c r="G71" s="216">
        <f>+F71*E71</f>
        <v>0</v>
      </c>
    </row>
    <row r="72" spans="1:7" ht="15.75" customHeight="1">
      <c r="A72" s="250"/>
      <c r="B72" s="251"/>
      <c r="C72" s="235"/>
      <c r="D72" s="237"/>
      <c r="E72" s="237"/>
      <c r="F72" s="216"/>
      <c r="G72" s="216"/>
    </row>
    <row r="73" spans="1:7" ht="36">
      <c r="A73" s="250" t="s">
        <v>216</v>
      </c>
      <c r="B73" s="251">
        <v>15</v>
      </c>
      <c r="C73" s="235" t="s">
        <v>268</v>
      </c>
      <c r="D73" s="236" t="s">
        <v>44</v>
      </c>
      <c r="E73" s="236">
        <v>150</v>
      </c>
      <c r="F73" s="216"/>
      <c r="G73" s="216">
        <f>+F73*E73</f>
        <v>0</v>
      </c>
    </row>
    <row r="74" spans="1:7" ht="12.75">
      <c r="A74" s="250"/>
      <c r="B74" s="251"/>
      <c r="C74" s="235"/>
      <c r="D74" s="236"/>
      <c r="E74" s="236"/>
      <c r="F74" s="216"/>
      <c r="G74" s="216"/>
    </row>
    <row r="75" spans="1:7" ht="12.75">
      <c r="A75" s="250" t="s">
        <v>216</v>
      </c>
      <c r="B75" s="251">
        <v>16</v>
      </c>
      <c r="C75" s="235" t="s">
        <v>30</v>
      </c>
      <c r="D75" s="236" t="s">
        <v>13</v>
      </c>
      <c r="E75" s="236">
        <v>150</v>
      </c>
      <c r="F75" s="216"/>
      <c r="G75" s="216">
        <f>+E75*F75</f>
        <v>0</v>
      </c>
    </row>
    <row r="76" spans="1:7" ht="12.75">
      <c r="A76" s="250"/>
      <c r="B76" s="251"/>
      <c r="C76" s="235"/>
      <c r="D76" s="236"/>
      <c r="E76" s="236"/>
      <c r="F76" s="216"/>
      <c r="G76" s="216"/>
    </row>
    <row r="77" spans="1:7" ht="24">
      <c r="A77" s="250" t="s">
        <v>216</v>
      </c>
      <c r="B77" s="251">
        <v>17</v>
      </c>
      <c r="C77" s="235" t="s">
        <v>267</v>
      </c>
      <c r="D77" s="236" t="s">
        <v>18</v>
      </c>
      <c r="E77" s="236">
        <v>1</v>
      </c>
      <c r="F77" s="216"/>
      <c r="G77" s="216">
        <f>E77*F77</f>
        <v>0</v>
      </c>
    </row>
    <row r="78" spans="1:7" ht="15" customHeight="1">
      <c r="A78" s="250"/>
      <c r="B78" s="91"/>
      <c r="C78" s="147"/>
      <c r="D78" s="93"/>
      <c r="E78" s="93"/>
      <c r="F78" s="94"/>
      <c r="G78" s="94"/>
    </row>
    <row r="79" spans="1:7" ht="26.25" thickBot="1">
      <c r="A79" s="252"/>
      <c r="B79" s="253"/>
      <c r="C79" s="274" t="s">
        <v>246</v>
      </c>
      <c r="D79" s="252"/>
      <c r="E79" s="254"/>
      <c r="F79" s="255"/>
      <c r="G79" s="256">
        <f>SUM(G45:G78)</f>
        <v>0</v>
      </c>
    </row>
    <row r="80" spans="1:7" ht="12.75">
      <c r="A80" s="133"/>
      <c r="B80" s="134"/>
      <c r="C80" s="148"/>
      <c r="D80" s="133"/>
      <c r="E80" s="143"/>
      <c r="F80" s="144"/>
      <c r="G80" s="145"/>
    </row>
    <row r="81" spans="1:7" ht="12.75">
      <c r="A81" s="133"/>
      <c r="B81" s="134"/>
      <c r="C81" s="135"/>
      <c r="D81" s="135"/>
      <c r="E81" s="136"/>
      <c r="F81" s="123"/>
      <c r="G81" s="137"/>
    </row>
    <row r="82" spans="1:7" ht="12.75" customHeight="1" thickBot="1">
      <c r="A82" s="275" t="s">
        <v>0</v>
      </c>
      <c r="B82" s="276"/>
      <c r="C82" s="277"/>
      <c r="D82" s="278"/>
      <c r="E82" s="279"/>
      <c r="F82" s="280"/>
      <c r="G82" s="281" t="s">
        <v>291</v>
      </c>
    </row>
    <row r="83" spans="1:7" ht="12.75">
      <c r="A83" s="282"/>
      <c r="B83" s="283"/>
      <c r="C83" s="284"/>
      <c r="D83" s="285"/>
      <c r="E83" s="286"/>
      <c r="F83" s="283"/>
      <c r="G83" s="283"/>
    </row>
    <row r="84" spans="1:7" ht="12.75">
      <c r="A84" s="287"/>
      <c r="B84" s="288" t="s">
        <v>199</v>
      </c>
      <c r="C84" s="289" t="s">
        <v>12</v>
      </c>
      <c r="D84" s="287"/>
      <c r="E84" s="290"/>
      <c r="F84" s="287"/>
      <c r="G84" s="291">
        <f>+G23</f>
        <v>0</v>
      </c>
    </row>
    <row r="85" spans="1:7" ht="12.75">
      <c r="A85" s="287"/>
      <c r="B85" s="288" t="s">
        <v>205</v>
      </c>
      <c r="C85" s="289" t="s">
        <v>8</v>
      </c>
      <c r="D85" s="287"/>
      <c r="E85" s="290"/>
      <c r="F85" s="287"/>
      <c r="G85" s="291">
        <f>+G33</f>
        <v>0</v>
      </c>
    </row>
    <row r="86" spans="1:7" ht="12.75">
      <c r="A86" s="287"/>
      <c r="B86" s="288" t="s">
        <v>212</v>
      </c>
      <c r="C86" s="289" t="s">
        <v>243</v>
      </c>
      <c r="D86" s="287"/>
      <c r="E86" s="290"/>
      <c r="F86" s="287"/>
      <c r="G86" s="291">
        <f>+G41</f>
        <v>0</v>
      </c>
    </row>
    <row r="87" spans="1:7" ht="26.25" thickBot="1">
      <c r="A87" s="287"/>
      <c r="B87" s="288" t="s">
        <v>216</v>
      </c>
      <c r="C87" s="292" t="s">
        <v>245</v>
      </c>
      <c r="D87" s="287"/>
      <c r="E87" s="290"/>
      <c r="F87" s="287"/>
      <c r="G87" s="293">
        <f>+G79</f>
        <v>0</v>
      </c>
    </row>
    <row r="88" spans="1:7" ht="13.5" thickTop="1">
      <c r="A88" s="294"/>
      <c r="B88" s="295"/>
      <c r="C88" s="296" t="s">
        <v>247</v>
      </c>
      <c r="D88" s="297"/>
      <c r="E88" s="298"/>
      <c r="F88" s="294"/>
      <c r="G88" s="299">
        <f>SUM(G84:G87)</f>
        <v>0</v>
      </c>
    </row>
  </sheetData>
  <sheetProtection/>
  <mergeCells count="7">
    <mergeCell ref="C43:G43"/>
    <mergeCell ref="A1:G1"/>
    <mergeCell ref="A2:G2"/>
    <mergeCell ref="A3:G3"/>
    <mergeCell ref="B5:G5"/>
    <mergeCell ref="B6:G6"/>
    <mergeCell ref="B7:G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6"/>
  <sheetViews>
    <sheetView view="pageBreakPreview" zoomScaleSheetLayoutView="100" zoomScalePageLayoutView="0" workbookViewId="0" topLeftCell="A69">
      <selection activeCell="F75" sqref="F75"/>
    </sheetView>
  </sheetViews>
  <sheetFormatPr defaultColWidth="9.00390625" defaultRowHeight="12.75"/>
  <cols>
    <col min="1" max="1" width="2.625" style="0" customWidth="1"/>
    <col min="2" max="2" width="4.375" style="0" customWidth="1"/>
    <col min="3" max="3" width="43.75390625" style="0" customWidth="1"/>
    <col min="4" max="4" width="6.25390625" style="0" customWidth="1"/>
    <col min="5" max="5" width="7.625" style="0" customWidth="1"/>
    <col min="6" max="6" width="10.25390625" style="0" customWidth="1"/>
    <col min="7" max="7" width="13.25390625" style="0" customWidth="1"/>
  </cols>
  <sheetData>
    <row r="1" spans="1:7" ht="12.75">
      <c r="A1" s="412" t="s">
        <v>320</v>
      </c>
      <c r="B1" s="417"/>
      <c r="C1" s="417"/>
      <c r="D1" s="417"/>
      <c r="E1" s="417"/>
      <c r="F1" s="417"/>
      <c r="G1" s="418"/>
    </row>
    <row r="2" spans="1:7" ht="12.75">
      <c r="A2" s="413" t="s">
        <v>283</v>
      </c>
      <c r="B2" s="413"/>
      <c r="C2" s="413"/>
      <c r="D2" s="413"/>
      <c r="E2" s="413"/>
      <c r="F2" s="413"/>
      <c r="G2" s="411"/>
    </row>
    <row r="3" spans="1:7" ht="12.75">
      <c r="A3" s="413" t="s">
        <v>0</v>
      </c>
      <c r="B3" s="413"/>
      <c r="C3" s="413"/>
      <c r="D3" s="413"/>
      <c r="E3" s="413"/>
      <c r="F3" s="413"/>
      <c r="G3" s="411"/>
    </row>
    <row r="4" spans="1:7" ht="12.75" customHeight="1">
      <c r="A4" s="70"/>
      <c r="B4" s="71"/>
      <c r="C4" s="70"/>
      <c r="D4" s="72"/>
      <c r="E4" s="73"/>
      <c r="F4" s="74"/>
      <c r="G4" s="74"/>
    </row>
    <row r="5" spans="1:7" ht="51">
      <c r="A5" s="166" t="s">
        <v>61</v>
      </c>
      <c r="B5" s="414" t="s">
        <v>220</v>
      </c>
      <c r="C5" s="414"/>
      <c r="D5" s="414"/>
      <c r="E5" s="414"/>
      <c r="F5" s="414"/>
      <c r="G5" s="411"/>
    </row>
    <row r="6" spans="1:7" ht="51">
      <c r="A6" s="166" t="s">
        <v>61</v>
      </c>
      <c r="B6" s="410" t="s">
        <v>63</v>
      </c>
      <c r="C6" s="410"/>
      <c r="D6" s="410"/>
      <c r="E6" s="410"/>
      <c r="F6" s="410"/>
      <c r="G6" s="411"/>
    </row>
    <row r="7" spans="1:7" ht="12.75">
      <c r="A7" s="166"/>
      <c r="B7" s="410" t="s">
        <v>64</v>
      </c>
      <c r="C7" s="410"/>
      <c r="D7" s="410"/>
      <c r="E7" s="410"/>
      <c r="F7" s="410"/>
      <c r="G7" s="411"/>
    </row>
    <row r="8" spans="1:7" ht="12.75">
      <c r="A8" s="78"/>
      <c r="B8" s="77"/>
      <c r="C8" s="79"/>
      <c r="D8" s="75"/>
      <c r="E8" s="76"/>
      <c r="F8" s="77"/>
      <c r="G8" s="80"/>
    </row>
    <row r="9" spans="1:7" ht="20.25" thickBot="1">
      <c r="A9" s="167"/>
      <c r="B9" s="168" t="s">
        <v>59</v>
      </c>
      <c r="C9" s="169" t="s">
        <v>60</v>
      </c>
      <c r="D9" s="170" t="s">
        <v>35</v>
      </c>
      <c r="E9" s="170" t="s">
        <v>36</v>
      </c>
      <c r="F9" s="171" t="s">
        <v>37</v>
      </c>
      <c r="G9" s="171" t="s">
        <v>38</v>
      </c>
    </row>
    <row r="10" spans="1:7" ht="12.75">
      <c r="A10" s="300"/>
      <c r="B10" s="301"/>
      <c r="C10" s="301"/>
      <c r="D10" s="302"/>
      <c r="E10" s="303"/>
      <c r="F10" s="301"/>
      <c r="G10" s="301"/>
    </row>
    <row r="11" spans="1:7" ht="13.5" thickBot="1">
      <c r="A11" s="264"/>
      <c r="B11" s="244" t="s">
        <v>199</v>
      </c>
      <c r="C11" s="245" t="s">
        <v>12</v>
      </c>
      <c r="D11" s="246"/>
      <c r="E11" s="247"/>
      <c r="F11" s="248"/>
      <c r="G11" s="249"/>
    </row>
    <row r="12" spans="1:7" ht="12.75">
      <c r="A12" s="273"/>
      <c r="B12" s="272"/>
      <c r="C12" s="304"/>
      <c r="D12" s="261"/>
      <c r="E12" s="270"/>
      <c r="F12" s="271"/>
      <c r="G12" s="272"/>
    </row>
    <row r="13" spans="1:7" ht="12.75">
      <c r="A13" s="250" t="s">
        <v>199</v>
      </c>
      <c r="B13" s="251">
        <v>1</v>
      </c>
      <c r="C13" s="235" t="s">
        <v>248</v>
      </c>
      <c r="D13" s="236" t="s">
        <v>44</v>
      </c>
      <c r="E13" s="236">
        <v>204</v>
      </c>
      <c r="F13" s="216"/>
      <c r="G13" s="216">
        <f>+F13*E13</f>
        <v>0</v>
      </c>
    </row>
    <row r="14" spans="1:7" ht="12.75">
      <c r="A14" s="90"/>
      <c r="B14" s="91"/>
      <c r="C14" s="92"/>
      <c r="D14" s="93"/>
      <c r="E14" s="93"/>
      <c r="F14" s="94"/>
      <c r="G14" s="94"/>
    </row>
    <row r="15" spans="1:7" ht="12.75">
      <c r="A15" s="250" t="s">
        <v>199</v>
      </c>
      <c r="B15" s="251">
        <v>2</v>
      </c>
      <c r="C15" s="235" t="s">
        <v>307</v>
      </c>
      <c r="D15" s="236" t="s">
        <v>15</v>
      </c>
      <c r="E15" s="236">
        <v>14</v>
      </c>
      <c r="F15" s="216"/>
      <c r="G15" s="216">
        <f>+F15*E15</f>
        <v>0</v>
      </c>
    </row>
    <row r="16" spans="1:7" ht="12.75">
      <c r="A16" s="90"/>
      <c r="B16" s="91"/>
      <c r="C16" s="92"/>
      <c r="D16" s="93"/>
      <c r="E16" s="93"/>
      <c r="F16" s="94"/>
      <c r="G16" s="94"/>
    </row>
    <row r="17" spans="1:7" ht="36">
      <c r="A17" s="250" t="s">
        <v>199</v>
      </c>
      <c r="B17" s="251">
        <v>3</v>
      </c>
      <c r="C17" s="235" t="s">
        <v>269</v>
      </c>
      <c r="D17" s="236" t="s">
        <v>44</v>
      </c>
      <c r="E17" s="236">
        <v>25</v>
      </c>
      <c r="F17" s="216"/>
      <c r="G17" s="216">
        <f>+F17*E17</f>
        <v>0</v>
      </c>
    </row>
    <row r="18" spans="1:7" ht="12.75">
      <c r="A18" s="90"/>
      <c r="B18" s="91"/>
      <c r="C18" s="92"/>
      <c r="D18" s="93"/>
      <c r="E18" s="93"/>
      <c r="F18" s="94"/>
      <c r="G18" s="94"/>
    </row>
    <row r="19" spans="1:7" ht="48">
      <c r="A19" s="250" t="s">
        <v>199</v>
      </c>
      <c r="B19" s="251">
        <v>4</v>
      </c>
      <c r="C19" s="235" t="s">
        <v>270</v>
      </c>
      <c r="D19" s="236" t="s">
        <v>15</v>
      </c>
      <c r="E19" s="236">
        <v>1</v>
      </c>
      <c r="F19" s="216"/>
      <c r="G19" s="216">
        <f>+F19*E19</f>
        <v>0</v>
      </c>
    </row>
    <row r="20" spans="1:7" ht="12.75">
      <c r="A20" s="90"/>
      <c r="B20" s="91"/>
      <c r="C20" s="92"/>
      <c r="D20" s="93"/>
      <c r="E20" s="93"/>
      <c r="F20" s="94"/>
      <c r="G20" s="94"/>
    </row>
    <row r="21" spans="1:7" ht="36">
      <c r="A21" s="250" t="s">
        <v>199</v>
      </c>
      <c r="B21" s="251">
        <v>5</v>
      </c>
      <c r="C21" s="235" t="s">
        <v>249</v>
      </c>
      <c r="D21" s="236" t="s">
        <v>18</v>
      </c>
      <c r="E21" s="236">
        <v>1</v>
      </c>
      <c r="F21" s="216"/>
      <c r="G21" s="216">
        <f>+F21*E21</f>
        <v>0</v>
      </c>
    </row>
    <row r="22" spans="1:7" ht="12.75">
      <c r="A22" s="156"/>
      <c r="B22" s="157"/>
      <c r="C22" s="158"/>
      <c r="D22" s="159"/>
      <c r="E22" s="160"/>
      <c r="F22" s="122"/>
      <c r="G22" s="122"/>
    </row>
    <row r="23" spans="1:7" ht="48">
      <c r="A23" s="156" t="s">
        <v>199</v>
      </c>
      <c r="B23" s="251">
        <v>6</v>
      </c>
      <c r="C23" s="211" t="s">
        <v>287</v>
      </c>
      <c r="D23" s="212"/>
      <c r="E23" s="213"/>
      <c r="F23" s="213"/>
      <c r="G23" s="213"/>
    </row>
    <row r="24" spans="1:7" ht="12.75">
      <c r="A24" s="156"/>
      <c r="B24" s="214"/>
      <c r="C24" s="211" t="s">
        <v>22</v>
      </c>
      <c r="D24" s="215" t="s">
        <v>23</v>
      </c>
      <c r="E24" s="216">
        <v>30</v>
      </c>
      <c r="F24" s="216"/>
      <c r="G24" s="217">
        <f>E24*F24</f>
        <v>0</v>
      </c>
    </row>
    <row r="25" spans="1:7" ht="12.75">
      <c r="A25" s="156"/>
      <c r="B25" s="214"/>
      <c r="C25" s="211" t="s">
        <v>288</v>
      </c>
      <c r="D25" s="215" t="s">
        <v>23</v>
      </c>
      <c r="E25" s="216">
        <v>10</v>
      </c>
      <c r="F25" s="216"/>
      <c r="G25" s="217">
        <f>E25*F25</f>
        <v>0</v>
      </c>
    </row>
    <row r="26" spans="1:7" ht="12.75">
      <c r="A26" s="130"/>
      <c r="B26" s="91"/>
      <c r="C26" s="92"/>
      <c r="D26" s="131"/>
      <c r="E26" s="93"/>
      <c r="F26" s="132"/>
      <c r="G26" s="94"/>
    </row>
    <row r="27" spans="1:7" ht="13.5" thickBot="1">
      <c r="A27" s="252"/>
      <c r="B27" s="253"/>
      <c r="C27" s="252" t="s">
        <v>204</v>
      </c>
      <c r="D27" s="252"/>
      <c r="E27" s="254"/>
      <c r="F27" s="255"/>
      <c r="G27" s="256">
        <f>SUM(G13:G26)</f>
        <v>0</v>
      </c>
    </row>
    <row r="28" spans="1:7" ht="12.75">
      <c r="A28" s="133"/>
      <c r="B28" s="134"/>
      <c r="C28" s="135"/>
      <c r="D28" s="135"/>
      <c r="E28" s="136"/>
      <c r="F28" s="123"/>
      <c r="G28" s="137"/>
    </row>
    <row r="29" spans="1:7" ht="13.5" thickBot="1">
      <c r="A29" s="155"/>
      <c r="B29" s="149" t="s">
        <v>205</v>
      </c>
      <c r="C29" s="150" t="s">
        <v>8</v>
      </c>
      <c r="D29" s="151"/>
      <c r="E29" s="152"/>
      <c r="F29" s="153"/>
      <c r="G29" s="154"/>
    </row>
    <row r="30" spans="1:7" ht="12.75">
      <c r="A30" s="130"/>
      <c r="B30" s="91"/>
      <c r="C30" s="92"/>
      <c r="D30" s="93"/>
      <c r="E30" s="139"/>
      <c r="F30" s="132"/>
      <c r="G30" s="94"/>
    </row>
    <row r="31" spans="1:7" ht="72">
      <c r="A31" s="250" t="s">
        <v>205</v>
      </c>
      <c r="B31" s="251">
        <v>1</v>
      </c>
      <c r="C31" s="235" t="s">
        <v>308</v>
      </c>
      <c r="D31" s="236" t="s">
        <v>46</v>
      </c>
      <c r="E31" s="236">
        <v>322</v>
      </c>
      <c r="F31" s="216"/>
      <c r="G31" s="216">
        <f>+F31*E31</f>
        <v>0</v>
      </c>
    </row>
    <row r="32" spans="1:7" ht="12.75">
      <c r="A32" s="90"/>
      <c r="B32" s="91"/>
      <c r="C32" s="92"/>
      <c r="D32" s="93"/>
      <c r="E32" s="139"/>
      <c r="F32" s="132"/>
      <c r="G32" s="94"/>
    </row>
    <row r="33" spans="1:7" ht="24">
      <c r="A33" s="250" t="s">
        <v>205</v>
      </c>
      <c r="B33" s="263" t="s">
        <v>207</v>
      </c>
      <c r="C33" s="235" t="s">
        <v>250</v>
      </c>
      <c r="D33" s="236" t="s">
        <v>43</v>
      </c>
      <c r="E33" s="236">
        <v>123</v>
      </c>
      <c r="F33" s="216"/>
      <c r="G33" s="216">
        <f>+F33*E33</f>
        <v>0</v>
      </c>
    </row>
    <row r="34" spans="1:7" ht="12.75">
      <c r="A34" s="90"/>
      <c r="B34" s="140"/>
      <c r="C34" s="92"/>
      <c r="D34" s="138"/>
      <c r="E34" s="139"/>
      <c r="F34" s="94"/>
      <c r="G34" s="94"/>
    </row>
    <row r="35" spans="1:7" ht="60">
      <c r="A35" s="250" t="s">
        <v>205</v>
      </c>
      <c r="B35" s="263" t="s">
        <v>208</v>
      </c>
      <c r="C35" s="235" t="s">
        <v>309</v>
      </c>
      <c r="D35" s="236" t="s">
        <v>46</v>
      </c>
      <c r="E35" s="236">
        <v>232</v>
      </c>
      <c r="F35" s="216"/>
      <c r="G35" s="216">
        <f>+F35*E35</f>
        <v>0</v>
      </c>
    </row>
    <row r="36" spans="1:7" ht="12.75">
      <c r="A36" s="130"/>
      <c r="B36" s="91"/>
      <c r="C36" s="92"/>
      <c r="D36" s="138"/>
      <c r="E36" s="139"/>
      <c r="F36" s="141"/>
      <c r="G36" s="142"/>
    </row>
    <row r="37" spans="1:7" ht="13.5" thickBot="1">
      <c r="A37" s="252"/>
      <c r="B37" s="253"/>
      <c r="C37" s="252" t="s">
        <v>211</v>
      </c>
      <c r="D37" s="252"/>
      <c r="E37" s="254"/>
      <c r="F37" s="255"/>
      <c r="G37" s="256">
        <f>SUM(G31:G35)</f>
        <v>0</v>
      </c>
    </row>
    <row r="38" spans="1:7" ht="12.75">
      <c r="A38" s="133"/>
      <c r="B38" s="134"/>
      <c r="C38" s="133"/>
      <c r="D38" s="133"/>
      <c r="E38" s="143"/>
      <c r="F38" s="144"/>
      <c r="G38" s="145"/>
    </row>
    <row r="39" spans="1:7" ht="13.5" thickBot="1">
      <c r="A39" s="264"/>
      <c r="B39" s="244" t="s">
        <v>212</v>
      </c>
      <c r="C39" s="245" t="s">
        <v>243</v>
      </c>
      <c r="D39" s="246"/>
      <c r="E39" s="247"/>
      <c r="F39" s="265"/>
      <c r="G39" s="249"/>
    </row>
    <row r="40" spans="1:7" ht="12.75">
      <c r="A40" s="250"/>
      <c r="B40" s="251"/>
      <c r="C40" s="235"/>
      <c r="D40" s="237"/>
      <c r="E40" s="237"/>
      <c r="F40" s="216"/>
      <c r="G40" s="216"/>
    </row>
    <row r="41" spans="1:7" ht="36">
      <c r="A41" s="266" t="s">
        <v>212</v>
      </c>
      <c r="B41" s="251">
        <v>1</v>
      </c>
      <c r="C41" s="158" t="s">
        <v>251</v>
      </c>
      <c r="D41" s="159" t="s">
        <v>44</v>
      </c>
      <c r="E41" s="159">
        <v>6</v>
      </c>
      <c r="F41" s="216"/>
      <c r="G41" s="216">
        <f>+F41*E41</f>
        <v>0</v>
      </c>
    </row>
    <row r="42" spans="1:7" ht="12.75">
      <c r="A42" s="266"/>
      <c r="B42" s="251"/>
      <c r="C42" s="158"/>
      <c r="D42" s="219"/>
      <c r="E42" s="219"/>
      <c r="F42" s="216"/>
      <c r="G42" s="216"/>
    </row>
    <row r="43" spans="1:7" ht="36">
      <c r="A43" s="266" t="s">
        <v>212</v>
      </c>
      <c r="B43" s="251">
        <v>2</v>
      </c>
      <c r="C43" s="158" t="s">
        <v>271</v>
      </c>
      <c r="D43" s="159" t="s">
        <v>15</v>
      </c>
      <c r="E43" s="159">
        <v>3</v>
      </c>
      <c r="F43" s="216"/>
      <c r="G43" s="216">
        <f>+F43*E43</f>
        <v>0</v>
      </c>
    </row>
    <row r="44" spans="1:7" ht="12.75">
      <c r="A44" s="266"/>
      <c r="B44" s="263"/>
      <c r="C44" s="235"/>
      <c r="D44" s="237"/>
      <c r="E44" s="237"/>
      <c r="F44" s="216"/>
      <c r="G44" s="216"/>
    </row>
    <row r="45" spans="1:7" ht="13.5" thickBot="1">
      <c r="A45" s="252"/>
      <c r="B45" s="253"/>
      <c r="C45" s="252" t="s">
        <v>244</v>
      </c>
      <c r="D45" s="252"/>
      <c r="E45" s="254"/>
      <c r="F45" s="255"/>
      <c r="G45" s="256">
        <f>SUM(G41:G43)</f>
        <v>0</v>
      </c>
    </row>
    <row r="46" spans="1:7" ht="12.75">
      <c r="A46" s="133"/>
      <c r="B46" s="134"/>
      <c r="C46" s="133"/>
      <c r="D46" s="133"/>
      <c r="E46" s="143"/>
      <c r="F46" s="144"/>
      <c r="G46" s="145"/>
    </row>
    <row r="47" spans="1:7" ht="13.5" thickBot="1">
      <c r="A47" s="264"/>
      <c r="B47" s="244" t="s">
        <v>216</v>
      </c>
      <c r="C47" s="415" t="s">
        <v>245</v>
      </c>
      <c r="D47" s="416"/>
      <c r="E47" s="416"/>
      <c r="F47" s="416"/>
      <c r="G47" s="416"/>
    </row>
    <row r="48" spans="1:7" ht="12.75">
      <c r="A48" s="90"/>
      <c r="B48" s="91"/>
      <c r="C48" s="92"/>
      <c r="D48" s="93"/>
      <c r="E48" s="93"/>
      <c r="F48" s="94"/>
      <c r="G48" s="94"/>
    </row>
    <row r="49" spans="1:7" ht="75.75" customHeight="1">
      <c r="A49" s="250" t="s">
        <v>216</v>
      </c>
      <c r="B49" s="251">
        <v>1</v>
      </c>
      <c r="C49" s="267" t="s">
        <v>272</v>
      </c>
      <c r="D49" s="236" t="s">
        <v>44</v>
      </c>
      <c r="E49" s="236">
        <v>22</v>
      </c>
      <c r="F49" s="216"/>
      <c r="G49" s="216">
        <f>+F49*E49</f>
        <v>0</v>
      </c>
    </row>
    <row r="50" spans="1:7" ht="12.75">
      <c r="A50" s="90"/>
      <c r="B50" s="91"/>
      <c r="C50" s="146"/>
      <c r="D50" s="93"/>
      <c r="E50" s="93"/>
      <c r="F50" s="94"/>
      <c r="G50" s="94"/>
    </row>
    <row r="51" spans="1:7" ht="72">
      <c r="A51" s="250" t="s">
        <v>216</v>
      </c>
      <c r="B51" s="251">
        <v>2</v>
      </c>
      <c r="C51" s="267" t="s">
        <v>273</v>
      </c>
      <c r="D51" s="236" t="s">
        <v>44</v>
      </c>
      <c r="E51" s="236">
        <v>157</v>
      </c>
      <c r="F51" s="216"/>
      <c r="G51" s="216">
        <f>+F51*E51</f>
        <v>0</v>
      </c>
    </row>
    <row r="52" spans="1:7" ht="12.75">
      <c r="A52" s="90"/>
      <c r="B52" s="91"/>
      <c r="C52" s="146"/>
      <c r="D52" s="93"/>
      <c r="E52" s="93"/>
      <c r="F52" s="94"/>
      <c r="G52" s="94"/>
    </row>
    <row r="53" spans="1:7" ht="72">
      <c r="A53" s="250" t="s">
        <v>216</v>
      </c>
      <c r="B53" s="251">
        <v>3</v>
      </c>
      <c r="C53" s="267" t="s">
        <v>274</v>
      </c>
      <c r="D53" s="236" t="s">
        <v>44</v>
      </c>
      <c r="E53" s="236">
        <v>25</v>
      </c>
      <c r="F53" s="216"/>
      <c r="G53" s="216">
        <f>+F53*E53</f>
        <v>0</v>
      </c>
    </row>
    <row r="54" spans="1:7" ht="14.25" customHeight="1">
      <c r="A54" s="90"/>
      <c r="B54" s="91"/>
      <c r="C54" s="146"/>
      <c r="D54" s="93"/>
      <c r="E54" s="93"/>
      <c r="F54" s="94"/>
      <c r="G54" s="94"/>
    </row>
    <row r="55" spans="1:7" ht="48">
      <c r="A55" s="250" t="s">
        <v>216</v>
      </c>
      <c r="B55" s="251">
        <v>4</v>
      </c>
      <c r="C55" s="158" t="s">
        <v>275</v>
      </c>
      <c r="D55" s="236" t="s">
        <v>15</v>
      </c>
      <c r="E55" s="236">
        <v>1</v>
      </c>
      <c r="F55" s="216"/>
      <c r="G55" s="216">
        <f>+F55*E55</f>
        <v>0</v>
      </c>
    </row>
    <row r="56" spans="1:7" ht="14.25" customHeight="1">
      <c r="A56" s="90"/>
      <c r="B56" s="91"/>
      <c r="C56" s="83"/>
      <c r="D56" s="93"/>
      <c r="E56" s="93"/>
      <c r="F56" s="94"/>
      <c r="G56" s="94"/>
    </row>
    <row r="57" spans="1:7" ht="84">
      <c r="A57" s="250" t="s">
        <v>216</v>
      </c>
      <c r="B57" s="251">
        <v>5</v>
      </c>
      <c r="C57" s="235" t="s">
        <v>276</v>
      </c>
      <c r="D57" s="236" t="s">
        <v>15</v>
      </c>
      <c r="E57" s="236">
        <v>2</v>
      </c>
      <c r="F57" s="216"/>
      <c r="G57" s="216">
        <f>+F57*E57</f>
        <v>0</v>
      </c>
    </row>
    <row r="58" spans="1:7" ht="15.75" customHeight="1">
      <c r="A58" s="90"/>
      <c r="B58" s="91"/>
      <c r="C58" s="146"/>
      <c r="D58" s="93"/>
      <c r="E58" s="93"/>
      <c r="F58" s="94"/>
      <c r="G58" s="94"/>
    </row>
    <row r="59" spans="1:7" ht="169.5" customHeight="1">
      <c r="A59" s="250" t="s">
        <v>216</v>
      </c>
      <c r="B59" s="251">
        <v>6</v>
      </c>
      <c r="C59" s="235" t="s">
        <v>277</v>
      </c>
      <c r="D59" s="236" t="s">
        <v>15</v>
      </c>
      <c r="E59" s="236">
        <v>6</v>
      </c>
      <c r="F59" s="216"/>
      <c r="G59" s="216">
        <f>+F59*E59</f>
        <v>0</v>
      </c>
    </row>
    <row r="60" spans="1:7" ht="13.5" customHeight="1">
      <c r="A60" s="90"/>
      <c r="B60" s="91"/>
      <c r="C60" s="146"/>
      <c r="D60" s="93"/>
      <c r="E60" s="93"/>
      <c r="F60" s="94"/>
      <c r="G60" s="94"/>
    </row>
    <row r="61" spans="1:7" ht="156.75" customHeight="1">
      <c r="A61" s="250" t="s">
        <v>216</v>
      </c>
      <c r="B61" s="251">
        <v>7</v>
      </c>
      <c r="C61" s="235" t="s">
        <v>278</v>
      </c>
      <c r="D61" s="236" t="s">
        <v>15</v>
      </c>
      <c r="E61" s="236">
        <v>2</v>
      </c>
      <c r="F61" s="216"/>
      <c r="G61" s="216">
        <f>+F61*E61</f>
        <v>0</v>
      </c>
    </row>
    <row r="62" spans="1:7" ht="16.5" customHeight="1">
      <c r="A62" s="90"/>
      <c r="B62" s="91"/>
      <c r="C62" s="146"/>
      <c r="D62" s="93"/>
      <c r="E62" s="93"/>
      <c r="F62" s="94"/>
      <c r="G62" s="94"/>
    </row>
    <row r="63" spans="1:7" ht="167.25" customHeight="1">
      <c r="A63" s="250" t="s">
        <v>216</v>
      </c>
      <c r="B63" s="251">
        <v>8</v>
      </c>
      <c r="C63" s="235" t="s">
        <v>279</v>
      </c>
      <c r="D63" s="236" t="s">
        <v>15</v>
      </c>
      <c r="E63" s="236">
        <v>1</v>
      </c>
      <c r="F63" s="216"/>
      <c r="G63" s="216">
        <f>+F63*E63</f>
        <v>0</v>
      </c>
    </row>
    <row r="64" spans="1:7" ht="15.75" customHeight="1">
      <c r="A64" s="90"/>
      <c r="B64" s="91"/>
      <c r="C64" s="92"/>
      <c r="D64" s="93"/>
      <c r="E64" s="93"/>
      <c r="F64" s="94"/>
      <c r="G64" s="94"/>
    </row>
    <row r="65" spans="1:7" ht="60">
      <c r="A65" s="250" t="s">
        <v>216</v>
      </c>
      <c r="B65" s="251">
        <v>9</v>
      </c>
      <c r="C65" s="235" t="s">
        <v>280</v>
      </c>
      <c r="D65" s="236" t="s">
        <v>15</v>
      </c>
      <c r="E65" s="236">
        <v>7</v>
      </c>
      <c r="F65" s="216"/>
      <c r="G65" s="216">
        <f>+F65*E65</f>
        <v>0</v>
      </c>
    </row>
    <row r="66" spans="1:7" ht="15.75" customHeight="1">
      <c r="A66" s="90"/>
      <c r="B66" s="91"/>
      <c r="C66" s="92"/>
      <c r="D66" s="93"/>
      <c r="E66" s="93"/>
      <c r="F66" s="94"/>
      <c r="G66" s="94"/>
    </row>
    <row r="67" spans="1:7" ht="60">
      <c r="A67" s="250" t="s">
        <v>216</v>
      </c>
      <c r="B67" s="251">
        <v>10</v>
      </c>
      <c r="C67" s="235" t="s">
        <v>281</v>
      </c>
      <c r="D67" s="236" t="s">
        <v>15</v>
      </c>
      <c r="E67" s="236">
        <v>2</v>
      </c>
      <c r="F67" s="216"/>
      <c r="G67" s="216">
        <f>+F67*E67</f>
        <v>0</v>
      </c>
    </row>
    <row r="68" spans="1:7" ht="15.75" customHeight="1">
      <c r="A68" s="90"/>
      <c r="B68" s="91"/>
      <c r="C68" s="92"/>
      <c r="D68" s="93"/>
      <c r="E68" s="93"/>
      <c r="F68" s="94"/>
      <c r="G68" s="94"/>
    </row>
    <row r="69" spans="1:7" ht="36">
      <c r="A69" s="250" t="s">
        <v>216</v>
      </c>
      <c r="B69" s="251">
        <v>11</v>
      </c>
      <c r="C69" s="305" t="s">
        <v>282</v>
      </c>
      <c r="D69" s="236" t="s">
        <v>44</v>
      </c>
      <c r="E69" s="236">
        <v>204</v>
      </c>
      <c r="F69" s="216"/>
      <c r="G69" s="216">
        <f>+F69*E69</f>
        <v>0</v>
      </c>
    </row>
    <row r="70" spans="1:7" ht="15.75" customHeight="1">
      <c r="A70" s="90"/>
      <c r="B70" s="91"/>
      <c r="C70" s="92"/>
      <c r="D70" s="93"/>
      <c r="E70" s="93"/>
      <c r="F70" s="94"/>
      <c r="G70" s="94"/>
    </row>
    <row r="71" spans="1:7" ht="36">
      <c r="A71" s="250" t="s">
        <v>216</v>
      </c>
      <c r="B71" s="251">
        <v>12</v>
      </c>
      <c r="C71" s="306" t="s">
        <v>268</v>
      </c>
      <c r="D71" s="236" t="s">
        <v>44</v>
      </c>
      <c r="E71" s="236">
        <v>204</v>
      </c>
      <c r="F71" s="216"/>
      <c r="G71" s="216">
        <f>+F71*E71</f>
        <v>0</v>
      </c>
    </row>
    <row r="72" spans="1:7" ht="12.75">
      <c r="A72" s="250"/>
      <c r="B72" s="251"/>
      <c r="C72" s="235"/>
      <c r="D72" s="236"/>
      <c r="E72" s="236"/>
      <c r="F72" s="216"/>
      <c r="G72" s="216"/>
    </row>
    <row r="73" spans="1:7" ht="12.75">
      <c r="A73" s="250" t="s">
        <v>216</v>
      </c>
      <c r="B73" s="251">
        <v>13</v>
      </c>
      <c r="C73" s="235" t="s">
        <v>30</v>
      </c>
      <c r="D73" s="236" t="s">
        <v>13</v>
      </c>
      <c r="E73" s="236">
        <v>204</v>
      </c>
      <c r="F73" s="216"/>
      <c r="G73" s="216">
        <f>+E73*F73</f>
        <v>0</v>
      </c>
    </row>
    <row r="74" spans="1:7" ht="12.75">
      <c r="A74" s="250"/>
      <c r="B74" s="251"/>
      <c r="C74" s="235"/>
      <c r="D74" s="236"/>
      <c r="E74" s="236"/>
      <c r="F74" s="216"/>
      <c r="G74" s="216"/>
    </row>
    <row r="75" spans="1:7" ht="24">
      <c r="A75" s="250" t="s">
        <v>216</v>
      </c>
      <c r="B75" s="251">
        <v>14</v>
      </c>
      <c r="C75" s="235" t="s">
        <v>267</v>
      </c>
      <c r="D75" s="236" t="s">
        <v>18</v>
      </c>
      <c r="E75" s="236">
        <v>1</v>
      </c>
      <c r="F75" s="216"/>
      <c r="G75" s="216">
        <f>E75*F75</f>
        <v>0</v>
      </c>
    </row>
    <row r="76" spans="1:7" ht="15" customHeight="1">
      <c r="A76" s="90"/>
      <c r="B76" s="91"/>
      <c r="C76" s="147"/>
      <c r="D76" s="93"/>
      <c r="E76" s="93"/>
      <c r="F76" s="94"/>
      <c r="G76" s="94"/>
    </row>
    <row r="77" spans="1:7" ht="26.25" thickBot="1">
      <c r="A77" s="252"/>
      <c r="B77" s="253"/>
      <c r="C77" s="274" t="s">
        <v>246</v>
      </c>
      <c r="D77" s="252"/>
      <c r="E77" s="254"/>
      <c r="F77" s="255"/>
      <c r="G77" s="256">
        <f>SUM(G49:G76)</f>
        <v>0</v>
      </c>
    </row>
    <row r="78" spans="1:7" ht="12.75">
      <c r="A78" s="307"/>
      <c r="B78" s="308"/>
      <c r="C78" s="309"/>
      <c r="D78" s="307"/>
      <c r="E78" s="310"/>
      <c r="F78" s="311"/>
      <c r="G78" s="312"/>
    </row>
    <row r="79" spans="1:7" ht="12.75">
      <c r="A79" s="133"/>
      <c r="B79" s="134"/>
      <c r="C79" s="148"/>
      <c r="D79" s="133"/>
      <c r="E79" s="143"/>
      <c r="F79" s="144"/>
      <c r="G79" s="145"/>
    </row>
    <row r="80" spans="1:7" ht="12.75" customHeight="1" thickBot="1">
      <c r="A80" s="275" t="s">
        <v>0</v>
      </c>
      <c r="B80" s="276"/>
      <c r="C80" s="277"/>
      <c r="D80" s="278"/>
      <c r="E80" s="279"/>
      <c r="F80" s="280"/>
      <c r="G80" s="281" t="s">
        <v>291</v>
      </c>
    </row>
    <row r="81" spans="1:7" ht="12.75">
      <c r="A81" s="282"/>
      <c r="B81" s="283"/>
      <c r="C81" s="284"/>
      <c r="D81" s="285"/>
      <c r="E81" s="286"/>
      <c r="F81" s="283"/>
      <c r="G81" s="283"/>
    </row>
    <row r="82" spans="1:7" ht="12.75">
      <c r="A82" s="287"/>
      <c r="B82" s="288" t="s">
        <v>199</v>
      </c>
      <c r="C82" s="289" t="s">
        <v>12</v>
      </c>
      <c r="D82" s="287"/>
      <c r="E82" s="290"/>
      <c r="F82" s="287"/>
      <c r="G82" s="291">
        <f>+G27</f>
        <v>0</v>
      </c>
    </row>
    <row r="83" spans="1:7" ht="12.75">
      <c r="A83" s="287"/>
      <c r="B83" s="288" t="s">
        <v>205</v>
      </c>
      <c r="C83" s="289" t="s">
        <v>8</v>
      </c>
      <c r="D83" s="287"/>
      <c r="E83" s="290"/>
      <c r="F83" s="287"/>
      <c r="G83" s="291">
        <f>+G37</f>
        <v>0</v>
      </c>
    </row>
    <row r="84" spans="1:7" ht="12.75">
      <c r="A84" s="287"/>
      <c r="B84" s="288" t="s">
        <v>212</v>
      </c>
      <c r="C84" s="289" t="s">
        <v>243</v>
      </c>
      <c r="D84" s="287"/>
      <c r="E84" s="290"/>
      <c r="F84" s="287"/>
      <c r="G84" s="291">
        <f>+G45</f>
        <v>0</v>
      </c>
    </row>
    <row r="85" spans="1:7" ht="26.25" thickBot="1">
      <c r="A85" s="287"/>
      <c r="B85" s="288" t="s">
        <v>216</v>
      </c>
      <c r="C85" s="292" t="s">
        <v>245</v>
      </c>
      <c r="D85" s="287"/>
      <c r="E85" s="290"/>
      <c r="F85" s="287"/>
      <c r="G85" s="293">
        <f>+G77</f>
        <v>0</v>
      </c>
    </row>
    <row r="86" spans="1:7" ht="13.5" thickTop="1">
      <c r="A86" s="294"/>
      <c r="B86" s="295"/>
      <c r="C86" s="296" t="s">
        <v>284</v>
      </c>
      <c r="D86" s="297"/>
      <c r="E86" s="298"/>
      <c r="F86" s="294"/>
      <c r="G86" s="299">
        <f>SUM(G82:G85)</f>
        <v>0</v>
      </c>
    </row>
  </sheetData>
  <sheetProtection/>
  <mergeCells count="7">
    <mergeCell ref="C47:G47"/>
    <mergeCell ref="A1:G1"/>
    <mergeCell ref="A2:G2"/>
    <mergeCell ref="A3:G3"/>
    <mergeCell ref="B5:G5"/>
    <mergeCell ref="B6:G6"/>
    <mergeCell ref="B7:G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67"/>
  <sheetViews>
    <sheetView view="pageBreakPreview" zoomScaleSheetLayoutView="100" zoomScalePageLayoutView="0" workbookViewId="0" topLeftCell="A73">
      <selection activeCell="M87" sqref="M87"/>
    </sheetView>
  </sheetViews>
  <sheetFormatPr defaultColWidth="7.625" defaultRowHeight="12.75"/>
  <cols>
    <col min="1" max="1" width="4.125" style="20" customWidth="1"/>
    <col min="2" max="2" width="44.625" style="14" customWidth="1"/>
    <col min="3" max="3" width="6.25390625" style="11" customWidth="1"/>
    <col min="4" max="4" width="7.75390625" style="12" customWidth="1"/>
    <col min="5" max="5" width="10.75390625" style="18" customWidth="1"/>
    <col min="6" max="6" width="15.00390625" style="13" customWidth="1"/>
    <col min="7" max="16384" width="7.625" style="14" customWidth="1"/>
  </cols>
  <sheetData>
    <row r="1" spans="1:7" s="6" customFormat="1" ht="12.75">
      <c r="A1" s="412" t="s">
        <v>320</v>
      </c>
      <c r="B1" s="417"/>
      <c r="C1" s="417"/>
      <c r="D1" s="417"/>
      <c r="E1" s="417"/>
      <c r="F1" s="417"/>
      <c r="G1" s="5"/>
    </row>
    <row r="2" spans="1:7" s="6" customFormat="1" ht="12.75" customHeight="1">
      <c r="A2" s="413" t="s">
        <v>32</v>
      </c>
      <c r="B2" s="413"/>
      <c r="C2" s="413"/>
      <c r="D2" s="413"/>
      <c r="E2" s="413"/>
      <c r="F2" s="413"/>
      <c r="G2" s="5"/>
    </row>
    <row r="3" spans="1:7" s="6" customFormat="1" ht="12.75" customHeight="1">
      <c r="A3" s="413" t="s">
        <v>0</v>
      </c>
      <c r="B3" s="413"/>
      <c r="C3" s="413"/>
      <c r="D3" s="413"/>
      <c r="E3" s="413"/>
      <c r="F3" s="413"/>
      <c r="G3" s="5"/>
    </row>
    <row r="4" spans="1:7" s="6" customFormat="1" ht="13.5" thickBot="1">
      <c r="A4" s="427" t="s">
        <v>291</v>
      </c>
      <c r="B4" s="427"/>
      <c r="C4" s="427"/>
      <c r="D4" s="427"/>
      <c r="E4" s="427"/>
      <c r="F4" s="427"/>
      <c r="G4" s="5"/>
    </row>
    <row r="5" spans="1:7" s="6" customFormat="1" ht="12.75">
      <c r="A5" s="313" t="s">
        <v>11</v>
      </c>
      <c r="B5" s="422" t="str">
        <f>B18</f>
        <v>PREDDELA</v>
      </c>
      <c r="C5" s="423"/>
      <c r="D5" s="423"/>
      <c r="E5" s="423"/>
      <c r="F5" s="314">
        <f>F31</f>
        <v>0</v>
      </c>
      <c r="G5" s="5"/>
    </row>
    <row r="6" spans="1:7" s="6" customFormat="1" ht="12.75">
      <c r="A6" s="315" t="s">
        <v>14</v>
      </c>
      <c r="B6" s="316" t="str">
        <f>B33</f>
        <v>RUŠITVENA DELA</v>
      </c>
      <c r="C6" s="317"/>
      <c r="D6" s="317"/>
      <c r="E6" s="317"/>
      <c r="F6" s="318">
        <f>F42</f>
        <v>0</v>
      </c>
      <c r="G6" s="5"/>
    </row>
    <row r="7" spans="1:7" s="6" customFormat="1" ht="12.75">
      <c r="A7" s="319" t="s">
        <v>16</v>
      </c>
      <c r="B7" s="316" t="str">
        <f>B44</f>
        <v>ZEMELJSKA DELA</v>
      </c>
      <c r="C7" s="317"/>
      <c r="D7" s="317"/>
      <c r="E7" s="317"/>
      <c r="F7" s="318">
        <f>F74</f>
        <v>0</v>
      </c>
      <c r="G7" s="5"/>
    </row>
    <row r="8" spans="1:7" s="6" customFormat="1" ht="12.75">
      <c r="A8" s="315" t="s">
        <v>17</v>
      </c>
      <c r="B8" s="428" t="str">
        <f>B76</f>
        <v>VODOVODNI MATERIAL Z MONTAŽO IN TRANSPORTI</v>
      </c>
      <c r="C8" s="430"/>
      <c r="D8" s="430"/>
      <c r="E8" s="430"/>
      <c r="F8" s="318">
        <f>F131</f>
        <v>0</v>
      </c>
      <c r="G8" s="5"/>
    </row>
    <row r="9" spans="1:7" s="6" customFormat="1" ht="12.75" customHeight="1" thickBot="1">
      <c r="A9" s="315" t="s">
        <v>19</v>
      </c>
      <c r="B9" s="428" t="str">
        <f>B133</f>
        <v>OSTALA DELA</v>
      </c>
      <c r="C9" s="429"/>
      <c r="D9" s="429"/>
      <c r="E9" s="429"/>
      <c r="F9" s="318">
        <f>F163</f>
        <v>0</v>
      </c>
      <c r="G9" s="5"/>
    </row>
    <row r="10" spans="1:7" s="6" customFormat="1" ht="14.25" customHeight="1" thickBot="1" thickTop="1">
      <c r="A10" s="55"/>
      <c r="B10" s="53" t="s">
        <v>10</v>
      </c>
      <c r="C10" s="421"/>
      <c r="D10" s="421"/>
      <c r="E10" s="421"/>
      <c r="F10" s="54">
        <f>SUM(F5:F9)</f>
        <v>0</v>
      </c>
      <c r="G10" s="5"/>
    </row>
    <row r="11" spans="1:7" s="6" customFormat="1" ht="12.75">
      <c r="A11" s="1"/>
      <c r="B11" s="2"/>
      <c r="C11" s="3"/>
      <c r="D11" s="26"/>
      <c r="E11" s="3"/>
      <c r="F11" s="10"/>
      <c r="G11" s="5"/>
    </row>
    <row r="12" spans="1:6" ht="69.75" customHeight="1">
      <c r="A12" s="19"/>
      <c r="B12" s="424" t="s">
        <v>310</v>
      </c>
      <c r="C12" s="425"/>
      <c r="D12" s="425"/>
      <c r="E12" s="425"/>
      <c r="F12" s="425"/>
    </row>
    <row r="13" spans="1:6" ht="12.75">
      <c r="A13" s="19"/>
      <c r="B13" s="424" t="s">
        <v>47</v>
      </c>
      <c r="C13" s="425"/>
      <c r="D13" s="425"/>
      <c r="E13" s="425"/>
      <c r="F13" s="425"/>
    </row>
    <row r="14" spans="1:6" ht="60" customHeight="1">
      <c r="A14" s="19"/>
      <c r="B14" s="424" t="s">
        <v>63</v>
      </c>
      <c r="C14" s="426"/>
      <c r="D14" s="426"/>
      <c r="E14" s="426"/>
      <c r="F14" s="426"/>
    </row>
    <row r="15" spans="1:2" ht="12.75">
      <c r="A15" s="19"/>
      <c r="B15" s="15"/>
    </row>
    <row r="16" spans="1:6" s="16" customFormat="1" ht="13.5" thickBot="1">
      <c r="A16" s="168" t="s">
        <v>59</v>
      </c>
      <c r="B16" s="169" t="s">
        <v>60</v>
      </c>
      <c r="C16" s="170" t="s">
        <v>35</v>
      </c>
      <c r="D16" s="170" t="s">
        <v>36</v>
      </c>
      <c r="E16" s="171" t="s">
        <v>37</v>
      </c>
      <c r="F16" s="171" t="s">
        <v>38</v>
      </c>
    </row>
    <row r="17" spans="1:6" s="16" customFormat="1" ht="12.75">
      <c r="A17" s="21"/>
      <c r="B17" s="22"/>
      <c r="C17" s="23"/>
      <c r="D17" s="23"/>
      <c r="E17" s="24"/>
      <c r="F17" s="24"/>
    </row>
    <row r="18" spans="1:6" ht="12.75">
      <c r="A18" s="322" t="s">
        <v>11</v>
      </c>
      <c r="B18" s="323" t="s">
        <v>12</v>
      </c>
      <c r="C18" s="212"/>
      <c r="D18" s="324"/>
      <c r="E18" s="213"/>
      <c r="F18" s="213"/>
    </row>
    <row r="19" spans="1:6" ht="12.75">
      <c r="A19" s="322"/>
      <c r="B19" s="323"/>
      <c r="C19" s="212"/>
      <c r="D19" s="324"/>
      <c r="E19" s="213"/>
      <c r="F19" s="213"/>
    </row>
    <row r="20" spans="1:6" ht="12.75">
      <c r="A20" s="325" t="s">
        <v>11</v>
      </c>
      <c r="B20" s="326" t="s">
        <v>190</v>
      </c>
      <c r="C20" s="212" t="s">
        <v>13</v>
      </c>
      <c r="D20" s="324">
        <v>342</v>
      </c>
      <c r="E20" s="213"/>
      <c r="F20" s="213">
        <f>+E20*$D20</f>
        <v>0</v>
      </c>
    </row>
    <row r="21" spans="1:6" ht="15" customHeight="1">
      <c r="A21" s="64"/>
      <c r="B21" s="17"/>
      <c r="C21" s="3"/>
      <c r="D21" s="68"/>
      <c r="E21" s="7"/>
      <c r="F21" s="7"/>
    </row>
    <row r="22" spans="1:6" ht="12.75">
      <c r="A22" s="325" t="s">
        <v>14</v>
      </c>
      <c r="B22" s="326" t="s">
        <v>307</v>
      </c>
      <c r="C22" s="212" t="s">
        <v>15</v>
      </c>
      <c r="D22" s="324">
        <v>17</v>
      </c>
      <c r="E22" s="213"/>
      <c r="F22" s="213">
        <f>+E22*$D22</f>
        <v>0</v>
      </c>
    </row>
    <row r="23" spans="1:6" ht="12.75">
      <c r="A23" s="64"/>
      <c r="B23" s="17"/>
      <c r="C23" s="3"/>
      <c r="D23" s="68"/>
      <c r="E23" s="7"/>
      <c r="F23" s="7"/>
    </row>
    <row r="24" spans="1:6" ht="51">
      <c r="A24" s="325" t="s">
        <v>16</v>
      </c>
      <c r="B24" s="326" t="s">
        <v>166</v>
      </c>
      <c r="C24" s="212" t="s">
        <v>18</v>
      </c>
      <c r="D24" s="324">
        <v>1</v>
      </c>
      <c r="E24" s="213"/>
      <c r="F24" s="213">
        <f>+E24*$D24</f>
        <v>0</v>
      </c>
    </row>
    <row r="25" spans="1:6" ht="12.75">
      <c r="A25" s="64"/>
      <c r="B25" s="17"/>
      <c r="C25" s="3"/>
      <c r="D25" s="68"/>
      <c r="E25" s="7"/>
      <c r="F25" s="7"/>
    </row>
    <row r="26" spans="1:6" ht="38.25">
      <c r="A26" s="325" t="s">
        <v>17</v>
      </c>
      <c r="B26" s="327" t="s">
        <v>191</v>
      </c>
      <c r="C26" s="328" t="s">
        <v>18</v>
      </c>
      <c r="D26" s="329">
        <v>1</v>
      </c>
      <c r="E26" s="330"/>
      <c r="F26" s="330">
        <f>+E26*$D26</f>
        <v>0</v>
      </c>
    </row>
    <row r="27" spans="1:6" ht="12.75">
      <c r="A27" s="325"/>
      <c r="B27" s="327"/>
      <c r="C27" s="328"/>
      <c r="D27" s="329"/>
      <c r="E27" s="330"/>
      <c r="F27" s="330"/>
    </row>
    <row r="28" spans="1:11" s="30" customFormat="1" ht="51">
      <c r="A28" s="331" t="s">
        <v>19</v>
      </c>
      <c r="B28" s="332" t="s">
        <v>78</v>
      </c>
      <c r="C28" s="333"/>
      <c r="D28" s="331"/>
      <c r="E28" s="334"/>
      <c r="F28" s="61"/>
      <c r="K28" s="42"/>
    </row>
    <row r="29" spans="1:11" s="30" customFormat="1" ht="12.75">
      <c r="A29" s="331"/>
      <c r="B29" s="332" t="s">
        <v>22</v>
      </c>
      <c r="C29" s="333" t="s">
        <v>23</v>
      </c>
      <c r="D29" s="331">
        <v>40</v>
      </c>
      <c r="E29" s="334"/>
      <c r="F29" s="61">
        <f>D29*E29</f>
        <v>0</v>
      </c>
      <c r="K29" s="42"/>
    </row>
    <row r="30" spans="1:11" s="30" customFormat="1" ht="13.5" thickBot="1">
      <c r="A30" s="331"/>
      <c r="B30" s="332" t="s">
        <v>195</v>
      </c>
      <c r="C30" s="333" t="s">
        <v>23</v>
      </c>
      <c r="D30" s="331">
        <v>20</v>
      </c>
      <c r="E30" s="334"/>
      <c r="F30" s="61">
        <f>D30*E30</f>
        <v>0</v>
      </c>
      <c r="K30" s="42"/>
    </row>
    <row r="31" spans="1:6" ht="13.5" thickTop="1">
      <c r="A31" s="325"/>
      <c r="B31" s="335" t="s">
        <v>112</v>
      </c>
      <c r="C31" s="336"/>
      <c r="D31" s="337"/>
      <c r="E31" s="337"/>
      <c r="F31" s="338">
        <f>SUM(F20:F28)</f>
        <v>0</v>
      </c>
    </row>
    <row r="32" spans="1:6" ht="12.75">
      <c r="A32" s="64"/>
      <c r="B32" s="9"/>
      <c r="C32" s="3"/>
      <c r="D32" s="7"/>
      <c r="E32" s="7"/>
      <c r="F32" s="65"/>
    </row>
    <row r="33" spans="1:6" ht="12.75">
      <c r="A33" s="339" t="s">
        <v>14</v>
      </c>
      <c r="B33" s="323" t="s">
        <v>111</v>
      </c>
      <c r="C33" s="212"/>
      <c r="D33" s="213"/>
      <c r="E33" s="213"/>
      <c r="F33" s="213"/>
    </row>
    <row r="34" spans="1:6" ht="12.75">
      <c r="A34" s="339"/>
      <c r="B34" s="323"/>
      <c r="C34" s="212"/>
      <c r="D34" s="213"/>
      <c r="E34" s="213"/>
      <c r="F34" s="213"/>
    </row>
    <row r="35" spans="1:6" ht="76.5">
      <c r="A35" s="214" t="s">
        <v>11</v>
      </c>
      <c r="B35" s="326" t="s">
        <v>167</v>
      </c>
      <c r="C35" s="212" t="s">
        <v>164</v>
      </c>
      <c r="D35" s="213">
        <v>85</v>
      </c>
      <c r="E35" s="213"/>
      <c r="F35" s="213">
        <f>+E35*$D35</f>
        <v>0</v>
      </c>
    </row>
    <row r="36" spans="1:6" ht="12.75">
      <c r="A36" s="69"/>
      <c r="B36" s="9"/>
      <c r="C36" s="3"/>
      <c r="D36" s="7"/>
      <c r="E36" s="7"/>
      <c r="F36" s="7"/>
    </row>
    <row r="37" spans="1:6" ht="25.5">
      <c r="A37" s="214" t="s">
        <v>14</v>
      </c>
      <c r="B37" s="326" t="s">
        <v>168</v>
      </c>
      <c r="C37" s="212" t="s">
        <v>13</v>
      </c>
      <c r="D37" s="213">
        <v>330</v>
      </c>
      <c r="E37" s="213"/>
      <c r="F37" s="213">
        <f>+E37*$D37</f>
        <v>0</v>
      </c>
    </row>
    <row r="38" spans="1:6" ht="12.75">
      <c r="A38" s="8"/>
      <c r="B38" s="17"/>
      <c r="C38" s="3"/>
      <c r="D38" s="7"/>
      <c r="E38" s="7"/>
      <c r="F38" s="7"/>
    </row>
    <row r="39" spans="1:6" ht="63.75">
      <c r="A39" s="214" t="s">
        <v>16</v>
      </c>
      <c r="B39" s="326" t="s">
        <v>169</v>
      </c>
      <c r="C39" s="212" t="s">
        <v>164</v>
      </c>
      <c r="D39" s="213">
        <v>330</v>
      </c>
      <c r="E39" s="213"/>
      <c r="F39" s="213">
        <f>+E39*$D39</f>
        <v>0</v>
      </c>
    </row>
    <row r="40" spans="1:6" ht="12.75">
      <c r="A40" s="8"/>
      <c r="B40" s="17"/>
      <c r="C40" s="3"/>
      <c r="D40" s="7"/>
      <c r="E40" s="7"/>
      <c r="F40" s="7"/>
    </row>
    <row r="41" spans="1:6" ht="64.5" thickBot="1">
      <c r="A41" s="340" t="s">
        <v>17</v>
      </c>
      <c r="B41" s="341" t="s">
        <v>311</v>
      </c>
      <c r="C41" s="342" t="s">
        <v>164</v>
      </c>
      <c r="D41" s="343">
        <v>170</v>
      </c>
      <c r="E41" s="343"/>
      <c r="F41" s="343">
        <f>+E41*$D41</f>
        <v>0</v>
      </c>
    </row>
    <row r="42" spans="1:6" ht="13.5" thickTop="1">
      <c r="A42" s="214"/>
      <c r="B42" s="344" t="s">
        <v>113</v>
      </c>
      <c r="C42" s="345"/>
      <c r="D42" s="346"/>
      <c r="E42" s="346"/>
      <c r="F42" s="346">
        <f>SUM(F35:F41)</f>
        <v>0</v>
      </c>
    </row>
    <row r="43" spans="1:6" ht="12.75">
      <c r="A43" s="8"/>
      <c r="B43" s="6"/>
      <c r="C43" s="3"/>
      <c r="D43" s="6"/>
      <c r="E43" s="6"/>
      <c r="F43" s="7"/>
    </row>
    <row r="44" spans="1:6" ht="12.75">
      <c r="A44" s="339" t="s">
        <v>16</v>
      </c>
      <c r="B44" s="323" t="s">
        <v>8</v>
      </c>
      <c r="C44" s="212"/>
      <c r="D44" s="347"/>
      <c r="E44" s="347"/>
      <c r="F44" s="213"/>
    </row>
    <row r="45" spans="1:6" ht="12.75">
      <c r="A45" s="339"/>
      <c r="B45" s="323"/>
      <c r="C45" s="212"/>
      <c r="D45" s="347"/>
      <c r="E45" s="347"/>
      <c r="F45" s="213"/>
    </row>
    <row r="46" spans="1:6" ht="38.25">
      <c r="A46" s="214" t="s">
        <v>11</v>
      </c>
      <c r="B46" s="326" t="s">
        <v>170</v>
      </c>
      <c r="C46" s="212" t="s">
        <v>165</v>
      </c>
      <c r="D46" s="213">
        <v>10</v>
      </c>
      <c r="E46" s="213"/>
      <c r="F46" s="213">
        <f>D46*E46</f>
        <v>0</v>
      </c>
    </row>
    <row r="47" spans="1:6" ht="12.75">
      <c r="A47" s="69"/>
      <c r="B47" s="9"/>
      <c r="C47" s="3"/>
      <c r="D47" s="6"/>
      <c r="E47" s="6"/>
      <c r="F47" s="7"/>
    </row>
    <row r="48" spans="1:6" ht="63.75">
      <c r="A48" s="214" t="s">
        <v>14</v>
      </c>
      <c r="B48" s="348" t="s">
        <v>114</v>
      </c>
      <c r="C48" s="212"/>
      <c r="D48" s="213">
        <v>325</v>
      </c>
      <c r="E48" s="213"/>
      <c r="F48" s="213"/>
    </row>
    <row r="49" spans="1:6" ht="14.25">
      <c r="A49" s="214"/>
      <c r="B49" s="348" t="s">
        <v>115</v>
      </c>
      <c r="C49" s="212" t="s">
        <v>165</v>
      </c>
      <c r="D49" s="349">
        <f>D48*0.6</f>
        <v>195</v>
      </c>
      <c r="E49" s="213"/>
      <c r="F49" s="213">
        <f>D49*E49</f>
        <v>0</v>
      </c>
    </row>
    <row r="50" spans="1:6" ht="14.25">
      <c r="A50" s="214"/>
      <c r="B50" s="348" t="s">
        <v>116</v>
      </c>
      <c r="C50" s="212" t="s">
        <v>165</v>
      </c>
      <c r="D50" s="349">
        <f>D48*0.3</f>
        <v>97.5</v>
      </c>
      <c r="E50" s="213"/>
      <c r="F50" s="213">
        <f>D50*E50</f>
        <v>0</v>
      </c>
    </row>
    <row r="51" spans="1:6" ht="14.25">
      <c r="A51" s="214"/>
      <c r="B51" s="348" t="s">
        <v>117</v>
      </c>
      <c r="C51" s="212" t="s">
        <v>165</v>
      </c>
      <c r="D51" s="349">
        <f>D48*0.1</f>
        <v>32.5</v>
      </c>
      <c r="E51" s="213"/>
      <c r="F51" s="213">
        <f>D51*E51</f>
        <v>0</v>
      </c>
    </row>
    <row r="52" spans="1:6" ht="12.75">
      <c r="A52" s="8"/>
      <c r="B52" s="66"/>
      <c r="C52" s="3"/>
      <c r="D52" s="7"/>
      <c r="E52" s="7"/>
      <c r="F52" s="7"/>
    </row>
    <row r="53" spans="1:6" ht="38.25">
      <c r="A53" s="214" t="s">
        <v>16</v>
      </c>
      <c r="B53" s="348" t="s">
        <v>118</v>
      </c>
      <c r="C53" s="212"/>
      <c r="D53" s="349">
        <v>520</v>
      </c>
      <c r="E53" s="350"/>
      <c r="F53" s="350"/>
    </row>
    <row r="54" spans="1:6" ht="14.25">
      <c r="A54" s="214"/>
      <c r="B54" s="348" t="s">
        <v>115</v>
      </c>
      <c r="C54" s="212" t="s">
        <v>165</v>
      </c>
      <c r="D54" s="349">
        <f>D53*0.6</f>
        <v>312</v>
      </c>
      <c r="E54" s="350"/>
      <c r="F54" s="213">
        <f>D54*E54</f>
        <v>0</v>
      </c>
    </row>
    <row r="55" spans="1:6" ht="14.25">
      <c r="A55" s="214"/>
      <c r="B55" s="348" t="s">
        <v>116</v>
      </c>
      <c r="C55" s="212" t="s">
        <v>165</v>
      </c>
      <c r="D55" s="349">
        <f>D53*0.3</f>
        <v>156</v>
      </c>
      <c r="E55" s="213"/>
      <c r="F55" s="213">
        <f>D55*E55</f>
        <v>0</v>
      </c>
    </row>
    <row r="56" spans="1:6" ht="14.25">
      <c r="A56" s="214"/>
      <c r="B56" s="348" t="s">
        <v>117</v>
      </c>
      <c r="C56" s="212" t="s">
        <v>165</v>
      </c>
      <c r="D56" s="349">
        <f>D53*0.1</f>
        <v>52</v>
      </c>
      <c r="E56" s="213"/>
      <c r="F56" s="213">
        <f>D56*E56</f>
        <v>0</v>
      </c>
    </row>
    <row r="57" spans="1:6" ht="12.75">
      <c r="A57" s="8"/>
      <c r="B57" s="66"/>
      <c r="C57" s="3"/>
      <c r="D57" s="4"/>
      <c r="E57" s="7"/>
      <c r="F57" s="7"/>
    </row>
    <row r="58" spans="1:6" ht="51">
      <c r="A58" s="214" t="s">
        <v>17</v>
      </c>
      <c r="B58" s="348" t="s">
        <v>119</v>
      </c>
      <c r="C58" s="212" t="s">
        <v>120</v>
      </c>
      <c r="D58" s="349">
        <v>165</v>
      </c>
      <c r="E58" s="213"/>
      <c r="F58" s="213">
        <f>D58*E58</f>
        <v>0</v>
      </c>
    </row>
    <row r="59" spans="1:6" ht="12.75">
      <c r="A59" s="214"/>
      <c r="B59" s="348"/>
      <c r="C59" s="212"/>
      <c r="D59" s="349"/>
      <c r="E59" s="213"/>
      <c r="F59" s="213"/>
    </row>
    <row r="60" spans="1:6" ht="14.25">
      <c r="A60" s="214" t="s">
        <v>19</v>
      </c>
      <c r="B60" s="348" t="s">
        <v>312</v>
      </c>
      <c r="C60" s="212" t="s">
        <v>164</v>
      </c>
      <c r="D60" s="213">
        <v>330</v>
      </c>
      <c r="E60" s="213"/>
      <c r="F60" s="213">
        <f>D60*E60</f>
        <v>0</v>
      </c>
    </row>
    <row r="61" spans="1:6" ht="12.75">
      <c r="A61" s="8"/>
      <c r="B61" s="66"/>
      <c r="C61" s="3"/>
      <c r="D61" s="7"/>
      <c r="E61" s="7"/>
      <c r="F61" s="7"/>
    </row>
    <row r="62" spans="1:6" ht="38.25">
      <c r="A62" s="214" t="s">
        <v>20</v>
      </c>
      <c r="B62" s="348" t="s">
        <v>171</v>
      </c>
      <c r="C62" s="212" t="s">
        <v>165</v>
      </c>
      <c r="D62" s="213">
        <v>140</v>
      </c>
      <c r="E62" s="213"/>
      <c r="F62" s="213">
        <f>D62*E62</f>
        <v>0</v>
      </c>
    </row>
    <row r="63" spans="1:6" ht="12.75">
      <c r="A63" s="214"/>
      <c r="B63" s="348"/>
      <c r="C63" s="325"/>
      <c r="D63" s="350"/>
      <c r="E63" s="350"/>
      <c r="F63" s="213"/>
    </row>
    <row r="64" spans="1:6" ht="25.5">
      <c r="A64" s="214" t="s">
        <v>21</v>
      </c>
      <c r="B64" s="326" t="s">
        <v>172</v>
      </c>
      <c r="C64" s="212" t="s">
        <v>165</v>
      </c>
      <c r="D64" s="349">
        <v>550</v>
      </c>
      <c r="E64" s="349"/>
      <c r="F64" s="213">
        <f>D64*E64</f>
        <v>0</v>
      </c>
    </row>
    <row r="65" spans="1:6" ht="12.75">
      <c r="A65" s="8"/>
      <c r="B65" s="66"/>
      <c r="C65" s="64"/>
      <c r="D65" s="67"/>
      <c r="E65" s="67"/>
      <c r="F65" s="67"/>
    </row>
    <row r="66" spans="1:6" ht="63.75">
      <c r="A66" s="214" t="s">
        <v>24</v>
      </c>
      <c r="B66" s="326" t="s">
        <v>173</v>
      </c>
      <c r="C66" s="212" t="s">
        <v>165</v>
      </c>
      <c r="D66" s="213">
        <v>68</v>
      </c>
      <c r="E66" s="213"/>
      <c r="F66" s="213">
        <f>D66*E66</f>
        <v>0</v>
      </c>
    </row>
    <row r="67" spans="1:6" ht="12.75">
      <c r="A67" s="8"/>
      <c r="B67" s="66"/>
      <c r="C67" s="64"/>
      <c r="D67" s="67"/>
      <c r="E67" s="67"/>
      <c r="F67" s="67"/>
    </row>
    <row r="68" spans="1:6" ht="51">
      <c r="A68" s="214" t="s">
        <v>25</v>
      </c>
      <c r="B68" s="326" t="s">
        <v>174</v>
      </c>
      <c r="C68" s="212" t="s">
        <v>165</v>
      </c>
      <c r="D68" s="213">
        <v>86</v>
      </c>
      <c r="E68" s="213"/>
      <c r="F68" s="213">
        <f>D68*E68</f>
        <v>0</v>
      </c>
    </row>
    <row r="69" spans="1:6" ht="12.75">
      <c r="A69" s="8"/>
      <c r="B69" s="17"/>
      <c r="C69" s="3"/>
      <c r="D69" s="7"/>
      <c r="E69" s="7"/>
      <c r="F69" s="7"/>
    </row>
    <row r="70" spans="1:6" ht="38.25">
      <c r="A70" s="214" t="s">
        <v>26</v>
      </c>
      <c r="B70" s="326" t="s">
        <v>175</v>
      </c>
      <c r="C70" s="212" t="s">
        <v>165</v>
      </c>
      <c r="D70" s="213">
        <v>5</v>
      </c>
      <c r="E70" s="213"/>
      <c r="F70" s="213">
        <f>D70*E70</f>
        <v>0</v>
      </c>
    </row>
    <row r="71" spans="1:6" ht="12.75">
      <c r="A71" s="8"/>
      <c r="B71" s="17"/>
      <c r="C71" s="3"/>
      <c r="D71" s="7"/>
      <c r="E71" s="7"/>
      <c r="F71" s="7"/>
    </row>
    <row r="72" spans="1:6" ht="51">
      <c r="A72" s="214" t="s">
        <v>27</v>
      </c>
      <c r="B72" s="348" t="s">
        <v>176</v>
      </c>
      <c r="C72" s="212" t="s">
        <v>165</v>
      </c>
      <c r="D72" s="213">
        <v>10</v>
      </c>
      <c r="E72" s="213"/>
      <c r="F72" s="213">
        <f>D72*E72</f>
        <v>0</v>
      </c>
    </row>
    <row r="73" spans="1:6" ht="13.5" thickBot="1">
      <c r="A73" s="8"/>
      <c r="B73" s="66"/>
      <c r="C73" s="3"/>
      <c r="D73" s="7"/>
      <c r="E73" s="7"/>
      <c r="F73" s="7"/>
    </row>
    <row r="74" spans="1:6" ht="13.5" thickTop="1">
      <c r="A74" s="351"/>
      <c r="B74" s="335" t="s">
        <v>28</v>
      </c>
      <c r="C74" s="336"/>
      <c r="D74" s="337"/>
      <c r="E74" s="337"/>
      <c r="F74" s="338">
        <f>SUM(F46:F73)</f>
        <v>0</v>
      </c>
    </row>
    <row r="75" spans="1:6" ht="12.75">
      <c r="A75" s="8"/>
      <c r="B75" s="9"/>
      <c r="C75" s="3"/>
      <c r="D75" s="7"/>
      <c r="E75" s="7"/>
      <c r="F75" s="7"/>
    </row>
    <row r="76" spans="1:6" ht="25.5">
      <c r="A76" s="339" t="s">
        <v>17</v>
      </c>
      <c r="B76" s="323" t="s">
        <v>33</v>
      </c>
      <c r="C76" s="212"/>
      <c r="D76" s="213"/>
      <c r="E76" s="213"/>
      <c r="F76" s="213"/>
    </row>
    <row r="77" spans="1:6" ht="12.75">
      <c r="A77" s="339"/>
      <c r="B77" s="323"/>
      <c r="C77" s="212"/>
      <c r="D77" s="213"/>
      <c r="E77" s="213"/>
      <c r="F77" s="213"/>
    </row>
    <row r="78" spans="1:6" ht="12.75">
      <c r="A78" s="339" t="s">
        <v>182</v>
      </c>
      <c r="B78" s="323" t="s">
        <v>121</v>
      </c>
      <c r="C78" s="212"/>
      <c r="D78" s="213"/>
      <c r="E78" s="213"/>
      <c r="F78" s="213"/>
    </row>
    <row r="79" spans="1:6" ht="63.75">
      <c r="A79" s="214" t="s">
        <v>11</v>
      </c>
      <c r="B79" s="348" t="s">
        <v>177</v>
      </c>
      <c r="C79" s="212" t="s">
        <v>13</v>
      </c>
      <c r="D79" s="213">
        <v>196</v>
      </c>
      <c r="E79" s="213"/>
      <c r="F79" s="213">
        <f>E79*D79</f>
        <v>0</v>
      </c>
    </row>
    <row r="80" spans="1:6" ht="12.75">
      <c r="A80" s="214"/>
      <c r="B80" s="348"/>
      <c r="C80" s="212"/>
      <c r="D80" s="213"/>
      <c r="E80" s="213"/>
      <c r="F80" s="213"/>
    </row>
    <row r="81" spans="1:6" ht="63.75">
      <c r="A81" s="214" t="s">
        <v>14</v>
      </c>
      <c r="B81" s="348" t="s">
        <v>178</v>
      </c>
      <c r="C81" s="212" t="s">
        <v>13</v>
      </c>
      <c r="D81" s="213">
        <v>147</v>
      </c>
      <c r="E81" s="213"/>
      <c r="F81" s="213">
        <f>E81*D81</f>
        <v>0</v>
      </c>
    </row>
    <row r="82" spans="1:6" ht="12.75">
      <c r="A82" s="214"/>
      <c r="B82" s="348"/>
      <c r="C82" s="212"/>
      <c r="D82" s="213"/>
      <c r="E82" s="213"/>
      <c r="F82" s="213"/>
    </row>
    <row r="83" spans="1:6" ht="63.75">
      <c r="A83" s="214" t="s">
        <v>16</v>
      </c>
      <c r="B83" s="348" t="s">
        <v>179</v>
      </c>
      <c r="C83" s="212" t="s">
        <v>13</v>
      </c>
      <c r="D83" s="213">
        <v>17</v>
      </c>
      <c r="E83" s="213"/>
      <c r="F83" s="213">
        <f>E83*D83</f>
        <v>0</v>
      </c>
    </row>
    <row r="84" spans="1:6" ht="12.75">
      <c r="A84" s="214"/>
      <c r="B84" s="348"/>
      <c r="C84" s="212"/>
      <c r="D84" s="213"/>
      <c r="E84" s="213"/>
      <c r="F84" s="213"/>
    </row>
    <row r="85" spans="1:6" ht="63.75">
      <c r="A85" s="352" t="s">
        <v>17</v>
      </c>
      <c r="B85" s="407" t="s">
        <v>326</v>
      </c>
      <c r="C85" s="212" t="s">
        <v>13</v>
      </c>
      <c r="D85" s="213">
        <v>4</v>
      </c>
      <c r="E85" s="213"/>
      <c r="F85" s="213">
        <f>E85*D85</f>
        <v>0</v>
      </c>
    </row>
    <row r="86" spans="1:6" ht="12.75">
      <c r="A86" s="352"/>
      <c r="B86" s="326"/>
      <c r="C86" s="212"/>
      <c r="D86" s="213"/>
      <c r="E86" s="213"/>
      <c r="F86" s="213"/>
    </row>
    <row r="87" spans="1:6" ht="54">
      <c r="A87" s="352" t="s">
        <v>19</v>
      </c>
      <c r="B87" s="326" t="s">
        <v>180</v>
      </c>
      <c r="C87" s="212" t="s">
        <v>13</v>
      </c>
      <c r="D87" s="213">
        <v>5</v>
      </c>
      <c r="E87" s="213"/>
      <c r="F87" s="213">
        <f>E87*D87</f>
        <v>0</v>
      </c>
    </row>
    <row r="88" spans="1:6" ht="12.75">
      <c r="A88" s="214"/>
      <c r="B88" s="348"/>
      <c r="C88" s="353"/>
      <c r="D88" s="213"/>
      <c r="E88" s="213"/>
      <c r="F88" s="213"/>
    </row>
    <row r="89" spans="1:6" ht="12.75">
      <c r="A89" s="339" t="s">
        <v>181</v>
      </c>
      <c r="B89" s="323" t="s">
        <v>122</v>
      </c>
      <c r="C89" s="212"/>
      <c r="D89" s="213"/>
      <c r="E89" s="213"/>
      <c r="F89" s="213"/>
    </row>
    <row r="90" spans="1:6" ht="12.75">
      <c r="A90" s="339"/>
      <c r="B90" s="419"/>
      <c r="C90" s="411"/>
      <c r="D90" s="411"/>
      <c r="E90" s="411"/>
      <c r="F90" s="411"/>
    </row>
    <row r="91" spans="1:6" ht="12.75">
      <c r="A91" s="214" t="s">
        <v>11</v>
      </c>
      <c r="B91" s="354" t="s">
        <v>123</v>
      </c>
      <c r="C91" s="212" t="s">
        <v>15</v>
      </c>
      <c r="D91" s="213">
        <v>2</v>
      </c>
      <c r="E91" s="213"/>
      <c r="F91" s="213">
        <f aca="true" t="shared" si="0" ref="F91:F127">E91*D91</f>
        <v>0</v>
      </c>
    </row>
    <row r="92" spans="1:6" ht="12.75">
      <c r="A92" s="214" t="s">
        <v>14</v>
      </c>
      <c r="B92" s="354" t="s">
        <v>124</v>
      </c>
      <c r="C92" s="212" t="s">
        <v>15</v>
      </c>
      <c r="D92" s="213">
        <v>2</v>
      </c>
      <c r="E92" s="213"/>
      <c r="F92" s="213">
        <f t="shared" si="0"/>
        <v>0</v>
      </c>
    </row>
    <row r="93" spans="1:6" ht="12.75">
      <c r="A93" s="214" t="s">
        <v>16</v>
      </c>
      <c r="B93" s="354" t="s">
        <v>125</v>
      </c>
      <c r="C93" s="212" t="s">
        <v>15</v>
      </c>
      <c r="D93" s="213">
        <v>1</v>
      </c>
      <c r="E93" s="213"/>
      <c r="F93" s="213">
        <f t="shared" si="0"/>
        <v>0</v>
      </c>
    </row>
    <row r="94" spans="1:6" ht="12.75">
      <c r="A94" s="214" t="s">
        <v>17</v>
      </c>
      <c r="B94" s="354" t="s">
        <v>126</v>
      </c>
      <c r="C94" s="212" t="s">
        <v>15</v>
      </c>
      <c r="D94" s="213">
        <v>1</v>
      </c>
      <c r="E94" s="213"/>
      <c r="F94" s="213">
        <f t="shared" si="0"/>
        <v>0</v>
      </c>
    </row>
    <row r="95" spans="1:6" ht="12.75">
      <c r="A95" s="214" t="s">
        <v>19</v>
      </c>
      <c r="B95" s="354" t="s">
        <v>127</v>
      </c>
      <c r="C95" s="212" t="s">
        <v>15</v>
      </c>
      <c r="D95" s="213">
        <v>1</v>
      </c>
      <c r="E95" s="213"/>
      <c r="F95" s="213">
        <f t="shared" si="0"/>
        <v>0</v>
      </c>
    </row>
    <row r="96" spans="1:6" ht="12.75">
      <c r="A96" s="214" t="s">
        <v>20</v>
      </c>
      <c r="B96" s="354" t="s">
        <v>128</v>
      </c>
      <c r="C96" s="212" t="s">
        <v>15</v>
      </c>
      <c r="D96" s="213">
        <v>6</v>
      </c>
      <c r="E96" s="213"/>
      <c r="F96" s="213">
        <f t="shared" si="0"/>
        <v>0</v>
      </c>
    </row>
    <row r="97" spans="1:6" ht="12.75">
      <c r="A97" s="214" t="s">
        <v>21</v>
      </c>
      <c r="B97" s="354" t="s">
        <v>129</v>
      </c>
      <c r="C97" s="212" t="s">
        <v>15</v>
      </c>
      <c r="D97" s="213">
        <v>1</v>
      </c>
      <c r="E97" s="213"/>
      <c r="F97" s="213">
        <f t="shared" si="0"/>
        <v>0</v>
      </c>
    </row>
    <row r="98" spans="1:6" ht="12.75">
      <c r="A98" s="214" t="s">
        <v>24</v>
      </c>
      <c r="B98" s="354" t="s">
        <v>130</v>
      </c>
      <c r="C98" s="212" t="s">
        <v>15</v>
      </c>
      <c r="D98" s="213">
        <v>4</v>
      </c>
      <c r="E98" s="213"/>
      <c r="F98" s="213">
        <f t="shared" si="0"/>
        <v>0</v>
      </c>
    </row>
    <row r="99" spans="1:6" ht="12.75">
      <c r="A99" s="214" t="s">
        <v>25</v>
      </c>
      <c r="B99" s="354" t="s">
        <v>131</v>
      </c>
      <c r="C99" s="212" t="s">
        <v>15</v>
      </c>
      <c r="D99" s="213">
        <v>1</v>
      </c>
      <c r="E99" s="213"/>
      <c r="F99" s="213">
        <f>E99*D99</f>
        <v>0</v>
      </c>
    </row>
    <row r="100" spans="1:6" ht="12.75">
      <c r="A100" s="214" t="s">
        <v>26</v>
      </c>
      <c r="B100" s="354" t="s">
        <v>132</v>
      </c>
      <c r="C100" s="212" t="s">
        <v>15</v>
      </c>
      <c r="D100" s="213">
        <v>1</v>
      </c>
      <c r="E100" s="213"/>
      <c r="F100" s="213">
        <f t="shared" si="0"/>
        <v>0</v>
      </c>
    </row>
    <row r="101" spans="1:6" ht="12.75">
      <c r="A101" s="214" t="s">
        <v>27</v>
      </c>
      <c r="B101" s="354" t="s">
        <v>133</v>
      </c>
      <c r="C101" s="212" t="s">
        <v>15</v>
      </c>
      <c r="D101" s="213">
        <v>1</v>
      </c>
      <c r="E101" s="213"/>
      <c r="F101" s="213">
        <f t="shared" si="0"/>
        <v>0</v>
      </c>
    </row>
    <row r="102" spans="1:6" ht="12.75">
      <c r="A102" s="214" t="s">
        <v>39</v>
      </c>
      <c r="B102" s="354" t="s">
        <v>134</v>
      </c>
      <c r="C102" s="212" t="s">
        <v>15</v>
      </c>
      <c r="D102" s="213">
        <v>2</v>
      </c>
      <c r="E102" s="213"/>
      <c r="F102" s="213">
        <f t="shared" si="0"/>
        <v>0</v>
      </c>
    </row>
    <row r="103" spans="1:6" ht="12.75">
      <c r="A103" s="214" t="s">
        <v>40</v>
      </c>
      <c r="B103" s="354" t="s">
        <v>135</v>
      </c>
      <c r="C103" s="212" t="s">
        <v>15</v>
      </c>
      <c r="D103" s="213">
        <v>1</v>
      </c>
      <c r="E103" s="213"/>
      <c r="F103" s="213">
        <f t="shared" si="0"/>
        <v>0</v>
      </c>
    </row>
    <row r="104" spans="1:6" ht="12.75">
      <c r="A104" s="214" t="s">
        <v>41</v>
      </c>
      <c r="B104" s="354" t="s">
        <v>136</v>
      </c>
      <c r="C104" s="212" t="s">
        <v>15</v>
      </c>
      <c r="D104" s="213">
        <v>1</v>
      </c>
      <c r="E104" s="213"/>
      <c r="F104" s="213">
        <f>E104*D104</f>
        <v>0</v>
      </c>
    </row>
    <row r="105" spans="1:6" ht="12.75">
      <c r="A105" s="214" t="s">
        <v>42</v>
      </c>
      <c r="B105" s="354" t="s">
        <v>137</v>
      </c>
      <c r="C105" s="212" t="s">
        <v>15</v>
      </c>
      <c r="D105" s="213">
        <v>1</v>
      </c>
      <c r="E105" s="213"/>
      <c r="F105" s="213">
        <f>E105*D105</f>
        <v>0</v>
      </c>
    </row>
    <row r="106" spans="1:6" ht="12.75">
      <c r="A106" s="214" t="s">
        <v>48</v>
      </c>
      <c r="B106" s="354" t="s">
        <v>138</v>
      </c>
      <c r="C106" s="212" t="s">
        <v>15</v>
      </c>
      <c r="D106" s="213">
        <v>1</v>
      </c>
      <c r="E106" s="213"/>
      <c r="F106" s="213">
        <f>E106*D106</f>
        <v>0</v>
      </c>
    </row>
    <row r="107" spans="1:6" ht="12.75">
      <c r="A107" s="214" t="s">
        <v>49</v>
      </c>
      <c r="B107" s="354" t="s">
        <v>139</v>
      </c>
      <c r="C107" s="212" t="s">
        <v>15</v>
      </c>
      <c r="D107" s="213">
        <v>1</v>
      </c>
      <c r="E107" s="213"/>
      <c r="F107" s="213">
        <f t="shared" si="0"/>
        <v>0</v>
      </c>
    </row>
    <row r="108" spans="1:6" ht="12.75">
      <c r="A108" s="214" t="s">
        <v>50</v>
      </c>
      <c r="B108" s="354" t="s">
        <v>140</v>
      </c>
      <c r="C108" s="212" t="s">
        <v>15</v>
      </c>
      <c r="D108" s="213">
        <v>1</v>
      </c>
      <c r="E108" s="213"/>
      <c r="F108" s="213">
        <f t="shared" si="0"/>
        <v>0</v>
      </c>
    </row>
    <row r="109" spans="1:6" ht="12.75">
      <c r="A109" s="214" t="s">
        <v>51</v>
      </c>
      <c r="B109" s="354" t="s">
        <v>141</v>
      </c>
      <c r="C109" s="212" t="s">
        <v>15</v>
      </c>
      <c r="D109" s="213">
        <v>3</v>
      </c>
      <c r="E109" s="213"/>
      <c r="F109" s="213">
        <f t="shared" si="0"/>
        <v>0</v>
      </c>
    </row>
    <row r="110" spans="1:6" ht="12.75">
      <c r="A110" s="214" t="s">
        <v>52</v>
      </c>
      <c r="B110" s="354" t="s">
        <v>142</v>
      </c>
      <c r="C110" s="212" t="s">
        <v>15</v>
      </c>
      <c r="D110" s="213">
        <v>4</v>
      </c>
      <c r="E110" s="213"/>
      <c r="F110" s="213">
        <f t="shared" si="0"/>
        <v>0</v>
      </c>
    </row>
    <row r="111" spans="1:6" ht="12.75">
      <c r="A111" s="214" t="s">
        <v>53</v>
      </c>
      <c r="B111" s="354" t="s">
        <v>143</v>
      </c>
      <c r="C111" s="212" t="s">
        <v>15</v>
      </c>
      <c r="D111" s="213">
        <v>2</v>
      </c>
      <c r="E111" s="213"/>
      <c r="F111" s="213">
        <f t="shared" si="0"/>
        <v>0</v>
      </c>
    </row>
    <row r="112" spans="1:6" ht="12.75">
      <c r="A112" s="214" t="s">
        <v>54</v>
      </c>
      <c r="B112" s="354" t="s">
        <v>144</v>
      </c>
      <c r="C112" s="212" t="s">
        <v>15</v>
      </c>
      <c r="D112" s="213">
        <v>1</v>
      </c>
      <c r="E112" s="213"/>
      <c r="F112" s="213">
        <f>E112*D112</f>
        <v>0</v>
      </c>
    </row>
    <row r="113" spans="1:6" ht="12.75">
      <c r="A113" s="214" t="s">
        <v>55</v>
      </c>
      <c r="B113" s="354" t="s">
        <v>145</v>
      </c>
      <c r="C113" s="212" t="s">
        <v>15</v>
      </c>
      <c r="D113" s="213">
        <v>1</v>
      </c>
      <c r="E113" s="213"/>
      <c r="F113" s="213">
        <f>E113*D113</f>
        <v>0</v>
      </c>
    </row>
    <row r="114" spans="1:6" ht="12.75">
      <c r="A114" s="214" t="s">
        <v>56</v>
      </c>
      <c r="B114" s="354" t="s">
        <v>146</v>
      </c>
      <c r="C114" s="212" t="s">
        <v>15</v>
      </c>
      <c r="D114" s="213">
        <v>1</v>
      </c>
      <c r="E114" s="213"/>
      <c r="F114" s="213">
        <f>E114*D114</f>
        <v>0</v>
      </c>
    </row>
    <row r="115" spans="1:6" ht="12.75">
      <c r="A115" s="214" t="s">
        <v>147</v>
      </c>
      <c r="B115" s="354" t="s">
        <v>148</v>
      </c>
      <c r="C115" s="212" t="s">
        <v>15</v>
      </c>
      <c r="D115" s="213">
        <v>1</v>
      </c>
      <c r="E115" s="213"/>
      <c r="F115" s="213">
        <f>E115*D115</f>
        <v>0</v>
      </c>
    </row>
    <row r="116" spans="1:6" ht="12.75">
      <c r="A116" s="214" t="s">
        <v>149</v>
      </c>
      <c r="B116" s="354" t="s">
        <v>150</v>
      </c>
      <c r="C116" s="212" t="s">
        <v>15</v>
      </c>
      <c r="D116" s="213">
        <v>1</v>
      </c>
      <c r="E116" s="213"/>
      <c r="F116" s="213">
        <f>E116*D116</f>
        <v>0</v>
      </c>
    </row>
    <row r="117" spans="1:6" ht="12.75">
      <c r="A117" s="214"/>
      <c r="B117" s="354"/>
      <c r="C117" s="212"/>
      <c r="D117" s="213"/>
      <c r="E117" s="213"/>
      <c r="F117" s="213"/>
    </row>
    <row r="118" spans="1:6" ht="12.75">
      <c r="A118" s="339" t="s">
        <v>183</v>
      </c>
      <c r="B118" s="323" t="s">
        <v>151</v>
      </c>
      <c r="C118" s="212"/>
      <c r="D118" s="213"/>
      <c r="E118" s="213"/>
      <c r="F118" s="213"/>
    </row>
    <row r="119" spans="1:6" ht="12.75">
      <c r="A119" s="214"/>
      <c r="B119" s="354"/>
      <c r="C119" s="212"/>
      <c r="D119" s="213"/>
      <c r="E119" s="213"/>
      <c r="F119" s="213"/>
    </row>
    <row r="120" spans="1:6" ht="12.75">
      <c r="A120" s="214" t="s">
        <v>11</v>
      </c>
      <c r="B120" s="354" t="s">
        <v>152</v>
      </c>
      <c r="C120" s="212" t="s">
        <v>15</v>
      </c>
      <c r="D120" s="213">
        <v>1</v>
      </c>
      <c r="E120" s="213"/>
      <c r="F120" s="213">
        <f t="shared" si="0"/>
        <v>0</v>
      </c>
    </row>
    <row r="121" spans="1:6" ht="12.75">
      <c r="A121" s="214" t="s">
        <v>14</v>
      </c>
      <c r="B121" s="354" t="s">
        <v>153</v>
      </c>
      <c r="C121" s="212" t="s">
        <v>15</v>
      </c>
      <c r="D121" s="213">
        <v>1</v>
      </c>
      <c r="E121" s="213"/>
      <c r="F121" s="213">
        <f t="shared" si="0"/>
        <v>0</v>
      </c>
    </row>
    <row r="122" spans="1:6" ht="12.75">
      <c r="A122" s="214" t="s">
        <v>16</v>
      </c>
      <c r="B122" s="354" t="s">
        <v>154</v>
      </c>
      <c r="C122" s="212" t="s">
        <v>15</v>
      </c>
      <c r="D122" s="213">
        <v>4</v>
      </c>
      <c r="E122" s="213"/>
      <c r="F122" s="213">
        <f t="shared" si="0"/>
        <v>0</v>
      </c>
    </row>
    <row r="123" spans="1:6" ht="12.75">
      <c r="A123" s="214" t="s">
        <v>17</v>
      </c>
      <c r="B123" s="354" t="s">
        <v>155</v>
      </c>
      <c r="C123" s="212" t="s">
        <v>15</v>
      </c>
      <c r="D123" s="213">
        <v>1</v>
      </c>
      <c r="E123" s="213"/>
      <c r="F123" s="213">
        <f t="shared" si="0"/>
        <v>0</v>
      </c>
    </row>
    <row r="124" spans="1:6" ht="12.75">
      <c r="A124" s="214" t="s">
        <v>19</v>
      </c>
      <c r="B124" s="354" t="s">
        <v>156</v>
      </c>
      <c r="C124" s="212" t="s">
        <v>15</v>
      </c>
      <c r="D124" s="213">
        <v>1</v>
      </c>
      <c r="E124" s="213"/>
      <c r="F124" s="213">
        <f t="shared" si="0"/>
        <v>0</v>
      </c>
    </row>
    <row r="125" spans="1:6" ht="12.75">
      <c r="A125" s="214" t="s">
        <v>20</v>
      </c>
      <c r="B125" s="354" t="s">
        <v>157</v>
      </c>
      <c r="C125" s="212" t="s">
        <v>15</v>
      </c>
      <c r="D125" s="213">
        <v>3</v>
      </c>
      <c r="E125" s="213"/>
      <c r="F125" s="213">
        <f t="shared" si="0"/>
        <v>0</v>
      </c>
    </row>
    <row r="126" spans="1:6" ht="12.75">
      <c r="A126" s="214" t="s">
        <v>21</v>
      </c>
      <c r="B126" s="354" t="s">
        <v>158</v>
      </c>
      <c r="C126" s="212" t="s">
        <v>15</v>
      </c>
      <c r="D126" s="213">
        <v>1</v>
      </c>
      <c r="E126" s="213"/>
      <c r="F126" s="213">
        <f t="shared" si="0"/>
        <v>0</v>
      </c>
    </row>
    <row r="127" spans="1:6" ht="12.75">
      <c r="A127" s="214" t="s">
        <v>24</v>
      </c>
      <c r="B127" s="354" t="s">
        <v>163</v>
      </c>
      <c r="C127" s="212" t="s">
        <v>15</v>
      </c>
      <c r="D127" s="213">
        <v>7</v>
      </c>
      <c r="E127" s="213"/>
      <c r="F127" s="213">
        <f t="shared" si="0"/>
        <v>0</v>
      </c>
    </row>
    <row r="128" spans="1:6" ht="12.75">
      <c r="A128" s="214" t="s">
        <v>25</v>
      </c>
      <c r="B128" s="354" t="s">
        <v>159</v>
      </c>
      <c r="C128" s="212" t="s">
        <v>15</v>
      </c>
      <c r="D128" s="213">
        <v>1</v>
      </c>
      <c r="E128" s="213"/>
      <c r="F128" s="213">
        <f>E128*D128</f>
        <v>0</v>
      </c>
    </row>
    <row r="129" spans="1:6" ht="12.75">
      <c r="A129" s="214"/>
      <c r="B129" s="354" t="s">
        <v>160</v>
      </c>
      <c r="C129" s="212" t="s">
        <v>15</v>
      </c>
      <c r="D129" s="213">
        <v>1</v>
      </c>
      <c r="E129" s="213"/>
      <c r="F129" s="213">
        <f>E129*D129</f>
        <v>0</v>
      </c>
    </row>
    <row r="130" spans="1:6" ht="13.5" thickBot="1">
      <c r="A130" s="214" t="s">
        <v>26</v>
      </c>
      <c r="B130" s="355" t="s">
        <v>161</v>
      </c>
      <c r="C130" s="342" t="s">
        <v>15</v>
      </c>
      <c r="D130" s="343">
        <v>8</v>
      </c>
      <c r="E130" s="343"/>
      <c r="F130" s="343">
        <f>E130*D130</f>
        <v>0</v>
      </c>
    </row>
    <row r="131" spans="1:6" ht="26.25" thickTop="1">
      <c r="A131" s="214"/>
      <c r="B131" s="323" t="s">
        <v>162</v>
      </c>
      <c r="C131" s="212"/>
      <c r="D131" s="213"/>
      <c r="E131" s="213"/>
      <c r="F131" s="346">
        <f>SUM(F79:F130)</f>
        <v>0</v>
      </c>
    </row>
    <row r="132" spans="1:6" ht="12.75">
      <c r="A132" s="8"/>
      <c r="B132" s="9"/>
      <c r="C132" s="3"/>
      <c r="D132" s="7"/>
      <c r="E132" s="7"/>
      <c r="F132" s="65"/>
    </row>
    <row r="133" spans="1:6" ht="12.75">
      <c r="A133" s="339" t="s">
        <v>19</v>
      </c>
      <c r="B133" s="323" t="s">
        <v>9</v>
      </c>
      <c r="C133" s="212"/>
      <c r="D133" s="213"/>
      <c r="E133" s="213"/>
      <c r="F133" s="213"/>
    </row>
    <row r="134" spans="1:6" ht="12.75">
      <c r="A134" s="339"/>
      <c r="B134" s="323"/>
      <c r="C134" s="212"/>
      <c r="D134" s="213"/>
      <c r="E134" s="213"/>
      <c r="F134" s="213"/>
    </row>
    <row r="135" spans="1:6" ht="38.25">
      <c r="A135" s="214" t="s">
        <v>11</v>
      </c>
      <c r="B135" s="326" t="s">
        <v>34</v>
      </c>
      <c r="C135" s="212" t="s">
        <v>15</v>
      </c>
      <c r="D135" s="213">
        <v>8</v>
      </c>
      <c r="E135" s="213"/>
      <c r="F135" s="213">
        <f>+E135*$D135</f>
        <v>0</v>
      </c>
    </row>
    <row r="136" spans="1:6" ht="12.75">
      <c r="A136" s="214"/>
      <c r="B136" s="326"/>
      <c r="C136" s="212"/>
      <c r="D136" s="213"/>
      <c r="E136" s="213"/>
      <c r="F136" s="213"/>
    </row>
    <row r="137" spans="1:6" ht="51">
      <c r="A137" s="214" t="s">
        <v>14</v>
      </c>
      <c r="B137" s="326" t="s">
        <v>192</v>
      </c>
      <c r="C137" s="212" t="s">
        <v>15</v>
      </c>
      <c r="D137" s="213">
        <v>8</v>
      </c>
      <c r="E137" s="213"/>
      <c r="F137" s="213">
        <f>+E137*$D137</f>
        <v>0</v>
      </c>
    </row>
    <row r="138" spans="1:6" ht="12.75">
      <c r="A138" s="8"/>
      <c r="B138" s="17"/>
      <c r="C138" s="3"/>
      <c r="D138" s="7"/>
      <c r="E138" s="7"/>
      <c r="F138" s="7"/>
    </row>
    <row r="139" spans="1:6" ht="38.25">
      <c r="A139" s="214" t="s">
        <v>16</v>
      </c>
      <c r="B139" s="326" t="s">
        <v>193</v>
      </c>
      <c r="C139" s="212" t="s">
        <v>15</v>
      </c>
      <c r="D139" s="213">
        <v>4</v>
      </c>
      <c r="E139" s="213"/>
      <c r="F139" s="213">
        <f>+E139*$D139</f>
        <v>0</v>
      </c>
    </row>
    <row r="140" spans="1:6" ht="12.75">
      <c r="A140" s="214"/>
      <c r="B140" s="326"/>
      <c r="C140" s="212"/>
      <c r="D140" s="213"/>
      <c r="E140" s="213"/>
      <c r="F140" s="213"/>
    </row>
    <row r="141" spans="1:6" ht="25.5">
      <c r="A141" s="214" t="s">
        <v>17</v>
      </c>
      <c r="B141" s="326" t="s">
        <v>184</v>
      </c>
      <c r="C141" s="212" t="s">
        <v>164</v>
      </c>
      <c r="D141" s="213">
        <v>350</v>
      </c>
      <c r="E141" s="213"/>
      <c r="F141" s="213">
        <f>+E141*$D141</f>
        <v>0</v>
      </c>
    </row>
    <row r="142" spans="1:6" ht="12.75">
      <c r="A142" s="8"/>
      <c r="B142" s="17"/>
      <c r="C142" s="3"/>
      <c r="D142" s="7"/>
      <c r="E142" s="7"/>
      <c r="F142" s="7"/>
    </row>
    <row r="143" spans="1:6" ht="25.5">
      <c r="A143" s="214" t="s">
        <v>19</v>
      </c>
      <c r="B143" s="326" t="s">
        <v>185</v>
      </c>
      <c r="C143" s="212" t="s">
        <v>164</v>
      </c>
      <c r="D143" s="349">
        <v>85</v>
      </c>
      <c r="E143" s="349"/>
      <c r="F143" s="213">
        <f>+E143*$D143</f>
        <v>0</v>
      </c>
    </row>
    <row r="144" spans="1:6" ht="12.75">
      <c r="A144" s="214"/>
      <c r="B144" s="326"/>
      <c r="C144" s="212"/>
      <c r="D144" s="213"/>
      <c r="E144" s="213"/>
      <c r="F144" s="213"/>
    </row>
    <row r="145" spans="1:6" ht="25.5">
      <c r="A145" s="214" t="s">
        <v>20</v>
      </c>
      <c r="B145" s="326" t="s">
        <v>186</v>
      </c>
      <c r="C145" s="212" t="s">
        <v>13</v>
      </c>
      <c r="D145" s="213">
        <v>325</v>
      </c>
      <c r="E145" s="213"/>
      <c r="F145" s="213">
        <f>+E145*$D145</f>
        <v>0</v>
      </c>
    </row>
    <row r="146" spans="1:6" ht="12.75">
      <c r="A146" s="214"/>
      <c r="B146" s="326"/>
      <c r="C146" s="212"/>
      <c r="D146" s="213"/>
      <c r="E146" s="213"/>
      <c r="F146" s="213"/>
    </row>
    <row r="147" spans="1:6" ht="25.5">
      <c r="A147" s="214" t="s">
        <v>21</v>
      </c>
      <c r="B147" s="326" t="s">
        <v>187</v>
      </c>
      <c r="C147" s="212" t="s">
        <v>164</v>
      </c>
      <c r="D147" s="213">
        <v>350</v>
      </c>
      <c r="E147" s="213"/>
      <c r="F147" s="213">
        <f>+E147*$D147</f>
        <v>0</v>
      </c>
    </row>
    <row r="148" spans="1:6" ht="12.75">
      <c r="A148" s="8"/>
      <c r="B148" s="17"/>
      <c r="C148" s="3"/>
      <c r="D148" s="7"/>
      <c r="E148" s="7"/>
      <c r="F148" s="7"/>
    </row>
    <row r="149" spans="1:6" ht="25.5">
      <c r="A149" s="214" t="s">
        <v>24</v>
      </c>
      <c r="B149" s="326" t="s">
        <v>29</v>
      </c>
      <c r="C149" s="212" t="s">
        <v>164</v>
      </c>
      <c r="D149" s="213">
        <v>350</v>
      </c>
      <c r="E149" s="213"/>
      <c r="F149" s="213">
        <f>+E149*$D149</f>
        <v>0</v>
      </c>
    </row>
    <row r="150" spans="1:6" ht="12.75">
      <c r="A150" s="214"/>
      <c r="B150" s="326"/>
      <c r="C150" s="212"/>
      <c r="D150" s="213"/>
      <c r="E150" s="213"/>
      <c r="F150" s="213"/>
    </row>
    <row r="151" spans="1:6" ht="25.5">
      <c r="A151" s="214" t="s">
        <v>25</v>
      </c>
      <c r="B151" s="326" t="s">
        <v>188</v>
      </c>
      <c r="C151" s="212" t="s">
        <v>164</v>
      </c>
      <c r="D151" s="213">
        <v>431</v>
      </c>
      <c r="E151" s="213"/>
      <c r="F151" s="213">
        <f>+E151*$D151</f>
        <v>0</v>
      </c>
    </row>
    <row r="152" spans="1:6" ht="12.75">
      <c r="A152" s="214"/>
      <c r="B152" s="326"/>
      <c r="C152" s="212"/>
      <c r="D152" s="213"/>
      <c r="E152" s="213"/>
      <c r="F152" s="213"/>
    </row>
    <row r="153" spans="1:6" ht="12.75">
      <c r="A153" s="214" t="s">
        <v>26</v>
      </c>
      <c r="B153" s="326" t="s">
        <v>30</v>
      </c>
      <c r="C153" s="212" t="s">
        <v>13</v>
      </c>
      <c r="D153" s="213">
        <f>D20</f>
        <v>342</v>
      </c>
      <c r="E153" s="213"/>
      <c r="F153" s="213">
        <f>+E153*$D153</f>
        <v>0</v>
      </c>
    </row>
    <row r="154" spans="1:6" ht="12.75">
      <c r="A154" s="8"/>
      <c r="B154" s="2"/>
      <c r="C154" s="3"/>
      <c r="D154" s="7"/>
      <c r="E154" s="7"/>
      <c r="F154" s="7"/>
    </row>
    <row r="155" spans="1:6" ht="38.25">
      <c r="A155" s="214" t="s">
        <v>27</v>
      </c>
      <c r="B155" s="326" t="s">
        <v>57</v>
      </c>
      <c r="C155" s="212" t="s">
        <v>18</v>
      </c>
      <c r="D155" s="213">
        <v>1</v>
      </c>
      <c r="E155" s="213"/>
      <c r="F155" s="213">
        <f>+E155*$D155</f>
        <v>0</v>
      </c>
    </row>
    <row r="156" spans="1:6" ht="12.75">
      <c r="A156" s="214"/>
      <c r="B156" s="356"/>
      <c r="C156" s="212"/>
      <c r="D156" s="213"/>
      <c r="E156" s="213"/>
      <c r="F156" s="213"/>
    </row>
    <row r="157" spans="1:6" ht="63.75">
      <c r="A157" s="214" t="s">
        <v>39</v>
      </c>
      <c r="B157" s="356" t="s">
        <v>189</v>
      </c>
      <c r="C157" s="212" t="s">
        <v>13</v>
      </c>
      <c r="D157" s="213">
        <f>D153</f>
        <v>342</v>
      </c>
      <c r="E157" s="213"/>
      <c r="F157" s="213">
        <f>+E157*$D157</f>
        <v>0</v>
      </c>
    </row>
    <row r="158" spans="1:6" ht="12.75">
      <c r="A158" s="214"/>
      <c r="B158" s="356"/>
      <c r="C158" s="212"/>
      <c r="D158" s="213"/>
      <c r="E158" s="213"/>
      <c r="F158" s="213"/>
    </row>
    <row r="159" spans="1:6" ht="38.25">
      <c r="A159" s="214" t="s">
        <v>40</v>
      </c>
      <c r="B159" s="326" t="s">
        <v>194</v>
      </c>
      <c r="C159" s="212" t="s">
        <v>15</v>
      </c>
      <c r="D159" s="213">
        <v>4</v>
      </c>
      <c r="E159" s="213"/>
      <c r="F159" s="213">
        <f>+E159*$D159</f>
        <v>0</v>
      </c>
    </row>
    <row r="160" spans="1:6" ht="12.75">
      <c r="A160" s="214"/>
      <c r="B160" s="326"/>
      <c r="C160" s="212"/>
      <c r="D160" s="213"/>
      <c r="E160" s="213"/>
      <c r="F160" s="213"/>
    </row>
    <row r="161" spans="1:6" ht="38.25">
      <c r="A161" s="214" t="s">
        <v>41</v>
      </c>
      <c r="B161" s="326" t="s">
        <v>58</v>
      </c>
      <c r="C161" s="212" t="s">
        <v>18</v>
      </c>
      <c r="D161" s="213">
        <v>1</v>
      </c>
      <c r="E161" s="213"/>
      <c r="F161" s="213">
        <f>+E161*$D161</f>
        <v>0</v>
      </c>
    </row>
    <row r="162" spans="1:6" ht="13.5" thickBot="1">
      <c r="A162" s="214"/>
      <c r="B162" s="326"/>
      <c r="C162" s="212"/>
      <c r="D162" s="213"/>
      <c r="E162" s="213"/>
      <c r="F162" s="213"/>
    </row>
    <row r="163" spans="1:6" ht="13.5" thickTop="1">
      <c r="A163" s="357"/>
      <c r="B163" s="420" t="s">
        <v>31</v>
      </c>
      <c r="C163" s="420"/>
      <c r="D163" s="358"/>
      <c r="E163" s="358"/>
      <c r="F163" s="338">
        <f>SUM(F135:F162)</f>
        <v>0</v>
      </c>
    </row>
    <row r="164" spans="1:7" ht="12.75">
      <c r="A164" s="359"/>
      <c r="B164" s="360"/>
      <c r="C164" s="361"/>
      <c r="D164" s="362"/>
      <c r="F164" s="363"/>
      <c r="G164" s="25"/>
    </row>
    <row r="166" spans="1:6" s="17" customFormat="1" ht="12.75">
      <c r="A166" s="20"/>
      <c r="B166" s="14"/>
      <c r="C166" s="11"/>
      <c r="D166" s="12"/>
      <c r="E166" s="18"/>
      <c r="F166" s="13"/>
    </row>
    <row r="167" spans="1:6" s="17" customFormat="1" ht="12.75">
      <c r="A167" s="20"/>
      <c r="B167" s="14"/>
      <c r="C167" s="11"/>
      <c r="D167" s="12"/>
      <c r="E167" s="18"/>
      <c r="F167" s="13"/>
    </row>
  </sheetData>
  <sheetProtection/>
  <mergeCells count="13">
    <mergeCell ref="A1:F1"/>
    <mergeCell ref="A2:F2"/>
    <mergeCell ref="A3:F3"/>
    <mergeCell ref="A4:F4"/>
    <mergeCell ref="B9:E9"/>
    <mergeCell ref="B8:E8"/>
    <mergeCell ref="B90:F90"/>
    <mergeCell ref="B163:C163"/>
    <mergeCell ref="C10:E10"/>
    <mergeCell ref="B5:E5"/>
    <mergeCell ref="B12:F12"/>
    <mergeCell ref="B13:F13"/>
    <mergeCell ref="B14:F1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158"/>
  <sheetViews>
    <sheetView tabSelected="1" view="pageBreakPreview" zoomScaleSheetLayoutView="100" zoomScalePageLayoutView="0" workbookViewId="0" topLeftCell="A49">
      <selection activeCell="D61" sqref="D61"/>
    </sheetView>
  </sheetViews>
  <sheetFormatPr defaultColWidth="9.00390625" defaultRowHeight="12.75"/>
  <cols>
    <col min="1" max="1" width="4.75390625" style="58" customWidth="1"/>
    <col min="2" max="2" width="45.75390625" style="50" customWidth="1"/>
    <col min="3" max="3" width="6.75390625" style="35" customWidth="1"/>
    <col min="4" max="4" width="8.75390625" style="51" customWidth="1"/>
    <col min="5" max="5" width="10.75390625" style="51" customWidth="1"/>
    <col min="6" max="6" width="12.75390625" style="51" customWidth="1"/>
    <col min="7" max="7" width="13.25390625" style="41" customWidth="1"/>
    <col min="8" max="8" width="60.75390625" style="41" customWidth="1"/>
    <col min="9" max="9" width="67.625" style="30" customWidth="1"/>
    <col min="10" max="10" width="9.125" style="30" customWidth="1"/>
    <col min="11" max="11" width="11.875" style="42" customWidth="1"/>
    <col min="12" max="16384" width="9.125" style="30" customWidth="1"/>
  </cols>
  <sheetData>
    <row r="1" spans="1:7" s="6" customFormat="1" ht="12.75">
      <c r="A1" s="412" t="s">
        <v>320</v>
      </c>
      <c r="B1" s="417"/>
      <c r="C1" s="417"/>
      <c r="D1" s="417"/>
      <c r="E1" s="417"/>
      <c r="F1" s="417"/>
      <c r="G1" s="5"/>
    </row>
    <row r="2" spans="1:7" s="6" customFormat="1" ht="12.75" customHeight="1">
      <c r="A2" s="413" t="s">
        <v>2</v>
      </c>
      <c r="B2" s="413"/>
      <c r="C2" s="413"/>
      <c r="D2" s="413"/>
      <c r="E2" s="413"/>
      <c r="F2" s="413"/>
      <c r="G2" s="5"/>
    </row>
    <row r="3" spans="1:7" s="6" customFormat="1" ht="12.75" customHeight="1">
      <c r="A3" s="413" t="s">
        <v>0</v>
      </c>
      <c r="B3" s="413"/>
      <c r="C3" s="413"/>
      <c r="D3" s="413"/>
      <c r="E3" s="413"/>
      <c r="F3" s="413"/>
      <c r="G3" s="5"/>
    </row>
    <row r="4" spans="1:7" s="6" customFormat="1" ht="13.5" thickBot="1">
      <c r="A4" s="427" t="s">
        <v>291</v>
      </c>
      <c r="B4" s="427"/>
      <c r="C4" s="427"/>
      <c r="D4" s="427"/>
      <c r="E4" s="427"/>
      <c r="F4" s="427"/>
      <c r="G4" s="5"/>
    </row>
    <row r="5" spans="1:7" s="6" customFormat="1" ht="12.75">
      <c r="A5" s="313" t="s">
        <v>11</v>
      </c>
      <c r="B5" s="422" t="str">
        <f>B16</f>
        <v>NN KABELSKA KANALIZACIJA</v>
      </c>
      <c r="C5" s="423"/>
      <c r="D5" s="423"/>
      <c r="E5" s="423"/>
      <c r="F5" s="314">
        <f>F52</f>
        <v>0</v>
      </c>
      <c r="G5" s="5"/>
    </row>
    <row r="6" spans="1:7" s="6" customFormat="1" ht="12.75" customHeight="1">
      <c r="A6" s="315" t="s">
        <v>14</v>
      </c>
      <c r="B6" s="428" t="str">
        <f>B55</f>
        <v>NNO RAZVOD</v>
      </c>
      <c r="C6" s="429"/>
      <c r="D6" s="429"/>
      <c r="E6" s="429"/>
      <c r="F6" s="318">
        <f>F67</f>
        <v>0</v>
      </c>
      <c r="G6" s="5"/>
    </row>
    <row r="7" spans="1:7" s="6" customFormat="1" ht="12.75" customHeight="1">
      <c r="A7" s="315" t="s">
        <v>16</v>
      </c>
      <c r="B7" s="320" t="str">
        <f>B69</f>
        <v>KABELSKA KANALIZACIJA JAVNE RAZSVETLJAVE</v>
      </c>
      <c r="C7" s="321"/>
      <c r="D7" s="321"/>
      <c r="E7" s="321"/>
      <c r="F7" s="318">
        <f>F101</f>
        <v>0</v>
      </c>
      <c r="G7" s="5"/>
    </row>
    <row r="8" spans="1:7" s="6" customFormat="1" ht="12.75" customHeight="1">
      <c r="A8" s="315" t="s">
        <v>17</v>
      </c>
      <c r="B8" s="320" t="str">
        <f>B103</f>
        <v>ELEKTROMONTAŽNA DELA JR</v>
      </c>
      <c r="C8" s="321"/>
      <c r="D8" s="321"/>
      <c r="E8" s="321"/>
      <c r="F8" s="318">
        <f>F127</f>
        <v>0</v>
      </c>
      <c r="G8" s="5"/>
    </row>
    <row r="9" spans="1:7" s="6" customFormat="1" ht="12.75" customHeight="1" thickBot="1">
      <c r="A9" s="315" t="s">
        <v>19</v>
      </c>
      <c r="B9" s="320" t="str">
        <f>B129</f>
        <v>TK KABELSKA KANALIZACIJA</v>
      </c>
      <c r="C9" s="321"/>
      <c r="D9" s="321"/>
      <c r="E9" s="321"/>
      <c r="F9" s="318">
        <f>F157</f>
        <v>0</v>
      </c>
      <c r="G9" s="5"/>
    </row>
    <row r="10" spans="1:7" s="6" customFormat="1" ht="14.25" customHeight="1" thickBot="1" thickTop="1">
      <c r="A10" s="55"/>
      <c r="B10" s="53" t="s">
        <v>10</v>
      </c>
      <c r="C10" s="421"/>
      <c r="D10" s="421"/>
      <c r="E10" s="421"/>
      <c r="F10" s="54">
        <f>SUM(F5:F9)</f>
        <v>0</v>
      </c>
      <c r="G10" s="5"/>
    </row>
    <row r="12" spans="1:11" ht="51">
      <c r="A12" s="56" t="s">
        <v>61</v>
      </c>
      <c r="B12" s="414" t="s">
        <v>65</v>
      </c>
      <c r="C12" s="414"/>
      <c r="D12" s="414"/>
      <c r="E12" s="414"/>
      <c r="F12" s="414"/>
      <c r="G12" s="28"/>
      <c r="H12" s="28"/>
      <c r="I12" s="29"/>
      <c r="K12" s="30"/>
    </row>
    <row r="13" spans="1:11" ht="51" customHeight="1">
      <c r="A13" s="56" t="s">
        <v>61</v>
      </c>
      <c r="B13" s="410" t="s">
        <v>63</v>
      </c>
      <c r="C13" s="410"/>
      <c r="D13" s="410"/>
      <c r="E13" s="410"/>
      <c r="F13" s="410"/>
      <c r="G13" s="28"/>
      <c r="H13" s="28"/>
      <c r="I13" s="29"/>
      <c r="K13" s="30"/>
    </row>
    <row r="14" spans="1:11" ht="12.75">
      <c r="A14" s="56"/>
      <c r="B14" s="410" t="s">
        <v>64</v>
      </c>
      <c r="C14" s="410"/>
      <c r="D14" s="410"/>
      <c r="E14" s="410"/>
      <c r="F14" s="410"/>
      <c r="G14" s="28"/>
      <c r="H14" s="28"/>
      <c r="I14" s="29"/>
      <c r="K14" s="30"/>
    </row>
    <row r="15" spans="1:11" ht="12.75">
      <c r="A15" s="56"/>
      <c r="B15" s="63"/>
      <c r="C15" s="63"/>
      <c r="D15" s="63"/>
      <c r="E15" s="63"/>
      <c r="F15" s="63"/>
      <c r="G15" s="28"/>
      <c r="H15" s="28"/>
      <c r="I15" s="29"/>
      <c r="K15" s="30"/>
    </row>
    <row r="16" spans="1:11" ht="15" customHeight="1">
      <c r="A16" s="364" t="s">
        <v>11</v>
      </c>
      <c r="B16" s="365" t="s">
        <v>62</v>
      </c>
      <c r="C16" s="366"/>
      <c r="D16" s="367"/>
      <c r="E16" s="367"/>
      <c r="F16" s="367"/>
      <c r="G16" s="27"/>
      <c r="H16" s="27"/>
      <c r="I16" s="28"/>
      <c r="J16" s="28"/>
      <c r="K16" s="29"/>
    </row>
    <row r="17" spans="1:11" ht="13.5" thickBot="1">
      <c r="A17" s="57"/>
      <c r="B17" s="31"/>
      <c r="C17" s="32"/>
      <c r="D17" s="33"/>
      <c r="E17" s="33"/>
      <c r="F17" s="33"/>
      <c r="G17" s="34"/>
      <c r="H17" s="27"/>
      <c r="I17" s="28"/>
      <c r="J17" s="28"/>
      <c r="K17" s="29"/>
    </row>
    <row r="18" spans="1:6" s="16" customFormat="1" ht="13.5" thickBot="1">
      <c r="A18" s="168" t="s">
        <v>59</v>
      </c>
      <c r="B18" s="169" t="s">
        <v>60</v>
      </c>
      <c r="C18" s="170" t="s">
        <v>35</v>
      </c>
      <c r="D18" s="170" t="s">
        <v>36</v>
      </c>
      <c r="E18" s="171" t="s">
        <v>37</v>
      </c>
      <c r="F18" s="171" t="s">
        <v>38</v>
      </c>
    </row>
    <row r="19" spans="1:7" ht="12.75">
      <c r="A19" s="368"/>
      <c r="B19" s="369"/>
      <c r="C19" s="370"/>
      <c r="D19" s="371"/>
      <c r="E19" s="372"/>
      <c r="F19" s="373"/>
      <c r="G19" s="34"/>
    </row>
    <row r="20" spans="1:11" s="48" customFormat="1" ht="12.75">
      <c r="A20" s="374" t="s">
        <v>11</v>
      </c>
      <c r="B20" s="375" t="s">
        <v>73</v>
      </c>
      <c r="C20" s="376" t="s">
        <v>13</v>
      </c>
      <c r="D20" s="374">
        <v>255</v>
      </c>
      <c r="E20" s="62"/>
      <c r="F20" s="62">
        <f>D20*E20</f>
        <v>0</v>
      </c>
      <c r="G20" s="30"/>
      <c r="I20" s="49"/>
      <c r="K20" s="49"/>
    </row>
    <row r="21" spans="1:7" ht="12.75">
      <c r="A21" s="51"/>
      <c r="B21" s="36"/>
      <c r="C21" s="37"/>
      <c r="D21" s="38"/>
      <c r="E21" s="39"/>
      <c r="F21" s="40"/>
      <c r="G21" s="34"/>
    </row>
    <row r="22" spans="1:11" s="47" customFormat="1" ht="140.25">
      <c r="A22" s="331" t="s">
        <v>14</v>
      </c>
      <c r="B22" s="369" t="s">
        <v>71</v>
      </c>
      <c r="C22" s="377" t="s">
        <v>13</v>
      </c>
      <c r="D22" s="378">
        <v>255</v>
      </c>
      <c r="E22" s="334"/>
      <c r="F22" s="61">
        <f>D22*E22</f>
        <v>0</v>
      </c>
      <c r="G22" s="34"/>
      <c r="H22" s="59"/>
      <c r="I22" s="50"/>
      <c r="K22" s="41"/>
    </row>
    <row r="23" spans="1:11" s="47" customFormat="1" ht="12.75">
      <c r="A23" s="52"/>
      <c r="B23" s="36"/>
      <c r="C23" s="43"/>
      <c r="D23" s="44"/>
      <c r="E23" s="45"/>
      <c r="F23" s="46"/>
      <c r="G23" s="34"/>
      <c r="H23" s="41"/>
      <c r="K23" s="41"/>
    </row>
    <row r="24" spans="1:11" s="47" customFormat="1" ht="64.5" thickBot="1">
      <c r="A24" s="331" t="s">
        <v>16</v>
      </c>
      <c r="B24" s="369" t="s">
        <v>72</v>
      </c>
      <c r="C24" s="377" t="s">
        <v>15</v>
      </c>
      <c r="D24" s="378">
        <v>2</v>
      </c>
      <c r="E24" s="334"/>
      <c r="F24" s="61">
        <f>D24*E24</f>
        <v>0</v>
      </c>
      <c r="G24" s="34"/>
      <c r="H24" s="36"/>
      <c r="K24" s="41"/>
    </row>
    <row r="25" spans="1:11" s="47" customFormat="1" ht="12.75">
      <c r="A25" s="52"/>
      <c r="B25" s="36"/>
      <c r="C25" s="43"/>
      <c r="D25" s="44"/>
      <c r="E25" s="45"/>
      <c r="F25" s="46"/>
      <c r="G25" s="34"/>
      <c r="H25" s="41"/>
      <c r="K25" s="41"/>
    </row>
    <row r="26" spans="1:11" s="47" customFormat="1" ht="63.75">
      <c r="A26" s="331" t="s">
        <v>17</v>
      </c>
      <c r="B26" s="369" t="s">
        <v>74</v>
      </c>
      <c r="C26" s="377" t="s">
        <v>15</v>
      </c>
      <c r="D26" s="378">
        <v>4</v>
      </c>
      <c r="E26" s="334"/>
      <c r="F26" s="61">
        <f>D26*E26</f>
        <v>0</v>
      </c>
      <c r="G26" s="34"/>
      <c r="H26" s="41"/>
      <c r="K26" s="41"/>
    </row>
    <row r="27" spans="1:11" s="47" customFormat="1" ht="12.75">
      <c r="A27" s="52"/>
      <c r="B27" s="36"/>
      <c r="C27" s="43"/>
      <c r="D27" s="44"/>
      <c r="E27" s="45"/>
      <c r="F27" s="61"/>
      <c r="G27" s="34"/>
      <c r="H27" s="41"/>
      <c r="K27" s="41"/>
    </row>
    <row r="28" spans="1:11" s="47" customFormat="1" ht="102">
      <c r="A28" s="331" t="s">
        <v>19</v>
      </c>
      <c r="B28" s="369" t="s">
        <v>75</v>
      </c>
      <c r="C28" s="377" t="s">
        <v>18</v>
      </c>
      <c r="D28" s="378">
        <v>1</v>
      </c>
      <c r="E28" s="334"/>
      <c r="F28" s="61">
        <f>D28*E28</f>
        <v>0</v>
      </c>
      <c r="G28" s="34"/>
      <c r="H28" s="41"/>
      <c r="K28" s="41"/>
    </row>
    <row r="29" spans="1:11" s="47" customFormat="1" ht="12.75">
      <c r="A29" s="52"/>
      <c r="B29" s="36"/>
      <c r="C29" s="43"/>
      <c r="D29" s="44"/>
      <c r="E29" s="45"/>
      <c r="F29" s="61"/>
      <c r="G29" s="34"/>
      <c r="H29" s="41"/>
      <c r="K29" s="41"/>
    </row>
    <row r="30" spans="1:11" s="47" customFormat="1" ht="63.75">
      <c r="A30" s="331" t="s">
        <v>20</v>
      </c>
      <c r="B30" s="379" t="s">
        <v>313</v>
      </c>
      <c r="C30" s="377" t="s">
        <v>15</v>
      </c>
      <c r="D30" s="378">
        <v>2</v>
      </c>
      <c r="E30" s="334"/>
      <c r="F30" s="61">
        <f>D30*E30</f>
        <v>0</v>
      </c>
      <c r="G30" s="34"/>
      <c r="H30" s="41"/>
      <c r="K30" s="41"/>
    </row>
    <row r="31" spans="1:11" s="47" customFormat="1" ht="12.75">
      <c r="A31" s="52"/>
      <c r="B31" s="36"/>
      <c r="C31" s="43"/>
      <c r="D31" s="44"/>
      <c r="E31" s="45"/>
      <c r="F31" s="46"/>
      <c r="G31" s="34"/>
      <c r="H31" s="41"/>
      <c r="K31" s="41"/>
    </row>
    <row r="32" spans="1:11" s="47" customFormat="1" ht="51">
      <c r="A32" s="331" t="s">
        <v>21</v>
      </c>
      <c r="B32" s="369" t="s">
        <v>79</v>
      </c>
      <c r="C32" s="377" t="s">
        <v>15</v>
      </c>
      <c r="D32" s="378">
        <v>2</v>
      </c>
      <c r="E32" s="334"/>
      <c r="F32" s="61">
        <f>D32*E32</f>
        <v>0</v>
      </c>
      <c r="G32" s="34"/>
      <c r="H32" s="41"/>
      <c r="K32" s="41"/>
    </row>
    <row r="33" spans="1:11" s="47" customFormat="1" ht="12.75">
      <c r="A33" s="52"/>
      <c r="B33" s="36"/>
      <c r="C33" s="43"/>
      <c r="D33" s="44"/>
      <c r="E33" s="45"/>
      <c r="F33" s="46"/>
      <c r="G33" s="34"/>
      <c r="H33" s="41"/>
      <c r="K33" s="41"/>
    </row>
    <row r="34" spans="1:11" s="48" customFormat="1" ht="38.25">
      <c r="A34" s="374" t="s">
        <v>24</v>
      </c>
      <c r="B34" s="375" t="s">
        <v>92</v>
      </c>
      <c r="C34" s="376" t="s">
        <v>13</v>
      </c>
      <c r="D34" s="374">
        <v>1020</v>
      </c>
      <c r="E34" s="62"/>
      <c r="F34" s="62">
        <f>D34*E34</f>
        <v>0</v>
      </c>
      <c r="G34" s="30"/>
      <c r="I34" s="49"/>
      <c r="K34" s="49"/>
    </row>
    <row r="35" spans="1:11" s="47" customFormat="1" ht="12.75">
      <c r="A35" s="52"/>
      <c r="B35" s="36"/>
      <c r="C35" s="43"/>
      <c r="D35" s="44"/>
      <c r="E35" s="45"/>
      <c r="F35" s="62"/>
      <c r="G35" s="34"/>
      <c r="H35" s="41"/>
      <c r="K35" s="41"/>
    </row>
    <row r="36" spans="1:11" s="48" customFormat="1" ht="38.25">
      <c r="A36" s="374" t="s">
        <v>25</v>
      </c>
      <c r="B36" s="375" t="s">
        <v>76</v>
      </c>
      <c r="C36" s="376" t="s">
        <v>13</v>
      </c>
      <c r="D36" s="374">
        <v>255</v>
      </c>
      <c r="E36" s="62"/>
      <c r="F36" s="62">
        <f>D36*E36</f>
        <v>0</v>
      </c>
      <c r="G36" s="30"/>
      <c r="I36" s="49"/>
      <c r="K36" s="49"/>
    </row>
    <row r="37" spans="1:11" s="47" customFormat="1" ht="12.75">
      <c r="A37" s="52"/>
      <c r="B37" s="36"/>
      <c r="C37" s="43"/>
      <c r="D37" s="44"/>
      <c r="E37" s="45"/>
      <c r="F37" s="46"/>
      <c r="G37" s="34"/>
      <c r="H37" s="41"/>
      <c r="K37" s="41"/>
    </row>
    <row r="38" spans="1:11" s="47" customFormat="1" ht="25.5">
      <c r="A38" s="331" t="s">
        <v>27</v>
      </c>
      <c r="B38" s="369" t="s">
        <v>93</v>
      </c>
      <c r="C38" s="377" t="s">
        <v>13</v>
      </c>
      <c r="D38" s="378">
        <v>255</v>
      </c>
      <c r="E38" s="334"/>
      <c r="F38" s="61">
        <f>D38*E38</f>
        <v>0</v>
      </c>
      <c r="G38" s="34"/>
      <c r="H38" s="41"/>
      <c r="K38" s="41"/>
    </row>
    <row r="39" spans="1:11" s="47" customFormat="1" ht="12.75">
      <c r="A39" s="52"/>
      <c r="B39" s="36"/>
      <c r="C39" s="43"/>
      <c r="D39" s="44"/>
      <c r="E39" s="45"/>
      <c r="F39" s="46"/>
      <c r="G39" s="34"/>
      <c r="H39" s="41"/>
      <c r="K39" s="41"/>
    </row>
    <row r="40" spans="1:11" s="47" customFormat="1" ht="38.25">
      <c r="A40" s="331" t="s">
        <v>39</v>
      </c>
      <c r="B40" s="369" t="s">
        <v>94</v>
      </c>
      <c r="C40" s="377" t="s">
        <v>13</v>
      </c>
      <c r="D40" s="378">
        <v>255</v>
      </c>
      <c r="E40" s="334"/>
      <c r="F40" s="61">
        <f>D40*E40</f>
        <v>0</v>
      </c>
      <c r="G40" s="34"/>
      <c r="H40" s="41"/>
      <c r="K40" s="41"/>
    </row>
    <row r="41" spans="1:11" s="47" customFormat="1" ht="12.75">
      <c r="A41" s="52"/>
      <c r="B41" s="36"/>
      <c r="C41" s="43"/>
      <c r="D41" s="44"/>
      <c r="E41" s="45"/>
      <c r="F41" s="46"/>
      <c r="G41" s="34"/>
      <c r="H41" s="41"/>
      <c r="K41" s="41"/>
    </row>
    <row r="42" spans="1:11" s="47" customFormat="1" ht="12.75">
      <c r="A42" s="331" t="s">
        <v>40</v>
      </c>
      <c r="B42" s="369" t="s">
        <v>77</v>
      </c>
      <c r="C42" s="377" t="s">
        <v>15</v>
      </c>
      <c r="D42" s="378">
        <v>4</v>
      </c>
      <c r="E42" s="334"/>
      <c r="F42" s="61">
        <f>D42*E42</f>
        <v>0</v>
      </c>
      <c r="G42" s="34"/>
      <c r="H42" s="41"/>
      <c r="K42" s="41"/>
    </row>
    <row r="43" spans="1:11" s="47" customFormat="1" ht="12.75">
      <c r="A43" s="52"/>
      <c r="B43" s="36"/>
      <c r="C43" s="43"/>
      <c r="D43" s="44"/>
      <c r="E43" s="45"/>
      <c r="F43" s="46"/>
      <c r="G43" s="34"/>
      <c r="H43" s="41"/>
      <c r="K43" s="41"/>
    </row>
    <row r="44" spans="1:11" s="47" customFormat="1" ht="38.25">
      <c r="A44" s="331" t="s">
        <v>41</v>
      </c>
      <c r="B44" s="369" t="s">
        <v>67</v>
      </c>
      <c r="C44" s="377" t="s">
        <v>23</v>
      </c>
      <c r="D44" s="378">
        <v>8</v>
      </c>
      <c r="E44" s="334"/>
      <c r="F44" s="61">
        <f>D44*E44</f>
        <v>0</v>
      </c>
      <c r="G44" s="34"/>
      <c r="H44" s="41"/>
      <c r="K44" s="41"/>
    </row>
    <row r="45" spans="1:6" ht="12.75">
      <c r="A45" s="52"/>
      <c r="F45" s="61"/>
    </row>
    <row r="46" spans="1:6" ht="51">
      <c r="A46" s="331" t="s">
        <v>42</v>
      </c>
      <c r="B46" s="332" t="s">
        <v>45</v>
      </c>
      <c r="C46" s="333" t="s">
        <v>23</v>
      </c>
      <c r="D46" s="331">
        <v>8</v>
      </c>
      <c r="E46" s="334"/>
      <c r="F46" s="61">
        <f>D46*E46</f>
        <v>0</v>
      </c>
    </row>
    <row r="47" ht="12.75">
      <c r="A47" s="52"/>
    </row>
    <row r="48" spans="1:8" ht="12" customHeight="1">
      <c r="A48" s="331" t="s">
        <v>48</v>
      </c>
      <c r="B48" s="332" t="s">
        <v>66</v>
      </c>
      <c r="C48" s="333" t="s">
        <v>15</v>
      </c>
      <c r="D48" s="331">
        <v>1</v>
      </c>
      <c r="E48" s="334"/>
      <c r="F48" s="61">
        <f>D48*E48</f>
        <v>0</v>
      </c>
      <c r="G48" s="30"/>
      <c r="H48" s="30"/>
    </row>
    <row r="49" spans="1:11" s="47" customFormat="1" ht="12.75">
      <c r="A49" s="52"/>
      <c r="B49" s="36"/>
      <c r="C49" s="43"/>
      <c r="D49" s="44"/>
      <c r="E49" s="45"/>
      <c r="F49" s="61"/>
      <c r="G49" s="34"/>
      <c r="H49" s="41"/>
      <c r="K49" s="41"/>
    </row>
    <row r="50" spans="1:8" ht="51">
      <c r="A50" s="331" t="s">
        <v>49</v>
      </c>
      <c r="B50" s="332" t="s">
        <v>78</v>
      </c>
      <c r="C50" s="333" t="s">
        <v>23</v>
      </c>
      <c r="D50" s="331">
        <v>20</v>
      </c>
      <c r="E50" s="334"/>
      <c r="F50" s="61">
        <f>D50*E50</f>
        <v>0</v>
      </c>
      <c r="G50" s="30"/>
      <c r="H50" s="30"/>
    </row>
    <row r="51" spans="1:11" s="47" customFormat="1" ht="12.75">
      <c r="A51" s="52"/>
      <c r="B51" s="36"/>
      <c r="C51" s="43"/>
      <c r="D51" s="44"/>
      <c r="E51" s="45"/>
      <c r="F51" s="46"/>
      <c r="G51" s="34"/>
      <c r="H51" s="41"/>
      <c r="K51" s="41"/>
    </row>
    <row r="52" spans="1:8" ht="15" customHeight="1" thickBot="1">
      <c r="A52" s="380"/>
      <c r="B52" s="381" t="s">
        <v>68</v>
      </c>
      <c r="C52" s="382"/>
      <c r="D52" s="383"/>
      <c r="E52" s="384"/>
      <c r="F52" s="385">
        <f>SUM(F20:F51)</f>
        <v>0</v>
      </c>
      <c r="G52" s="30"/>
      <c r="H52" s="30"/>
    </row>
    <row r="53" spans="5:8" ht="15" customHeight="1">
      <c r="E53" s="45"/>
      <c r="F53" s="45"/>
      <c r="G53" s="30"/>
      <c r="H53" s="30"/>
    </row>
    <row r="54" spans="5:8" ht="15" customHeight="1">
      <c r="E54" s="45"/>
      <c r="F54" s="45"/>
      <c r="G54" s="30"/>
      <c r="H54" s="30"/>
    </row>
    <row r="55" spans="1:11" ht="15" customHeight="1">
      <c r="A55" s="364" t="s">
        <v>14</v>
      </c>
      <c r="B55" s="365" t="s">
        <v>80</v>
      </c>
      <c r="C55" s="366"/>
      <c r="D55" s="367"/>
      <c r="E55" s="367"/>
      <c r="F55" s="367"/>
      <c r="G55" s="27"/>
      <c r="H55" s="27"/>
      <c r="I55" s="28"/>
      <c r="J55" s="28"/>
      <c r="K55" s="29"/>
    </row>
    <row r="56" spans="1:11" ht="13.5" thickBot="1">
      <c r="A56" s="57"/>
      <c r="B56" s="31"/>
      <c r="C56" s="32"/>
      <c r="D56" s="33"/>
      <c r="E56" s="33"/>
      <c r="F56" s="33"/>
      <c r="G56" s="34"/>
      <c r="H56" s="27"/>
      <c r="I56" s="28"/>
      <c r="J56" s="28"/>
      <c r="K56" s="29"/>
    </row>
    <row r="57" spans="1:6" s="16" customFormat="1" ht="13.5" thickBot="1">
      <c r="A57" s="168" t="s">
        <v>59</v>
      </c>
      <c r="B57" s="169" t="s">
        <v>60</v>
      </c>
      <c r="C57" s="170" t="s">
        <v>35</v>
      </c>
      <c r="D57" s="170" t="s">
        <v>36</v>
      </c>
      <c r="E57" s="171" t="s">
        <v>37</v>
      </c>
      <c r="F57" s="171" t="s">
        <v>38</v>
      </c>
    </row>
    <row r="58" spans="1:7" ht="12.75">
      <c r="A58" s="35"/>
      <c r="B58" s="36"/>
      <c r="C58" s="37"/>
      <c r="D58" s="38"/>
      <c r="E58" s="39"/>
      <c r="F58" s="40"/>
      <c r="G58" s="34"/>
    </row>
    <row r="59" spans="1:11" s="47" customFormat="1" ht="114.75">
      <c r="A59" s="331" t="s">
        <v>11</v>
      </c>
      <c r="B59" s="369" t="s">
        <v>82</v>
      </c>
      <c r="C59" s="377" t="s">
        <v>15</v>
      </c>
      <c r="D59" s="378">
        <v>2</v>
      </c>
      <c r="E59" s="334"/>
      <c r="F59" s="61">
        <f>D59*E59</f>
        <v>0</v>
      </c>
      <c r="G59" s="34"/>
      <c r="H59" s="60"/>
      <c r="K59" s="41"/>
    </row>
    <row r="60" spans="1:11" s="47" customFormat="1" ht="12.75">
      <c r="A60" s="52"/>
      <c r="B60" s="36"/>
      <c r="C60" s="43"/>
      <c r="D60" s="44"/>
      <c r="E60" s="45"/>
      <c r="F60" s="46"/>
      <c r="G60" s="34"/>
      <c r="H60" s="60"/>
      <c r="K60" s="41"/>
    </row>
    <row r="61" spans="1:11" s="47" customFormat="1" ht="178.5">
      <c r="A61" s="331" t="s">
        <v>14</v>
      </c>
      <c r="B61" s="369" t="s">
        <v>83</v>
      </c>
      <c r="C61" s="377" t="s">
        <v>18</v>
      </c>
      <c r="D61" s="433">
        <v>2</v>
      </c>
      <c r="E61" s="334"/>
      <c r="F61" s="61">
        <f>D61*E61</f>
        <v>0</v>
      </c>
      <c r="G61" s="34"/>
      <c r="H61" s="60"/>
      <c r="K61" s="41"/>
    </row>
    <row r="62" spans="1:11" s="47" customFormat="1" ht="12.75">
      <c r="A62" s="52"/>
      <c r="B62" s="36"/>
      <c r="C62" s="43"/>
      <c r="D62" s="44"/>
      <c r="E62" s="45"/>
      <c r="F62" s="46"/>
      <c r="G62" s="34"/>
      <c r="H62" s="60"/>
      <c r="K62" s="41"/>
    </row>
    <row r="63" spans="1:11" s="47" customFormat="1" ht="38.25">
      <c r="A63" s="331" t="s">
        <v>16</v>
      </c>
      <c r="B63" s="369" t="s">
        <v>84</v>
      </c>
      <c r="C63" s="377" t="s">
        <v>13</v>
      </c>
      <c r="D63" s="378">
        <v>255</v>
      </c>
      <c r="E63" s="334"/>
      <c r="F63" s="61">
        <f>D63*E63</f>
        <v>0</v>
      </c>
      <c r="G63" s="34"/>
      <c r="H63" s="41"/>
      <c r="K63" s="41"/>
    </row>
    <row r="64" spans="1:11" s="47" customFormat="1" ht="12.75">
      <c r="A64" s="52"/>
      <c r="B64" s="36"/>
      <c r="C64" s="43"/>
      <c r="D64" s="44"/>
      <c r="E64" s="45"/>
      <c r="F64" s="46"/>
      <c r="G64" s="34"/>
      <c r="H64" s="41"/>
      <c r="K64" s="41"/>
    </row>
    <row r="65" spans="1:11" s="48" customFormat="1" ht="51">
      <c r="A65" s="331" t="s">
        <v>17</v>
      </c>
      <c r="B65" s="332" t="s">
        <v>85</v>
      </c>
      <c r="C65" s="376" t="s">
        <v>18</v>
      </c>
      <c r="D65" s="374">
        <v>4</v>
      </c>
      <c r="E65" s="62"/>
      <c r="F65" s="62">
        <f>D65*E65</f>
        <v>0</v>
      </c>
      <c r="G65" s="30"/>
      <c r="I65" s="49"/>
      <c r="K65" s="49"/>
    </row>
    <row r="66" spans="1:11" s="47" customFormat="1" ht="12.75">
      <c r="A66" s="52"/>
      <c r="B66" s="36"/>
      <c r="C66" s="43"/>
      <c r="D66" s="44"/>
      <c r="E66" s="45"/>
      <c r="F66" s="46"/>
      <c r="G66" s="34"/>
      <c r="H66" s="41"/>
      <c r="K66" s="41"/>
    </row>
    <row r="67" spans="1:8" ht="15" customHeight="1" thickBot="1">
      <c r="A67" s="386"/>
      <c r="B67" s="381" t="s">
        <v>81</v>
      </c>
      <c r="C67" s="382"/>
      <c r="D67" s="383"/>
      <c r="E67" s="384"/>
      <c r="F67" s="385">
        <f>SUM(F59:F66)</f>
        <v>0</v>
      </c>
      <c r="G67" s="30"/>
      <c r="H67" s="30"/>
    </row>
    <row r="68" spans="5:8" ht="15" customHeight="1">
      <c r="E68" s="45"/>
      <c r="F68" s="45"/>
      <c r="G68" s="30"/>
      <c r="H68" s="30"/>
    </row>
    <row r="69" spans="1:11" ht="15" customHeight="1">
      <c r="A69" s="364" t="s">
        <v>16</v>
      </c>
      <c r="B69" s="431" t="s">
        <v>86</v>
      </c>
      <c r="C69" s="432"/>
      <c r="D69" s="432"/>
      <c r="E69" s="432"/>
      <c r="F69" s="432"/>
      <c r="G69" s="27"/>
      <c r="H69" s="27"/>
      <c r="I69" s="28"/>
      <c r="J69" s="28"/>
      <c r="K69" s="29"/>
    </row>
    <row r="70" spans="1:11" ht="13.5" thickBot="1">
      <c r="A70" s="57"/>
      <c r="B70" s="31"/>
      <c r="C70" s="32"/>
      <c r="D70" s="33"/>
      <c r="E70" s="33"/>
      <c r="F70" s="33"/>
      <c r="G70" s="34"/>
      <c r="H70" s="27"/>
      <c r="I70" s="28"/>
      <c r="J70" s="28"/>
      <c r="K70" s="29"/>
    </row>
    <row r="71" spans="1:6" s="16" customFormat="1" ht="13.5" thickBot="1">
      <c r="A71" s="168" t="s">
        <v>59</v>
      </c>
      <c r="B71" s="169" t="s">
        <v>60</v>
      </c>
      <c r="C71" s="170" t="s">
        <v>35</v>
      </c>
      <c r="D71" s="170" t="s">
        <v>36</v>
      </c>
      <c r="E71" s="171" t="s">
        <v>37</v>
      </c>
      <c r="F71" s="171" t="s">
        <v>38</v>
      </c>
    </row>
    <row r="72" spans="1:7" ht="12.75">
      <c r="A72" s="51"/>
      <c r="B72" s="36"/>
      <c r="C72" s="37"/>
      <c r="D72" s="38"/>
      <c r="E72" s="39"/>
      <c r="F72" s="40"/>
      <c r="G72" s="34"/>
    </row>
    <row r="73" spans="1:11" s="48" customFormat="1" ht="12.75">
      <c r="A73" s="374" t="s">
        <v>11</v>
      </c>
      <c r="B73" s="375" t="s">
        <v>87</v>
      </c>
      <c r="C73" s="376" t="s">
        <v>13</v>
      </c>
      <c r="D73" s="374">
        <v>256</v>
      </c>
      <c r="E73" s="62"/>
      <c r="F73" s="62">
        <f>D73*E73</f>
        <v>0</v>
      </c>
      <c r="G73" s="30"/>
      <c r="I73" s="49"/>
      <c r="K73" s="49"/>
    </row>
    <row r="74" spans="1:7" ht="12.75">
      <c r="A74" s="51"/>
      <c r="B74" s="36"/>
      <c r="C74" s="37"/>
      <c r="D74" s="38"/>
      <c r="E74" s="39"/>
      <c r="F74" s="40"/>
      <c r="G74" s="34"/>
    </row>
    <row r="75" spans="1:11" s="47" customFormat="1" ht="140.25">
      <c r="A75" s="331" t="s">
        <v>14</v>
      </c>
      <c r="B75" s="369" t="s">
        <v>88</v>
      </c>
      <c r="C75" s="377" t="s">
        <v>13</v>
      </c>
      <c r="D75" s="378">
        <v>256</v>
      </c>
      <c r="E75" s="334"/>
      <c r="F75" s="61">
        <f>D75*E75</f>
        <v>0</v>
      </c>
      <c r="G75" s="34"/>
      <c r="H75" s="59"/>
      <c r="I75" s="50"/>
      <c r="K75" s="41"/>
    </row>
    <row r="76" spans="1:11" s="47" customFormat="1" ht="12.75">
      <c r="A76" s="52"/>
      <c r="B76" s="36"/>
      <c r="C76" s="43"/>
      <c r="D76" s="44"/>
      <c r="E76" s="45"/>
      <c r="F76" s="46"/>
      <c r="G76" s="34"/>
      <c r="H76" s="41"/>
      <c r="K76" s="41"/>
    </row>
    <row r="77" spans="1:11" s="47" customFormat="1" ht="76.5">
      <c r="A77" s="331" t="s">
        <v>16</v>
      </c>
      <c r="B77" s="369" t="s">
        <v>89</v>
      </c>
      <c r="C77" s="377" t="s">
        <v>15</v>
      </c>
      <c r="D77" s="378">
        <v>1</v>
      </c>
      <c r="E77" s="334"/>
      <c r="F77" s="61">
        <f>D77*E77</f>
        <v>0</v>
      </c>
      <c r="G77" s="34"/>
      <c r="H77" s="41"/>
      <c r="K77" s="41"/>
    </row>
    <row r="78" spans="1:11" s="47" customFormat="1" ht="12.75">
      <c r="A78" s="52"/>
      <c r="B78" s="36"/>
      <c r="C78" s="43"/>
      <c r="D78" s="44"/>
      <c r="E78" s="45"/>
      <c r="F78" s="61"/>
      <c r="G78" s="34"/>
      <c r="H78" s="41"/>
      <c r="K78" s="41"/>
    </row>
    <row r="79" spans="1:11" s="47" customFormat="1" ht="63.75">
      <c r="A79" s="331" t="s">
        <v>17</v>
      </c>
      <c r="B79" s="369" t="s">
        <v>90</v>
      </c>
      <c r="C79" s="377" t="s">
        <v>15</v>
      </c>
      <c r="D79" s="378">
        <v>5</v>
      </c>
      <c r="E79" s="334"/>
      <c r="F79" s="61">
        <f>D79*E79</f>
        <v>0</v>
      </c>
      <c r="G79" s="34"/>
      <c r="H79" s="41"/>
      <c r="K79" s="41"/>
    </row>
    <row r="80" spans="1:11" s="47" customFormat="1" ht="12.75">
      <c r="A80" s="52"/>
      <c r="B80" s="36"/>
      <c r="C80" s="43"/>
      <c r="D80" s="44"/>
      <c r="E80" s="45"/>
      <c r="F80" s="46"/>
      <c r="G80" s="34"/>
      <c r="H80" s="41"/>
      <c r="K80" s="41"/>
    </row>
    <row r="81" spans="1:11" s="47" customFormat="1" ht="38.25">
      <c r="A81" s="331" t="s">
        <v>19</v>
      </c>
      <c r="B81" s="379" t="s">
        <v>316</v>
      </c>
      <c r="C81" s="377" t="s">
        <v>15</v>
      </c>
      <c r="D81" s="378">
        <v>5</v>
      </c>
      <c r="E81" s="334"/>
      <c r="F81" s="61">
        <f>D81*E81</f>
        <v>0</v>
      </c>
      <c r="G81" s="34"/>
      <c r="H81" s="41"/>
      <c r="K81" s="41"/>
    </row>
    <row r="82" spans="1:11" s="47" customFormat="1" ht="12.75">
      <c r="A82" s="52"/>
      <c r="B82" s="36"/>
      <c r="C82" s="43"/>
      <c r="D82" s="44"/>
      <c r="E82" s="45"/>
      <c r="F82" s="46"/>
      <c r="G82" s="34"/>
      <c r="H82" s="41"/>
      <c r="K82" s="41"/>
    </row>
    <row r="83" spans="1:11" s="48" customFormat="1" ht="38.25">
      <c r="A83" s="374" t="s">
        <v>20</v>
      </c>
      <c r="B83" s="375" t="s">
        <v>91</v>
      </c>
      <c r="C83" s="376" t="s">
        <v>13</v>
      </c>
      <c r="D83" s="374">
        <v>256</v>
      </c>
      <c r="E83" s="62"/>
      <c r="F83" s="62">
        <f>D83*E83</f>
        <v>0</v>
      </c>
      <c r="G83" s="30"/>
      <c r="I83" s="49"/>
      <c r="K83" s="49"/>
    </row>
    <row r="84" spans="1:11" s="47" customFormat="1" ht="12.75">
      <c r="A84" s="52"/>
      <c r="B84" s="36"/>
      <c r="C84" s="43"/>
      <c r="D84" s="44"/>
      <c r="E84" s="45"/>
      <c r="F84" s="62"/>
      <c r="G84" s="34"/>
      <c r="H84" s="41"/>
      <c r="K84" s="41"/>
    </row>
    <row r="85" spans="1:11" s="47" customFormat="1" ht="25.5">
      <c r="A85" s="331" t="s">
        <v>21</v>
      </c>
      <c r="B85" s="369" t="s">
        <v>93</v>
      </c>
      <c r="C85" s="377" t="s">
        <v>13</v>
      </c>
      <c r="D85" s="378">
        <v>256</v>
      </c>
      <c r="E85" s="334"/>
      <c r="F85" s="61">
        <f>D85*E85</f>
        <v>0</v>
      </c>
      <c r="G85" s="34"/>
      <c r="H85" s="41"/>
      <c r="K85" s="41"/>
    </row>
    <row r="86" spans="1:11" s="47" customFormat="1" ht="12.75">
      <c r="A86" s="52"/>
      <c r="B86" s="36"/>
      <c r="C86" s="43"/>
      <c r="D86" s="44"/>
      <c r="E86" s="45"/>
      <c r="F86" s="46"/>
      <c r="G86" s="34"/>
      <c r="H86" s="41"/>
      <c r="K86" s="41"/>
    </row>
    <row r="87" spans="1:11" s="47" customFormat="1" ht="38.25">
      <c r="A87" s="331" t="s">
        <v>24</v>
      </c>
      <c r="B87" s="369" t="s">
        <v>94</v>
      </c>
      <c r="C87" s="377" t="s">
        <v>13</v>
      </c>
      <c r="D87" s="378">
        <v>256</v>
      </c>
      <c r="E87" s="334"/>
      <c r="F87" s="61">
        <f>D87*E87</f>
        <v>0</v>
      </c>
      <c r="G87" s="34"/>
      <c r="H87" s="41"/>
      <c r="K87" s="41"/>
    </row>
    <row r="88" spans="1:11" s="47" customFormat="1" ht="12.75">
      <c r="A88" s="52"/>
      <c r="B88" s="36"/>
      <c r="C88" s="43"/>
      <c r="D88" s="44"/>
      <c r="E88" s="45"/>
      <c r="F88" s="46"/>
      <c r="G88" s="34"/>
      <c r="H88" s="41"/>
      <c r="K88" s="41"/>
    </row>
    <row r="89" spans="1:11" s="47" customFormat="1" ht="12.75">
      <c r="A89" s="331" t="s">
        <v>25</v>
      </c>
      <c r="B89" s="369" t="s">
        <v>77</v>
      </c>
      <c r="C89" s="377" t="s">
        <v>15</v>
      </c>
      <c r="D89" s="378">
        <v>7</v>
      </c>
      <c r="E89" s="334"/>
      <c r="F89" s="61">
        <f>D89*E89</f>
        <v>0</v>
      </c>
      <c r="G89" s="34"/>
      <c r="H89" s="41"/>
      <c r="K89" s="41"/>
    </row>
    <row r="90" spans="1:11" s="47" customFormat="1" ht="12.75">
      <c r="A90" s="52"/>
      <c r="B90" s="36"/>
      <c r="C90" s="43"/>
      <c r="D90" s="44"/>
      <c r="E90" s="45"/>
      <c r="F90" s="46"/>
      <c r="G90" s="34"/>
      <c r="H90" s="41"/>
      <c r="K90" s="41"/>
    </row>
    <row r="91" spans="1:11" s="47" customFormat="1" ht="89.25">
      <c r="A91" s="331" t="s">
        <v>26</v>
      </c>
      <c r="B91" s="369" t="s">
        <v>315</v>
      </c>
      <c r="C91" s="377" t="s">
        <v>15</v>
      </c>
      <c r="D91" s="378">
        <v>5</v>
      </c>
      <c r="E91" s="334"/>
      <c r="F91" s="61">
        <f>D91*E91</f>
        <v>0</v>
      </c>
      <c r="G91" s="34"/>
      <c r="H91" s="41"/>
      <c r="K91" s="41"/>
    </row>
    <row r="92" spans="1:11" s="47" customFormat="1" ht="12.75">
      <c r="A92" s="52"/>
      <c r="B92" s="36"/>
      <c r="C92" s="43"/>
      <c r="D92" s="44"/>
      <c r="E92" s="45"/>
      <c r="F92" s="46"/>
      <c r="G92" s="34"/>
      <c r="H92" s="41"/>
      <c r="K92" s="41"/>
    </row>
    <row r="93" spans="1:11" s="47" customFormat="1" ht="38.25">
      <c r="A93" s="331" t="s">
        <v>27</v>
      </c>
      <c r="B93" s="369" t="s">
        <v>67</v>
      </c>
      <c r="C93" s="377" t="s">
        <v>23</v>
      </c>
      <c r="D93" s="378">
        <v>4</v>
      </c>
      <c r="E93" s="334"/>
      <c r="F93" s="61">
        <f>D93*E93</f>
        <v>0</v>
      </c>
      <c r="G93" s="34"/>
      <c r="H93" s="41"/>
      <c r="K93" s="41"/>
    </row>
    <row r="94" spans="1:6" ht="12.75">
      <c r="A94" s="52"/>
      <c r="F94" s="61"/>
    </row>
    <row r="95" spans="1:6" ht="51">
      <c r="A95" s="331" t="s">
        <v>39</v>
      </c>
      <c r="B95" s="332" t="s">
        <v>45</v>
      </c>
      <c r="C95" s="333" t="s">
        <v>23</v>
      </c>
      <c r="D95" s="331">
        <v>4</v>
      </c>
      <c r="E95" s="334"/>
      <c r="F95" s="61">
        <f>D95*E95</f>
        <v>0</v>
      </c>
    </row>
    <row r="96" ht="12.75">
      <c r="A96" s="52"/>
    </row>
    <row r="97" spans="1:8" ht="12" customHeight="1">
      <c r="A97" s="331" t="s">
        <v>40</v>
      </c>
      <c r="B97" s="332" t="s">
        <v>66</v>
      </c>
      <c r="C97" s="333" t="s">
        <v>15</v>
      </c>
      <c r="D97" s="331">
        <v>1</v>
      </c>
      <c r="E97" s="334"/>
      <c r="F97" s="61">
        <f>D97*E97</f>
        <v>0</v>
      </c>
      <c r="G97" s="30"/>
      <c r="H97" s="30"/>
    </row>
    <row r="98" spans="1:11" s="47" customFormat="1" ht="12.75">
      <c r="A98" s="52"/>
      <c r="B98" s="36"/>
      <c r="C98" s="43"/>
      <c r="D98" s="44"/>
      <c r="E98" s="45"/>
      <c r="F98" s="61"/>
      <c r="G98" s="34"/>
      <c r="H98" s="41"/>
      <c r="K98" s="41"/>
    </row>
    <row r="99" spans="1:8" ht="51">
      <c r="A99" s="331" t="s">
        <v>41</v>
      </c>
      <c r="B99" s="332" t="s">
        <v>78</v>
      </c>
      <c r="C99" s="333" t="s">
        <v>23</v>
      </c>
      <c r="D99" s="331">
        <v>20</v>
      </c>
      <c r="E99" s="334"/>
      <c r="F99" s="61">
        <f>D99*E99</f>
        <v>0</v>
      </c>
      <c r="G99" s="30"/>
      <c r="H99" s="30"/>
    </row>
    <row r="100" spans="1:11" s="47" customFormat="1" ht="12.75">
      <c r="A100" s="52"/>
      <c r="B100" s="36"/>
      <c r="C100" s="43"/>
      <c r="D100" s="44"/>
      <c r="E100" s="45"/>
      <c r="F100" s="46"/>
      <c r="G100" s="34"/>
      <c r="H100" s="41"/>
      <c r="K100" s="41"/>
    </row>
    <row r="101" spans="1:8" ht="15" customHeight="1" thickBot="1">
      <c r="A101" s="380"/>
      <c r="B101" s="381" t="s">
        <v>95</v>
      </c>
      <c r="C101" s="382"/>
      <c r="D101" s="383"/>
      <c r="E101" s="384"/>
      <c r="F101" s="385">
        <f>SUM(F73:F100)</f>
        <v>0</v>
      </c>
      <c r="G101" s="30"/>
      <c r="H101" s="30"/>
    </row>
    <row r="102" spans="5:8" ht="15" customHeight="1">
      <c r="E102" s="45"/>
      <c r="F102" s="45"/>
      <c r="G102" s="30"/>
      <c r="H102" s="30"/>
    </row>
    <row r="103" spans="1:11" ht="15" customHeight="1">
      <c r="A103" s="364" t="s">
        <v>17</v>
      </c>
      <c r="B103" s="431" t="s">
        <v>196</v>
      </c>
      <c r="C103" s="432"/>
      <c r="D103" s="432"/>
      <c r="E103" s="432"/>
      <c r="F103" s="432"/>
      <c r="G103" s="27"/>
      <c r="H103" s="27"/>
      <c r="I103" s="28"/>
      <c r="J103" s="28"/>
      <c r="K103" s="29"/>
    </row>
    <row r="104" spans="1:11" ht="13.5" thickBot="1">
      <c r="A104" s="57"/>
      <c r="B104" s="31"/>
      <c r="C104" s="32"/>
      <c r="D104" s="33"/>
      <c r="E104" s="33"/>
      <c r="F104" s="33"/>
      <c r="G104" s="34"/>
      <c r="H104" s="27"/>
      <c r="I104" s="28"/>
      <c r="J104" s="28"/>
      <c r="K104" s="29"/>
    </row>
    <row r="105" spans="1:6" s="16" customFormat="1" ht="13.5" thickBot="1">
      <c r="A105" s="168" t="s">
        <v>59</v>
      </c>
      <c r="B105" s="169" t="s">
        <v>60</v>
      </c>
      <c r="C105" s="170" t="s">
        <v>35</v>
      </c>
      <c r="D105" s="170" t="s">
        <v>36</v>
      </c>
      <c r="E105" s="171" t="s">
        <v>37</v>
      </c>
      <c r="F105" s="171" t="s">
        <v>38</v>
      </c>
    </row>
    <row r="106" spans="1:7" ht="12.75">
      <c r="A106" s="51"/>
      <c r="B106" s="36"/>
      <c r="C106" s="37"/>
      <c r="D106" s="38"/>
      <c r="E106" s="39"/>
      <c r="F106" s="40"/>
      <c r="G106" s="34"/>
    </row>
    <row r="107" spans="1:11" s="48" customFormat="1" ht="38.25">
      <c r="A107" s="374" t="s">
        <v>11</v>
      </c>
      <c r="B107" s="375" t="s">
        <v>97</v>
      </c>
      <c r="C107" s="376" t="s">
        <v>18</v>
      </c>
      <c r="D107" s="374">
        <v>1</v>
      </c>
      <c r="E107" s="62"/>
      <c r="F107" s="62">
        <f>D107*E107</f>
        <v>0</v>
      </c>
      <c r="G107" s="30"/>
      <c r="I107" s="49"/>
      <c r="K107" s="49"/>
    </row>
    <row r="108" spans="1:7" ht="12.75">
      <c r="A108" s="51"/>
      <c r="B108" s="36"/>
      <c r="C108" s="37"/>
      <c r="D108" s="38"/>
      <c r="E108" s="39"/>
      <c r="F108" s="40"/>
      <c r="G108" s="34"/>
    </row>
    <row r="109" spans="1:11" s="47" customFormat="1" ht="25.5">
      <c r="A109" s="331" t="s">
        <v>14</v>
      </c>
      <c r="B109" s="369" t="s">
        <v>98</v>
      </c>
      <c r="C109" s="377" t="s">
        <v>18</v>
      </c>
      <c r="D109" s="378">
        <v>10</v>
      </c>
      <c r="E109" s="334"/>
      <c r="F109" s="61">
        <f>D109*E109</f>
        <v>0</v>
      </c>
      <c r="G109" s="34"/>
      <c r="H109" s="59"/>
      <c r="I109" s="50"/>
      <c r="K109" s="41"/>
    </row>
    <row r="110" spans="1:11" s="47" customFormat="1" ht="12.75">
      <c r="A110" s="52"/>
      <c r="B110" s="36"/>
      <c r="C110" s="43"/>
      <c r="D110" s="44"/>
      <c r="E110" s="45"/>
      <c r="F110" s="46"/>
      <c r="G110" s="34"/>
      <c r="H110" s="41"/>
      <c r="K110" s="41"/>
    </row>
    <row r="111" spans="1:11" s="47" customFormat="1" ht="51">
      <c r="A111" s="331" t="s">
        <v>16</v>
      </c>
      <c r="B111" s="369" t="s">
        <v>99</v>
      </c>
      <c r="C111" s="377" t="s">
        <v>13</v>
      </c>
      <c r="D111" s="378">
        <v>256</v>
      </c>
      <c r="E111" s="334"/>
      <c r="F111" s="61">
        <f>D111*E111</f>
        <v>0</v>
      </c>
      <c r="G111" s="34"/>
      <c r="H111" s="41"/>
      <c r="K111" s="41"/>
    </row>
    <row r="112" spans="1:11" s="47" customFormat="1" ht="12.75">
      <c r="A112" s="52"/>
      <c r="B112" s="36"/>
      <c r="C112" s="43"/>
      <c r="D112" s="44"/>
      <c r="E112" s="45"/>
      <c r="F112" s="61"/>
      <c r="G112" s="34"/>
      <c r="H112" s="41"/>
      <c r="K112" s="41"/>
    </row>
    <row r="113" spans="1:11" s="47" customFormat="1" ht="12.75">
      <c r="A113" s="331" t="s">
        <v>17</v>
      </c>
      <c r="B113" s="369" t="s">
        <v>100</v>
      </c>
      <c r="C113" s="377" t="s">
        <v>13</v>
      </c>
      <c r="D113" s="378">
        <v>50</v>
      </c>
      <c r="E113" s="334"/>
      <c r="F113" s="61">
        <f>D113*E113</f>
        <v>0</v>
      </c>
      <c r="G113" s="34"/>
      <c r="H113" s="41"/>
      <c r="K113" s="41"/>
    </row>
    <row r="114" spans="1:11" s="47" customFormat="1" ht="12.75">
      <c r="A114" s="52"/>
      <c r="B114" s="36"/>
      <c r="C114" s="43"/>
      <c r="D114" s="44"/>
      <c r="E114" s="45"/>
      <c r="F114" s="46"/>
      <c r="G114" s="34"/>
      <c r="H114" s="41"/>
      <c r="K114" s="41"/>
    </row>
    <row r="115" spans="1:11" s="47" customFormat="1" ht="140.25">
      <c r="A115" s="331" t="s">
        <v>19</v>
      </c>
      <c r="B115" s="369" t="s">
        <v>314</v>
      </c>
      <c r="C115" s="377" t="s">
        <v>15</v>
      </c>
      <c r="D115" s="378">
        <v>5</v>
      </c>
      <c r="E115" s="334"/>
      <c r="F115" s="61">
        <f>D115*E115</f>
        <v>0</v>
      </c>
      <c r="G115" s="34"/>
      <c r="H115" s="59"/>
      <c r="K115" s="41"/>
    </row>
    <row r="116" spans="1:11" s="47" customFormat="1" ht="12.75">
      <c r="A116" s="52"/>
      <c r="B116" s="36"/>
      <c r="C116" s="43"/>
      <c r="D116" s="44"/>
      <c r="E116" s="45"/>
      <c r="F116" s="46"/>
      <c r="G116" s="34"/>
      <c r="H116" s="41"/>
      <c r="K116" s="41"/>
    </row>
    <row r="117" spans="1:11" s="48" customFormat="1" ht="25.5">
      <c r="A117" s="374" t="s">
        <v>20</v>
      </c>
      <c r="B117" s="375" t="s">
        <v>101</v>
      </c>
      <c r="C117" s="376" t="s">
        <v>15</v>
      </c>
      <c r="D117" s="374">
        <v>1</v>
      </c>
      <c r="E117" s="62"/>
      <c r="F117" s="62">
        <f>D117*E117</f>
        <v>0</v>
      </c>
      <c r="G117" s="30"/>
      <c r="I117" s="49"/>
      <c r="K117" s="49"/>
    </row>
    <row r="118" spans="1:11" s="47" customFormat="1" ht="12.75">
      <c r="A118" s="52"/>
      <c r="B118" s="36"/>
      <c r="C118" s="43"/>
      <c r="D118" s="44"/>
      <c r="E118" s="45"/>
      <c r="F118" s="62"/>
      <c r="G118" s="34"/>
      <c r="H118" s="41"/>
      <c r="K118" s="41"/>
    </row>
    <row r="119" spans="1:11" s="47" customFormat="1" ht="25.5">
      <c r="A119" s="331" t="s">
        <v>21</v>
      </c>
      <c r="B119" s="369" t="s">
        <v>102</v>
      </c>
      <c r="C119" s="377" t="s">
        <v>15</v>
      </c>
      <c r="D119" s="378">
        <v>1</v>
      </c>
      <c r="E119" s="334"/>
      <c r="F119" s="61">
        <f>D119*E119</f>
        <v>0</v>
      </c>
      <c r="G119" s="34"/>
      <c r="H119" s="41"/>
      <c r="K119" s="41"/>
    </row>
    <row r="120" spans="1:11" s="47" customFormat="1" ht="12.75">
      <c r="A120" s="52"/>
      <c r="B120" s="36"/>
      <c r="C120" s="43"/>
      <c r="D120" s="44"/>
      <c r="E120" s="45"/>
      <c r="F120" s="46"/>
      <c r="G120" s="34"/>
      <c r="H120" s="41"/>
      <c r="K120" s="41"/>
    </row>
    <row r="121" spans="1:11" s="47" customFormat="1" ht="25.5">
      <c r="A121" s="331" t="s">
        <v>24</v>
      </c>
      <c r="B121" s="369" t="s">
        <v>103</v>
      </c>
      <c r="C121" s="377" t="s">
        <v>23</v>
      </c>
      <c r="D121" s="378">
        <v>8</v>
      </c>
      <c r="E121" s="334"/>
      <c r="F121" s="61">
        <f>D121*E121</f>
        <v>0</v>
      </c>
      <c r="G121" s="34"/>
      <c r="H121" s="41"/>
      <c r="K121" s="41"/>
    </row>
    <row r="122" spans="1:11" s="47" customFormat="1" ht="12.75">
      <c r="A122" s="52"/>
      <c r="B122" s="36"/>
      <c r="C122" s="43"/>
      <c r="D122" s="44"/>
      <c r="E122" s="45"/>
      <c r="F122" s="46"/>
      <c r="G122" s="34"/>
      <c r="H122" s="41"/>
      <c r="K122" s="41"/>
    </row>
    <row r="123" spans="1:11" s="47" customFormat="1" ht="51">
      <c r="A123" s="331" t="s">
        <v>25</v>
      </c>
      <c r="B123" s="369" t="s">
        <v>45</v>
      </c>
      <c r="C123" s="377" t="s">
        <v>23</v>
      </c>
      <c r="D123" s="378">
        <v>4</v>
      </c>
      <c r="E123" s="334"/>
      <c r="F123" s="61">
        <f>D123*E123</f>
        <v>0</v>
      </c>
      <c r="G123" s="34"/>
      <c r="H123" s="41"/>
      <c r="K123" s="41"/>
    </row>
    <row r="124" spans="1:11" s="47" customFormat="1" ht="12.75">
      <c r="A124" s="52"/>
      <c r="B124" s="36"/>
      <c r="C124" s="43"/>
      <c r="D124" s="44"/>
      <c r="E124" s="45"/>
      <c r="F124" s="46"/>
      <c r="G124" s="34"/>
      <c r="H124" s="41"/>
      <c r="K124" s="41"/>
    </row>
    <row r="125" spans="1:8" ht="51">
      <c r="A125" s="331" t="s">
        <v>26</v>
      </c>
      <c r="B125" s="332" t="s">
        <v>104</v>
      </c>
      <c r="C125" s="333" t="s">
        <v>23</v>
      </c>
      <c r="D125" s="331">
        <v>10</v>
      </c>
      <c r="E125" s="334"/>
      <c r="F125" s="61">
        <f>D125*E125</f>
        <v>0</v>
      </c>
      <c r="G125" s="30"/>
      <c r="H125" s="30"/>
    </row>
    <row r="126" spans="1:11" s="47" customFormat="1" ht="12.75">
      <c r="A126" s="52"/>
      <c r="B126" s="36"/>
      <c r="C126" s="43"/>
      <c r="D126" s="44"/>
      <c r="E126" s="45"/>
      <c r="F126" s="46"/>
      <c r="G126" s="34"/>
      <c r="H126" s="41"/>
      <c r="K126" s="41"/>
    </row>
    <row r="127" spans="1:8" ht="15" customHeight="1" thickBot="1">
      <c r="A127" s="380"/>
      <c r="B127" s="381" t="s">
        <v>96</v>
      </c>
      <c r="C127" s="382"/>
      <c r="D127" s="383"/>
      <c r="E127" s="384"/>
      <c r="F127" s="385">
        <f>SUM(F107:F126)</f>
        <v>0</v>
      </c>
      <c r="G127" s="30"/>
      <c r="H127" s="30"/>
    </row>
    <row r="128" spans="5:8" ht="15" customHeight="1">
      <c r="E128" s="45"/>
      <c r="F128" s="45"/>
      <c r="G128" s="30"/>
      <c r="H128" s="30"/>
    </row>
    <row r="129" spans="1:11" ht="15" customHeight="1">
      <c r="A129" s="364" t="s">
        <v>19</v>
      </c>
      <c r="B129" s="365" t="s">
        <v>69</v>
      </c>
      <c r="C129" s="366"/>
      <c r="D129" s="367"/>
      <c r="E129" s="367"/>
      <c r="F129" s="367"/>
      <c r="G129" s="27"/>
      <c r="H129" s="27"/>
      <c r="I129" s="28"/>
      <c r="J129" s="28"/>
      <c r="K129" s="29"/>
    </row>
    <row r="130" spans="1:11" ht="13.5" thickBot="1">
      <c r="A130" s="57"/>
      <c r="B130" s="31"/>
      <c r="C130" s="32"/>
      <c r="D130" s="33"/>
      <c r="E130" s="33"/>
      <c r="F130" s="33"/>
      <c r="G130" s="34"/>
      <c r="H130" s="27"/>
      <c r="I130" s="28"/>
      <c r="J130" s="28"/>
      <c r="K130" s="29"/>
    </row>
    <row r="131" spans="1:6" s="16" customFormat="1" ht="13.5" thickBot="1">
      <c r="A131" s="168" t="s">
        <v>59</v>
      </c>
      <c r="B131" s="169" t="s">
        <v>60</v>
      </c>
      <c r="C131" s="170" t="s">
        <v>35</v>
      </c>
      <c r="D131" s="170" t="s">
        <v>36</v>
      </c>
      <c r="E131" s="171" t="s">
        <v>37</v>
      </c>
      <c r="F131" s="171" t="s">
        <v>38</v>
      </c>
    </row>
    <row r="132" spans="1:7" ht="12.75">
      <c r="A132" s="51"/>
      <c r="B132" s="36"/>
      <c r="C132" s="37"/>
      <c r="D132" s="38"/>
      <c r="E132" s="39"/>
      <c r="F132" s="40"/>
      <c r="G132" s="34"/>
    </row>
    <row r="133" spans="1:11" s="48" customFormat="1" ht="12.75">
      <c r="A133" s="374" t="s">
        <v>11</v>
      </c>
      <c r="B133" s="375" t="s">
        <v>105</v>
      </c>
      <c r="C133" s="376" t="s">
        <v>13</v>
      </c>
      <c r="D133" s="374">
        <v>252</v>
      </c>
      <c r="E133" s="62"/>
      <c r="F133" s="62">
        <f>D133*E133</f>
        <v>0</v>
      </c>
      <c r="G133" s="30"/>
      <c r="I133" s="49"/>
      <c r="K133" s="49"/>
    </row>
    <row r="134" spans="1:7" ht="12.75">
      <c r="A134" s="51"/>
      <c r="B134" s="36"/>
      <c r="C134" s="37"/>
      <c r="D134" s="38"/>
      <c r="E134" s="39"/>
      <c r="F134" s="40"/>
      <c r="G134" s="34"/>
    </row>
    <row r="135" spans="1:11" s="47" customFormat="1" ht="140.25">
      <c r="A135" s="331" t="s">
        <v>14</v>
      </c>
      <c r="B135" s="369" t="s">
        <v>106</v>
      </c>
      <c r="C135" s="377" t="s">
        <v>13</v>
      </c>
      <c r="D135" s="378">
        <v>252</v>
      </c>
      <c r="E135" s="334"/>
      <c r="F135" s="61">
        <f>D135*E135</f>
        <v>0</v>
      </c>
      <c r="G135" s="34"/>
      <c r="H135" s="59"/>
      <c r="I135" s="50"/>
      <c r="K135" s="41"/>
    </row>
    <row r="136" spans="1:11" s="47" customFormat="1" ht="12.75">
      <c r="A136" s="52"/>
      <c r="B136" s="36"/>
      <c r="C136" s="43"/>
      <c r="D136" s="44"/>
      <c r="E136" s="45"/>
      <c r="F136" s="46"/>
      <c r="G136" s="34"/>
      <c r="H136" s="41"/>
      <c r="K136" s="41"/>
    </row>
    <row r="137" spans="1:11" s="47" customFormat="1" ht="51">
      <c r="A137" s="331" t="s">
        <v>16</v>
      </c>
      <c r="B137" s="369" t="s">
        <v>107</v>
      </c>
      <c r="C137" s="377" t="s">
        <v>15</v>
      </c>
      <c r="D137" s="378">
        <v>7</v>
      </c>
      <c r="E137" s="334"/>
      <c r="F137" s="61">
        <f>D137*E137</f>
        <v>0</v>
      </c>
      <c r="G137" s="34"/>
      <c r="H137" s="41"/>
      <c r="K137" s="41"/>
    </row>
    <row r="138" spans="1:11" s="47" customFormat="1" ht="12.75">
      <c r="A138" s="52"/>
      <c r="B138" s="36"/>
      <c r="C138" s="43"/>
      <c r="D138" s="44"/>
      <c r="E138" s="45"/>
      <c r="F138" s="46"/>
      <c r="G138" s="34"/>
      <c r="H138" s="41"/>
      <c r="K138" s="41"/>
    </row>
    <row r="139" spans="1:11" s="48" customFormat="1" ht="38.25">
      <c r="A139" s="374" t="s">
        <v>17</v>
      </c>
      <c r="B139" s="375" t="s">
        <v>91</v>
      </c>
      <c r="C139" s="376" t="s">
        <v>13</v>
      </c>
      <c r="D139" s="374">
        <v>252</v>
      </c>
      <c r="E139" s="62"/>
      <c r="F139" s="62">
        <f>D139*E139</f>
        <v>0</v>
      </c>
      <c r="G139" s="30"/>
      <c r="I139" s="49"/>
      <c r="K139" s="49"/>
    </row>
    <row r="140" spans="1:11" s="47" customFormat="1" ht="12.75">
      <c r="A140" s="52"/>
      <c r="B140" s="36"/>
      <c r="C140" s="43"/>
      <c r="D140" s="44"/>
      <c r="E140" s="45"/>
      <c r="F140" s="62"/>
      <c r="G140" s="34"/>
      <c r="H140" s="41"/>
      <c r="K140" s="41"/>
    </row>
    <row r="141" spans="1:11" s="48" customFormat="1" ht="12.75">
      <c r="A141" s="374" t="s">
        <v>19</v>
      </c>
      <c r="B141" s="375" t="s">
        <v>108</v>
      </c>
      <c r="C141" s="376" t="s">
        <v>13</v>
      </c>
      <c r="D141" s="374">
        <v>252</v>
      </c>
      <c r="E141" s="62"/>
      <c r="F141" s="62">
        <f>D141*E141</f>
        <v>0</v>
      </c>
      <c r="G141" s="30"/>
      <c r="I141" s="49"/>
      <c r="K141" s="49"/>
    </row>
    <row r="142" spans="1:11" s="47" customFormat="1" ht="12.75">
      <c r="A142" s="52"/>
      <c r="B142" s="36"/>
      <c r="C142" s="43"/>
      <c r="D142" s="44"/>
      <c r="E142" s="45"/>
      <c r="F142" s="46"/>
      <c r="G142" s="34"/>
      <c r="H142" s="41"/>
      <c r="K142" s="41"/>
    </row>
    <row r="143" spans="1:11" s="47" customFormat="1" ht="25.5">
      <c r="A143" s="331" t="s">
        <v>20</v>
      </c>
      <c r="B143" s="369" t="s">
        <v>93</v>
      </c>
      <c r="C143" s="377" t="s">
        <v>13</v>
      </c>
      <c r="D143" s="378">
        <v>252</v>
      </c>
      <c r="E143" s="334"/>
      <c r="F143" s="61">
        <f>D143*E143</f>
        <v>0</v>
      </c>
      <c r="G143" s="34"/>
      <c r="H143" s="41"/>
      <c r="K143" s="41"/>
    </row>
    <row r="144" spans="1:11" s="47" customFormat="1" ht="12.75">
      <c r="A144" s="52"/>
      <c r="B144" s="36"/>
      <c r="C144" s="43"/>
      <c r="D144" s="44"/>
      <c r="E144" s="45"/>
      <c r="F144" s="46"/>
      <c r="G144" s="34"/>
      <c r="H144" s="41"/>
      <c r="K144" s="41"/>
    </row>
    <row r="145" spans="1:11" s="47" customFormat="1" ht="25.5">
      <c r="A145" s="331" t="s">
        <v>21</v>
      </c>
      <c r="B145" s="369" t="s">
        <v>109</v>
      </c>
      <c r="C145" s="377" t="s">
        <v>13</v>
      </c>
      <c r="D145" s="378">
        <v>252</v>
      </c>
      <c r="E145" s="334"/>
      <c r="F145" s="61">
        <f>D145*E145</f>
        <v>0</v>
      </c>
      <c r="G145" s="34"/>
      <c r="H145" s="41"/>
      <c r="K145" s="41"/>
    </row>
    <row r="146" spans="1:11" s="47" customFormat="1" ht="12.75">
      <c r="A146" s="52"/>
      <c r="B146" s="36"/>
      <c r="C146" s="43"/>
      <c r="D146" s="44"/>
      <c r="E146" s="45"/>
      <c r="F146" s="46"/>
      <c r="G146" s="34"/>
      <c r="H146" s="41"/>
      <c r="K146" s="41"/>
    </row>
    <row r="147" spans="1:11" s="47" customFormat="1" ht="12.75">
      <c r="A147" s="331" t="s">
        <v>24</v>
      </c>
      <c r="B147" s="369" t="s">
        <v>77</v>
      </c>
      <c r="C147" s="377" t="s">
        <v>15</v>
      </c>
      <c r="D147" s="378">
        <v>4</v>
      </c>
      <c r="E147" s="334"/>
      <c r="F147" s="61">
        <f>D147*E147</f>
        <v>0</v>
      </c>
      <c r="G147" s="34"/>
      <c r="H147" s="41"/>
      <c r="K147" s="41"/>
    </row>
    <row r="148" spans="1:11" s="47" customFormat="1" ht="12.75">
      <c r="A148" s="52"/>
      <c r="B148" s="36"/>
      <c r="C148" s="43"/>
      <c r="D148" s="44"/>
      <c r="E148" s="45"/>
      <c r="F148" s="46"/>
      <c r="G148" s="34"/>
      <c r="H148" s="41"/>
      <c r="K148" s="41"/>
    </row>
    <row r="149" spans="1:11" s="47" customFormat="1" ht="25.5">
      <c r="A149" s="331" t="s">
        <v>25</v>
      </c>
      <c r="B149" s="369" t="s">
        <v>110</v>
      </c>
      <c r="C149" s="377" t="s">
        <v>23</v>
      </c>
      <c r="D149" s="378">
        <v>8</v>
      </c>
      <c r="E149" s="334"/>
      <c r="F149" s="61">
        <f>D149*E149</f>
        <v>0</v>
      </c>
      <c r="G149" s="34"/>
      <c r="H149" s="41"/>
      <c r="K149" s="41"/>
    </row>
    <row r="150" spans="1:6" ht="12.75">
      <c r="A150" s="52"/>
      <c r="F150" s="61"/>
    </row>
    <row r="151" spans="1:6" ht="51">
      <c r="A151" s="331" t="s">
        <v>26</v>
      </c>
      <c r="B151" s="332" t="s">
        <v>45</v>
      </c>
      <c r="C151" s="333" t="s">
        <v>23</v>
      </c>
      <c r="D151" s="331">
        <v>8</v>
      </c>
      <c r="E151" s="334"/>
      <c r="F151" s="61">
        <f>D151*E151</f>
        <v>0</v>
      </c>
    </row>
    <row r="152" ht="12.75">
      <c r="A152" s="52"/>
    </row>
    <row r="153" spans="1:8" ht="12" customHeight="1">
      <c r="A153" s="331" t="s">
        <v>27</v>
      </c>
      <c r="B153" s="332" t="s">
        <v>66</v>
      </c>
      <c r="C153" s="333" t="s">
        <v>15</v>
      </c>
      <c r="D153" s="331">
        <v>1</v>
      </c>
      <c r="E153" s="334"/>
      <c r="F153" s="61">
        <f>D153*E153</f>
        <v>0</v>
      </c>
      <c r="G153" s="30"/>
      <c r="H153" s="30"/>
    </row>
    <row r="154" spans="1:11" s="47" customFormat="1" ht="12.75">
      <c r="A154" s="52"/>
      <c r="B154" s="36"/>
      <c r="C154" s="43"/>
      <c r="D154" s="44"/>
      <c r="E154" s="45"/>
      <c r="F154" s="61"/>
      <c r="G154" s="34"/>
      <c r="H154" s="41"/>
      <c r="K154" s="41"/>
    </row>
    <row r="155" spans="1:8" ht="51">
      <c r="A155" s="331" t="s">
        <v>39</v>
      </c>
      <c r="B155" s="332" t="s">
        <v>78</v>
      </c>
      <c r="C155" s="333" t="s">
        <v>23</v>
      </c>
      <c r="D155" s="331">
        <v>20</v>
      </c>
      <c r="E155" s="334"/>
      <c r="F155" s="61">
        <f>D155*E155</f>
        <v>0</v>
      </c>
      <c r="G155" s="30"/>
      <c r="H155" s="30"/>
    </row>
    <row r="156" spans="1:11" s="47" customFormat="1" ht="12.75">
      <c r="A156" s="52"/>
      <c r="B156" s="36"/>
      <c r="C156" s="43"/>
      <c r="D156" s="44"/>
      <c r="E156" s="45"/>
      <c r="F156" s="46"/>
      <c r="G156" s="34"/>
      <c r="H156" s="41"/>
      <c r="K156" s="41"/>
    </row>
    <row r="157" spans="1:8" ht="15" customHeight="1" thickBot="1">
      <c r="A157" s="380"/>
      <c r="B157" s="381" t="s">
        <v>70</v>
      </c>
      <c r="C157" s="382"/>
      <c r="D157" s="383"/>
      <c r="E157" s="384"/>
      <c r="F157" s="385">
        <f>SUM(F133:F156)</f>
        <v>0</v>
      </c>
      <c r="G157" s="30"/>
      <c r="H157" s="30"/>
    </row>
    <row r="158" spans="5:8" ht="15" customHeight="1">
      <c r="E158" s="45"/>
      <c r="F158" s="45"/>
      <c r="G158" s="30"/>
      <c r="H158" s="30"/>
    </row>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sheetData>
  <sheetProtection/>
  <mergeCells count="12">
    <mergeCell ref="B12:F12"/>
    <mergeCell ref="B13:F13"/>
    <mergeCell ref="B14:F14"/>
    <mergeCell ref="B69:F69"/>
    <mergeCell ref="B103:F103"/>
    <mergeCell ref="C10:E10"/>
    <mergeCell ref="A1:F1"/>
    <mergeCell ref="A2:F2"/>
    <mergeCell ref="A3:F3"/>
    <mergeCell ref="A4:F4"/>
    <mergeCell ref="B5:E5"/>
    <mergeCell ref="B6:E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Boštjan Kravos</dc:creator>
  <cp:keywords/>
  <dc:description/>
  <cp:lastModifiedBy>Boštjan Kravos</cp:lastModifiedBy>
  <dcterms:created xsi:type="dcterms:W3CDTF">2019-10-14T09:33:57Z</dcterms:created>
  <dcterms:modified xsi:type="dcterms:W3CDTF">2021-10-20T13:10:59Z</dcterms:modified>
  <cp:category/>
  <cp:version/>
  <cp:contentType/>
  <cp:contentStatus/>
</cp:coreProperties>
</file>