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13"/>
  </bookViews>
  <sheets>
    <sheet name="Rekapitulacija" sheetId="1" r:id="rId1"/>
    <sheet name="A.1" sheetId="2" r:id="rId2"/>
    <sheet name="A.2" sheetId="3" r:id="rId3"/>
    <sheet name="A.3" sheetId="4" r:id="rId4"/>
    <sheet name="A.4" sheetId="5" r:id="rId5"/>
    <sheet name="A.5" sheetId="6" r:id="rId6"/>
    <sheet name="B.1" sheetId="7" r:id="rId7"/>
    <sheet name="B.2" sheetId="8" r:id="rId8"/>
    <sheet name="B.3" sheetId="9" r:id="rId9"/>
    <sheet name="B.4" sheetId="10" r:id="rId10"/>
    <sheet name="B.5" sheetId="11" r:id="rId11"/>
    <sheet name="B.6" sheetId="12" r:id="rId12"/>
    <sheet name="B.7" sheetId="13" r:id="rId13"/>
    <sheet name="C_ZU" sheetId="14" r:id="rId14"/>
    <sheet name="D_E.I." sheetId="15" r:id="rId15"/>
    <sheet name="E_S.I." sheetId="16" r:id="rId16"/>
  </sheets>
  <definedNames>
    <definedName name="_xlnm_Print_Area" localSheetId="1">'A.1'!$A$1:$F$19</definedName>
    <definedName name="_xlnm_Print_Area" localSheetId="2">'A.2'!$A$1:$F$19</definedName>
    <definedName name="_xlnm_Print_Area" localSheetId="3">'A.3'!$A$1:$F$39</definedName>
    <definedName name="_xlnm_Print_Area" localSheetId="4">'A.4'!$A$1:$F$35</definedName>
    <definedName name="_xlnm_Print_Area" localSheetId="5">'A.5'!$A$1:$F$29</definedName>
    <definedName name="_xlnm_Print_Area" localSheetId="6">'B.1'!$A$1:$F$31</definedName>
    <definedName name="_xlnm_Print_Area" localSheetId="8">'B.3'!$A$1:$F$13</definedName>
    <definedName name="_xlnm_Print_Area" localSheetId="11">'B.6'!$A$1:$F$19</definedName>
    <definedName name="_xlnm_Print_Area" localSheetId="0">'Rekapitulacija'!$B$1:$E$58</definedName>
    <definedName name="_xlnm_Print_Area_0" localSheetId="1">'A.1'!$A$1:$F$19</definedName>
    <definedName name="_xlnm_Print_Area_0" localSheetId="2">'A.2'!$A$1:$F$19</definedName>
    <definedName name="_xlnm_Print_Area_0" localSheetId="3">'A.3'!$A$1:$F$39</definedName>
    <definedName name="_xlnm_Print_Area_0" localSheetId="4">'A.4'!$A$1:$F$35</definedName>
    <definedName name="_xlnm_Print_Area_0" localSheetId="5">'A.5'!$A$1:$F$29</definedName>
    <definedName name="_xlnm_Print_Area_0" localSheetId="6">'B.1'!$A$1:$F$31</definedName>
    <definedName name="_xlnm_Print_Area_0" localSheetId="8">'B.3'!$A$1:$F$13</definedName>
    <definedName name="_xlnm_Print_Area_0" localSheetId="11">'B.6'!$A$1:$F$19</definedName>
    <definedName name="_xlnm_Print_Area_0" localSheetId="0">'Rekapitulacija'!$B$1:$E$58</definedName>
    <definedName name="_xlnm_Print_Area_0_0" localSheetId="1">'A.1'!$A$1:$F$19</definedName>
    <definedName name="_xlnm_Print_Area_0_0" localSheetId="2">'A.2'!$A$1:$F$19</definedName>
    <definedName name="_xlnm_Print_Area_0_0" localSheetId="3">'A.3'!$A$1:$F$39</definedName>
    <definedName name="_xlnm_Print_Area_0_0" localSheetId="4">'A.4'!$A$1:$F$35</definedName>
    <definedName name="_xlnm_Print_Area_0_0" localSheetId="5">'A.5'!$A$1:$F$29</definedName>
    <definedName name="_xlnm_Print_Area_0_0" localSheetId="6">'B.1'!$A$1:$F$31</definedName>
    <definedName name="_xlnm_Print_Area_0_0" localSheetId="8">'B.3'!$A$1:$F$13</definedName>
    <definedName name="_xlnm_Print_Area_0_0" localSheetId="11">'B.6'!$A$1:$F$19</definedName>
    <definedName name="_xlnm_Print_Area_0_0" localSheetId="0">'Rekapitulacija'!$B$1:$E$58</definedName>
    <definedName name="_xlnm_Print_Area_0_0_0" localSheetId="0">'Rekapitulacija'!$B$1:$E$58</definedName>
    <definedName name="_xlnm_Print_Area_0_0_0_0" localSheetId="0">'Rekapitulacija'!$B$1:$E$58</definedName>
    <definedName name="_xlnm_Print_Area_0_0_0_0_0" localSheetId="0">'Rekapitulacija'!$B$1:$E$58</definedName>
    <definedName name="_xlnm_Print_Area_0_0_0_0_0_0" localSheetId="0">'Rekapitulacija'!$B$1:$E$58</definedName>
    <definedName name="_xlnm_Print_Area_0_0_0_0_0_0_0" localSheetId="0">'Rekapitulacija'!$B$1:$E$58</definedName>
    <definedName name="Excel_BuiltIn_Print_Area" localSheetId="0">'Rekapitulacija'!$B$1:$E$58</definedName>
    <definedName name="Excel_BuiltIn_Print_Area_2">"#ref!"</definedName>
    <definedName name="_xlnm.Print_Area" localSheetId="1">'A.1'!$A$1:$F$19</definedName>
    <definedName name="_xlnm.Print_Area" localSheetId="2">'A.2'!$A$1:$F$19</definedName>
    <definedName name="_xlnm.Print_Area" localSheetId="3">'A.3'!$A$1:$F$39</definedName>
    <definedName name="_xlnm.Print_Area" localSheetId="4">'A.4'!$A$1:$F$35</definedName>
    <definedName name="_xlnm.Print_Area" localSheetId="5">'A.5'!$A$1:$F$29</definedName>
    <definedName name="_xlnm.Print_Area" localSheetId="6">'B.1'!$A$1:$F$31</definedName>
    <definedName name="_xlnm.Print_Area" localSheetId="8">'B.3'!$A$1:$F$13</definedName>
    <definedName name="_xlnm.Print_Area" localSheetId="11">'B.6'!$A$1:$F$19</definedName>
    <definedName name="_xlnm.Print_Area" localSheetId="14">'D_E.I.'!$A$1:$F$291</definedName>
    <definedName name="_xlnm.Print_Area" localSheetId="0">'Rekapitulacija'!$A$1:$E$58</definedName>
    <definedName name="Print_Area_0" localSheetId="0">'Rekapitulacija'!$B$1:$E$58</definedName>
    <definedName name="Print_Area_0_0" localSheetId="0">'Rekapitulacija'!$B$1:$E$58</definedName>
    <definedName name="Print_Area_0_0_0" localSheetId="0">'Rekapitulacija'!$B$1:$E$58</definedName>
    <definedName name="Print_Area_0_0_0_0" localSheetId="0">'Rekapitulacija'!$B$1:$E$58</definedName>
    <definedName name="Print_Area_0_0_0_0_0" localSheetId="0">'Rekapitulacija'!$B$1:$E$58</definedName>
    <definedName name="Print_Area_0_0_0_0_0_0" localSheetId="0">'Rekapitulacija'!$B$1:$E$58</definedName>
    <definedName name="Print_Area_0_0_0_0_0_0_0" localSheetId="0">'Rekapitulacija'!$B$1:$E$58</definedName>
    <definedName name="Print_Area_0_0_0_0_0_0_0_0" localSheetId="0">'Rekapitulacija'!$B$1:$E$58</definedName>
    <definedName name="Print_Area_0_0_0_0_0_0_0_0_0" localSheetId="0">'Rekapitulacija'!$B$1:$E$58</definedName>
    <definedName name="Print_Area_0_0_0_0_0_0_0_0_0_0" localSheetId="0">'Rekapitulacija'!$B$1:$E$58</definedName>
    <definedName name="Print_Area_0_0_0_0_0_0_0_0_0_0_0" localSheetId="0">'Rekapitulacija'!$B$1:$E$58</definedName>
    <definedName name="Print_Area_0_0_0_0_0_0_0_0_0_0_0_0" localSheetId="0">'Rekapitulacija'!$B$1:$E$58</definedName>
    <definedName name="Print_Area_0_0_0_0_0_0_0_0_0_0_0_0_0" localSheetId="0">'Rekapitulacija'!$B$1:$E$58</definedName>
    <definedName name="Print_Area_0_0_0_0_0_0_0_0_0_0_0_0_0_0" localSheetId="0">'Rekapitulacija'!$B$1:$E$58</definedName>
    <definedName name="Print_Area_0_0_0_0_0_0_0_0_0_0_0_0_0_0_0" localSheetId="0">'Rekapitulacija'!$B$1:$E$58</definedName>
    <definedName name="Print_Area_0_0_0_0_0_0_0_0_0_0_0_0_0_0_0_0" localSheetId="0">'Rekapitulacija'!$B$1:$E$58</definedName>
    <definedName name="Print_Area_0_0_0_0_0_0_0_0_0_0_0_0_0_0_0_0_0" localSheetId="0">'Rekapitulacija'!$B$1:$E$58</definedName>
    <definedName name="Print_Area_0_0_0_0_0_0_0_0_0_0_0_0_0_0_0_0_0_0" localSheetId="0">'Rekapitulacija'!$B$1:$E$58</definedName>
  </definedNames>
  <calcPr fullCalcOnLoad="1"/>
</workbook>
</file>

<file path=xl/sharedStrings.xml><?xml version="1.0" encoding="utf-8"?>
<sst xmlns="http://schemas.openxmlformats.org/spreadsheetml/2006/main" count="1648" uniqueCount="1018">
  <si>
    <t>POKOPALIŠČE ČRNIČE</t>
  </si>
  <si>
    <t>GRADBENA DELA</t>
  </si>
  <si>
    <t xml:space="preserve">A.1 </t>
  </si>
  <si>
    <t>PRIPRAVLJALNA IN RUŠITVENA DELA</t>
  </si>
  <si>
    <t xml:space="preserve">A.2 </t>
  </si>
  <si>
    <t>ZEMELJSKA DELA</t>
  </si>
  <si>
    <t xml:space="preserve">A.3 </t>
  </si>
  <si>
    <t>BETONSKA DELA</t>
  </si>
  <si>
    <t xml:space="preserve">A.4 </t>
  </si>
  <si>
    <t>TESARSKA DELA</t>
  </si>
  <si>
    <t xml:space="preserve">A.5 </t>
  </si>
  <si>
    <t>ZIDARSKA DELA</t>
  </si>
  <si>
    <t>KANALIZACIJA</t>
  </si>
  <si>
    <t>OBRTNIŠKA DELA</t>
  </si>
  <si>
    <t xml:space="preserve">B.1 </t>
  </si>
  <si>
    <t>KROVSKO - KLEPARSKA DELA</t>
  </si>
  <si>
    <t xml:space="preserve">B.2 </t>
  </si>
  <si>
    <t xml:space="preserve">B.3 </t>
  </si>
  <si>
    <t xml:space="preserve">B.4 </t>
  </si>
  <si>
    <t>KERAMIČARSKA DELA</t>
  </si>
  <si>
    <t xml:space="preserve">B.5 </t>
  </si>
  <si>
    <t>ZUNANJE STAVBNO POHIŠTVO</t>
  </si>
  <si>
    <t xml:space="preserve">B.6 </t>
  </si>
  <si>
    <t xml:space="preserve">B.7 </t>
  </si>
  <si>
    <t>SLIKOPLESKARSKA DELA</t>
  </si>
  <si>
    <t>KAMNOSEŠKA DELA</t>
  </si>
  <si>
    <t>ZUNANJA UREDITEV</t>
  </si>
  <si>
    <t xml:space="preserve">C.1 </t>
  </si>
  <si>
    <t xml:space="preserve">PREDDELA </t>
  </si>
  <si>
    <t xml:space="preserve">C.2 </t>
  </si>
  <si>
    <t xml:space="preserve">C.3 </t>
  </si>
  <si>
    <t xml:space="preserve">VOZIŠČNE KONSTRUKCIJE </t>
  </si>
  <si>
    <t xml:space="preserve">C.4 </t>
  </si>
  <si>
    <t xml:space="preserve">C.5 </t>
  </si>
  <si>
    <t xml:space="preserve">C.6 </t>
  </si>
  <si>
    <t xml:space="preserve">C.7 </t>
  </si>
  <si>
    <t>PROMETNA OPREMA</t>
  </si>
  <si>
    <t>ELEKTRO INSTALACIJE</t>
  </si>
  <si>
    <t xml:space="preserve">D.1 </t>
  </si>
  <si>
    <t>SVETILNA TELESA</t>
  </si>
  <si>
    <t xml:space="preserve">D.2 </t>
  </si>
  <si>
    <t>VODOVNI MATERIAL</t>
  </si>
  <si>
    <t xml:space="preserve">D.3 </t>
  </si>
  <si>
    <t>RAZDELILNIKI</t>
  </si>
  <si>
    <t xml:space="preserve">D.4 </t>
  </si>
  <si>
    <t>IZENAČITVE POTENCIALOV</t>
  </si>
  <si>
    <t>D.5.</t>
  </si>
  <si>
    <t>STRELOVODNA INSTALACIJA</t>
  </si>
  <si>
    <t xml:space="preserve">D.5 </t>
  </si>
  <si>
    <t>OZVOČENJE</t>
  </si>
  <si>
    <t xml:space="preserve">D.6 </t>
  </si>
  <si>
    <t>NN PRIKLJUČEK in ZR</t>
  </si>
  <si>
    <t>STROJNE INSTALACIJE</t>
  </si>
  <si>
    <t xml:space="preserve">E.1 </t>
  </si>
  <si>
    <t>VODOVOD</t>
  </si>
  <si>
    <t xml:space="preserve">E.2 </t>
  </si>
  <si>
    <t>OGREVANJE</t>
  </si>
  <si>
    <t xml:space="preserve">E.3 </t>
  </si>
  <si>
    <t xml:space="preserve">E.4 </t>
  </si>
  <si>
    <t xml:space="preserve">E.5 </t>
  </si>
  <si>
    <t>DDV 22%</t>
  </si>
  <si>
    <t>pozicija</t>
  </si>
  <si>
    <t>opis postavke</t>
  </si>
  <si>
    <t>količina</t>
  </si>
  <si>
    <t>A.1</t>
  </si>
  <si>
    <t xml:space="preserve">PRIPRAVLJALNA IN RUŠITVENA DELA </t>
  </si>
  <si>
    <t>A.1.1</t>
  </si>
  <si>
    <t>kpl</t>
  </si>
  <si>
    <t>A.1.2</t>
  </si>
  <si>
    <t>A.1.3</t>
  </si>
  <si>
    <t>A.1.4</t>
  </si>
  <si>
    <t>A.1.5</t>
  </si>
  <si>
    <t>A.1.6</t>
  </si>
  <si>
    <t>m2</t>
  </si>
  <si>
    <t>SKUPAJ</t>
  </si>
  <si>
    <t>A.2</t>
  </si>
  <si>
    <t>m3</t>
  </si>
  <si>
    <t>m1</t>
  </si>
  <si>
    <t>A.3</t>
  </si>
  <si>
    <t>A.3.1</t>
  </si>
  <si>
    <t>A.3.3</t>
  </si>
  <si>
    <t>kg</t>
  </si>
  <si>
    <t>A.4</t>
  </si>
  <si>
    <t>A.4.3</t>
  </si>
  <si>
    <t>A.4.4</t>
  </si>
  <si>
    <t>kos</t>
  </si>
  <si>
    <t>A.5</t>
  </si>
  <si>
    <t>A.5.1.</t>
  </si>
  <si>
    <t>A.5.2.</t>
  </si>
  <si>
    <t>A.5.3.</t>
  </si>
  <si>
    <t>A.5.4.</t>
  </si>
  <si>
    <t>A.5.5.</t>
  </si>
  <si>
    <t>B.1</t>
  </si>
  <si>
    <t>B.2.1</t>
  </si>
  <si>
    <t>B.3</t>
  </si>
  <si>
    <t>B.4</t>
  </si>
  <si>
    <t xml:space="preserve">KERAMIČARSKA DELA </t>
  </si>
  <si>
    <t>B.4.1</t>
  </si>
  <si>
    <t>B.4.2</t>
  </si>
  <si>
    <t>B.4.3</t>
  </si>
  <si>
    <t>B.5</t>
  </si>
  <si>
    <t xml:space="preserve">ZUNANJE STAVBNO POHIŠTVO </t>
  </si>
  <si>
    <t>B.5.1</t>
  </si>
  <si>
    <t xml:space="preserve">VO1 - zunanja vhodna stena v poslovilnem prostoru  </t>
  </si>
  <si>
    <t>Zvočna izolativnost : Rw = 35 dB</t>
  </si>
  <si>
    <t>Ključavnica : Cilindrična - sistemski ključ</t>
  </si>
  <si>
    <t>B.5.2</t>
  </si>
  <si>
    <t xml:space="preserve">Odpiranje: Po načrtu - desno odpiranje
</t>
  </si>
  <si>
    <t>B.5.3</t>
  </si>
  <si>
    <t>B.5.4</t>
  </si>
  <si>
    <t>B.5.5</t>
  </si>
  <si>
    <t>B.5.6</t>
  </si>
  <si>
    <t>O1 - fiksno okno v poslovilnem prostoru in čajni kuhinji</t>
  </si>
  <si>
    <t>O2 - Okno v sanitarijah</t>
  </si>
  <si>
    <t xml:space="preserve">Odpiranje: po shemi - na ventus
</t>
  </si>
  <si>
    <t>O3 - Okno v poslovilnem prostoru</t>
  </si>
  <si>
    <t xml:space="preserve">Odpiranje: po shemi - fiksno
</t>
  </si>
  <si>
    <t>B.6</t>
  </si>
  <si>
    <t>FASADERSKA DELA</t>
  </si>
  <si>
    <t>B.6.1</t>
  </si>
  <si>
    <t>B.6.2</t>
  </si>
  <si>
    <t xml:space="preserve"> </t>
  </si>
  <si>
    <t>B.7</t>
  </si>
  <si>
    <t>SLIKOPLESKARKA DELA</t>
  </si>
  <si>
    <t>B.7.1</t>
  </si>
  <si>
    <t>B.7.2</t>
  </si>
  <si>
    <t>KAMNOSEŠKA  DELA</t>
  </si>
  <si>
    <t>kd</t>
  </si>
  <si>
    <t>PREDDELA</t>
  </si>
  <si>
    <t>VOZIŠČNE KONSTRUKCIJE</t>
  </si>
  <si>
    <t>GRADBENA IN OBRTNIŠKA DELA</t>
  </si>
  <si>
    <t xml:space="preserve">ZASADITEV </t>
  </si>
  <si>
    <t>DDV 22 %</t>
  </si>
  <si>
    <t xml:space="preserve"> ZEMELJSKA DELA</t>
  </si>
  <si>
    <t xml:space="preserve">Tlačni preizkus tesnosti kanalizacije, izveden z zrakom ali z vodo, po standardu SIST EN 1610 z izdanim potrdilom. </t>
  </si>
  <si>
    <t>Pri zasaditvi drevnine, grmovnic in vzpenjalk se upošteva izkop in pripravo jam, zasaditev, gnojenje, zasip jam, zalivanje, rez poškodovanih oz. zalomljenih vej in postavitev opore! Pri sadikah listopadnih dreves se vsaka sadika fiksira s tremi zgoraj povezanimi lesenimi impregniranimi koli!</t>
  </si>
  <si>
    <t>Sadike se dobavi v zabojnikih (loncih) ali z balirano koreninsko grudo (KG), ki ne sme razpasti. Sadilne jame je potrebno izkopati v 1.5-2 -kratnem premeru koreninske grude. Sadiko se posadi na enako globino kot je bila posajena v drevesnici.</t>
  </si>
  <si>
    <t>Vsaki sadiki se doda založno gnojilo na rob koreninske grude (gnojilo z dolgotrajnim delovanjem).</t>
  </si>
  <si>
    <t>Po saditvi je treba sadilno površino poravnati, zrahljati in očistiti, izdelati je treba velikosti drevesa primerne zalivalne jamice (sklede), tako da teče voda k rastlinam.</t>
  </si>
  <si>
    <t>KG 300/350cm</t>
  </si>
  <si>
    <t>L40/60</t>
  </si>
  <si>
    <t>Izkop in priprava jam (polnitev s humozno zemljo), pognojitev (1 briket založnega gnojila) in saditev drevesa, ki se fiksira s 3 koli (dolžine 200 cm, fi=6-8 cm) s PVC veznimi trakovi. Zasipanje jam, odvoz odvečnega materiala, planiranje po končanih delih z izdelavo zalivalnih jamic in ostalimi pomožnimi deli. Razporeditev dreves skladno z načrtom.</t>
  </si>
  <si>
    <t>ELEKTRIČNE INSTALACIJE</t>
  </si>
  <si>
    <t>EM</t>
  </si>
  <si>
    <t>EUR</t>
  </si>
  <si>
    <t>MTS WL LED 29W - zaprta nadgradna stropna in stenska svetilka z LED virom svetlobe tople barve 3000K, izhodne svetilnosti svetilke: 2100 lm, McAdam&lt;3, stopnje zaščite: II, z navzdol širokosnopno usmerjenim snopom svetlobe, ohišje metalno srebrno sive barve in opalni PMMA difuzor, dimenzije: Ø270x44 mm,  50000h L80, odporna na udarce po min IK07, komplet</t>
  </si>
  <si>
    <t>Lumilux-F LED 10W 830  - nadgradna zaprta svetilka z LED virom svetlobe tople barve 3000K, izhodne svetilnosti svetilke 1100 lm, ohišje iz aluminija srebrne barve in opalna PC optika, zaščitni razred II (RII-zaščitno izoliranje), dimenzije: 580x25x44 mm, energijskega razreda A++, s certifikatom CE</t>
  </si>
  <si>
    <t>MTS Double WL LED 11W IP64 - nadgradna stenska svetilka z LED virom svetlobe tople barve 3000K in Ra&gt;80, izhodne svetilnosti svetilke 2x300 lm, z dvema ozkosnopnima nasprotnima snopoma svetlobe, ohišje prašno lakirani tlačno liti aluminij  v barvi RAL 7024 in varnostno steklo, dimenzije: 110x190x125 mm, 500000h L80, odporna na udarce min IK06, z garancijo dobavljivosti nadomestnih delov min. 20 let, s certifikatom ENEC</t>
  </si>
  <si>
    <t>MTS B Compact LED 22W IP65 So - vgradna stropna svetilka s povišano stopnjo zaščite IP65 in LED virom svetlobe tople barve 3000K in Ra&gt;80, izhodne svetilnosti svetilke 1700 lm, s širokosnopno simetrično optiko, prašno lakirano ohišje iz litega aluminija v barvi RAL 7024 in varnostno kaljeno steklo, z vgrajeno optiko iz čistega aluminija, zaščitnega razreda III, odporna na udarce min. IK06, komplet s pretvornikom in ohišjem za vgradnjo v beton, vgradna višina ohišja: 155 mm, dimenzije prekrivnega obroča: 155x155 mm, s predvideno obratovalno dobo 50000h L80, z dobavljivostjo nadomestnih delov vključno z LED enoto min. 20 let, s certifikatom CE</t>
  </si>
  <si>
    <t>MTS B Wall LED 10W IP65 - nadgradna stenska svetilka s povišano stopnjo zaščite z navzdol usmerjenim zasenčenim virom svetlobe, z zamenljivim E27 LED virom svetlobe tople barve 3000K, ohišje: prašno lakirani tlačno liti aluminij v barvi RAL7024 in matirano varnostno steklo, dimenzije: 200x110x100 mm, v skladu z uredbo o svetlobnem onesnaževanju, z garancijo dobave nadomestnih delov min. 20 let, s certifikatom ENEC</t>
  </si>
  <si>
    <t xml:space="preserve">Linijski LED sestav dolžine 5,7 m, sestavljen iz LED vira svetlobe Ledx  LSN324240WW moči 14W/m, MLF 1800lm/m, tople barve svetlobe 3000K, 24VDC in nadgradnega alu profila Slimline 7 zaprtim z nematiranim pokrovom in zaključnimi elementi, nadgradni profil preseka 17,5x7 mm skupaj s pretvornikom LPV-100-24 s certifikatom CE, komplet </t>
  </si>
  <si>
    <t xml:space="preserve">Linijski LED sestav dolžine 4,6 m, sestavljen iz LED vira svetlobe Ledx  LSN324240WW moči 14W/m, MLF 1800lm/m, tople barve svetlobe 3000K, 24VDC in nadgradnega alu profila Slimline 7 zaprtim z nematiranim pokrovom in zaključnimi elementi, nadgradni profil preseka 17,5x7 mm skupaj s pretvornikom LPV-100-24 s certifikatom CE, komplet </t>
  </si>
  <si>
    <t>PMV-1 priključna sponka</t>
  </si>
  <si>
    <t>%</t>
  </si>
  <si>
    <t>SKUPAJ SVETILNA TELESA</t>
  </si>
  <si>
    <t>m</t>
  </si>
  <si>
    <t>PN negorljiva cev fi 16 s pritrdilnim in obesnim materialom</t>
  </si>
  <si>
    <t>Stikalo 230V,10A p/o navadno Vimar ali enake kvalitete</t>
  </si>
  <si>
    <t>Stikalo 230V,16A p/o s tlivko Vimar ali enake kvalitete</t>
  </si>
  <si>
    <t>Stalna priključnica 230V, 16A p/o</t>
  </si>
  <si>
    <t>Priklop  ventilatorjev</t>
  </si>
  <si>
    <t>h</t>
  </si>
  <si>
    <t>Doza p/o 3 modulna komplet z montažnim okvirjem</t>
  </si>
  <si>
    <t>Doza p/o 4 modulna komplet z montažnim okvirjem</t>
  </si>
  <si>
    <t xml:space="preserve">SKUPAJ VODOVNI MATERIAL </t>
  </si>
  <si>
    <t>Omarica MPO (tipska EL-Primorska) je sestavljena iz inox omare dim.: 600x800x200mm gl., z enokrilnimi vrati  v zaščiti IP55, nameščena v fasado objekta,  opremljena s sledečo opremo:</t>
  </si>
  <si>
    <t xml:space="preserve">1 x  montažna plošča </t>
  </si>
  <si>
    <t xml:space="preserve"> 2 x okence za omarico (vgrajeno)</t>
  </si>
  <si>
    <t xml:space="preserve"> 1 x ločilnik varovalčni Varius FH00-3A/F</t>
  </si>
  <si>
    <t xml:space="preserve"> 1 x sponka ničelna SNB 00 MM</t>
  </si>
  <si>
    <t xml:space="preserve"> 1 x števec električne energije ISKRA EMECO MT 371 D1A54 5-85A </t>
  </si>
  <si>
    <t>1 x odklopna naprava za omejevanje toka Z03</t>
  </si>
  <si>
    <t>1 x varovalni element 20A</t>
  </si>
  <si>
    <t>1 x tipka za ponovni vklop</t>
  </si>
  <si>
    <t>1 x Ključavnica elektrodistribucije</t>
  </si>
  <si>
    <t>vrstne sponke,drobni in vezni materjal,  napisi, oznake,</t>
  </si>
  <si>
    <t>obročkanje kablov, enopolna shema</t>
  </si>
  <si>
    <t>Razdelilnik  R-M.V.(mrliška vežica), sestavljen iz tipske podometne omare  54modulov, opremljen s sledečo opremo</t>
  </si>
  <si>
    <t>glavno stikalo iC60N   40A 3p Schneider</t>
  </si>
  <si>
    <t>Zaščitno  stikalo na diferenčni tok dvopolni  RCCB40/30mA tip A izvedba S</t>
  </si>
  <si>
    <t>prenapetostna zaščita PRD20 (1p+N)</t>
  </si>
  <si>
    <t>kpl.</t>
  </si>
  <si>
    <t>Instalaciski odklopniki Etimat 1p /16, 10,A, 6A</t>
  </si>
  <si>
    <t>fotorele s fotouporom</t>
  </si>
  <si>
    <t>izbirno stikalo 1-0-2   10A</t>
  </si>
  <si>
    <t>kontaktor KNL 10A</t>
  </si>
  <si>
    <t>vrstne sponke,drobni in vezni material,  napisi, oznake, obročkanje kablov,</t>
  </si>
  <si>
    <t>enopolna shema</t>
  </si>
  <si>
    <t xml:space="preserve">SKUPAJ RAZDELILNIKI </t>
  </si>
  <si>
    <t xml:space="preserve"> IZENAČITVE POTENCIALOV</t>
  </si>
  <si>
    <t>Objemke 1/2"</t>
  </si>
  <si>
    <t>Objemke 3/4"</t>
  </si>
  <si>
    <t xml:space="preserve"> m </t>
  </si>
  <si>
    <t xml:space="preserve"> kpl </t>
  </si>
  <si>
    <t>ura</t>
  </si>
  <si>
    <t>Tlačni preizkus tesnjenja cevovoda z vodo, preizkusni tlak je 1,3 kratni delovni tlak, vključno s potrebnimi čepi ter njihovo odstranitvijo po tlačnem preizkusu.</t>
  </si>
  <si>
    <t>ODTOČNA KANALIZACIJA</t>
  </si>
  <si>
    <t>Talni odtok iz plastike, s sifonom, iztok  3°, priključek DN 50, rešetka iz nerjavnega jekla. Nazivne mere okvirja rešetke 100 x 100 mm.</t>
  </si>
  <si>
    <t>Podometni ventil, z navojnim priključkom DN 15, iz medenine, s pokromanim ročajem in rozeto.</t>
  </si>
  <si>
    <t>Komplet umivalnik postavljen na normalno višino, sestavljen iz:</t>
  </si>
  <si>
    <t>Komplet WC sestavljen iz:</t>
  </si>
  <si>
    <t>Komplet oprema enojnega pomivalnega korita, sestavljena iz:</t>
  </si>
  <si>
    <t>Odtočna garnitura za enojno pomivalno korito, iz plastike, odporne na vročo vodo, s sifonom, s priključnim kolenom.</t>
  </si>
  <si>
    <t>Komplet pisoar, sestavljen iz:</t>
  </si>
  <si>
    <t>Držalo za tekoče  milo, stenski nosilec iz medenine, pokroman, pritrditev z skritimi vijaki, komplet z milnikom.</t>
  </si>
  <si>
    <t>Držalo za papirnate brisače, stenski nosilec iz medenine, pokroman, roka iz medenine, pokromana.</t>
  </si>
  <si>
    <t>Splošni, manipulativni, zavarovalni in transportni stroški.</t>
  </si>
  <si>
    <t>Pripravljalna in zaključna dela za vse opisane storitve.</t>
  </si>
  <si>
    <t>PREZRAČEVANJE</t>
  </si>
  <si>
    <t>VERVENT CEVI</t>
  </si>
  <si>
    <t>Zaščitna rešetka premera 100 mm.</t>
  </si>
  <si>
    <t>ZUNANJI VODOVOD - STROJNE NAPELJAVE</t>
  </si>
  <si>
    <t>ZUNANJI VODOVOD - STROJNA DELA</t>
  </si>
  <si>
    <t>ZUNANJI VODOVOD - GRADBENA DELA</t>
  </si>
  <si>
    <t>REKAPITULACIJA</t>
  </si>
  <si>
    <t>GRADBENA DELA SKUPAJ</t>
  </si>
  <si>
    <t>[EUR]</t>
  </si>
  <si>
    <t>A .</t>
  </si>
  <si>
    <t xml:space="preserve">B. </t>
  </si>
  <si>
    <t xml:space="preserve">C. </t>
  </si>
  <si>
    <t>OBRTNIŠKA DELA SKUPAJ</t>
  </si>
  <si>
    <t>ZUNANJA UREDITEV SKUPAJ</t>
  </si>
  <si>
    <t xml:space="preserve">D. </t>
  </si>
  <si>
    <t xml:space="preserve">E. </t>
  </si>
  <si>
    <t>ELEKTRO INSTALACIJE SKUPAJ</t>
  </si>
  <si>
    <t>STROJNE INSTALACIJE SKUPAJ</t>
  </si>
  <si>
    <t>cena/EM</t>
  </si>
  <si>
    <t>vrednost</t>
  </si>
  <si>
    <t>Planiranje obstoječega terena po izvedenih rušitvenih delih z kvalitetnejšim materialom od izkopov.</t>
  </si>
  <si>
    <t>Strojni široki izkop v terenu IV. ktg, z delno uporabo pikamerja, z nakladanjem na prevozno sredstvo in odvozom v stalno deponijo vključno s plačilom vseh taks.</t>
  </si>
  <si>
    <t>Zasip gradbene jame za objektom z materialom od izkopa z nabijanjem v slojih debeline do 30 cm do predpisane zbitosti, vključno z dobavo in razgrinjanjem materiala okoli objekta. Dovoz materiala iz gradbiščne deponije.</t>
  </si>
  <si>
    <t>Dobava, polaganje in vezanje rebraste armature S500 do fi 32 mm.</t>
  </si>
  <si>
    <t>Dobava, rezanje, polaganje in vezanje armaturnih mrež MA 500/560, s prenosi do mesta vgraditve in vsemi pomožnimi deli.</t>
  </si>
  <si>
    <t>A.5.6.</t>
  </si>
  <si>
    <t>Dobava in montaža fasadne obloge iz cinkotit pločevine, trakovi širine 600 mm, komplet z leseno podkonstrukcijo in 5 cm toplotne izolacije.</t>
  </si>
  <si>
    <t>Dobava in montaža čelne obrobe iz cinkotit pločevine r.š. do 450 mm, komplet z podkonstrukcijo.</t>
  </si>
  <si>
    <t xml:space="preserve">Dobava in montaža pokrivne kape strešnih parapetov iz cinkotit pločevine r.š. 450 mm, komplet z ustrezno podkonstrukcijo. </t>
  </si>
  <si>
    <t xml:space="preserve">Dobava in montaža žlote iz cinkotit pločevine r.š. 800 mm. </t>
  </si>
  <si>
    <t>Dobava in montaža čelne obrobe notranje strani strešnih parapetov iz cinkotit pločevine r.š. do 650 mm, komplet z podkonstrukcijo.</t>
  </si>
  <si>
    <t>Dobava in montaža žlebov iz cinkotit pločevine r.š. 400 mm, komplet z ustreznim fiksiranjem in podkonstrukcijo.</t>
  </si>
  <si>
    <t>parna zapora,</t>
  </si>
  <si>
    <t>letve 5/5 cm na razmaku 50 cm,</t>
  </si>
  <si>
    <t>ločilna folija,</t>
  </si>
  <si>
    <t>A.5.7.</t>
  </si>
  <si>
    <t>š = 18 cm, L = 376 cm</t>
  </si>
  <si>
    <t>š = 18 cm, L = 126 cm</t>
  </si>
  <si>
    <t xml:space="preserve">š = 18 cm, L = 106 cm </t>
  </si>
  <si>
    <t xml:space="preserve">š = 18 cm, L = 101 cm </t>
  </si>
  <si>
    <t xml:space="preserve">š = 18 cm, L = 111 cm </t>
  </si>
  <si>
    <t>š = 16 cm, L = 46 cm</t>
  </si>
  <si>
    <t>š = 23,5 cm, L = 46 cm</t>
  </si>
  <si>
    <t xml:space="preserve">š = 30 cm, L = 75 cm </t>
  </si>
  <si>
    <t xml:space="preserve">š = 10 cm, L = 46 cm </t>
  </si>
  <si>
    <t xml:space="preserve">š = 21 cm, L = 46 cm </t>
  </si>
  <si>
    <t>A.5.9.</t>
  </si>
  <si>
    <t>A.5.8.</t>
  </si>
  <si>
    <t>A.5.10.</t>
  </si>
  <si>
    <t>Dobava in izdelava mikroarmiranega estriha debeline 6 cm (mikroarmirana PP vlakna 0,95 kg/m3, kot npr. FIBRILs F 120 ali enokovredno), komplet z toplotno izolacijo XPS deb. 5 cm in z obstensko diletacijo 5 mm - sestava T1.</t>
  </si>
  <si>
    <t>Dobava in izdelava mikroarmiranega estriha debeline 6,5 cm (mikroarmirana PP vlakna 0,95 kg/m3, kot npr. FIBRILs F 120 ali enokovredno), komplet z toplotno izolacijo XPS deb. 5 cm in z obstensko diletacijo 5 mm - sestava T2.</t>
  </si>
  <si>
    <t>MAVČNOKARTONSKA DELA</t>
  </si>
  <si>
    <t>B.2</t>
  </si>
  <si>
    <t>Dobava in izdelava obloge podometnih splakovalnih kotličkov z vlagoodpornimi mavčnokartonskimi  ploščami, komplet s potrebno podkonstrukcijo in bandažiranjem.</t>
  </si>
  <si>
    <t>Dobava in montaža visečih stropov iz mavčnokartonskih plošč, višina spusta do 70 cm, komplet z pocinkano kovinsko podkonstrukcijo in vmesno toplotnoizolacijo iz mineralne volne d = 16 cm, komplet bandažirani in kitani spoji, 70% akustične plošče tip Knauf Cleaneo Akustik, 30% navadne plošče.</t>
  </si>
  <si>
    <t>Dobava in montaža kaskade višine 50 cm iz enojnih mavčnokartonskih plošč, komplet s potrebno podkonstrukcijo, bandažiranjem in kitanjem.</t>
  </si>
  <si>
    <t xml:space="preserve">Odpiranje: po načrtu
</t>
  </si>
  <si>
    <t>Ključavnica : cilindrična - sistemski ključ</t>
  </si>
  <si>
    <t>Ostalo: Kljuka po izboru, izvedba vključno z vsemi potrebnimi tesnilnimi in pritrdilnimi elementi, mere vzeti na licu mesta, pred pričetkom del uskladiti z projektantom. Na zunanji strani je vhodna stena obložena z leseno macesnovo oblogo d = 2 cm - enako kot fasada.</t>
  </si>
  <si>
    <t>VO2 - enokrilna vrata v shrambo</t>
  </si>
  <si>
    <t xml:space="preserve">Zunanja vhodna stena - sistem Jansen - Janisol
dim. 370 x 240 cm, delitev po shemi iz priloge - 4 x segmenti - 1 x desno vratno krilo, 3 x segmenti sistem harmonika.
</t>
  </si>
  <si>
    <t xml:space="preserve">Zunanja enokrilna vrata - sistem Jansen - Janisol
dim. 120 x 240 cm
</t>
  </si>
  <si>
    <t>VO3 - enokrilna vrata v čajno kuhinjo</t>
  </si>
  <si>
    <t xml:space="preserve">Zunanja enokrilna vrata - sistem Jansen - Janisol
dim. 100 x 240 cm
</t>
  </si>
  <si>
    <t xml:space="preserve">Odpiranje: po načrtu - desno odpiranje
</t>
  </si>
  <si>
    <t>VO4 - enokrilna vrata v ženske sanitarije</t>
  </si>
  <si>
    <t xml:space="preserve">zunanja enokrilna vrata - sistem SCHUCO ADS 65/Uf max = 1,4 Wm2K - ALU - prašno barvano
dim. 105 x 210 cm
</t>
  </si>
  <si>
    <t>Vratno krilo: izvedba z prekrivnim polnilom</t>
  </si>
  <si>
    <t>Ostalo: Kljuka po izboru, izvedba vključno z vsemi potrebnimi tesnilnimi in pritrdilnimi elementi, mere vzeti na licu mesta, pred pričetkom del uskladiti z projektantom.</t>
  </si>
  <si>
    <t>VO5 - enokrilna vrata v moške sanitarije</t>
  </si>
  <si>
    <t xml:space="preserve">Zunanja enokrilna vrata - sistem SCHUCO ADS 75.HD.HI/Uf max = 1,4 Wm2K - ALU - prašno barvano
dim. 95 x 210 cm
</t>
  </si>
  <si>
    <t>Vratno krilo : izvedba z prekrivnim polnilom</t>
  </si>
  <si>
    <t xml:space="preserve">Fasadno okno po sistemu SCHUCO AWS 65/Uf max = 1,4 Wm2K - ALU - prašno barvano 
dim. 40 x 190 cm
</t>
  </si>
  <si>
    <t xml:space="preserve">Dvoslojna izolacijska zasteklitev, satinirano steklo
Ug max = 1,1 W/m2K, TPS distančnik
</t>
  </si>
  <si>
    <t xml:space="preserve">Odpiranje: fiksno
</t>
  </si>
  <si>
    <t xml:space="preserve">Ostalo: Vgradnja po sistemu RAL, podaljšan profil za izvedbo fasade. Kitanje stikov med steno in podbojem. Izvedba vključno z vsemi potrebnimi tesnilnimi in pritrdilnimi elementi, mere vzeti na licu mesta, pred pričetkom del uskladiti z projektantom. </t>
  </si>
  <si>
    <t xml:space="preserve">Dvoslojna izolacijska zasteklitev, prozorno steklo
Ug max = 1,1 W/m2K, TPS distančnik
</t>
  </si>
  <si>
    <t xml:space="preserve">Fasadno okno po sistemu SCHUCO AWS 65/Uf max = 1,4 Wm2K - ALU - prašno barvano 
dim. 40 x 60 cm
</t>
  </si>
  <si>
    <t xml:space="preserve">Fasadno okno po sistemu SCHUCO AWS 65/Uf max = 1,4 Wm2K - ALU - prašno barvano 
dim. 131 x 49 / 3 kd                                                                                        Zunanja okenska polica iz plastificirane pločevine r.š. 15 cm 
</t>
  </si>
  <si>
    <t>B.1.1</t>
  </si>
  <si>
    <t>B.1.2</t>
  </si>
  <si>
    <t>B.1.3</t>
  </si>
  <si>
    <t>B.1.4</t>
  </si>
  <si>
    <t>B.1.5</t>
  </si>
  <si>
    <t>B.1.6</t>
  </si>
  <si>
    <t>B.1.7</t>
  </si>
  <si>
    <t>B.1.8</t>
  </si>
  <si>
    <t>Dobava in montaža zidne obloge iz cinkotit pločevine, trakovi r.š. do 400 mm, komplet z ustrezno podkonstrukcijo.</t>
  </si>
  <si>
    <t>B.2.2</t>
  </si>
  <si>
    <t>B.2.3</t>
  </si>
  <si>
    <t>A.2.1</t>
  </si>
  <si>
    <t>A.2.2</t>
  </si>
  <si>
    <t>A.2.3</t>
  </si>
  <si>
    <t>A.2.4</t>
  </si>
  <si>
    <t>A.2.5</t>
  </si>
  <si>
    <t>A.2.6</t>
  </si>
  <si>
    <t>Dobava, montaža in demontaža fasadnih odrov višine do 5 m, z napravo podstavka za oder, prenosom materiala do mesta montaže, čiščenjem elementov po končani uporabi in vsemi pomožnimi deli. V ceni odra mora biti zajeta tudi potrebna varnostna ograja in potrebne ozemljitve odra. Izvajalec sam izdela vse delavniške načrte in statično preverbo za izvedbo odra.</t>
  </si>
  <si>
    <t>A.4.13</t>
  </si>
  <si>
    <t>A.4.12</t>
  </si>
  <si>
    <t>A.4.11</t>
  </si>
  <si>
    <t>A.4.10</t>
  </si>
  <si>
    <t>A.4.1</t>
  </si>
  <si>
    <t>A.4.2</t>
  </si>
  <si>
    <t>A.4.5</t>
  </si>
  <si>
    <t>A.4.6</t>
  </si>
  <si>
    <t>A.4.7</t>
  </si>
  <si>
    <t>A.4.8</t>
  </si>
  <si>
    <t>A.4.9</t>
  </si>
  <si>
    <t>A.3.4</t>
  </si>
  <si>
    <t>A.3.5</t>
  </si>
  <si>
    <t>A.3.6</t>
  </si>
  <si>
    <t>A.3.7</t>
  </si>
  <si>
    <t>A.3.8</t>
  </si>
  <si>
    <t>A.3.9</t>
  </si>
  <si>
    <t>A.3.10</t>
  </si>
  <si>
    <t>A.3.11</t>
  </si>
  <si>
    <t>A.3.12</t>
  </si>
  <si>
    <t>A.3.13</t>
  </si>
  <si>
    <t>A.3.14</t>
  </si>
  <si>
    <t>A.3.15</t>
  </si>
  <si>
    <t>A.3.16</t>
  </si>
  <si>
    <t>B.2.4</t>
  </si>
  <si>
    <t xml:space="preserve">Izravnava notranjih mavčnih stropov z 1x kitanjem in brušenjem ter 2x pleskanje z poldisperzijsko barvo npr. Jupol. </t>
  </si>
  <si>
    <t xml:space="preserve">Izravnava notranjih ometanih površin z 2x kitanjem in brušenjem ter 2x pleskanje z poldisperzijsko barvo npr. Jupol. </t>
  </si>
  <si>
    <t>Izravnava ometanih površin z 2x kitanjem in brušenjem ter 2x pleskanje z pralno barvo - mat Latex.</t>
  </si>
  <si>
    <t>Izravnava betonskih stropnih in stenskih površin z 2x kitanjem in brušenjem ter 2x pleskanje s kvalitetno pokrivno barvo npr. Jupol Citro.</t>
  </si>
  <si>
    <t>Izravna stropnih površin iz mavčnokartonskih plošč z 2x kitanjem in brušenje in 2x pleskanje z kvalitetno pokrivno barvo npr. Jupol Citro.</t>
  </si>
  <si>
    <t>Izravnava stropnih površin z 1x kitanjem in brušenjem ter 2x pleskanje z kvalitetno pokrivno barvo npr. Jupol Citro.</t>
  </si>
  <si>
    <t xml:space="preserve">Dobava in montaža toplotnoizolirane stenske fasadne obloge v sestavi: toplotna izolacija 5 cm - mineralna volna z horizontalnimi letvami 5/4 na razmaku 80 cm, paropropustna črna UV odporna folija, podkonstrukcija za leseno fasado z letvami 4/4 cm na razmaku 60 cm barvano v črno barvo, lesena obloga fasade z letvami 2/4 cm sibirskega macesna, razmak med letvami 1 cm - sestava S3.                                                                                                               </t>
  </si>
  <si>
    <t xml:space="preserve">SKUPAJ </t>
  </si>
  <si>
    <t>SKUPAJ Z DDV</t>
  </si>
  <si>
    <t>Zakoličba osi.</t>
  </si>
  <si>
    <t>Postavitev in zavarovanje prečnih profilov.</t>
  </si>
  <si>
    <t>Zakoličba elementov zunanje ureditve.</t>
  </si>
  <si>
    <t>Zarezovanje asfalta v debelini 10 cm.</t>
  </si>
  <si>
    <t>Čiščenje zemljišča, odstranitev podrasti, nižjih dreves in grmovnic, izkop panjev in korenin, nalaganje na prevozno sredstvo in odvoz v trajno deponijo vključno s plačilom vseh komunalnih pristojbin in taks.</t>
  </si>
  <si>
    <t>Postavitev in odstranitev prometne signalizacije za potrebe urejanja prometa v času gradnje.</t>
  </si>
  <si>
    <t>PREDDELA SKUPAJ</t>
  </si>
  <si>
    <t>Izdelava nevezane nosilne plasti enakomerno zrnatega drobljenca 0/32 iz kamnine v debelini 25-30 cm.</t>
  </si>
  <si>
    <t>Izdelava finega planuma zgornjega ustroja.</t>
  </si>
  <si>
    <t>Izdelava nevezane nosilne plasti peska: prodniki bele barve 4/8mm v debelini 5 cm - pas širine 50-70 cm ob objektu. Barvo, agregat in izgled finalnega sloja peska mora pred dobavo in vgradnjo potrditi projektant arhitekture.</t>
  </si>
  <si>
    <t>ZEMELJSKA DELA SKUPAJ</t>
  </si>
  <si>
    <t>VOZIŠČNE KONSTRUKCIJE SKUPAJ</t>
  </si>
  <si>
    <t xml:space="preserve">Zasaditev dreves: Betula pendula - navadna breza.                    </t>
  </si>
  <si>
    <t>PROMETNA OPREMA SKUPAJ</t>
  </si>
  <si>
    <t>Doplačilo za posip z odsevnimi steklenimi kroglicami 0,25 kg/m2.</t>
  </si>
  <si>
    <t xml:space="preserve">Izdelava talne označbe parkirnega mesta za invalide 5352 v rumeni barvi. </t>
  </si>
  <si>
    <t xml:space="preserve">Izdelava tankoslojne črte 5331, širine 12 cm v rumeni barvi. </t>
  </si>
  <si>
    <t xml:space="preserve">Izdelava tankoslojne neprekinjene široke prečne črte 5211 širine 50 cm v beli barvi. </t>
  </si>
  <si>
    <t>Dobava in montaža prometnega znaka 2441 (parkirno mesto za invalide), komplet s stebričem iz vroče cinkane jeklene cevi fi 64 mm dolžine 3,0 m ter izdelavo betonskega točkovnega temelja.</t>
  </si>
  <si>
    <t>Dobava in montaža prometnega znaka 2102, komplet s stebričem iz vroče cinkane jeklene cevi fi 64 mm dolžine 3,5 m ter izdelavo betonskega točkovnega temelja.</t>
  </si>
  <si>
    <t xml:space="preserve">Zasaditev pokrovne rastline: Cotoneaster dammeri 'Major' - velikolistna prizemljika, kotoneaster, 2-3 sadike/m2. </t>
  </si>
  <si>
    <t>C.1</t>
  </si>
  <si>
    <t>C.2</t>
  </si>
  <si>
    <t>C.3</t>
  </si>
  <si>
    <t>C.4</t>
  </si>
  <si>
    <t>C.5</t>
  </si>
  <si>
    <t>C.6</t>
  </si>
  <si>
    <t>C.7</t>
  </si>
  <si>
    <t>Strojni prekop grobnega polja do globine 1.8 m, odstranitev in odvoz kamenja v stalno deponijo vključno s plačilom taks, izravnava, planiranje in utrjevanje zemljine z lahkim valjarjem (168 m2).</t>
  </si>
  <si>
    <t>Zatravitev že humuziranih površin zelenic in brežin in vzdrževanje do pozelenitve.</t>
  </si>
  <si>
    <t>Planum naravnih temeljnih tal v mehki zemljini.</t>
  </si>
  <si>
    <t>Grobo in fino planiranje dna gradbene jame AB zidov.</t>
  </si>
  <si>
    <t>Grobo in fino planiranje dna jarkov za kanalizacijo.</t>
  </si>
  <si>
    <t xml:space="preserve">Izdelava žarnega zidu v armirano betonski izvedbi vidnega betona: dolžina: 8,88 m, višina 2,41 m. Debelina elementa je 92 cm. Žarni zid sestavljajo tri vrste po 13 celic/niš za žare. Izdelan je kot satovje iz betona. Zadnja stranica in bočni stranici so debeline 20 cm, vmesne stene in plošče so debeline 10 cm. Vse višine zidov so podane od vrha temeljev. Vsi zidovi so širine 20 cm. Dimenzije temeljev podporno obodnih zidov so podane v statičnem izračunu ter grafično prikazane v risbah arhitekture. Notranja svetla dimenzija posamezne celice znaša 56x52 cm, svetla globina pa 62 cm. Celice so s prednje strani zaprte z marmornato ploščo, ki se pritrdi na kotnih distančnikih iz nerjaveče pločevine z vijaki iz nerjavečega materiala.
</t>
  </si>
  <si>
    <t>Dobava in montaža kamnitega korita z odcejevalnikom tlorisnih dimenzij 80x50 cm, debelina 30cm. Postavitev na kamnitem podstavku višine cca. 60 cm, ob steni AB ograjnega zidu. Vključno z dobavo in montažo medeninaste pipe na steno ograjnega zidu, odtokom ter vsem ostalim pomožnim materialom in deli (po detajlu proizvajalca). Kot npr. kamnito korito z odcejevalnikom proizv. Kamnoseštvo Tavčar Povir. Korito in izvedbo potrdi arhitekt.</t>
  </si>
  <si>
    <t>GRADBENA IN OBRTNIŠKA DELA SKUPAJ</t>
  </si>
  <si>
    <t>Naprava, montaža in demontaža dvostranskega vezanega opaža za temelje AB zidov.</t>
  </si>
  <si>
    <t>Naprava, montaža in demontaža opaža robov AB plošče (ekološki otok).</t>
  </si>
  <si>
    <t>Naprava, montaža in demontaža dvostranskega vezanega opaža AB zidov.</t>
  </si>
  <si>
    <t>Dobava in vgradnja rebraste armature S500  premera do 14 mm - AB zid št. 1.</t>
  </si>
  <si>
    <t>Dobava in vgradnja rebraste armature S500  premera do 14 mm - AB zidovi št. 2-11.</t>
  </si>
  <si>
    <t>Dobava in vgradnja rebraste armature S500 premera do 14mm  - AB žarni zid.</t>
  </si>
  <si>
    <t>Dobava in vgrajevanje armaturnih mrež MA500/560 -AB zid št. 1.</t>
  </si>
  <si>
    <t>Dobava in vgrajevanje armaturnih mrež MA500/560 - AB zidovi št. 2-11.</t>
  </si>
  <si>
    <t>Dobava in vgrajevanje armaturnih mrež MA500/560 - AB žarni zid.</t>
  </si>
  <si>
    <t>Dobava in vgrajevanje armaturnih mrež MA500/560 (Q-335) - AB plošča ekološkega otoka.</t>
  </si>
  <si>
    <t>Dobava in vgrajevanje betona C25/30; XC2; PV-II, v temelje nadaljevanja AB zidu št. 1, prereza do 0.5 m3/m1.</t>
  </si>
  <si>
    <t>Dobava in vgrajevanje betona C25/30; XC2; PV-II v temelje AB zidov, prereza do 0.5 m3/m1.</t>
  </si>
  <si>
    <t>Dobava in vgrajevanje betona C25/30; XC2; PV-II v talno ploščo ekološkega otoka, prereza do 0.15 m3/m1.</t>
  </si>
  <si>
    <t>Dobava in vgrajevanje betona C25/30; XC2; PV-II v trup AB zidov, prereza do 0.3 m3/m1.</t>
  </si>
  <si>
    <t>Dobava in vgrajevanje betona C25/30; XC2; PV-II v trup nadaljevanja AB zidu št.1, prereza do 0.3 m3/m1.</t>
  </si>
  <si>
    <t>Izdelava 3 AB stopnic: širina stopnic 1,5 m, višina 0,14 m, širina stopne ploskve 0,30 m. Komplet z vsemi potrebni tesarskimi deli, dobavo in vgradnjo armature in betona C25/30 ter metličenjenjem pohodnih površin.</t>
  </si>
  <si>
    <t>Dobava in polaganje granitnih kock dim.10/10/10 cm, polaganje v ravno linijo, 2 kocki v vrsto, komplet z pripravo podlage z plastjo podložnega betona C12/15 in obbetoniranjem, stiki zapolnjeni s hitrovezočo fugirno maso z nizko vodovpojnostjo v barvi granitnih kock, širina fuge 10 mm. Stik granitnih kock in AB plošče širine 10 - 15 mm zapolnjen s trajnoelastičnim kitom v sivi (cementni) barvi, odpornim na zunanje vplive in agresivna sredstva. Vzorec granitnih kock in fugirne mase mora pred vgradnjo potrditi projektant arhitekture.</t>
  </si>
  <si>
    <t>Dobava in polaganje betonskih tlakovcev deb. 6 cm, komplet s pripravo peščene podlage debeline 4 cm z drobljencem 0-4 mm, vključno s stičenjem s finim kremenčevim peskom. Obliko in barvo tlakovcev potrdi projektant arhitekture.</t>
  </si>
  <si>
    <t>Dobava in montaža tipskih enokrilnih vrat širine 1,20 m, višine 1,20 m, z dvema nosilnima stebričkoma dim. 6x6 cm, višine 1,2 m, vroče cinkano in barvano po RAL lestvici, enaka barva kot ograja, vključno z izvedbo betonskih točkovnih temeljev in vsemi pomožnimi deli (po detajlu proizvajalca), kot npr. proizv. Palisada d.o.o. tip. RVS-L.</t>
  </si>
  <si>
    <t>Dobava in montaža tipskih dvokrilnih vrat širine 2,50 m, višine 1,20 m, z dvema nosilnima stebričkoma dim. 6x6 cm, višine 1,2 m, vroče cinkanih in barvanih po RAL lestvici, enaka barva kot ograja, vključno s pripravo betonskih točkovnih temeljev in vsemi pomožnimi deli (po detajlu proizvajalca), kot npr. proizv. Palisada d.o.o. tip. RVS-L.</t>
  </si>
  <si>
    <t>Dobava in montaža tipskih dvokrilnih vrat širine 2,00 m, višine 1,20 m z dvema nosilnima stebričkoma dim. 6x6 cm, višine 1,2 m, vroče cinkanih in barvanih po RAL lestvici, enaka barva kot ograja, vključno s pripravo betonskih točkovnih temeljev in vsemi pomožnimi deli (po detajlu proizvajalca), kot npr. proizv. Palisada d.o.o. tip. RVS-L.</t>
  </si>
  <si>
    <t xml:space="preserve">Dobava in montaža varovalne ograje višine 1,20 m, z nosilnimi stebrički v rastru 2,50 m in mrežnim pletivom iz jeklenih vroče pocinkanih žic, plastificiranih, barvanih po RAL lestvici, siva barva po izboru arhitekta, okence dim. 50/50 mm, 4x žica, steber fi 60 mm (po detajlu proizvajalca), komplet z izdelavo betonskih temeljev, kot npr. mrežna ograja Builder Fence.   </t>
  </si>
  <si>
    <t>Opombe:</t>
  </si>
  <si>
    <t>V ceni postavke je vključena nabava in dobava dreves z nakladanjem v drevesnici in transportom do mesta vsaditve, izkop, gnojenje, vsaditev sadik, postavitev opore.</t>
  </si>
  <si>
    <t>Sajenje in vzdrževanje z vsemi potrebnimi deli do prevzema se izvaja v skladu z SIST DIN 18916:2013 - Uporaba rastlin pri urejanju zelenih površin.</t>
  </si>
  <si>
    <t>Dobava in razstiranje borovega okrasnega lubja 10 - 30 mm v plasti debelini 5 cm na geotekstil, vključno z ločilnim slojem iz geotekstila.</t>
  </si>
  <si>
    <t xml:space="preserve">Zasaditev dreves: Cupressus sempervirens - Cipresa.                   </t>
  </si>
  <si>
    <t xml:space="preserve">Zasaditev dreves: Acer ginnala - Mandžurski Javor.                 </t>
  </si>
  <si>
    <t>KG 350/400 cm</t>
  </si>
  <si>
    <t>KG 250/300 cm</t>
  </si>
  <si>
    <t>KG 300/350 cm</t>
  </si>
  <si>
    <t xml:space="preserve">Zasaditev dreves: Liquidambar styraciflua - Ambrovec.                  </t>
  </si>
  <si>
    <t>Zasaditev dreves: Acer campestre - Maklen.</t>
  </si>
  <si>
    <t>Čiščenje kanalizacije in pregled s kamero, komplet z izdelavo poročila.</t>
  </si>
  <si>
    <t>Dobava in montaža betonskega pokrova 500x500mm ali Φ 500, nos. B125 -125 kN (EN 124).</t>
  </si>
  <si>
    <t xml:space="preserve">Dobava in vgradnja tipske PE troprekatne greznice z uporabnim volumnom 10.000 l, izvedba priklopa fekalne kanalizacije. Vgradnja v nepovoznem območju. Vključno z dvema pokrovoma, tesniloma in poviškoma za pokrova, vsem priključnim materialom in vsemi ostalimi pomožnimi deli (izkop in zasip upoštevana v ločeni postavki), kot npr. Aplast TIP VP 3-prek. </t>
  </si>
  <si>
    <t>Dobava in montaža LTŽ pokrova Φ 500, B125 -125 kN (EN 124).</t>
  </si>
  <si>
    <t>Dobava in montaža LTŽ pokrova Φ 600, C250 -250 kN (EN 124).</t>
  </si>
  <si>
    <t>Dobava in montaža linijske kanalete z naklonom v dnu kanalete (0.5 cm/m1) iz polimernega betona z mrežasto, nerjavečo rešetko nos. C250 (kot npr. MW17X23mm proizv. ACO). š = 13,5 cm, h = 18-19 cm. Dobavljeno z vsemi potrebnimi deli (čelne stene) in vgrajeno po navodilih proizvajalca. Kontrola kvalitete v skladu z DIN EN 9001:2000. (kot npr. Multiline V100). Iztok za PVC cev DN160 v dnu kanalete.</t>
  </si>
  <si>
    <t>Dobava in vgradnja PVC jaška krožnega prereza fi 60 cm, globine do 1,50 m - fekalna kanalizacija.</t>
  </si>
  <si>
    <t>Izdelava peskolovnega, vtočnega jaška iz cementnega betona krožnega prereza fi 60 cm, globine 1 - 2 m.</t>
  </si>
  <si>
    <t>Izdelava jaška iz cementnega betona krožnega prereza fi 50 cm, globine od 1,0 1,5 m - peskolovni jaški.</t>
  </si>
  <si>
    <t>Dobava in vgradnja kanalizacijskih fazonskih kosov za izvedbo slepega priključka na glavno cev.</t>
  </si>
  <si>
    <t>KANALIZACIJA SKUPAJ</t>
  </si>
  <si>
    <t>Dobava in vgradnja predfabriciranih dvignjenih oz. pogreznjenih robnikov iz cementnega betona s prerezom 15/25cm, komplet z potrebnimi zemeljskimi deli, betonskim temeljem, obbetoniranjem in fugiranjem stikov.</t>
  </si>
  <si>
    <t>Dobava in polaganje predfabriciranih pogreznjenih robnikov iz cementnega betona s prerezom 8/20 cm, komplet s potrebnimi zemeljskimi deli, betonskim temeljem, obbetoniranjem in fugiranjem stikov.</t>
  </si>
  <si>
    <t>Dodatek za izdelavo, oblikovanje asfaltne mulde širine 50cm v sklopu asfaltne dostopne ceste (asfalt je upoštevan v ločeni postavki).</t>
  </si>
  <si>
    <t>Dobava drobljenca in izdelava bankine širine 0,5 m.</t>
  </si>
  <si>
    <t>Izdelava nevezane nosilne plasti sejanega peska iz drobljene granulacije 0/4 mm v debelini 4 cm - zgornja plast peščenih površin in pod AB ploščami ter betonskimi tlakovci.</t>
  </si>
  <si>
    <t>Izdelava nosilno obrabno-zaporne plasti bitumenske zmesi AC 11 surf B70/100 A4 v debelini 6 cm - vozišče.</t>
  </si>
  <si>
    <t>Izdelava nosilno obrabno-zaporne plasti bitumenske zmesi AC 8 surf B50/70 A4 v debelini 4 cm - pešpot.</t>
  </si>
  <si>
    <t>Zarisovanje napeljave vodovoda po stenah in izdelava utorov in prebojev za instalacije vodovoda.</t>
  </si>
  <si>
    <t>Cevovodi iz srednjetežkih vroče pocinkanih navojnih cevi DIN 2440, za vodo, DN 15, spajanje z navoji, vključno navojni fitingi po DIN 2950. Vključno z dodatno korozijsko zaščito z 2x bitumenskim trakom.</t>
  </si>
  <si>
    <t>Enako, razen DN 20.</t>
  </si>
  <si>
    <t>Cevovodi iz srednjetežkih vroče pocinkanih navojnih cevi DIN 2440, za vodo, DN 15, spajanje z navoji, vključno navojni fitingi po DIN 2950. Vključno z zaščito za podometno vgradnjo.</t>
  </si>
  <si>
    <t>Cevovodi iz PE cevi za pitno vodo zunanjega premera 20 mm, z vsemi fitingi kolen, odcepov in navojnimi priključki za priključitev porabnikov vode, komplet z zaščito iz žlebakov ustreznega premera.</t>
  </si>
  <si>
    <t>Enako, razen premera 25 mm.</t>
  </si>
  <si>
    <t>Krogelna pipa, z navojnim priključkom, PN 16, ohišje iz prešane medenine, z ročico, DN 15.</t>
  </si>
  <si>
    <t>Dezinfekcija in spiranje cevovodov za vodo, z vodo, dezinfekcijsko sredstvo klor.</t>
  </si>
  <si>
    <t>Cevovodi za odpadno vodo iz trdega PVC, z natičnimi obojkami DIN 19531, DN 32, tesnjeno s tesnilnim obročkom, polaganje v poslopjih.</t>
  </si>
  <si>
    <t>Enako, razen DN 50.</t>
  </si>
  <si>
    <t>Enako, razen DN 75.</t>
  </si>
  <si>
    <t>Enako, razen DN 100.</t>
  </si>
  <si>
    <t>Spojnik za odtočne cevi iz trdega PVC DIN 19531,-kot koleno, 87°, DN 100.</t>
  </si>
  <si>
    <t>Enako, razen 45°, DN 100.</t>
  </si>
  <si>
    <t>Spojnik za odtočne cevi iz trdega PVC DIN 19531,-kot koleno, 87°, DN 50.</t>
  </si>
  <si>
    <t>Enako, razen 45°, DN 50.</t>
  </si>
  <si>
    <t>Enako, razen 87°, DN 32.</t>
  </si>
  <si>
    <t>Enako, razen 45°, DN 32.</t>
  </si>
  <si>
    <t>Spojnik za odtočne cevi iz trdega PVC DIN 19531,-kot enojni odcep, 45°, DN 50 x 50.</t>
  </si>
  <si>
    <t>Enako, razen 87°, DN 100 x 50.</t>
  </si>
  <si>
    <t>Enako, razen 87°, DN 100 x 110.</t>
  </si>
  <si>
    <t>Spojnik za odtočne cevi iz trdega PVC DIN 19531,-kot reducirni kos, DN 100 x 50.</t>
  </si>
  <si>
    <t>Strešna ventilacijska kapa iz nerjaveče pločevine, za montažo na cev z obojko iz trdega PVC, DN 100.</t>
  </si>
  <si>
    <t>Umivalnik iz sanitarne keramike, npr. proizv Dolomite tip. Gemma 2, širina umivalnika 500x370, barvni odtenek bel. Pritrditev z vijaki.</t>
  </si>
  <si>
    <t>Enoročna stoječa armatura za umivalnik, npr. proiz. Hanssgrohe tip. Metris, s pokromano površino. Z odtočnim ventilom s čepom na vzvod. Vključno s kotnimi ventili in sifonom.</t>
  </si>
  <si>
    <t>Straniščna školjka iz sanitarne keramike, viseča z nosilno konstrukcijo in podometnim kotličkom, odtok zadaj, npr. proizv. Dolomite tip. Gemma 2, vključno s sedežno desko s pokrovom, školjka v beli barvi. Pritrditev z vijaki.</t>
  </si>
  <si>
    <t>Tlačni bojler za spodnjo montažo volumna 10 l, komplet s priključnim materialom, povezovalne fleksibilne cevi, varnostno nepovratna loputa.</t>
  </si>
  <si>
    <t>Enoročna stoječa armatura za pomivalno korito, npr. proizv. Hanssgrohe, s pokromano površino. Vključno s kotnimi ventili.</t>
  </si>
  <si>
    <t>Pisoarna školjka iz sanitarne keramike, za stensko montažo, proizv. Npr. Dolomite tip. Gemma 2, vključno s pokromanim sifonom, dotok zgoraj, odtok spodaj, barvni odtenek bel. Pritrditev z vijaki.</t>
  </si>
  <si>
    <t>Brezkontaktna elektronsko krmiljena naprava za splakovanje pisoarjev, npr. proizv. Geberit tip. IRB, v kompaktni izvedbi za podometno montažo, senzor v krmilni napravi.</t>
  </si>
  <si>
    <t xml:space="preserve">WC invalidi  </t>
  </si>
  <si>
    <t>Umivalnik za invalide, iz sanitarne keramike, npr. proizv. Dolomite tip Atlantis, vključno z odtočnim ventilom in sifonom za nadometno vgradnjo, širina umivalnika 67 cm, barvni odtenek bel. Pritrditev s konzolo z ročnim pomikom.</t>
  </si>
  <si>
    <t>Enoročna stoječa armatura za umivalnik, s pokromano površino. Vključno s kotnimi ventili.</t>
  </si>
  <si>
    <t>Straniščna školjka s prigrajenim splakovalnikom, iz sanitarne keramike, stoječa na tleh, odtok v tla, npr. proizv. Dolomite tip Atlantis, vključno s sedežno desko za invalide, barvni odtenek bel. Pritrditev z vijaki.</t>
  </si>
  <si>
    <t>Oprijemalo za invalide, za montažo ob umivalniku, npr. proizv. Dolomite Atlantis S1, cev in stenski nosilec iz nerjavnega jekla, s poliamidno prevleko, pritrditev v steno in tla.</t>
  </si>
  <si>
    <t>Oprijemalo za invalide za montažo ob WC školjki, npr. proizv. Dolomite Atlantis S3, cev in stenski nosilec iz nerjavnega jekla, s poliamidno prevleko, pritrditev v steno, premično, z možnostjo preklopa.</t>
  </si>
  <si>
    <t>Oprijemalo za invalide, za montažo ob WC školjki, npr. proizv. Dolomite Atlantis, cev in stenski nosilec iz nerjavnega jekla, s poliamidno prevleko, pritrditev v steno, fiksno.</t>
  </si>
  <si>
    <t>Oprijemalo za invalide, za montažo ob umivalniku, npr. proizv. Dolomite Atlantis C3, cev in stenski nosilec iz nerjavnega jekla, s poliamidno prevleko, pritrditev v steno.</t>
  </si>
  <si>
    <t>Ogledalo iz stekla, npr. proizv.Dolomite Atlantis, kvadratno, 650 x 650 mm, s konzolo za nagibanje ogledala, z okvirjem iz kovine.</t>
  </si>
  <si>
    <t>Ogledalo iz stekla, pravokotno, 600 x 400 mm, z brušenimi robovi. Pritrditev s pokromanimi sponkami.</t>
  </si>
  <si>
    <t>Držalo za toaletni papir, iz plastike, barvni odtenek bel, zaprta oblika, za montažo na steno.</t>
  </si>
  <si>
    <t>Iztočni ventil DN 15, iz medenine, s pokromano površino, s pokromanim ročajem, z navojem za gibko cev R 3/4.</t>
  </si>
  <si>
    <t>VODOVOD SKUPAJ</t>
  </si>
  <si>
    <t>Hladilna naprava za hlajenje in ogrevanje, komplet z zunanjo enoto in dvema notranjima  enotama, stenske in kasetne izvedbe, s cevno povezavo plinaste in tekoče povezave hladilnega sredstva ter električno in krmilno povezavo in daljinskim nastavljalnikom. Podatki za napravo: Qh=4,5 kW, Qg=5,4 kW, P=1130 W, U=220V. Kot npr. proizv. Panasonic: zunanja enota CU-2E15SBE komplet s konzolami, notranja enota - stenska CS-TZ25TKEW in kasetna CS-E9PB4EA. Komplet z zagonom, atestno dokumentacijo ter navodili. Razdalja med zunanjo in notranjo enoto do 6 m. Zagon pooblaščenega serviserja in podučitev ravnanja z napravo.</t>
  </si>
  <si>
    <t>Cevovodi za odpadno vodo iz trdega PVC, z natičnimi obojkami DIN 19531, DN 32, tesnjeno s tesnilnim obročkom, polaganje v poslopjih. Vključno s fazonskimi kosi. Vključno pritrditev cevi.</t>
  </si>
  <si>
    <t>OGREVANJE SKUPAJ</t>
  </si>
  <si>
    <t>Prezračevalni ventil PV-1/100.</t>
  </si>
  <si>
    <t>Okrogli zračni kanali iz spiralno robljenih cevi, izdelani iz jeklene pocinkane pločevine, komplet z oblikovnimi kosi, pritrdilnim, spojnim in tesnilnim materialom, premer 100 mm.</t>
  </si>
  <si>
    <t>Izdelava prebojev v steno premera 100 mm.</t>
  </si>
  <si>
    <t>Pripravljalna dela, zarisovanje, poskusno obratovanje in zaključna dela.</t>
  </si>
  <si>
    <t>PREZRAČEVANJE SKUPAJ</t>
  </si>
  <si>
    <t>Priključitev na obstoječi vodovod DN 20, zapiranje sekcijskih ventilov, praznenje cevovoda DN 20 ter priključitev novega cevovoda DN 20.</t>
  </si>
  <si>
    <t>Krogelna pipa z navojem DN 20 NP 16.</t>
  </si>
  <si>
    <t>Izpustni ventil DN 15.</t>
  </si>
  <si>
    <t>ZUNANJI VODOVOD - STROJNE NAPELJAVE SKUPAJ</t>
  </si>
  <si>
    <t>ZUNANJI VODOVOD - GRADBENA DELA DELA</t>
  </si>
  <si>
    <t>Geodetski posnetek vgrajenega cevovoda pred zasutjem.</t>
  </si>
  <si>
    <t xml:space="preserve">Alu kljukica, površina odporna na praske, eloksirana v barvi po izboru projektanta. Pritrditev na steno na višini 80-110 cm od tal. Dobava in montaža elementa skupaj z drobnim montažnim materialom. </t>
  </si>
  <si>
    <t>Komplet izvedba vodomernega jaška iz betona C25/30, notranjih dimenzij 100x100 cm, globine 1,0 m, z napravo priključkov, s LTŽ pokrovom 600x600 mm in vstopnimi železi. Debelina obodnih sten 15 cm, debelina talne plošče 20 cn, debelina krovne plošče 15 cm. V ceni je zajet izkop jame ža jašek, planiranje dna, opaž, armatura, beton, ekspanzijski trak za delovne stike, LTŽ pokrov, vstopna železa, zasip jaška z tamponom 0/32 ter odvoz izkopanega materiala v stalno deponijo vključno s plačilom taks.</t>
  </si>
  <si>
    <t>Strojni in delno ročni izkop jarkov in jam za vodovod v terenu III.-IV. ktg, z nakladanjem in odvozom izkopanega materaila v stalno deponijo vključno s plačilom taks.</t>
  </si>
  <si>
    <t>E.5</t>
  </si>
  <si>
    <t>E.5.1</t>
  </si>
  <si>
    <t>E.5.2</t>
  </si>
  <si>
    <t>E.5.3</t>
  </si>
  <si>
    <t>Planiranje in utrjevanje dna jarka.</t>
  </si>
  <si>
    <t>Dobava in zasip jarka z tamponskim drobljencem 0-32 mm, komplet z planiranjem in utrjevanjem v plasteh debeline do 30 cm.</t>
  </si>
  <si>
    <t>Izdelava peščene posteljice s peskom granulacije 4-8 mm za polaganje vodovodnih cevi ter obsutje in zasutje v plasteh po 15 cm do višine 15 cm nad temenom cevi (0.28 m3/m).</t>
  </si>
  <si>
    <t>E.5.4</t>
  </si>
  <si>
    <t>Zaščita obstoječih instalacij pri križanju, z zaščitno PVC cevjo ter obbetoniranjem z betonom C25/30.</t>
  </si>
  <si>
    <t>E.5.6</t>
  </si>
  <si>
    <t>E.5.5</t>
  </si>
  <si>
    <t>Obbetoniranje krivin, odcepov, podstavkov z betonom C25/30.</t>
  </si>
  <si>
    <t>E.5.7</t>
  </si>
  <si>
    <t>E.5.8</t>
  </si>
  <si>
    <t>Zakoličba trase za zunanji vodovod.</t>
  </si>
  <si>
    <t>ZUNANJI VODOVOD - GRADBENA DELA SKUPAJ</t>
  </si>
  <si>
    <t>E.4</t>
  </si>
  <si>
    <t>E.4.1</t>
  </si>
  <si>
    <t>E.4.2</t>
  </si>
  <si>
    <t>E.4.3</t>
  </si>
  <si>
    <t>E.4.4</t>
  </si>
  <si>
    <t>E.4.5</t>
  </si>
  <si>
    <t>E.4.6</t>
  </si>
  <si>
    <t>E.4.7</t>
  </si>
  <si>
    <t>E.4.8</t>
  </si>
  <si>
    <t>E.4.9</t>
  </si>
  <si>
    <t>E.4.10</t>
  </si>
  <si>
    <t>E.3</t>
  </si>
  <si>
    <t>E.3.1</t>
  </si>
  <si>
    <t>E.3.2</t>
  </si>
  <si>
    <t>E.3.3</t>
  </si>
  <si>
    <t>E.3.4</t>
  </si>
  <si>
    <t>E.3.5</t>
  </si>
  <si>
    <t>E.3.6</t>
  </si>
  <si>
    <t>E.3.7</t>
  </si>
  <si>
    <t>Ventilator za odvod zraka, komplet z regulatorjem za nastavitev hitrosti vrtenja, kapacitete 300 m3/h, tlačno razliko 20 Pa, električna moč 30 W, električna napetost 230V, šumnost do 46 db.</t>
  </si>
  <si>
    <t>E.2</t>
  </si>
  <si>
    <t>E.1</t>
  </si>
  <si>
    <t>E.2.1</t>
  </si>
  <si>
    <t>E.2.2</t>
  </si>
  <si>
    <t>E.2.3</t>
  </si>
  <si>
    <t>E.2.4</t>
  </si>
  <si>
    <t>Prenosni gasilni aparat, za večkratno polnjenje, gasilno sredstvo ABC-prah, vsebine 6 kg. S stenskim držalom.</t>
  </si>
  <si>
    <t>Opomba: V posameznih postavkah je zajeto: dobava materiala, vgradnja materiala in gradbena pomoč inštalaterjem.</t>
  </si>
  <si>
    <t>E.1.1</t>
  </si>
  <si>
    <t>E.1.2</t>
  </si>
  <si>
    <t>E.1.3</t>
  </si>
  <si>
    <t>E.1.4</t>
  </si>
  <si>
    <t>E.1.5</t>
  </si>
  <si>
    <t>E.1.6</t>
  </si>
  <si>
    <t>E.1.7</t>
  </si>
  <si>
    <t>E.1.8</t>
  </si>
  <si>
    <t>E.1.9</t>
  </si>
  <si>
    <t>E.1.10</t>
  </si>
  <si>
    <t>E.1.11</t>
  </si>
  <si>
    <t>E.1.12</t>
  </si>
  <si>
    <t>E.1.13</t>
  </si>
  <si>
    <t>E.1.14</t>
  </si>
  <si>
    <t>E.1.15</t>
  </si>
  <si>
    <t>E.1.16</t>
  </si>
  <si>
    <t>E.1.17</t>
  </si>
  <si>
    <t>E.1.18</t>
  </si>
  <si>
    <t>E.1.19</t>
  </si>
  <si>
    <t>E.1.20</t>
  </si>
  <si>
    <t>E.1.21</t>
  </si>
  <si>
    <t>E.1.22</t>
  </si>
  <si>
    <t>E.1.23</t>
  </si>
  <si>
    <t>E.1.24</t>
  </si>
  <si>
    <t>E.1.25</t>
  </si>
  <si>
    <t>E.1.26</t>
  </si>
  <si>
    <t>E.1.27</t>
  </si>
  <si>
    <t>E.1.28</t>
  </si>
  <si>
    <t>E.1.29</t>
  </si>
  <si>
    <t>E.1.30</t>
  </si>
  <si>
    <t>E.1.31</t>
  </si>
  <si>
    <t>E.1.32</t>
  </si>
  <si>
    <t>E.1.33</t>
  </si>
  <si>
    <t>E.1.34</t>
  </si>
  <si>
    <t>E.1.35</t>
  </si>
  <si>
    <t>E.1.36</t>
  </si>
  <si>
    <t>E.1.37</t>
  </si>
  <si>
    <t>E.1.38</t>
  </si>
  <si>
    <t>E.1.39</t>
  </si>
  <si>
    <t>E.1.40</t>
  </si>
  <si>
    <t>E.1.41</t>
  </si>
  <si>
    <t>E.1.42</t>
  </si>
  <si>
    <t>E.1.43</t>
  </si>
  <si>
    <t>E.1.44</t>
  </si>
  <si>
    <t>E.1.45</t>
  </si>
  <si>
    <t>E.1.46</t>
  </si>
  <si>
    <t>E.1.47</t>
  </si>
  <si>
    <t>E.1.48</t>
  </si>
  <si>
    <t>E.1.49</t>
  </si>
  <si>
    <t>E.1.50</t>
  </si>
  <si>
    <t>E.1.51</t>
  </si>
  <si>
    <t>E.1.52</t>
  </si>
  <si>
    <t>E.1.53</t>
  </si>
  <si>
    <t>D.1</t>
  </si>
  <si>
    <t>D.2</t>
  </si>
  <si>
    <t>D.3</t>
  </si>
  <si>
    <t>D.4</t>
  </si>
  <si>
    <t>D.5</t>
  </si>
  <si>
    <t>D.6</t>
  </si>
  <si>
    <t>D.7</t>
  </si>
  <si>
    <t>D.1.1</t>
  </si>
  <si>
    <t>IR senzor zunanji 360˚.</t>
  </si>
  <si>
    <t>LUCIS Maia ZK111-300 LED 13W - viseča svetilka z LED virom svetlobe tople barve 2700K in Ra&gt;80, kovinsko ogrodje bele barve in pihano trislojno mat opalno steklo, z zamenljivim E27 LED virom svetlobe svetilnosti 1520 lm, izhodne svetilnosti svetilke: 1332 lm, dimenzija stekla: Ø 150 x 300 mm, komplet z obešalnim priborom, dolžina nastavljiva ob montaži, s certifikatom ENEC.</t>
  </si>
  <si>
    <t>Ecopack LED 36W IP20 - nadgradna zaprta linijska svetilka z LED virom svetlobe tople barve 3000K in Ra&gt;80, izhodne svetilnosti svetilke 4000 lm, svetlobnotehnični izkoristek: min. 110 W/m, kovinsko ohišje iz eloksiranega aluminija in bela opalna PC širokosnopna optika s 110° izhodom svetlobe, dimenzije: 1200x64x74 mm, energijski razred A++, s certifikatom CE.</t>
  </si>
  <si>
    <t>MTS WL LED 42W - zaprta nadgradna stropna in stenska svetilka z LED virom svetlobe tople barve 3000K, izhodne svetilnosti svetilke: 3480 lm, McAdam&lt;3, stopnje zaščite: II, z navzdol širokosnopno usmerjenim snopom svetlobe, ohišje metalno srebrno sive barve in opalni PMMA difuzor, dimenzije: Ø400x63 mm,  50000h L80, odporna na udarce po min IK05.</t>
  </si>
  <si>
    <t>Drobni material.</t>
  </si>
  <si>
    <t>D.2.1</t>
  </si>
  <si>
    <t>D.2.2</t>
  </si>
  <si>
    <t>D.2.3</t>
  </si>
  <si>
    <t>D.2.4</t>
  </si>
  <si>
    <t>D.2.5</t>
  </si>
  <si>
    <t>D.2.6</t>
  </si>
  <si>
    <t>D.2.7</t>
  </si>
  <si>
    <t>D.2.8</t>
  </si>
  <si>
    <t>D.2.9</t>
  </si>
  <si>
    <t>D.2.10</t>
  </si>
  <si>
    <t>D.2.11</t>
  </si>
  <si>
    <t>D.2.12</t>
  </si>
  <si>
    <t>D.2.13</t>
  </si>
  <si>
    <t>D.2.14</t>
  </si>
  <si>
    <t>D.2.15</t>
  </si>
  <si>
    <t>D.2.16</t>
  </si>
  <si>
    <t>D.2.17</t>
  </si>
  <si>
    <t>D.2.18</t>
  </si>
  <si>
    <t>D.2.19</t>
  </si>
  <si>
    <t>D.2.20</t>
  </si>
  <si>
    <t>D.2.21</t>
  </si>
  <si>
    <t>D.2.22</t>
  </si>
  <si>
    <t>D.2.23</t>
  </si>
  <si>
    <t>D.2.24</t>
  </si>
  <si>
    <t>D.2.25</t>
  </si>
  <si>
    <t>D.2.26</t>
  </si>
  <si>
    <t>D.2.27</t>
  </si>
  <si>
    <t>D.2.28</t>
  </si>
  <si>
    <t>D.2.29</t>
  </si>
  <si>
    <t>D.1.2</t>
  </si>
  <si>
    <t>D.1.3</t>
  </si>
  <si>
    <t>D.1.4</t>
  </si>
  <si>
    <t>D.1.5</t>
  </si>
  <si>
    <t>D.1.6</t>
  </si>
  <si>
    <t>D.1.7</t>
  </si>
  <si>
    <t>D.1.8</t>
  </si>
  <si>
    <t>D.1.9</t>
  </si>
  <si>
    <t>D.1.10</t>
  </si>
  <si>
    <t>D.1.11</t>
  </si>
  <si>
    <t>D.1.12</t>
  </si>
  <si>
    <t>D.1.13</t>
  </si>
  <si>
    <t>D.1.14</t>
  </si>
  <si>
    <t>D.1.15</t>
  </si>
  <si>
    <t>Instalacijska cev P.i.c. fi 16 mm</t>
  </si>
  <si>
    <t>Instalacijska cev P.i.c. fi 23 mm</t>
  </si>
  <si>
    <t>Instalacijska cev P.i.c. fi 36 mm</t>
  </si>
  <si>
    <t>Fleksibilna ojačana instalacijska cev P.i.c. fi 16 mm</t>
  </si>
  <si>
    <t>Kabelski žleb 15 mm</t>
  </si>
  <si>
    <t>Tipkalo 230V, 10A p/o, Vimar (luči) ali enake kvalitete</t>
  </si>
  <si>
    <t>Vtičnica 16A,  p/o Vimar ali enake kvalitete</t>
  </si>
  <si>
    <t xml:space="preserve">Vtičnica 16A, p/o 230V, 16A IP55 </t>
  </si>
  <si>
    <t>Priklop klima naprave (dvojček) komplet</t>
  </si>
  <si>
    <t>Izdelava kabelskih utrov za el. instalacije.</t>
  </si>
  <si>
    <t>Doza 15x20cm p/o za prehode kablov v in iz objekta</t>
  </si>
  <si>
    <t>Instalacijska cev PE fi 25 mm</t>
  </si>
  <si>
    <t>Prenapetostna zaščita SPD T3 D za namestitev v p/o dozo (ojačevalna naprava).</t>
  </si>
  <si>
    <t>Meritve električne instalacije in ozemljitev.</t>
  </si>
  <si>
    <t>D.3.1</t>
  </si>
  <si>
    <t>D.3.2</t>
  </si>
  <si>
    <t>D.3.3</t>
  </si>
  <si>
    <t>Razdelilnik R-Z (zunanji), sestavljen iz tipske vodotesne omare, 12 modulov, GW10312, IP65, s klučavnico, opremljen s sledečo opremo:</t>
  </si>
  <si>
    <t>vtičnica 230C, 16A s pokrovom za DIN letev,</t>
  </si>
  <si>
    <t>zaščitno stikalo na diferenčni tok dvopolni RCCB25/30mA tip A izvedba,</t>
  </si>
  <si>
    <t>instalaciski odklopniki Etimat 1p /16, 10, A, 6A,</t>
  </si>
  <si>
    <t>vrstne sponke, drobni in vezni material, napisi, oznake, obročkanje kablov,</t>
  </si>
  <si>
    <t>enopolna shema.</t>
  </si>
  <si>
    <t>D.4.1</t>
  </si>
  <si>
    <t>SKUPAJ IZENAČITEV POTENCIALOV</t>
  </si>
  <si>
    <t>D.4.2</t>
  </si>
  <si>
    <t>D.4.3</t>
  </si>
  <si>
    <t>D.4.4</t>
  </si>
  <si>
    <t>D.4.5</t>
  </si>
  <si>
    <t>D.4.6</t>
  </si>
  <si>
    <t>D.4.7</t>
  </si>
  <si>
    <t>D.4.8</t>
  </si>
  <si>
    <t>D.4.9</t>
  </si>
  <si>
    <t>Doza za izenačitev potencialov, komplet z zbiralko in spoji.</t>
  </si>
  <si>
    <t>Doza za glavno izenačitev potencialov, komplet z zbiralko in spoji.</t>
  </si>
  <si>
    <t>Spoji na kovinske mase.</t>
  </si>
  <si>
    <t>Meritve in izpis merilnih protokolov.</t>
  </si>
  <si>
    <t>D.5.1</t>
  </si>
  <si>
    <t>D.5.2</t>
  </si>
  <si>
    <t>D.5.3</t>
  </si>
  <si>
    <t>D.5.4</t>
  </si>
  <si>
    <t>D.5.5</t>
  </si>
  <si>
    <t>D.5.6</t>
  </si>
  <si>
    <t>D.5.7</t>
  </si>
  <si>
    <t>D.5.8</t>
  </si>
  <si>
    <t>D.5.9</t>
  </si>
  <si>
    <t>D.5.10</t>
  </si>
  <si>
    <t>D.5.11</t>
  </si>
  <si>
    <t>D.5.12</t>
  </si>
  <si>
    <t>D.5.13</t>
  </si>
  <si>
    <t>D.5.14</t>
  </si>
  <si>
    <t>D.5.15</t>
  </si>
  <si>
    <t>D.5.16</t>
  </si>
  <si>
    <t>D.5.17</t>
  </si>
  <si>
    <t>D.5.18</t>
  </si>
  <si>
    <t>D.5.19</t>
  </si>
  <si>
    <t>D.5.20</t>
  </si>
  <si>
    <t>Transportni in manipulativni stroški.</t>
  </si>
  <si>
    <t>Drobni in montažni material.</t>
  </si>
  <si>
    <t>Meritve strelovodne napeljave z izdajo poročila in merilnih protokolov.</t>
  </si>
  <si>
    <t>Dobava in montaža ploščatega vodnika RH1*H4 30x3,5 mm iz kislinsko odpornega jekla 30x3,5 mm za izvedbo ozemljitvene instalacije, kot npr. proizv. Hermi.</t>
  </si>
  <si>
    <t>Dobava in montaža sponke KON01 iz nerjavečega jekla za izvedbo spojev med ploščatimi strelovodnimi vodniki, kot npr. proizv. Hermi.</t>
  </si>
  <si>
    <t>Dobava in montaža sponke KON09 iz jekla za izvedbo spojev med ploščatimi strelovodnimi vodniki ter armaturo temeljev, kot npr. proizv. Hermi.</t>
  </si>
  <si>
    <t>D.6.1</t>
  </si>
  <si>
    <t>D.6.2.</t>
  </si>
  <si>
    <t>D.6.3</t>
  </si>
  <si>
    <t>D.6.4</t>
  </si>
  <si>
    <t>D.6.5</t>
  </si>
  <si>
    <t>D.6.6</t>
  </si>
  <si>
    <t>D.6.7</t>
  </si>
  <si>
    <t>D.6.8</t>
  </si>
  <si>
    <t>D.6.9</t>
  </si>
  <si>
    <t>Priklop in zagon.</t>
  </si>
  <si>
    <t>SKUPAJ OZVOČENJE</t>
  </si>
  <si>
    <t>Instalacijska cev P.i.c. fi 16 mm.</t>
  </si>
  <si>
    <t>Mikrofonsko stojalo-žirafa, črne barve.</t>
  </si>
  <si>
    <t>PG-48 - žični vokalni mikrofon, 10 m kabla in XLR priključek.</t>
  </si>
  <si>
    <t>PW-voc-set D/5  brezžični ročni mikrofon z diversity sprejemnikom, velik domet.</t>
  </si>
  <si>
    <t>Zvočni steber LS-260, 30W/100V, dimenzije  š x v x g: 90 x 760 x 85 mm, bele barve, montaža zunaj pod nadstrešnico.</t>
  </si>
  <si>
    <t>Polica za postavitev naprave na steno, komplet s konzolami.</t>
  </si>
  <si>
    <t>SNO1113 mikser - ojačevalnik 100W/100V, z USB /mp-3  /SD/mp-3 predvajalnikom, vhodi za 2 mikrofona, AUX  linijski vhod, LED-Meter glasnosti, namizno ohišje 19" - dimenzije 440x132x380 mm.</t>
  </si>
  <si>
    <t>Opomba: Oprema ustreza tipom ozvočenja SEA.</t>
  </si>
  <si>
    <t>SKUPAJ STRELOVODNA INSTALACIJA</t>
  </si>
  <si>
    <t xml:space="preserve">NN PRIKLJUČEK IN ZUNANJA RAZSVETLJAVA </t>
  </si>
  <si>
    <t>D.7.1</t>
  </si>
  <si>
    <t>D.7.2</t>
  </si>
  <si>
    <t>D.7.3</t>
  </si>
  <si>
    <t>D.7.4</t>
  </si>
  <si>
    <t>D.7.5</t>
  </si>
  <si>
    <t>D.7.6</t>
  </si>
  <si>
    <t>D.7.7</t>
  </si>
  <si>
    <t>D.7.8</t>
  </si>
  <si>
    <t>D.7.9</t>
  </si>
  <si>
    <t>D.7.10</t>
  </si>
  <si>
    <t>D.7.11</t>
  </si>
  <si>
    <t>D.7.12</t>
  </si>
  <si>
    <t>D.7.13</t>
  </si>
  <si>
    <t>D.7.14</t>
  </si>
  <si>
    <t>D.7.15</t>
  </si>
  <si>
    <t>D.7.16</t>
  </si>
  <si>
    <t>D.7.17</t>
  </si>
  <si>
    <t>D.7.18</t>
  </si>
  <si>
    <t>D.7.19</t>
  </si>
  <si>
    <t>D.7.20</t>
  </si>
  <si>
    <t>D.7.21</t>
  </si>
  <si>
    <t>D.7.22</t>
  </si>
  <si>
    <t>D.7.23</t>
  </si>
  <si>
    <t>D.7.24</t>
  </si>
  <si>
    <t>D.7.25</t>
  </si>
  <si>
    <t>Meritve svetlobnotehničnih parametrov.</t>
  </si>
  <si>
    <t>SKUPAJ NN PRIKLJUČEK IN ZUNANJA RAZSVETLJAVA</t>
  </si>
  <si>
    <t>NN PRIKLJUČEK IN ZUNANJA RAZSVETLJAVA</t>
  </si>
  <si>
    <t>A.</t>
  </si>
  <si>
    <t>B.</t>
  </si>
  <si>
    <t>C.</t>
  </si>
  <si>
    <t>D.</t>
  </si>
  <si>
    <t>E.</t>
  </si>
  <si>
    <t>Meritve električnih lastnosti na posameznih svetilkah ter omarici R-Z.</t>
  </si>
  <si>
    <t>Meritve električnih lastnosti NN priključnega kabla.</t>
  </si>
  <si>
    <t>Stroški nadzora elektrodistribucije.</t>
  </si>
  <si>
    <t>Drobni vezni in pritrdilni material.</t>
  </si>
  <si>
    <t>Dobava in polaganje valjanca FeZn 25x4 mm.</t>
  </si>
  <si>
    <t>Mehanska zaščita kabla po NN betonskem drogu.</t>
  </si>
  <si>
    <t>Izvedba antikorozijske zaščite spoja valjanca v zemlji.</t>
  </si>
  <si>
    <t xml:space="preserve">Zakoličba trase novega omrežja ZR. </t>
  </si>
  <si>
    <t xml:space="preserve">Zakoličba trase novega NN priključka.  </t>
  </si>
  <si>
    <t>Izdelava kabelskega ab jaška dim 1,0x1,0x1,0 m (NN), z LTŽ pokrovom D400 z napisom "ELEKTRIKA".</t>
  </si>
  <si>
    <t>Dobava in montaža slemenskega nosilnega elementa SON16 iz nerjavečega jekla za pritrjevanje strelovodnega vodnika AH1 Al fi 8 mm na trapezno pločevinasto kritino. Kot npr. proizv. Hermi d.o.o..</t>
  </si>
  <si>
    <t>Dobava in montaža zidnega nosilnega elementa SON16, iz nerjavečega jekla za pritrjevanje strelovodnega vodnika AH1 Al fi 8 mm na fasadno pločevino. Kot npr. proizv. Hermi d.o.o..</t>
  </si>
  <si>
    <t>Dobava in montaža zidnega nosilnega elementa ZON03 DIREKT, za pritrjevanje okroglega strelovodnega vodnika RH3*H2 fi 8 mm na trde stene - izvedba podometnih odvodov. Kot npr. proizv. Hermi d.o.o..</t>
  </si>
  <si>
    <t>Dobava in montaža cevnih objemk KON 10 A,  za pritrjevanje ploščatega strelovodnega vodnika RH1 Rf 30x3,5 mm na odtočne cevi. Kot npr. proizv. Hermi d.o.o..</t>
  </si>
  <si>
    <t>Dobava in montaža zidne merilne omarice ZON05 A  PVC/Rf za izvedbo merilnih spojev pri podometni izvedvi vertikalnih odvodov. Kot npr. proizv. Hermi d.o.o..</t>
  </si>
  <si>
    <t>Dobava in montaža merilne križne sponke KON02  za izvedbo merilnih spojev med okroglimi in ploščatimi strelovodnimi vodniki pri prehodu ploščatega strelovodnega vodnika iz AB stebra - spojitev z lovilnim sistemom strelovodne instalacije. Kot npr. proizv. Hermi d.o.o..</t>
  </si>
  <si>
    <t>Dobava in montaža oznak merilnih mest MŠ. Kot npr. proizv. Hermi d.o.o..</t>
  </si>
  <si>
    <t>Dobava in montaža sponke KON04 A iz nerjavečega jekla za medsebojno spajanje okroglih strelovodnih vodnikov. Kot npr. proizv. Hermi d.o.o..</t>
  </si>
  <si>
    <t>Dobava in montaža kontaktne sponke KON05 iz nerjavečega jekla za izvedbo kontaktnih spojev med okroglim strelovodnim vodnikom in pločevinastimi deli. Kot npr. proizv. Hermi d.o.o..</t>
  </si>
  <si>
    <t>Dobava in montaža merilne sponke KON06 za izdelavo kontaktnih spojev med strelovodnim vodnikom in žlebnim koritom. Kot npr. proizv. Hermi d.o.o..</t>
  </si>
  <si>
    <t>Dobava in montaža odkapnika KON21 ODKAPNIK iz nerjavečega jekla za preprečitev zatekanja vode po strelovodnem vodniku. Kot npr. proizv. Hermi d.o.o..</t>
  </si>
  <si>
    <t>Dobava in montaža strelovodnega vodnika AH1 Al fi 8 mm na tipske strelovodne nosilne elemente. Kot npr. proizv. Hermi d.o.o..</t>
  </si>
  <si>
    <t>Dobava in montaža strelovodnega vodnika RH3*H2 Rf fi 8 mm na tipske strelovodne nosilne elemente. Kot npr. proizv. Hermi d.o.o..</t>
  </si>
  <si>
    <t>Dobava in montaža instalacijske samougasne cevi PVC v katero se vstavi vodnik RH3*H2 Rf fi 8 mm in se na steno pritrdi z nosilcem ZON03 DIREKT. Kot npr. proizv. Hermi d.o.o..</t>
  </si>
  <si>
    <t>Izdelava jaška dim.: 0x6x0,6x1,0 m (ZR), pokrov prilagojen s tlakovanjem parkirišča.</t>
  </si>
  <si>
    <t>Strojni in deloma ročni izkop kabelskega kanala v terenu IV. ktg.dim 0,4 x 0,9 m, izdelava podloge iz suhega betona C8/10 v sloju 10 cm, dobava in polaganje 2x stigmafleks cevi premera 110 mm  (vključno z distančniki, čepi, tesnili, koleni, ...), obbetoniranje z betonom C8/10 v sloju 10 cm nad temenom cevi, zasip s tamponskim gramozom ter nabijanje v slojih po 20 cm, polaganje ozemljilnega valjanca in PVC opozorilnega traku, nakladanje in odvoz materiala na stalno deponijo po izboru izvajalca z vsemi stroški deponiranja.</t>
  </si>
  <si>
    <t>Strojni in deloma ročni izkop kabelskega kanala v terenu IV. ktg.dim 0,4 x 0,9 m, izdelava podloge iz suhega betona C8/10 v sloju 10 cm, dobava in polaganje 1x stigmafleks cevi premera 63 mm  (vključno z distančniki, čepi, tesnili, koleni, ...), obbetoniranje z betonom C8/10 v sloju 10 cm nad temenom cevi, zasip s tamponskim gramozom ter nabijanje v slojih po 20 cm, polaganje ozemljilnega valjanca in PVC opozorilnega traku, nakladanje in odvoz materiala na stalno deponijo po izboru izvajalca z vsemi stroški deponiranja.</t>
  </si>
  <si>
    <t>Izdelava  kabelske kanalizacije z 1 x stigmaflex cevjo fi 36 + 1 x cevjo fi 23mm, v izkopanem kanalu, obsutje s peskom granulacije 4-8 mm v deb. 10 cm.</t>
  </si>
  <si>
    <t>Izdelava  kabelske kanalizacije z 1 x stigmaflex cevjo fi  23mm, v izkopanem kanalu, obsutje s peskom granulacije 4-8 mm v deb. 10 cm.</t>
  </si>
  <si>
    <t>Izdelava AB temelja za drog ZR (h = 5 m), komplet z vsemi zemeljskimi, tesarskimi in betonskimi deli ter vgradnjo sidrnih vijakov.</t>
  </si>
  <si>
    <t>Izdelava betonskega podstavka za zunanjo elektro omarico R-ZR, dim.: 40x15cm, višine 80 cm, komplet z vsemi zemeljskimi, tesarskimi in betonskimi deli.</t>
  </si>
  <si>
    <t>F.</t>
  </si>
  <si>
    <t>Beghelli Strada LED 34W IP66 - kandelaberska svetilka s povišano stopnjo zaščite in LED virom svetlobe tople barve 3000K in Ra&gt;70, z zelo širokosnopno asimetrično optiko, izhodne svetilnosti svetilke 3900 lm in svetlobnotehničnega izkoriska 115lm/W, ohišje liti aluminij sive barve RAL7040 in varnostno steklo, odporna na udarce po IK09, razred zaščite: II, dimenzije: 611x320x88 mm, za montažo na kandelaber natičnega premera fi 60 mm, energijskega razreda A++, 70000h, s certifikatom CE.</t>
  </si>
  <si>
    <t>Opomba: V posameznih postavkah je zajeto: dobava materiala, vgradnja materiala in gradbena pomoč inštalaterjem!</t>
  </si>
  <si>
    <t>MTS Mimik LED 11W IP65 - svetlobni stebriček s povišano stopnjo zaščite in LED virom svetlobe tople barve svetlobe 3000K, izhodne svetilnosti svetilke 745 lm, z enostransko navzdol asimetrično usmerjeno svetlobo v skladu z uredbo o svetlobnem onesnaževanjem, z vgrajeno mat optiko iz čistega aluminija, ohišje prašno lakirani liti aluminij antracitno sive barve in kaljeno varnostno steklo, odporna na idarce min. IK08, z dodatno priključno sponko 310496 IP68 z dvema uvodnicama za možnost linijskega ožičenja, komplet z nadgradno pritrdilno prirobnico, dimenzije: 653x130x130 mm, s certifikatom CE.</t>
  </si>
  <si>
    <t>Kandelaber H500/D60 - konusni kandelaber za vkop, skupne dolžine 5,8 m, svetle višine 5 m, primeren za 3.vetrovno cono, za vkop: 0,8 m, jeklen, obdelava: cinkano, z vratci za priklop velikosti 400x100 mm poravnanimi s površino kandelabra, z natičnim premerom za svetilko: Ø 60 mm, vključno z barvanjem po izbiri arhitekta.</t>
  </si>
  <si>
    <t>B.3.1</t>
  </si>
  <si>
    <t>B.3.2</t>
  </si>
  <si>
    <t>B.3.3</t>
  </si>
  <si>
    <t>B.4.4</t>
  </si>
  <si>
    <t>B.4.5</t>
  </si>
  <si>
    <t>B.4.6</t>
  </si>
  <si>
    <t>B.4.7</t>
  </si>
  <si>
    <t>B.4.8</t>
  </si>
  <si>
    <t>B.4.9</t>
  </si>
  <si>
    <t>B.6.3.</t>
  </si>
  <si>
    <t>B.6.4.</t>
  </si>
  <si>
    <t>B.6.5</t>
  </si>
  <si>
    <t>B.6.6</t>
  </si>
  <si>
    <t>B.7.3</t>
  </si>
  <si>
    <t>B.7.4</t>
  </si>
  <si>
    <t>B.7.5</t>
  </si>
  <si>
    <t>FASADADERSKA DELA</t>
  </si>
  <si>
    <t>HORTIKULTURNA UREDITEV</t>
  </si>
  <si>
    <t>HORTIKULTURNA UREDITEV SKUPAJ</t>
  </si>
  <si>
    <t xml:space="preserve">Izdelava varnostnega načrta z elaboratom organizacije gradbišča. </t>
  </si>
  <si>
    <t>Ureditev in organizacija gradbišča skladno z varnostnim načrtom in tehnologijo izvajalca del:  postavitev gradbiščne zaščitne ograje z vrati, postavitev gradbiščne table skladno s predpisi, postavitev opozorilnih tabel in prometne signalizacije skladno z načrtom, postavitev gradbiščnih kontejnerjev in sanitarij, ureditev skladiščne deponije, ureditev elektro in vodovodnega priključka. V ceni zajeti vse stroške postavitve, najema ves čas gradnje ter odstranitve po končanih delih.</t>
  </si>
  <si>
    <t>Geodetska zakoličba objekta, vključno s postavitvijo gradbenih profilov.</t>
  </si>
  <si>
    <t xml:space="preserve">Rušenje obstoječe mrliške vežice na pokopališču. Dimenzije vežice 10,9 x 5,9 m, višine cca. 4 m. Obodni ometani kamnito/opečni zidovi deb. cca. 60 cm, notranji ometani opečni zidovi deb. cca. 33 cm, armirano betonska streha deb. 15 cm, opečna korčna kritina, betonski tlak deb. 15 cm. Predvidena količina materialov nastalih pri rušitvenih delih - v obstoječem  (ne razsutem )stanju, kombinirano kamnito/opečni zidovi = 82,00 m3, armiranobetonska strešna konstrukcija 13,80 m3, betonski tlak = 8,68 m3, korčna kritina = 3,50 m3. Komplet z nakladanjem in odvozom ruševin na stalno deponijo, komplet z plačilom komunalnih taks in pristojbin (cca. 162 m3 ruševin).                                                        </t>
  </si>
  <si>
    <t xml:space="preserve">Pazljiva odstranitev obstoječih kamnitih okvirjev oken in vrat z deponiranjem na gradbiščni deponiji. Kamniti okvirji vrat velikosti do 3,0 m2 = 1 kd, kamniti okvirji oken velikosti do 2,0 m2 = 2 kd. </t>
  </si>
  <si>
    <t>Strojni izkop za pasovne temelje, v terenu IV. Ktg, z delno uporabo pikamerja, z nakladanjem na prevozno sredstvo in odvozom v gradbiščno deponijo.</t>
  </si>
  <si>
    <t>Strojno in ročno planiranje ter utrjevanje dna gradbene jame ter pod temelji.</t>
  </si>
  <si>
    <t>Dobava tamponskega materiala granulacije 0-32 mm, vključno z razgrinjanjem, planiranjem in utrjevanjem do predpisane zbitosti (pod temelji, talno ploščo, zasip za temelji).</t>
  </si>
  <si>
    <t xml:space="preserve">Dobava in ureditev pasu prodca ob objektu (os 1+4+A), komplet z izkopom v povprečni debelini 30 cm, planiranjem podlage z utrjevanjem, položitvijo filtrske polipropilenske polsti, izdelavo tamponske podlage v povprečni debelini 10 cm, izdelavo nasutja iz prodca frakcije 16-32 mm v širini 30 cm in deb. 15 cm ter izdelavo ločilnega traku med zemljino in prodcem z izravnavo in fiksiranjem.                                                                                                                                                                                                                                </t>
  </si>
  <si>
    <t>Opomba: v enotnih cenah obvezno upoštevati: material, vgraditev in zaščito, projekt izvajanja betonskih konstrukcij, vodenje evidence kakovosti betona, izdelavo končnega poročila.</t>
  </si>
  <si>
    <t>Dobava in vgrajevanje podložnega betona C12/15 deb. do 10 cm, pod temelje in talno ploščo, z vsemi pomožnimi deli in prenosi na objektu.</t>
  </si>
  <si>
    <t>Dobava in vgrajevanje betona C25/30 v pasovne temelje prereza 0,30 m3/m1, z vsemi pomožnimi deli in prenosi na objektu.</t>
  </si>
  <si>
    <t>Dobava in vgrajevanje betona C25/30 (0-16 mm), v pasovne temelje prereza nad 0,30 m3/m1, z vsemi pomožnimi deli in prenosi na objektu.</t>
  </si>
  <si>
    <t>Dobava in vgrajevanje betona C25/30 (0-16 mm) v pasovne temelje prereza 0,08 - 0,12 m3/m1, z vsemi pomožnimi deli in prenosi na objektu.</t>
  </si>
  <si>
    <t>Dobava in vgrajevanje betona C25/30 (0-16 mm) v talno ploščo prereza 0,12 m3/m2, z vsemi pomožnimi deli in prenosi na objektu.</t>
  </si>
  <si>
    <t>Dobava in vgrajevanje betona C25/30 (0-16 mm) v talno ploščo prereza 0,12 m3/m2, z vsemi pomožnimi deli in prenosi na objektu. Površina gladko zalikana in pripravljena za površinsko obdelavo.</t>
  </si>
  <si>
    <t>Dobava in vgrajevanje betona C25/30 (0-16 mm) v stebre in vertikalne vezi prereza 0,04 - 0,08 m3/m1, z vsemi pomožnimi deli in prenosi na objektu.</t>
  </si>
  <si>
    <t>Dobava in vgrajevanje betona C25/30 (0-16 mm) v stebre prereza 0,12 m3/m1, z vsemi pomožnimi deli in prenosi na objektu.</t>
  </si>
  <si>
    <t>Dobava in vgrajevanje betona C25/30 (0-16 mm) v stene prereza 0,25 m3/m2, z vsemi pomožnimi deli in prenosi na objektu.</t>
  </si>
  <si>
    <t>Dobava in vgrajevanje betona C25/30 (0-16 mm) v stene prereza 0,20 m3/m2, z vsemi pomožnimi deli in prenosi na objektu.</t>
  </si>
  <si>
    <t xml:space="preserve">Dobava in vgrajevanje betona C25/30 (0-16 mm) v horizontalne vezi in preklade prereza 0,08 m3/m1, z vsemi pomožnimi deli in prenosi na objektu. </t>
  </si>
  <si>
    <t>Dobava in vgrajevanje betona C25/30 (0-16 mm) v strešno ploščo prereza 0,20 m3/m2, z vsemi pomožnimi deli in prenosi na objektu.</t>
  </si>
  <si>
    <t>Dobava in vgrajevanje betona C25/30 (0-16 mm) v strešne parapetne zidove prereza 0,04 - 0,08 m3/m1, z vsemi pomožnimi deli in prenosi na objektu.</t>
  </si>
  <si>
    <t>Dobava, montaža in demontaža opaža AB stebrov in vertikalnih vezi preseka 0,04 - 0,08 m3/m1, višina podpiranja do 4 m - nevidne konstrukcije.</t>
  </si>
  <si>
    <t>Opomba: Površine betonov morajo biti popolnoma gladke in pripravljene za slikopleskarsko obdelavo, kjer je to predvideno. Postavke zajemajo vse potrebne prenose materiala do mesta opažanja, prenose višinskih točk, čiščenje opaža po razopažanju ter vsa ostala pomožna dela in materiale.</t>
  </si>
  <si>
    <t>Dobava, montaža in demontaža opaža pasovnih temeljev preseka do 0,30 m3/m1, višina opaževanja 30 - 60 cm.</t>
  </si>
  <si>
    <t>Dobava, montaža in demontaža opaža roba AB talnih plošč, višine 12 cm.</t>
  </si>
  <si>
    <t>Dobava, montaža in demontaža dvostranskega opaža AB zidov preseka 0,20-0,25 m3/m2. Višina podpiranja do 4,00 m - nevidne konstrukcije.</t>
  </si>
  <si>
    <t>Dobava, montaža in demontaža dvostranskega opaža AB strešnih parapetnih zidov preseka 0,04 - 0,08 m3/m1 - nevidne konstrukcije.</t>
  </si>
  <si>
    <t>Dobava, montaža in demontaža opaža AB strešnih plošč preseka 0,20 m3/m2, višina podpiranja do 5 m - vidne konstrukcije.</t>
  </si>
  <si>
    <t>Dobava, montaža in demontaža opaža AB preklad preseka 0,04 - 0,08 m3/m1, višina podpiranja do 3 m - nevidne konstrukcije.</t>
  </si>
  <si>
    <t>Dobava, montaža in demontaža opaža AB horizontalnih vezi preseka 0,04 - 0,08 m3/m1, višina podpiranja do 4 m - nevidne konstrukcije.</t>
  </si>
  <si>
    <t>Dobava, montaža in demontaža opaža AB stebrov in vertikalnih vezi preseka 0,12 m3/m1, višina podpiranja do 5 m - nevidne konstrukcije.</t>
  </si>
  <si>
    <t>Dobava, montaža in demontaža opaža roba AB strešne plošče višine 20 cm, z vsemi pomožnimi deli - nevidne konstrukcije.</t>
  </si>
  <si>
    <t>Dobava, montaža in demontaža pomičnih delovnih odrov višine do 1,5 m.</t>
  </si>
  <si>
    <t>Dobava, izdelava, montaža in demontaža opaža lesenih škatel za instalacijske odprtine - prehode kanalizacije skozi temelje.</t>
  </si>
  <si>
    <t>Opomba: Postavke zajemajo dobavo in transport materiala, vse potrebne prenose materiala do mesta vgradnje, prenose višinskih točk ter vsa ostala pomožna dela in materiale.</t>
  </si>
  <si>
    <t xml:space="preserve">Dobava in naprava horizontalne hidroizolacije tlaka z enim slojem plastomer bitumenskih trakov kot npr. Izotekt V4, s polnim varjenjem s predhodnim hladnim bitumenskim premazom kot npr. Ibitol.                                                                           </t>
  </si>
  <si>
    <t>Dobava in naprava horizontalne hidroizolacije s 3x premazom kot npr. Hidrostop, nad AB temelji - pod AB zidovi, AB vertikalnimi zidnimi vezmi in stebri.</t>
  </si>
  <si>
    <t xml:space="preserve">Dobava in zidanje zidov deb. 25 cm z modularno opeko, višina zidanja do 4 m.
</t>
  </si>
  <si>
    <t xml:space="preserve">Dobava in zidanje zidov deb. 20 cm z modularno opeko, višina zidanja do 4 m.
</t>
  </si>
  <si>
    <t xml:space="preserve">Dobava in zidanje pregradnih zidov z pregradnim zidakom npr. Go max PU 15, višina zidanja do 4 m.
</t>
  </si>
  <si>
    <t>Dobava in naprava grobih in finih notranjih ometov opečnih sten, s predhodnim obrizgom.</t>
  </si>
  <si>
    <t>Dobava in polaganje PVC kanalizacijskih cevi DN 110, komplet obbetonirane, vključno z potrebnimi koleni in fazonskimi kosi - fekalna kanalizacija.</t>
  </si>
  <si>
    <t>Naprava enokapne strehe z naklonom 7º in delno v naklonu 22.5º, v sestavi ST 2 (od spodaj navzgor):</t>
  </si>
  <si>
    <t>termoizolacija XPS deb. 5 cm,</t>
  </si>
  <si>
    <t>kosmati opaž 2x protiinsekticidno impregniran,</t>
  </si>
  <si>
    <t xml:space="preserve">cinkotit pločevinasta kritina deb. 0,7 mm, trakovi širine 600 mm, dvojni vzdolžni zgib in navaden prečni zgib. </t>
  </si>
  <si>
    <t>Dobava in montaža odtočnih cevi iz cinkotit pločevine fi 120 mm, komplet z objemkami.</t>
  </si>
  <si>
    <t>B.1.9</t>
  </si>
  <si>
    <t>Dobava in montaža kaskade iz enojnih mavčnokartonskih plošč na pocinkani podkonstrukciji, višina kaskade 80 cm, komplet bandažirani in kitani spoji.</t>
  </si>
  <si>
    <t>Opomba: V ceni na enoto so zajeti vsi potrebni nosilni, ojačitveni, zaključni, diletacijski profili, pritrdilni material in obdelave okenskih in vratnih špalet s toplotno izolacijo in zaključnim slojem. Na vseh prekladah nad okni je potrebno izvesti odkapni profil.</t>
  </si>
  <si>
    <t>Dobava in izdelava toplotnoizolirane fasade v sestavi: toplotna izolacija EPS deb. 8 cm, nanos armirne mase, armiranje z mrežico iz steklenih vlaken, izravnava z dodatnim nanosom lepila ter nanos finalnega tankoslojnega silikonskega drobnozrnatega nanosa - 1,5 mm. Barva fasade po izboru projektanta - sestava S1.</t>
  </si>
  <si>
    <t>Dobava in izdelava toplotnoizolirane fasade v sestavi: toplotna izolacija EPS deb. 5 cm, nanos armirne mase, armiranje z mrežico iz steklenih vlaken, izravnava z dodatnim nanosom lepila ter nanos finalnega tankoslojnega silikonskega drobnozrnatega nanosa - 1,5 mm. Barva fasade po izboru projektanta - sestava S2.</t>
  </si>
  <si>
    <t>Dobava in izdelava toplotnoizolirane stropne fasade v sestavi: toplotna izolacija EPS deb. 5 cm, nanos armirne mase, armiranje z mrežico iz steklenih vlaken, izravnava z dodatnim nanosom lepila ter nanos finalnega tankoslojnega silikonskega drobnozrnatega nanosa - 1,5 mm. Barva fasade po izboru projektanta - sestava S2.</t>
  </si>
  <si>
    <t xml:space="preserve">Dobava in montaža toplotnoizolirane stenske fasadne obloge z toplotno izolacijo Stirocokel 5 cm, sidranje, 2x lepilo in bandažirna mrežica ter finalni tankoslojni nanos - Kulirplast, v niansi po izboru projektanta.                                                                                                                                                                 </t>
  </si>
  <si>
    <t xml:space="preserve">Dobava in izdelava toplotnoizolirane stenske fasadne obloge z toplotno izolacijo Stirocokel 8 cm, sidranje,  2x lepilo in bandažirna mrežica ter finalni tankoslojni nanos - Kulirplast, v niansi po izboru projektanta.                                                                                                                                                                    </t>
  </si>
  <si>
    <t>C.1.1</t>
  </si>
  <si>
    <t>C.1.2</t>
  </si>
  <si>
    <t>C.1.3</t>
  </si>
  <si>
    <t>C.1.4</t>
  </si>
  <si>
    <t>C.1.5</t>
  </si>
  <si>
    <t>Rušenje vseh vrst asfaltnih vozišč z nakladanjem in odvozom v trajno deponijo vključno s plačilom vseh komunalnih pristojbin in taks.</t>
  </si>
  <si>
    <t>C.1.6</t>
  </si>
  <si>
    <t>Posek dreves z debli premera od 10 do 20 cm, z razrezom debel in vejevja ter odstranitvijo panjev in odvozom v stalno deponijo vključno s plačilom vseh komunalnih pristojbin in taks.</t>
  </si>
  <si>
    <t>C.1.7</t>
  </si>
  <si>
    <t>C.1.8</t>
  </si>
  <si>
    <t>C.2.1</t>
  </si>
  <si>
    <t>C.2.2</t>
  </si>
  <si>
    <t>C.2.3</t>
  </si>
  <si>
    <t>C.2.4</t>
  </si>
  <si>
    <t>Strojni izkop težke zemljine in odvoz v gradbiščno deponijo na parcelo investitorja južno od pokopališča za poznejšo vgradnjo v območju gradbišča.</t>
  </si>
  <si>
    <t>Strojni izkop jarka za izvedbo kanalizacije širine 0.5-0.8 m in globine do 1,8 m, nakladanje in odvoz zemljine v gradbiščno deponijo na parcelo investitorja južno od pokopališča</t>
  </si>
  <si>
    <t>Strojni izkop težke zemljine za izvedbo ponikovalnice in PE greznice, nakladanje in odvoz zemljine v gradbiščno deponijo na parcelo investitorja južno od pokopališča.</t>
  </si>
  <si>
    <t>Strojni izkopi težke zemljine za AB zidove, nakladanje in odvoz zemljine v gradbiščno deponijo na parcelo investitorja južno od pokopališča.</t>
  </si>
  <si>
    <t>Strojni izkopi težke zemljine za nadaljevanje AB zidu 1, nakladanje in odvoz zemljine v gradbiščno deponijo na parcelo investitorja južno od pokopališča.</t>
  </si>
  <si>
    <t>C.2.5</t>
  </si>
  <si>
    <t>C.2.6</t>
  </si>
  <si>
    <t>C.2.7</t>
  </si>
  <si>
    <t>C.2.8</t>
  </si>
  <si>
    <t>C.2.9</t>
  </si>
  <si>
    <t>C.2.10</t>
  </si>
  <si>
    <t>C.2.11</t>
  </si>
  <si>
    <t>Zasip kanalizacije z materialom od izkopov, v plasteh deb. do 30 cm, s sprotnim utrjevanjem do predpisane zbitosti, nakladanje in dovoz iz gradbiščne deponije.</t>
  </si>
  <si>
    <t>Vgrajevanje nasipov z materialom od izkopa, v plasteh deb. do 30 cm, s sprotnim utrjevanjem do predpisane zbitosti, nakladanje in dovoz iz gradbiščne deponije.</t>
  </si>
  <si>
    <t>Zasip za AB zidovi z materialom iz izkopov, v plasteh do deb. 30 cm, s sprotnim utrjevanjem do predpisane zbitosti, nakladanje in dovoz iz gradbiščne deponije.</t>
  </si>
  <si>
    <t>C.2.12</t>
  </si>
  <si>
    <t>C.2.13</t>
  </si>
  <si>
    <t>Dobava in zasip ponikovalnice z enozrnatim drenažnim materialom frakcije 32/64 mm.</t>
  </si>
  <si>
    <t>C.2.14</t>
  </si>
  <si>
    <t>Dobava in zasip PE greznice s peščenim materialom 16/32 mm v plasteh, skladno z navodili proizvajalca.</t>
  </si>
  <si>
    <t>C.2.15</t>
  </si>
  <si>
    <t>Nakladanje in dovoz kvalitetne zemlje in gradbiščne deponije ter humuziranje brežin ob dostopni cesti v debelini 15 cm.</t>
  </si>
  <si>
    <t>C.2.16</t>
  </si>
  <si>
    <t>Dobava humusa (rodovitne prsti) ter humuziranje zelenic v območju pokopališča v deb. 20-25 cm.</t>
  </si>
  <si>
    <t>C.2.17</t>
  </si>
  <si>
    <t>C.2.18</t>
  </si>
  <si>
    <t>C.2.19</t>
  </si>
  <si>
    <t>C.3.1</t>
  </si>
  <si>
    <t>C.3.2</t>
  </si>
  <si>
    <t>C.3.3</t>
  </si>
  <si>
    <t>C.3.4</t>
  </si>
  <si>
    <t>C.3.5</t>
  </si>
  <si>
    <t>C.3.6</t>
  </si>
  <si>
    <t>C.3.7</t>
  </si>
  <si>
    <t>C.3.8</t>
  </si>
  <si>
    <t>C.3.9</t>
  </si>
  <si>
    <t>C.3.10</t>
  </si>
  <si>
    <t>C.3.11</t>
  </si>
  <si>
    <t>Izdelava kanalizacije iz PVC cevi DN 50 vgrajenih na podložno plast iz cementnega betona s polnim obbetoniranjem - iztok iz korita.</t>
  </si>
  <si>
    <t>C.4.1</t>
  </si>
  <si>
    <t>Izdelava kanalizacije iz PVC cevi DN 110 vgrajenih na podložno plast iz cementnega betona s polnim obbetoniranjem.</t>
  </si>
  <si>
    <t>C.4.2</t>
  </si>
  <si>
    <t>Izdelava kanalizacije iz PVC cevi DN 160 vgrajenih na podložno plast iz cementnega betona s polnim obbetoniranjem.</t>
  </si>
  <si>
    <t>C.4.3</t>
  </si>
  <si>
    <t>Izdelava kanalizacije iz PVC cevi DN 160 vgrajenih na podložno plast iz cementnega betona, zasip s kvalitetnim materialom od izkopa.</t>
  </si>
  <si>
    <t>C.4.4</t>
  </si>
  <si>
    <t>C.4.5</t>
  </si>
  <si>
    <t>C.4.6</t>
  </si>
  <si>
    <t>C.4.7</t>
  </si>
  <si>
    <t>C.4.8</t>
  </si>
  <si>
    <t>C.4.9</t>
  </si>
  <si>
    <t>C.4.10</t>
  </si>
  <si>
    <t>C.4.11</t>
  </si>
  <si>
    <t>C.4.12</t>
  </si>
  <si>
    <t>C.4.13</t>
  </si>
  <si>
    <t>C.4.14</t>
  </si>
  <si>
    <t>C.4.15</t>
  </si>
  <si>
    <t>C.4.16</t>
  </si>
  <si>
    <t>C.5.1</t>
  </si>
  <si>
    <t>C.5.2</t>
  </si>
  <si>
    <t>C.5.3</t>
  </si>
  <si>
    <t>C.5.4</t>
  </si>
  <si>
    <t>C.5.5</t>
  </si>
  <si>
    <t>C.5.6</t>
  </si>
  <si>
    <t>C.5.7</t>
  </si>
  <si>
    <t>C.5.8</t>
  </si>
  <si>
    <t>C.5.9</t>
  </si>
  <si>
    <t>C.5.10</t>
  </si>
  <si>
    <t>C.5.11</t>
  </si>
  <si>
    <t>C.5.12</t>
  </si>
  <si>
    <t>C.5.13</t>
  </si>
  <si>
    <t>C.5.14</t>
  </si>
  <si>
    <t>C.5.15</t>
  </si>
  <si>
    <t>C.5.16</t>
  </si>
  <si>
    <t>C.5.17</t>
  </si>
  <si>
    <t>C.5.18</t>
  </si>
  <si>
    <t>C.5.19</t>
  </si>
  <si>
    <t>C.5.20</t>
  </si>
  <si>
    <t>C.5.21</t>
  </si>
  <si>
    <t>C.5.22</t>
  </si>
  <si>
    <t>C.5.23</t>
  </si>
  <si>
    <t>C.5.24</t>
  </si>
  <si>
    <t>C.5.25</t>
  </si>
  <si>
    <t>C.5.26</t>
  </si>
  <si>
    <t>C.5.27</t>
  </si>
  <si>
    <t>C.5.28</t>
  </si>
  <si>
    <t>C.6.1</t>
  </si>
  <si>
    <t>C.6.2</t>
  </si>
  <si>
    <t>C.6.3</t>
  </si>
  <si>
    <t>C.6.4</t>
  </si>
  <si>
    <t>C.6.5</t>
  </si>
  <si>
    <t>C.6.6</t>
  </si>
  <si>
    <t>C.6.7</t>
  </si>
  <si>
    <t>C.6.8</t>
  </si>
  <si>
    <t>C.7.1</t>
  </si>
  <si>
    <t>C.7.2</t>
  </si>
  <si>
    <t>C.7.3</t>
  </si>
  <si>
    <t>C.7.4</t>
  </si>
  <si>
    <t>C.7.5</t>
  </si>
  <si>
    <t>C.7.6</t>
  </si>
  <si>
    <r>
      <t xml:space="preserve">Grobo in fino planiranje dna gradbene jame </t>
    </r>
    <r>
      <rPr>
        <u val="single"/>
        <sz val="10"/>
        <rFont val="Arial"/>
        <family val="2"/>
      </rPr>
      <t>nadaljevanja AB zidu 1</t>
    </r>
    <r>
      <rPr>
        <sz val="10"/>
        <rFont val="Arial"/>
        <family val="2"/>
      </rPr>
      <t>.</t>
    </r>
  </si>
  <si>
    <r>
      <t xml:space="preserve">Zasip za </t>
    </r>
    <r>
      <rPr>
        <u val="single"/>
        <sz val="10"/>
        <rFont val="Arial"/>
        <family val="2"/>
      </rPr>
      <t>nadaljevanjem AB zidu 1</t>
    </r>
    <r>
      <rPr>
        <sz val="10"/>
        <rFont val="Arial"/>
        <family val="2"/>
      </rPr>
      <t xml:space="preserve">  z materialom iz izkopov, v plasteh do deb. 30 cm, s sprotnim utrjevanjem do predpisane zbitosti, nakladanje in dovoz iz gradbiščne deponije.</t>
    </r>
  </si>
  <si>
    <r>
      <t xml:space="preserve">Naprava, montaža in demontaža dvostranskega vezanega opaža za temelje </t>
    </r>
    <r>
      <rPr>
        <u val="single"/>
        <sz val="10"/>
        <rFont val="Arial"/>
        <family val="2"/>
      </rPr>
      <t>nadaljevanja AB zidu 1.</t>
    </r>
    <r>
      <rPr>
        <sz val="10"/>
        <rFont val="Arial"/>
        <family val="2"/>
      </rPr>
      <t xml:space="preserve"> </t>
    </r>
  </si>
  <si>
    <r>
      <t xml:space="preserve">Naprava, montaža in demontaža dvostranskega vezanega opaža </t>
    </r>
    <r>
      <rPr>
        <u val="single"/>
        <sz val="10"/>
        <rFont val="Arial"/>
        <family val="2"/>
      </rPr>
      <t>nadaljevanja AB zidu 1.</t>
    </r>
  </si>
  <si>
    <r>
      <t xml:space="preserve">Dobava in vgradnja rebraste armature S500 premera do 14 mm - </t>
    </r>
    <r>
      <rPr>
        <u val="single"/>
        <sz val="10"/>
        <rFont val="Arial"/>
        <family val="2"/>
      </rPr>
      <t>nadaljevanje AB zidu št. 1.</t>
    </r>
  </si>
  <si>
    <r>
      <t>Dobava in vgrajevanje armaturnih mrež MA500/560 -</t>
    </r>
    <r>
      <rPr>
        <u val="single"/>
        <sz val="10"/>
        <rFont val="Arial"/>
        <family val="2"/>
      </rPr>
      <t xml:space="preserve"> nadaljevanje AB zidu št. 1.</t>
    </r>
  </si>
  <si>
    <r>
      <t xml:space="preserve">Pred žarnimi odprtinami je na zgornjem delu zunanje police tudi obloga z marmornato ploščo. Žarni zid je temeljen na AB pasovnem temelju dimenzije 120/60/948 cm. Vidni betoski deli zidu se prebarvajo z belo epoxi barvo za beton. V izvedbi vključiti tudi napeljavo elektro instalacije do posamezne niše za osvetlitev 12V.
</t>
    </r>
    <r>
      <rPr>
        <u val="single"/>
        <sz val="10"/>
        <rFont val="Arial"/>
        <family val="2"/>
      </rPr>
      <t>Izvedba po detajlu žarnega zidu v načrtu arhitekture.</t>
    </r>
  </si>
  <si>
    <r>
      <t>Kabel NYY-J  5 x 10 mm</t>
    </r>
    <r>
      <rPr>
        <vertAlign val="superscript"/>
        <sz val="10"/>
        <color indexed="8"/>
        <rFont val="Arial"/>
        <family val="2"/>
      </rPr>
      <t>2</t>
    </r>
  </si>
  <si>
    <r>
      <t>Kabel  NPI 3 x 2,5 mm</t>
    </r>
    <r>
      <rPr>
        <vertAlign val="superscript"/>
        <sz val="10"/>
        <color indexed="8"/>
        <rFont val="Arial"/>
        <family val="2"/>
      </rPr>
      <t>2</t>
    </r>
  </si>
  <si>
    <r>
      <t>Kabel  NPI 3 x 1,5 mm</t>
    </r>
    <r>
      <rPr>
        <vertAlign val="superscript"/>
        <sz val="10"/>
        <color indexed="8"/>
        <rFont val="Arial"/>
        <family val="2"/>
      </rPr>
      <t>2</t>
    </r>
  </si>
  <si>
    <r>
      <t>Kabel  FG7R 3 x 2,5 mm</t>
    </r>
    <r>
      <rPr>
        <vertAlign val="superscript"/>
        <sz val="10"/>
        <color indexed="8"/>
        <rFont val="Arial"/>
        <family val="2"/>
      </rPr>
      <t>2</t>
    </r>
  </si>
  <si>
    <r>
      <t>Kabel  FG7R 3 x 4 mm</t>
    </r>
    <r>
      <rPr>
        <vertAlign val="superscript"/>
        <sz val="10"/>
        <color indexed="8"/>
        <rFont val="Arial"/>
        <family val="2"/>
      </rPr>
      <t>2</t>
    </r>
  </si>
  <si>
    <r>
      <t>Vodnik  P/F 2,5 mm</t>
    </r>
    <r>
      <rPr>
        <vertAlign val="superscript"/>
        <sz val="10"/>
        <color indexed="8"/>
        <rFont val="Arial"/>
        <family val="2"/>
      </rPr>
      <t>2</t>
    </r>
  </si>
  <si>
    <r>
      <t>Vodnik  P/F 1,5 mm</t>
    </r>
    <r>
      <rPr>
        <vertAlign val="superscript"/>
        <sz val="10"/>
        <color indexed="8"/>
        <rFont val="Arial"/>
        <family val="2"/>
      </rPr>
      <t>2</t>
    </r>
  </si>
  <si>
    <r>
      <t>Vodnik P/F 16 mm</t>
    </r>
    <r>
      <rPr>
        <vertAlign val="superscript"/>
        <sz val="10"/>
        <color indexed="8"/>
        <rFont val="Arial"/>
        <family val="2"/>
      </rPr>
      <t>2</t>
    </r>
  </si>
  <si>
    <r>
      <t>Vodnik P/F 6 mm</t>
    </r>
    <r>
      <rPr>
        <vertAlign val="superscript"/>
        <sz val="10"/>
        <color indexed="8"/>
        <rFont val="Arial"/>
        <family val="2"/>
      </rPr>
      <t>2</t>
    </r>
  </si>
  <si>
    <r>
      <t>Kabel za zvočnike PPL 2 x 0,75 mm</t>
    </r>
    <r>
      <rPr>
        <vertAlign val="superscript"/>
        <sz val="10"/>
        <color indexed="8"/>
        <rFont val="Arial"/>
        <family val="2"/>
      </rPr>
      <t>2</t>
    </r>
    <r>
      <rPr>
        <sz val="10"/>
        <color indexed="8"/>
        <rFont val="Arial"/>
        <family val="2"/>
      </rPr>
      <t>.</t>
    </r>
  </si>
  <si>
    <r>
      <t>Dobava in polaganje kabla NAYY-J  4x70 + 2,5 mm</t>
    </r>
    <r>
      <rPr>
        <vertAlign val="superscript"/>
        <sz val="10"/>
        <color indexed="8"/>
        <rFont val="Arial"/>
        <family val="2"/>
      </rPr>
      <t>2</t>
    </r>
    <r>
      <rPr>
        <sz val="10"/>
        <color indexed="8"/>
        <rFont val="Arial"/>
        <family val="2"/>
      </rPr>
      <t>, delno v obstoječo, delno v novo kabelsko kanalizacijo.</t>
    </r>
  </si>
  <si>
    <r>
      <t>Izdelava kabelskega končnika 4x70 mm</t>
    </r>
    <r>
      <rPr>
        <vertAlign val="superscript"/>
        <sz val="10"/>
        <color indexed="8"/>
        <rFont val="Arial"/>
        <family val="2"/>
      </rPr>
      <t>2</t>
    </r>
    <r>
      <rPr>
        <sz val="10"/>
        <color indexed="8"/>
        <rFont val="Arial"/>
        <family val="2"/>
      </rPr>
      <t xml:space="preserve"> Al.</t>
    </r>
  </si>
  <si>
    <r>
      <t>Priklop kabla 70 mm</t>
    </r>
    <r>
      <rPr>
        <vertAlign val="superscript"/>
        <sz val="10"/>
        <color indexed="8"/>
        <rFont val="Arial"/>
        <family val="2"/>
      </rPr>
      <t xml:space="preserve">2 </t>
    </r>
    <r>
      <rPr>
        <sz val="10"/>
        <color indexed="8"/>
        <rFont val="Arial"/>
        <family val="2"/>
      </rPr>
      <t>Al na obstoječem NN drogu.</t>
    </r>
  </si>
  <si>
    <r>
      <t>Priklop kabla 70 mm</t>
    </r>
    <r>
      <rPr>
        <vertAlign val="superscript"/>
        <sz val="10"/>
        <color indexed="8"/>
        <rFont val="Arial"/>
        <family val="2"/>
      </rPr>
      <t>2</t>
    </r>
    <r>
      <rPr>
        <sz val="10"/>
        <color indexed="8"/>
        <rFont val="Arial"/>
        <family val="2"/>
      </rPr>
      <t xml:space="preserve"> Al v novi MPO.</t>
    </r>
  </si>
  <si>
    <r>
      <t>Kabel FG7R  5 x 6 mm</t>
    </r>
    <r>
      <rPr>
        <vertAlign val="superscript"/>
        <sz val="10"/>
        <color indexed="8"/>
        <rFont val="Arial"/>
        <family val="2"/>
      </rPr>
      <t xml:space="preserve">2 </t>
    </r>
  </si>
  <si>
    <r>
      <t>Kabel FG7R  3 x 4 mm</t>
    </r>
    <r>
      <rPr>
        <vertAlign val="superscript"/>
        <sz val="10"/>
        <color indexed="8"/>
        <rFont val="Arial"/>
        <family val="2"/>
      </rPr>
      <t>2</t>
    </r>
  </si>
  <si>
    <r>
      <t>Kabel FG7R  3 x 2,5 mm</t>
    </r>
    <r>
      <rPr>
        <vertAlign val="superscript"/>
        <sz val="10"/>
        <color indexed="8"/>
        <rFont val="Arial"/>
        <family val="2"/>
      </rPr>
      <t>2</t>
    </r>
  </si>
  <si>
    <t>Strojno štokanje zaglajene betonske površine talne plošče pokrite nadstrešnice, komplet z pranjem in čiščenjem podlage. Način in izvedbo uskladiti z projektantom.</t>
  </si>
  <si>
    <t>Dobava in polaganje stenske keramike deb. 9 mm v sanitarijah (prostori P 04, P 05), format 60x30 cm, obdelava površine mat, proizv. FMG seria WALK ON barva SAND oz. enakovredno, polaganje do višine 2,4 m. Vsi vogali obdelani z alu robnimi letvicami. Fuge širine do 2 mm, barva fugirne mase po izboru arhitekta. Izvajalec dostavi vzorce v potrditev.</t>
  </si>
  <si>
    <t>Dobava in vgradnja kamnitega tlaka v poslovilnem prostoru iz kamna Repen, kamen ščetkan, stičenje brez fug, širina plošč 25 cm, poljubne dolžine do max. 80 cm, debeline 3 cm - sestava T1.</t>
  </si>
  <si>
    <t>Dobava in vgradnja kamnitega cokla v poslovilnem prostoru iz kamna Repen, kamen ščetkan, stičenje brez fug, višina cokla 10 cm, posnet gornji rob, debeline 12 mm.</t>
  </si>
  <si>
    <t>Dobava in vgradnja kamnitih pragov iz kamna Repen, debeline 3 cm, polirana površina:</t>
  </si>
  <si>
    <t>Dobava in vgradnja zunanjih kamnitih okenskih polic iz kamna Repen, debeline 3 cm, polirana površina, komplet z odkapno zarezo in obstranskimi nalimki:</t>
  </si>
  <si>
    <t>Dobava in vgradnja notranjih kamnitih okenskih polic iz kamna Repen, debeline 3 cm, polirana površina:</t>
  </si>
  <si>
    <t>Dobava in vgradnja filtrske polipropilenske polsti 300 g/m2, na temeljna tla pred izdelavo ustroja.</t>
  </si>
  <si>
    <t>Izvedba ponikovalnice iz perforiranih betonskih blokov dim. 180 x180 cm, skupne globine 2,0 m, dimenzije ponikovalnega polja 2,5 x 2,5 m in globine ponikanja 1,5 m, vključno z betonskim okvirjem in LTŽ pokrovom, nosilnosti B125, izvedba po detajlu (izkop in zasip zajeta v zemeljskih delih).</t>
  </si>
  <si>
    <t>Dobava in polaganje talne keramike, deb. 9 mm v shrambi, čajna kuhinji in sanitarijah (prostori P 02, P 03, P 04, P 05), format 60x60 cm, obdelava površine mat R9 A+B, proizv. FMG seria WALK ON barva SAND oz. enakovredno. Fuge širine do 2 mm, barva fugirne mase po izboru arhitekta. Izvajalec dostavi vzorce v potrditev.</t>
  </si>
  <si>
    <t>Dobava in polaganje nizkostenskih obrob ob stenah v shrambi in čajni kuhinji (prostori P 02, P 03). Granitogres plošče deb. 10 mm, dim. 7x60 cm, proizv. FMG seria WALK ON barva SAND oz. enakovredno. Fuge širine do 2 mm, barva fugirne mase po izboru arhitekta. Izvajalec dostavi vzorce v potrditev.</t>
  </si>
  <si>
    <r>
      <t xml:space="preserve">NEPREDVIDENA DELA - 10% </t>
    </r>
    <r>
      <rPr>
        <sz val="10"/>
        <rFont val="Arial"/>
        <family val="2"/>
      </rPr>
      <t>(obračun po dejanskih stroških)</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</si>
</sst>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424];[Red]\-#,##0.00\ [$€-424]"/>
    <numFmt numFmtId="167" formatCode="#,##0.00&quot; €&quot;"/>
    <numFmt numFmtId="168" formatCode="0\ %"/>
    <numFmt numFmtId="169" formatCode="_-* #,##0.00\ _€_-;\-* #,##0.00\ _€_-;_-* \-??\ _€_-;_-@_-"/>
    <numFmt numFmtId="170" formatCode="* #,##0.00&quot;       &quot;;\-* #,##0.00&quot;       &quot;;* \-#&quot;       &quot;;@\ "/>
    <numFmt numFmtId="171" formatCode="_-* #,##0.00\ _S_I_T_-;\-* #,##0.00\ _S_I_T_-;_-* \-??\ _S_I_T_-;_-@_-"/>
    <numFmt numFmtId="172" formatCode="_-* #,##0.00&quot; SIT&quot;_-;\-* #,##0.00&quot; SIT&quot;_-;_-* \-??&quot; SIT&quot;_-;_-@_-"/>
    <numFmt numFmtId="173" formatCode="_-* #,##0.00\ [$€-1]_-;\-* #,##0.00\ [$€-1]_-;_-* \-??\ [$€-1]_-;_-@_-"/>
    <numFmt numFmtId="174" formatCode="0\ %"/>
    <numFmt numFmtId="175" formatCode="#,##0.00_ ;\-#,##0.00\ "/>
    <numFmt numFmtId="176" formatCode="dd/\ mmm"/>
    <numFmt numFmtId="177" formatCode="#,##0.00\ _S_I_T"/>
    <numFmt numFmtId="178" formatCode="0.0"/>
    <numFmt numFmtId="179" formatCode="#,##0.00\ _€;[Red]\-#,##0.00\ _€"/>
    <numFmt numFmtId="180" formatCode="#,##0.00_ ;[Red]\-#,##0.00\ "/>
    <numFmt numFmtId="181" formatCode="#,##0.0"/>
  </numFmts>
  <fonts count="61">
    <font>
      <sz val="10"/>
      <name val="Arial CE"/>
      <family val="2"/>
    </font>
    <font>
      <sz val="10"/>
      <name val="Arial"/>
      <family val="0"/>
    </font>
    <font>
      <sz val="10"/>
      <name val="MS Sans Serif"/>
      <family val="2"/>
    </font>
    <font>
      <b/>
      <i/>
      <sz val="8"/>
      <name val="Arial"/>
      <family val="2"/>
    </font>
    <font>
      <i/>
      <sz val="8"/>
      <name val="Arial"/>
      <family val="2"/>
    </font>
    <font>
      <i/>
      <sz val="8"/>
      <color indexed="12"/>
      <name val="Arial"/>
      <family val="2"/>
    </font>
    <font>
      <i/>
      <sz val="10"/>
      <color indexed="12"/>
      <name val="Arial"/>
      <family val="2"/>
    </font>
    <font>
      <i/>
      <sz val="10"/>
      <name val="Arial"/>
      <family val="2"/>
    </font>
    <font>
      <b/>
      <sz val="10"/>
      <name val="Arial"/>
      <family val="2"/>
    </font>
    <font>
      <b/>
      <i/>
      <sz val="10"/>
      <name val="Arial"/>
      <family val="2"/>
    </font>
    <font>
      <sz val="10"/>
      <color indexed="8"/>
      <name val="Arial"/>
      <family val="2"/>
    </font>
    <font>
      <u val="single"/>
      <sz val="10"/>
      <name val="Arial"/>
      <family val="2"/>
    </font>
    <font>
      <b/>
      <i/>
      <sz val="10"/>
      <color indexed="12"/>
      <name val="Arial"/>
      <family val="2"/>
    </font>
    <font>
      <sz val="10"/>
      <color indexed="16"/>
      <name val="Arial"/>
      <family val="2"/>
    </font>
    <font>
      <sz val="8"/>
      <name val="Arial"/>
      <family val="2"/>
    </font>
    <font>
      <sz val="10"/>
      <color indexed="10"/>
      <name val="Arial"/>
      <family val="2"/>
    </font>
    <font>
      <b/>
      <i/>
      <sz val="10"/>
      <color indexed="62"/>
      <name val="Arial"/>
      <family val="2"/>
    </font>
    <font>
      <i/>
      <sz val="10"/>
      <color indexed="8"/>
      <name val="Arial"/>
      <family val="2"/>
    </font>
    <font>
      <b/>
      <sz val="10"/>
      <color indexed="10"/>
      <name val="Arial"/>
      <family val="2"/>
    </font>
    <font>
      <b/>
      <sz val="10"/>
      <color indexed="8"/>
      <name val="Arial"/>
      <family val="2"/>
    </font>
    <font>
      <vertAlign val="superscript"/>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54"/>
      <name val="Calibri"/>
      <family val="2"/>
    </font>
    <font>
      <b/>
      <sz val="11"/>
      <color indexed="8"/>
      <name val="Calibri"/>
      <family val="2"/>
    </font>
    <font>
      <i/>
      <sz val="10"/>
      <color indexed="23"/>
      <name val="Arial"/>
      <family val="2"/>
    </font>
    <font>
      <b/>
      <sz val="10"/>
      <color indexed="23"/>
      <name val="Arial"/>
      <family val="2"/>
    </font>
    <font>
      <sz val="10"/>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i/>
      <sz val="10"/>
      <color theme="0" tint="-0.4999699890613556"/>
      <name val="Arial"/>
      <family val="2"/>
    </font>
    <font>
      <b/>
      <sz val="10"/>
      <color theme="0" tint="-0.4999699890613556"/>
      <name val="Arial"/>
      <family val="2"/>
    </font>
    <font>
      <sz val="10"/>
      <color theme="0"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indexed="26"/>
        <bgColor indexed="64"/>
      </patternFill>
    </fill>
    <fill>
      <patternFill patternType="solid">
        <fgColor rgb="FFFFFF00"/>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medium"/>
      <top style="thin">
        <color indexed="8"/>
      </top>
      <bottom style="medium"/>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color indexed="63"/>
      </right>
      <top style="double">
        <color indexed="8"/>
      </top>
      <bottom>
        <color indexed="63"/>
      </bottom>
    </border>
    <border>
      <left>
        <color indexed="63"/>
      </left>
      <right style="double">
        <color indexed="8"/>
      </right>
      <top style="double">
        <color indexed="8"/>
      </top>
      <bottom style="double">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171" fontId="0" fillId="0" borderId="0" applyBorder="0" applyProtection="0">
      <alignment/>
    </xf>
    <xf numFmtId="0" fontId="44" fillId="21" borderId="1" applyNumberFormat="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0" fillId="0" borderId="0">
      <alignment/>
      <protection/>
    </xf>
    <xf numFmtId="0" fontId="2" fillId="0" borderId="0">
      <alignment/>
      <protection/>
    </xf>
    <xf numFmtId="0" fontId="49" fillId="22" borderId="0" applyNumberFormat="0" applyBorder="0" applyAlignment="0" applyProtection="0"/>
    <xf numFmtId="174" fontId="0" fillId="0" borderId="0" applyFill="0" applyBorder="0" applyProtection="0">
      <alignment/>
    </xf>
    <xf numFmtId="0" fontId="0" fillId="23" borderId="5" applyNumberFormat="0" applyFon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2" fillId="0" borderId="6" applyNumberFormat="0" applyFill="0" applyAlignment="0" applyProtection="0"/>
    <xf numFmtId="0" fontId="53" fillId="30" borderId="7" applyNumberFormat="0" applyAlignment="0" applyProtection="0"/>
    <xf numFmtId="0" fontId="54" fillId="21" borderId="8" applyNumberFormat="0" applyAlignment="0" applyProtection="0"/>
    <xf numFmtId="0" fontId="55" fillId="31" borderId="0" applyNumberFormat="0" applyBorder="0" applyAlignment="0" applyProtection="0"/>
    <xf numFmtId="172" fontId="0" fillId="0" borderId="0" applyFill="0" applyBorder="0" applyProtection="0">
      <alignment/>
    </xf>
    <xf numFmtId="42" fontId="1" fillId="0" borderId="0" applyFill="0" applyBorder="0" applyAlignment="0" applyProtection="0"/>
    <xf numFmtId="169" fontId="1" fillId="0" borderId="0" applyBorder="0" applyProtection="0">
      <alignment/>
    </xf>
    <xf numFmtId="164" fontId="1" fillId="0" borderId="0" applyFill="0" applyBorder="0" applyAlignment="0" applyProtection="0"/>
    <xf numFmtId="0" fontId="56" fillId="32" borderId="8" applyNumberFormat="0" applyAlignment="0" applyProtection="0"/>
    <xf numFmtId="0" fontId="57" fillId="0" borderId="9" applyNumberFormat="0" applyFill="0" applyAlignment="0" applyProtection="0"/>
  </cellStyleXfs>
  <cellXfs count="530">
    <xf numFmtId="0" fontId="0" fillId="0" borderId="0" xfId="0" applyAlignment="1">
      <alignment/>
    </xf>
    <xf numFmtId="0" fontId="1" fillId="0" borderId="0" xfId="0" applyFont="1" applyAlignment="1">
      <alignment horizontal="right" vertical="top"/>
    </xf>
    <xf numFmtId="0" fontId="1" fillId="0" borderId="0" xfId="0" applyFont="1" applyAlignment="1">
      <alignment horizontal="left" vertical="top" wrapText="1"/>
    </xf>
    <xf numFmtId="0" fontId="1" fillId="0" borderId="0" xfId="0" applyFont="1" applyAlignment="1">
      <alignment horizontal="center" vertical="top"/>
    </xf>
    <xf numFmtId="167" fontId="1" fillId="0" borderId="0" xfId="0" applyNumberFormat="1" applyFont="1" applyAlignment="1">
      <alignment horizontal="right" vertical="top"/>
    </xf>
    <xf numFmtId="0" fontId="1" fillId="0" borderId="0" xfId="0" applyFont="1" applyAlignment="1">
      <alignment/>
    </xf>
    <xf numFmtId="0" fontId="4" fillId="0" borderId="10" xfId="0" applyFont="1" applyBorder="1" applyAlignment="1">
      <alignment horizontal="right" vertical="top"/>
    </xf>
    <xf numFmtId="0" fontId="4" fillId="0" borderId="10" xfId="0" applyFont="1" applyBorder="1" applyAlignment="1">
      <alignment horizontal="left" vertical="top" wrapText="1"/>
    </xf>
    <xf numFmtId="0" fontId="4" fillId="0" borderId="10" xfId="0" applyFont="1" applyBorder="1" applyAlignment="1">
      <alignment horizontal="center" vertical="top"/>
    </xf>
    <xf numFmtId="4" fontId="4" fillId="0" borderId="10" xfId="0" applyNumberFormat="1" applyFont="1" applyBorder="1" applyAlignment="1">
      <alignment horizontal="center" vertical="top"/>
    </xf>
    <xf numFmtId="167" fontId="4" fillId="0" borderId="10" xfId="0" applyNumberFormat="1" applyFont="1" applyBorder="1" applyAlignment="1">
      <alignment horizontal="right" vertical="top"/>
    </xf>
    <xf numFmtId="166" fontId="4" fillId="0" borderId="10" xfId="0" applyNumberFormat="1" applyFont="1" applyBorder="1" applyAlignment="1">
      <alignment horizontal="right" vertical="top"/>
    </xf>
    <xf numFmtId="0" fontId="5" fillId="0" borderId="0" xfId="0" applyFont="1" applyBorder="1" applyAlignment="1">
      <alignment horizontal="right" vertical="top"/>
    </xf>
    <xf numFmtId="0" fontId="5" fillId="0" borderId="0" xfId="0" applyFont="1" applyBorder="1" applyAlignment="1">
      <alignment horizontal="left" vertical="top" wrapText="1"/>
    </xf>
    <xf numFmtId="0" fontId="6" fillId="0" borderId="0" xfId="0" applyFont="1" applyBorder="1" applyAlignment="1">
      <alignment horizontal="center" vertical="top"/>
    </xf>
    <xf numFmtId="4" fontId="6" fillId="0" borderId="0" xfId="0" applyNumberFormat="1" applyFont="1" applyBorder="1" applyAlignment="1">
      <alignment horizontal="center" vertical="top"/>
    </xf>
    <xf numFmtId="167" fontId="6" fillId="0" borderId="0" xfId="0" applyNumberFormat="1" applyFont="1" applyBorder="1" applyAlignment="1">
      <alignment horizontal="right" vertical="top"/>
    </xf>
    <xf numFmtId="166" fontId="6" fillId="0" borderId="0" xfId="0" applyNumberFormat="1" applyFont="1" applyBorder="1" applyAlignment="1">
      <alignment horizontal="right" vertical="top"/>
    </xf>
    <xf numFmtId="49" fontId="8" fillId="0" borderId="0" xfId="0" applyNumberFormat="1" applyFont="1" applyBorder="1" applyAlignment="1">
      <alignment horizontal="right" vertical="top"/>
    </xf>
    <xf numFmtId="0" fontId="8" fillId="0" borderId="0" xfId="0" applyFont="1" applyBorder="1" applyAlignment="1">
      <alignment horizontal="left" vertical="top" wrapText="1"/>
    </xf>
    <xf numFmtId="0" fontId="8" fillId="0" borderId="0" xfId="0" applyFont="1" applyBorder="1" applyAlignment="1">
      <alignment horizontal="center" vertical="top"/>
    </xf>
    <xf numFmtId="4" fontId="1" fillId="0" borderId="0" xfId="0" applyNumberFormat="1" applyFont="1" applyBorder="1" applyAlignment="1">
      <alignment horizontal="center" vertical="top"/>
    </xf>
    <xf numFmtId="167" fontId="8" fillId="0" borderId="0" xfId="0" applyNumberFormat="1" applyFont="1" applyBorder="1" applyAlignment="1">
      <alignment horizontal="right" vertical="top"/>
    </xf>
    <xf numFmtId="49" fontId="1" fillId="0" borderId="0" xfId="0" applyNumberFormat="1" applyFont="1" applyBorder="1" applyAlignment="1">
      <alignment horizontal="right" vertical="top"/>
    </xf>
    <xf numFmtId="0" fontId="9" fillId="0" borderId="0" xfId="0" applyFont="1" applyBorder="1" applyAlignment="1">
      <alignment horizontal="left" vertical="top" wrapText="1"/>
    </xf>
    <xf numFmtId="0" fontId="1" fillId="0" borderId="0" xfId="0" applyFont="1" applyBorder="1" applyAlignment="1">
      <alignment horizontal="center" vertical="top"/>
    </xf>
    <xf numFmtId="0" fontId="1" fillId="0" borderId="0" xfId="0" applyFont="1" applyBorder="1" applyAlignment="1">
      <alignment horizontal="left" vertical="top" wrapText="1"/>
    </xf>
    <xf numFmtId="0" fontId="1" fillId="0" borderId="0" xfId="0" applyFont="1" applyBorder="1" applyAlignment="1">
      <alignment vertical="top" wrapText="1"/>
    </xf>
    <xf numFmtId="49" fontId="1" fillId="0" borderId="11" xfId="0" applyNumberFormat="1" applyFont="1" applyBorder="1" applyAlignment="1">
      <alignment horizontal="right" vertical="top"/>
    </xf>
    <xf numFmtId="0" fontId="8" fillId="0" borderId="11" xfId="0" applyFont="1" applyBorder="1" applyAlignment="1">
      <alignment horizontal="left" vertical="top" wrapText="1"/>
    </xf>
    <xf numFmtId="0" fontId="8" fillId="0" borderId="11" xfId="0" applyFont="1" applyBorder="1" applyAlignment="1">
      <alignment horizontal="center" vertical="top"/>
    </xf>
    <xf numFmtId="4" fontId="1" fillId="0" borderId="11" xfId="0" applyNumberFormat="1" applyFont="1" applyBorder="1" applyAlignment="1">
      <alignment horizontal="center" vertical="top"/>
    </xf>
    <xf numFmtId="4" fontId="8" fillId="0" borderId="11" xfId="0" applyNumberFormat="1" applyFont="1" applyBorder="1" applyAlignment="1" applyProtection="1">
      <alignment horizontal="right" vertical="top"/>
      <protection/>
    </xf>
    <xf numFmtId="4" fontId="8" fillId="0" borderId="11" xfId="0" applyNumberFormat="1" applyFont="1" applyBorder="1" applyAlignment="1">
      <alignment horizontal="right" vertical="top"/>
    </xf>
    <xf numFmtId="0" fontId="1" fillId="0" borderId="0" xfId="0" applyFont="1" applyAlignment="1">
      <alignment horizontal="right"/>
    </xf>
    <xf numFmtId="0" fontId="1" fillId="0" borderId="0" xfId="0" applyFont="1" applyAlignment="1">
      <alignment horizontal="left" wrapText="1"/>
    </xf>
    <xf numFmtId="0" fontId="1" fillId="0" borderId="0" xfId="0" applyFont="1" applyAlignment="1">
      <alignment horizontal="center"/>
    </xf>
    <xf numFmtId="167" fontId="1" fillId="0" borderId="0" xfId="0" applyNumberFormat="1" applyFont="1" applyAlignment="1">
      <alignment horizontal="right"/>
    </xf>
    <xf numFmtId="0" fontId="8" fillId="0" borderId="0" xfId="0" applyFont="1" applyAlignment="1">
      <alignment wrapText="1"/>
    </xf>
    <xf numFmtId="0" fontId="8" fillId="0" borderId="0" xfId="0" applyFont="1" applyAlignment="1">
      <alignment/>
    </xf>
    <xf numFmtId="0" fontId="8" fillId="0" borderId="0" xfId="0" applyFont="1" applyAlignment="1">
      <alignment horizontal="center"/>
    </xf>
    <xf numFmtId="0" fontId="11" fillId="0" borderId="0" xfId="0" applyFont="1" applyBorder="1" applyAlignment="1">
      <alignment/>
    </xf>
    <xf numFmtId="4" fontId="1" fillId="0" borderId="0" xfId="0" applyNumberFormat="1" applyFont="1" applyFill="1" applyBorder="1" applyAlignment="1">
      <alignment horizontal="right"/>
    </xf>
    <xf numFmtId="0" fontId="8" fillId="0" borderId="12" xfId="0" applyFont="1" applyFill="1" applyBorder="1" applyAlignment="1">
      <alignment horizontal="center"/>
    </xf>
    <xf numFmtId="0" fontId="8" fillId="0" borderId="13" xfId="0" applyFont="1" applyFill="1" applyBorder="1" applyAlignment="1">
      <alignment/>
    </xf>
    <xf numFmtId="0" fontId="8" fillId="0" borderId="13" xfId="0" applyFont="1" applyFill="1" applyBorder="1" applyAlignment="1">
      <alignment/>
    </xf>
    <xf numFmtId="180" fontId="8" fillId="0" borderId="14" xfId="0" applyNumberFormat="1" applyFont="1" applyFill="1" applyBorder="1" applyAlignment="1">
      <alignment/>
    </xf>
    <xf numFmtId="0" fontId="8" fillId="0" borderId="15" xfId="0" applyFont="1" applyFill="1" applyBorder="1" applyAlignment="1">
      <alignment horizontal="center"/>
    </xf>
    <xf numFmtId="0" fontId="8" fillId="0" borderId="0" xfId="0" applyFont="1" applyFill="1" applyBorder="1" applyAlignment="1">
      <alignment/>
    </xf>
    <xf numFmtId="0" fontId="8" fillId="0" borderId="0" xfId="0" applyFont="1" applyFill="1" applyBorder="1" applyAlignment="1">
      <alignment/>
    </xf>
    <xf numFmtId="180" fontId="8" fillId="0" borderId="16" xfId="0" applyNumberFormat="1" applyFont="1" applyFill="1" applyBorder="1" applyAlignment="1">
      <alignment/>
    </xf>
    <xf numFmtId="0" fontId="1" fillId="0" borderId="0" xfId="0" applyFont="1" applyBorder="1" applyAlignment="1">
      <alignment/>
    </xf>
    <xf numFmtId="0" fontId="1" fillId="33" borderId="17" xfId="0" applyFont="1" applyFill="1" applyBorder="1" applyAlignment="1">
      <alignment horizontal="center"/>
    </xf>
    <xf numFmtId="0" fontId="8" fillId="33" borderId="18" xfId="0" applyFont="1" applyFill="1" applyBorder="1" applyAlignment="1">
      <alignment/>
    </xf>
    <xf numFmtId="0" fontId="1" fillId="33" borderId="18" xfId="0" applyFont="1" applyFill="1" applyBorder="1" applyAlignment="1">
      <alignment/>
    </xf>
    <xf numFmtId="180" fontId="8" fillId="33" borderId="19" xfId="0" applyNumberFormat="1" applyFont="1" applyFill="1" applyBorder="1" applyAlignment="1">
      <alignment/>
    </xf>
    <xf numFmtId="0" fontId="8" fillId="0" borderId="15" xfId="0" applyFont="1" applyBorder="1" applyAlignment="1">
      <alignment horizontal="center"/>
    </xf>
    <xf numFmtId="0" fontId="8" fillId="0" borderId="0" xfId="0" applyFont="1" applyBorder="1" applyAlignment="1">
      <alignment/>
    </xf>
    <xf numFmtId="180" fontId="8" fillId="0" borderId="16" xfId="0" applyNumberFormat="1" applyFont="1" applyBorder="1" applyAlignment="1">
      <alignment/>
    </xf>
    <xf numFmtId="0" fontId="1" fillId="34" borderId="17" xfId="0" applyFont="1" applyFill="1" applyBorder="1" applyAlignment="1">
      <alignment horizontal="center"/>
    </xf>
    <xf numFmtId="0" fontId="8" fillId="34" borderId="18" xfId="0" applyFont="1" applyFill="1" applyBorder="1" applyAlignment="1">
      <alignment/>
    </xf>
    <xf numFmtId="0" fontId="1" fillId="34" borderId="18" xfId="0" applyFont="1" applyFill="1" applyBorder="1" applyAlignment="1">
      <alignment/>
    </xf>
    <xf numFmtId="180" fontId="8" fillId="34" borderId="19" xfId="0" applyNumberFormat="1" applyFont="1" applyFill="1" applyBorder="1" applyAlignment="1">
      <alignment/>
    </xf>
    <xf numFmtId="0" fontId="1" fillId="0" borderId="0" xfId="0" applyFont="1" applyBorder="1" applyAlignment="1">
      <alignment horizontal="center"/>
    </xf>
    <xf numFmtId="180" fontId="8" fillId="0" borderId="0" xfId="0" applyNumberFormat="1" applyFont="1" applyBorder="1" applyAlignment="1">
      <alignment/>
    </xf>
    <xf numFmtId="0" fontId="8" fillId="0" borderId="20" xfId="0" applyFont="1" applyFill="1" applyBorder="1" applyAlignment="1">
      <alignment horizontal="center"/>
    </xf>
    <xf numFmtId="0" fontId="8" fillId="0" borderId="20" xfId="0" applyFont="1" applyFill="1" applyBorder="1" applyAlignment="1">
      <alignment/>
    </xf>
    <xf numFmtId="4" fontId="9" fillId="0" borderId="20" xfId="0" applyNumberFormat="1" applyFont="1" applyFill="1" applyBorder="1" applyAlignment="1">
      <alignment horizontal="center"/>
    </xf>
    <xf numFmtId="4" fontId="1" fillId="0" borderId="20" xfId="0" applyNumberFormat="1" applyFont="1" applyFill="1" applyBorder="1" applyAlignment="1">
      <alignment horizontal="right"/>
    </xf>
    <xf numFmtId="0" fontId="1" fillId="0" borderId="0" xfId="0" applyFont="1" applyBorder="1" applyAlignment="1">
      <alignment/>
    </xf>
    <xf numFmtId="4" fontId="7" fillId="0" borderId="0" xfId="0" applyNumberFormat="1" applyFont="1" applyBorder="1" applyAlignment="1">
      <alignment horizontal="center"/>
    </xf>
    <xf numFmtId="180" fontId="1" fillId="0" borderId="0" xfId="0" applyNumberFormat="1" applyFont="1" applyAlignment="1">
      <alignment/>
    </xf>
    <xf numFmtId="49" fontId="1" fillId="0" borderId="0" xfId="0" applyNumberFormat="1" applyFont="1" applyAlignment="1">
      <alignment horizontal="center"/>
    </xf>
    <xf numFmtId="0" fontId="1" fillId="0" borderId="0" xfId="0" applyFont="1" applyAlignment="1">
      <alignment/>
    </xf>
    <xf numFmtId="4" fontId="1" fillId="0" borderId="0" xfId="0" applyNumberFormat="1" applyFont="1" applyAlignment="1">
      <alignment horizontal="center"/>
    </xf>
    <xf numFmtId="49" fontId="1" fillId="0" borderId="0" xfId="0" applyNumberFormat="1" applyFont="1" applyBorder="1" applyAlignment="1">
      <alignment horizontal="center"/>
    </xf>
    <xf numFmtId="4" fontId="1" fillId="0" borderId="0" xfId="0" applyNumberFormat="1" applyFont="1" applyBorder="1" applyAlignment="1">
      <alignment horizontal="center"/>
    </xf>
    <xf numFmtId="180" fontId="1" fillId="0" borderId="0" xfId="0" applyNumberFormat="1" applyFont="1" applyBorder="1" applyAlignment="1">
      <alignment/>
    </xf>
    <xf numFmtId="0" fontId="8" fillId="0" borderId="11" xfId="0" applyFont="1" applyBorder="1" applyAlignment="1">
      <alignment horizontal="center"/>
    </xf>
    <xf numFmtId="0" fontId="8" fillId="0" borderId="11" xfId="0" applyFont="1" applyBorder="1" applyAlignment="1">
      <alignment/>
    </xf>
    <xf numFmtId="4" fontId="8" fillId="0" borderId="11" xfId="0" applyNumberFormat="1" applyFont="1" applyBorder="1" applyAlignment="1">
      <alignment horizontal="center"/>
    </xf>
    <xf numFmtId="180" fontId="8" fillId="0" borderId="11" xfId="0" applyNumberFormat="1" applyFont="1" applyBorder="1" applyAlignment="1">
      <alignment/>
    </xf>
    <xf numFmtId="166" fontId="1" fillId="0" borderId="0" xfId="0" applyNumberFormat="1" applyFont="1" applyBorder="1" applyAlignment="1">
      <alignment/>
    </xf>
    <xf numFmtId="4" fontId="1" fillId="0" borderId="0" xfId="0" applyNumberFormat="1" applyFont="1" applyBorder="1" applyAlignment="1">
      <alignment/>
    </xf>
    <xf numFmtId="4" fontId="1" fillId="0" borderId="0" xfId="0" applyNumberFormat="1" applyFont="1" applyAlignment="1">
      <alignment/>
    </xf>
    <xf numFmtId="4" fontId="8" fillId="0" borderId="11" xfId="0" applyNumberFormat="1" applyFont="1" applyBorder="1" applyAlignment="1">
      <alignment/>
    </xf>
    <xf numFmtId="0" fontId="8" fillId="0" borderId="0" xfId="0" applyFont="1" applyBorder="1" applyAlignment="1">
      <alignment horizontal="center"/>
    </xf>
    <xf numFmtId="0" fontId="8" fillId="0" borderId="0" xfId="0" applyFont="1" applyBorder="1" applyAlignment="1">
      <alignment/>
    </xf>
    <xf numFmtId="4" fontId="8" fillId="0" borderId="0" xfId="0" applyNumberFormat="1" applyFont="1" applyBorder="1" applyAlignment="1">
      <alignment horizontal="center"/>
    </xf>
    <xf numFmtId="166" fontId="8" fillId="0" borderId="0" xfId="0" applyNumberFormat="1" applyFont="1" applyBorder="1" applyAlignment="1">
      <alignment/>
    </xf>
    <xf numFmtId="0" fontId="8" fillId="0" borderId="0" xfId="0" applyFont="1" applyFill="1" applyBorder="1" applyAlignment="1">
      <alignment horizontal="center"/>
    </xf>
    <xf numFmtId="4" fontId="8" fillId="0" borderId="0" xfId="0" applyNumberFormat="1" applyFont="1" applyFill="1" applyBorder="1" applyAlignment="1">
      <alignment horizontal="center"/>
    </xf>
    <xf numFmtId="0" fontId="1" fillId="0" borderId="21" xfId="0" applyFont="1" applyBorder="1" applyAlignment="1">
      <alignment horizontal="center"/>
    </xf>
    <xf numFmtId="0" fontId="1" fillId="0" borderId="21" xfId="0" applyFont="1" applyBorder="1" applyAlignment="1">
      <alignment/>
    </xf>
    <xf numFmtId="4" fontId="8" fillId="0" borderId="21" xfId="0" applyNumberFormat="1" applyFont="1" applyBorder="1" applyAlignment="1">
      <alignment horizontal="center"/>
    </xf>
    <xf numFmtId="180" fontId="1" fillId="0" borderId="21" xfId="0" applyNumberFormat="1" applyFont="1" applyBorder="1" applyAlignment="1">
      <alignment/>
    </xf>
    <xf numFmtId="0" fontId="1" fillId="0" borderId="11" xfId="0" applyFont="1" applyBorder="1" applyAlignment="1">
      <alignment horizontal="center"/>
    </xf>
    <xf numFmtId="4" fontId="8" fillId="0" borderId="20" xfId="0" applyNumberFormat="1" applyFont="1" applyFill="1" applyBorder="1" applyAlignment="1">
      <alignment horizontal="center"/>
    </xf>
    <xf numFmtId="4" fontId="1" fillId="0" borderId="22" xfId="0" applyNumberFormat="1" applyFont="1" applyFill="1" applyBorder="1" applyAlignment="1">
      <alignment horizontal="right"/>
    </xf>
    <xf numFmtId="49" fontId="8" fillId="0" borderId="0" xfId="0" applyNumberFormat="1" applyFont="1" applyAlignment="1">
      <alignment horizontal="right" vertical="top"/>
    </xf>
    <xf numFmtId="0" fontId="8" fillId="0" borderId="0" xfId="0" applyFont="1" applyAlignment="1">
      <alignment horizontal="left" vertical="top" wrapText="1"/>
    </xf>
    <xf numFmtId="4" fontId="1" fillId="0" borderId="0" xfId="0" applyNumberFormat="1" applyFont="1" applyAlignment="1">
      <alignment horizontal="center" vertical="top"/>
    </xf>
    <xf numFmtId="0" fontId="12" fillId="0" borderId="0" xfId="0" applyFont="1" applyAlignment="1">
      <alignment horizontal="left" vertical="top" wrapText="1"/>
    </xf>
    <xf numFmtId="0" fontId="1" fillId="0" borderId="0" xfId="0" applyFont="1" applyBorder="1" applyAlignment="1">
      <alignment horizontal="right" vertical="top"/>
    </xf>
    <xf numFmtId="49" fontId="1" fillId="0" borderId="21" xfId="0" applyNumberFormat="1" applyFont="1" applyBorder="1" applyAlignment="1">
      <alignment horizontal="right" vertical="top"/>
    </xf>
    <xf numFmtId="0" fontId="8" fillId="0" borderId="21" xfId="0" applyFont="1" applyBorder="1" applyAlignment="1">
      <alignment horizontal="left" vertical="top" wrapText="1"/>
    </xf>
    <xf numFmtId="0" fontId="8" fillId="0" borderId="21" xfId="0" applyFont="1" applyBorder="1" applyAlignment="1" applyProtection="1">
      <alignment horizontal="center" vertical="top"/>
      <protection/>
    </xf>
    <xf numFmtId="167" fontId="8" fillId="0" borderId="21" xfId="0" applyNumberFormat="1" applyFont="1" applyBorder="1" applyAlignment="1" applyProtection="1">
      <alignment horizontal="right" vertical="top"/>
      <protection/>
    </xf>
    <xf numFmtId="180" fontId="8" fillId="0" borderId="21" xfId="0" applyNumberFormat="1" applyFont="1" applyBorder="1" applyAlignment="1">
      <alignment horizontal="right" vertical="top"/>
    </xf>
    <xf numFmtId="0" fontId="13" fillId="0" borderId="0" xfId="0" applyFont="1" applyBorder="1" applyAlignment="1">
      <alignment horizontal="left" vertical="top" wrapText="1"/>
    </xf>
    <xf numFmtId="167" fontId="1" fillId="0" borderId="0" xfId="0" applyNumberFormat="1" applyFont="1" applyBorder="1" applyAlignment="1">
      <alignment horizontal="right" vertical="top"/>
    </xf>
    <xf numFmtId="4" fontId="8" fillId="0" borderId="21" xfId="0" applyNumberFormat="1" applyFont="1" applyBorder="1" applyAlignment="1" applyProtection="1">
      <alignment horizontal="center" vertical="top"/>
      <protection/>
    </xf>
    <xf numFmtId="4" fontId="8" fillId="0" borderId="21" xfId="0" applyNumberFormat="1" applyFont="1" applyBorder="1" applyAlignment="1">
      <alignment horizontal="right" vertical="top"/>
    </xf>
    <xf numFmtId="4" fontId="1" fillId="0" borderId="0" xfId="0" applyNumberFormat="1" applyFont="1" applyBorder="1" applyAlignment="1">
      <alignment horizontal="justify" vertical="top" wrapText="1"/>
    </xf>
    <xf numFmtId="4" fontId="1" fillId="0" borderId="0" xfId="0" applyNumberFormat="1" applyFont="1" applyBorder="1" applyAlignment="1" applyProtection="1">
      <alignment horizontal="center"/>
      <protection/>
    </xf>
    <xf numFmtId="167" fontId="1" fillId="0" borderId="0" xfId="0" applyNumberFormat="1" applyFont="1" applyBorder="1" applyAlignment="1" applyProtection="1">
      <alignment horizontal="right"/>
      <protection/>
    </xf>
    <xf numFmtId="0" fontId="14" fillId="0" borderId="0" xfId="0" applyFont="1" applyAlignment="1">
      <alignment horizontal="left" vertical="top"/>
    </xf>
    <xf numFmtId="0" fontId="7" fillId="2" borderId="0" xfId="0" applyFont="1" applyFill="1" applyAlignment="1">
      <alignment/>
    </xf>
    <xf numFmtId="4" fontId="1" fillId="0" borderId="0" xfId="0" applyNumberFormat="1" applyFont="1" applyFill="1" applyBorder="1" applyAlignment="1" applyProtection="1">
      <alignment horizontal="right" vertical="top"/>
      <protection/>
    </xf>
    <xf numFmtId="4" fontId="1" fillId="0" borderId="0" xfId="0" applyNumberFormat="1" applyFont="1" applyFill="1" applyBorder="1" applyAlignment="1">
      <alignment horizontal="justify" vertical="top" wrapText="1"/>
    </xf>
    <xf numFmtId="4" fontId="6" fillId="0" borderId="0" xfId="0" applyNumberFormat="1" applyFont="1" applyBorder="1" applyAlignment="1">
      <alignment horizontal="right" vertical="top"/>
    </xf>
    <xf numFmtId="4" fontId="1" fillId="0" borderId="0" xfId="0" applyNumberFormat="1" applyFont="1" applyAlignment="1">
      <alignment horizontal="right" vertical="top"/>
    </xf>
    <xf numFmtId="0" fontId="1" fillId="0" borderId="0" xfId="0" applyFont="1" applyBorder="1" applyAlignment="1">
      <alignment horizontal="center" vertical="top" wrapText="1"/>
    </xf>
    <xf numFmtId="4" fontId="1" fillId="0" borderId="0" xfId="0" applyNumberFormat="1" applyFont="1" applyBorder="1" applyAlignment="1">
      <alignment horizontal="right" vertical="top" wrapText="1"/>
    </xf>
    <xf numFmtId="4" fontId="8" fillId="0" borderId="21" xfId="0" applyNumberFormat="1" applyFont="1" applyBorder="1" applyAlignment="1" applyProtection="1">
      <alignment horizontal="right" vertical="top"/>
      <protection/>
    </xf>
    <xf numFmtId="0" fontId="1" fillId="0" borderId="0" xfId="0" applyFont="1" applyAlignment="1">
      <alignment wrapText="1"/>
    </xf>
    <xf numFmtId="0" fontId="10" fillId="0" borderId="0" xfId="0" applyFont="1" applyAlignment="1">
      <alignment vertical="top" wrapText="1"/>
    </xf>
    <xf numFmtId="0" fontId="8" fillId="0" borderId="21" xfId="0" applyFont="1" applyBorder="1" applyAlignment="1">
      <alignment horizontal="center" vertical="top"/>
    </xf>
    <xf numFmtId="4" fontId="8" fillId="0" borderId="21" xfId="0" applyNumberFormat="1" applyFont="1" applyBorder="1" applyAlignment="1">
      <alignment horizontal="center" vertical="top"/>
    </xf>
    <xf numFmtId="0" fontId="1" fillId="0" borderId="0" xfId="0" applyFont="1" applyAlignment="1">
      <alignment horizontal="left" vertical="top"/>
    </xf>
    <xf numFmtId="4" fontId="1" fillId="0" borderId="0" xfId="60" applyNumberFormat="1" applyFont="1" applyBorder="1" applyAlignment="1" applyProtection="1">
      <alignment horizontal="center" vertical="top"/>
      <protection/>
    </xf>
    <xf numFmtId="167" fontId="1" fillId="0" borderId="0" xfId="60" applyNumberFormat="1" applyFont="1" applyBorder="1" applyAlignment="1" applyProtection="1">
      <alignment horizontal="right" vertical="top"/>
      <protection/>
    </xf>
    <xf numFmtId="167" fontId="10" fillId="0" borderId="0" xfId="0" applyNumberFormat="1" applyFont="1" applyAlignment="1">
      <alignment horizontal="right" vertical="top"/>
    </xf>
    <xf numFmtId="4" fontId="8" fillId="0" borderId="0" xfId="0" applyNumberFormat="1" applyFont="1" applyBorder="1" applyAlignment="1">
      <alignment horizontal="center" vertical="top"/>
    </xf>
    <xf numFmtId="0" fontId="16" fillId="0" borderId="0" xfId="0" applyFont="1" applyBorder="1" applyAlignment="1">
      <alignment horizontal="left" vertical="top" wrapText="1"/>
    </xf>
    <xf numFmtId="4" fontId="1" fillId="0" borderId="21" xfId="0" applyNumberFormat="1" applyFont="1" applyBorder="1" applyAlignment="1">
      <alignment horizontal="center" vertical="top"/>
    </xf>
    <xf numFmtId="167" fontId="8" fillId="0" borderId="21" xfId="0" applyNumberFormat="1" applyFont="1" applyBorder="1" applyAlignment="1">
      <alignment horizontal="right" vertical="top"/>
    </xf>
    <xf numFmtId="0" fontId="7" fillId="0" borderId="0" xfId="0" applyFont="1" applyBorder="1" applyAlignment="1">
      <alignment horizontal="right" vertical="top"/>
    </xf>
    <xf numFmtId="0" fontId="7" fillId="0" borderId="0" xfId="0" applyFont="1" applyBorder="1" applyAlignment="1">
      <alignment horizontal="left" vertical="top" wrapText="1"/>
    </xf>
    <xf numFmtId="0" fontId="7" fillId="0" borderId="0" xfId="0" applyFont="1" applyBorder="1" applyAlignment="1">
      <alignment horizontal="center" vertical="top"/>
    </xf>
    <xf numFmtId="4" fontId="7" fillId="0" borderId="0" xfId="0" applyNumberFormat="1" applyFont="1" applyBorder="1" applyAlignment="1">
      <alignment horizontal="center" vertical="top"/>
    </xf>
    <xf numFmtId="167" fontId="7" fillId="0" borderId="0" xfId="0" applyNumberFormat="1" applyFont="1" applyBorder="1" applyAlignment="1">
      <alignment horizontal="right" vertical="top"/>
    </xf>
    <xf numFmtId="0" fontId="1" fillId="0" borderId="21" xfId="0" applyFont="1" applyBorder="1" applyAlignment="1">
      <alignment horizontal="right" vertical="top"/>
    </xf>
    <xf numFmtId="0" fontId="1" fillId="0" borderId="21" xfId="0" applyFont="1" applyBorder="1" applyAlignment="1">
      <alignment horizontal="center" vertical="top"/>
    </xf>
    <xf numFmtId="0" fontId="1" fillId="0" borderId="0" xfId="0" applyFont="1" applyFill="1" applyBorder="1" applyAlignment="1">
      <alignment vertical="top" wrapText="1"/>
    </xf>
    <xf numFmtId="2" fontId="1" fillId="0" borderId="0" xfId="0" applyNumberFormat="1" applyFont="1" applyBorder="1" applyAlignment="1">
      <alignment horizontal="center" vertical="top" wrapText="1"/>
    </xf>
    <xf numFmtId="167" fontId="1" fillId="0" borderId="0" xfId="0" applyNumberFormat="1" applyFont="1" applyBorder="1" applyAlignment="1">
      <alignment horizontal="right" vertical="top" wrapText="1"/>
    </xf>
    <xf numFmtId="0" fontId="1" fillId="0" borderId="0" xfId="0" applyFont="1" applyBorder="1" applyAlignment="1">
      <alignment horizontal="right" vertical="top" wrapText="1"/>
    </xf>
    <xf numFmtId="0" fontId="1" fillId="0" borderId="0" xfId="0" applyFont="1" applyAlignment="1">
      <alignment vertical="top" wrapText="1"/>
    </xf>
    <xf numFmtId="0" fontId="8" fillId="0" borderId="21" xfId="0" applyFont="1" applyBorder="1" applyAlignment="1">
      <alignment vertical="top"/>
    </xf>
    <xf numFmtId="0" fontId="14" fillId="0" borderId="0" xfId="0" applyFont="1" applyBorder="1" applyAlignment="1">
      <alignment horizontal="right"/>
    </xf>
    <xf numFmtId="0" fontId="1" fillId="0" borderId="0" xfId="0" applyFont="1" applyBorder="1" applyAlignment="1">
      <alignment horizontal="left"/>
    </xf>
    <xf numFmtId="0" fontId="1" fillId="0" borderId="0" xfId="0" applyFont="1" applyBorder="1" applyAlignment="1">
      <alignment horizontal="right"/>
    </xf>
    <xf numFmtId="0" fontId="1" fillId="0" borderId="0" xfId="0" applyFont="1" applyBorder="1" applyAlignment="1">
      <alignment vertical="top"/>
    </xf>
    <xf numFmtId="167" fontId="7" fillId="0" borderId="0" xfId="0" applyNumberFormat="1" applyFont="1" applyBorder="1" applyAlignment="1">
      <alignment vertical="top"/>
    </xf>
    <xf numFmtId="167" fontId="1" fillId="0" borderId="0" xfId="0" applyNumberFormat="1" applyFont="1" applyBorder="1" applyAlignment="1">
      <alignment vertical="top"/>
    </xf>
    <xf numFmtId="4" fontId="8" fillId="0" borderId="21" xfId="0" applyNumberFormat="1" applyFont="1" applyBorder="1" applyAlignment="1">
      <alignment vertical="top" wrapText="1"/>
    </xf>
    <xf numFmtId="0" fontId="4" fillId="0" borderId="0" xfId="0" applyFont="1" applyBorder="1" applyAlignment="1">
      <alignment horizontal="right" vertical="top"/>
    </xf>
    <xf numFmtId="0" fontId="4" fillId="0" borderId="0" xfId="0" applyFont="1" applyBorder="1" applyAlignment="1">
      <alignment horizontal="left" vertical="top" wrapText="1"/>
    </xf>
    <xf numFmtId="0" fontId="4" fillId="0" borderId="0" xfId="0" applyFont="1" applyBorder="1" applyAlignment="1">
      <alignment horizontal="center" vertical="top"/>
    </xf>
    <xf numFmtId="4" fontId="4" fillId="0" borderId="0" xfId="0" applyNumberFormat="1" applyFont="1" applyBorder="1" applyAlignment="1">
      <alignment horizontal="center" vertical="top"/>
    </xf>
    <xf numFmtId="167" fontId="4" fillId="0" borderId="0" xfId="0" applyNumberFormat="1" applyFont="1" applyBorder="1" applyAlignment="1">
      <alignment horizontal="right" vertical="top"/>
    </xf>
    <xf numFmtId="166" fontId="4" fillId="0" borderId="0" xfId="0" applyNumberFormat="1" applyFont="1" applyBorder="1" applyAlignment="1">
      <alignment horizontal="right" vertical="top"/>
    </xf>
    <xf numFmtId="49" fontId="8" fillId="0" borderId="21" xfId="0" applyNumberFormat="1" applyFont="1" applyBorder="1" applyAlignment="1">
      <alignment horizontal="right" vertical="top"/>
    </xf>
    <xf numFmtId="4" fontId="8" fillId="0" borderId="21" xfId="0" applyNumberFormat="1" applyFont="1" applyBorder="1" applyAlignment="1">
      <alignment horizontal="right" vertical="top" wrapText="1"/>
    </xf>
    <xf numFmtId="0" fontId="1" fillId="0" borderId="0" xfId="0" applyFont="1" applyBorder="1" applyAlignment="1">
      <alignment horizontal="left" wrapText="1"/>
    </xf>
    <xf numFmtId="0" fontId="8" fillId="0" borderId="0" xfId="0" applyFont="1" applyAlignment="1">
      <alignment horizontal="right"/>
    </xf>
    <xf numFmtId="0" fontId="8" fillId="0" borderId="0" xfId="0" applyFont="1" applyAlignment="1">
      <alignment horizontal="left"/>
    </xf>
    <xf numFmtId="0" fontId="8" fillId="0" borderId="0" xfId="0" applyFont="1" applyAlignment="1">
      <alignment horizontal="justify" vertical="top"/>
    </xf>
    <xf numFmtId="0" fontId="8" fillId="0" borderId="0" xfId="0" applyFont="1" applyAlignment="1">
      <alignment horizontal="center" vertical="top"/>
    </xf>
    <xf numFmtId="4" fontId="8" fillId="0" borderId="0" xfId="0" applyNumberFormat="1" applyFont="1" applyAlignment="1">
      <alignment horizontal="center"/>
    </xf>
    <xf numFmtId="4" fontId="1" fillId="0" borderId="0" xfId="0" applyNumberFormat="1" applyFont="1" applyAlignment="1">
      <alignment horizontal="right"/>
    </xf>
    <xf numFmtId="0" fontId="8" fillId="0" borderId="20" xfId="0" applyFont="1" applyBorder="1" applyAlignment="1">
      <alignment horizontal="right"/>
    </xf>
    <xf numFmtId="0" fontId="1" fillId="0" borderId="20" xfId="0" applyFont="1" applyBorder="1" applyAlignment="1">
      <alignment horizontal="justify" vertical="top"/>
    </xf>
    <xf numFmtId="0" fontId="1" fillId="0" borderId="20" xfId="0" applyFont="1" applyBorder="1" applyAlignment="1">
      <alignment horizontal="center" vertical="top"/>
    </xf>
    <xf numFmtId="4" fontId="1" fillId="0" borderId="20" xfId="0" applyNumberFormat="1" applyFont="1" applyBorder="1" applyAlignment="1">
      <alignment horizontal="center"/>
    </xf>
    <xf numFmtId="4" fontId="1" fillId="0" borderId="20" xfId="0" applyNumberFormat="1" applyFont="1" applyBorder="1" applyAlignment="1">
      <alignment/>
    </xf>
    <xf numFmtId="4" fontId="1" fillId="0" borderId="20" xfId="0" applyNumberFormat="1" applyFont="1" applyBorder="1" applyAlignment="1">
      <alignment horizontal="right"/>
    </xf>
    <xf numFmtId="0" fontId="9" fillId="0" borderId="0" xfId="0" applyFont="1" applyAlignment="1">
      <alignment horizontal="left"/>
    </xf>
    <xf numFmtId="0" fontId="8" fillId="0" borderId="0" xfId="0" applyFont="1" applyBorder="1" applyAlignment="1">
      <alignment horizontal="right"/>
    </xf>
    <xf numFmtId="0" fontId="8" fillId="0" borderId="0" xfId="0" applyFont="1" applyBorder="1" applyAlignment="1">
      <alignment horizontal="justify" vertical="top"/>
    </xf>
    <xf numFmtId="0" fontId="1" fillId="0" borderId="0" xfId="0" applyFont="1" applyAlignment="1">
      <alignment horizontal="left"/>
    </xf>
    <xf numFmtId="4" fontId="8" fillId="0" borderId="0" xfId="0" applyNumberFormat="1" applyFont="1" applyBorder="1" applyAlignment="1">
      <alignment horizontal="right"/>
    </xf>
    <xf numFmtId="0" fontId="8" fillId="0" borderId="0" xfId="0" applyFont="1" applyAlignment="1">
      <alignment horizontal="left" vertical="top"/>
    </xf>
    <xf numFmtId="0" fontId="10" fillId="0" borderId="0" xfId="0" applyNumberFormat="1" applyFont="1" applyFill="1" applyBorder="1" applyAlignment="1">
      <alignment horizontal="right" vertical="top" shrinkToFit="1"/>
    </xf>
    <xf numFmtId="0" fontId="19" fillId="0" borderId="0" xfId="0" applyFont="1" applyFill="1" applyBorder="1" applyAlignment="1">
      <alignment horizontal="left" vertical="top" shrinkToFit="1"/>
    </xf>
    <xf numFmtId="0" fontId="10" fillId="0" borderId="0" xfId="0" applyFont="1" applyFill="1" applyBorder="1" applyAlignment="1">
      <alignment horizontal="right" vertical="top" shrinkToFit="1"/>
    </xf>
    <xf numFmtId="4" fontId="10" fillId="0" borderId="0" xfId="0" applyNumberFormat="1" applyFont="1" applyFill="1" applyBorder="1" applyAlignment="1">
      <alignment horizontal="right" vertical="top" shrinkToFit="1"/>
    </xf>
    <xf numFmtId="0" fontId="10" fillId="0" borderId="0" xfId="0" applyFont="1" applyFill="1" applyBorder="1" applyAlignment="1">
      <alignment vertical="top"/>
    </xf>
    <xf numFmtId="0" fontId="10" fillId="0" borderId="0" xfId="0" applyFont="1" applyFill="1" applyBorder="1" applyAlignment="1">
      <alignment horizontal="center" vertical="top" shrinkToFit="1"/>
    </xf>
    <xf numFmtId="0" fontId="10" fillId="0" borderId="0" xfId="0" applyFont="1" applyFill="1" applyBorder="1" applyAlignment="1">
      <alignment horizontal="left" vertical="top" shrinkToFit="1"/>
    </xf>
    <xf numFmtId="0" fontId="10" fillId="0" borderId="0" xfId="0" applyFont="1" applyFill="1" applyBorder="1" applyAlignment="1">
      <alignment horizontal="center" vertical="top"/>
    </xf>
    <xf numFmtId="0" fontId="10" fillId="0" borderId="0" xfId="0" applyFont="1" applyFill="1" applyBorder="1" applyAlignment="1">
      <alignment horizontal="right" vertical="top"/>
    </xf>
    <xf numFmtId="0" fontId="10" fillId="0" borderId="0" xfId="0" applyNumberFormat="1" applyFont="1" applyFill="1" applyBorder="1" applyAlignment="1">
      <alignment horizontal="right" vertical="top"/>
    </xf>
    <xf numFmtId="0" fontId="10" fillId="0" borderId="0" xfId="0" applyFont="1" applyFill="1" applyBorder="1" applyAlignment="1">
      <alignment horizontal="left" vertical="top"/>
    </xf>
    <xf numFmtId="4" fontId="10" fillId="0" borderId="0" xfId="60" applyNumberFormat="1" applyFont="1" applyFill="1" applyBorder="1" applyAlignment="1" applyProtection="1">
      <alignment horizontal="right" vertical="top"/>
      <protection/>
    </xf>
    <xf numFmtId="4" fontId="10" fillId="0" borderId="0" xfId="58" applyNumberFormat="1" applyFont="1" applyFill="1" applyBorder="1" applyAlignment="1" applyProtection="1">
      <alignment horizontal="right" vertical="top"/>
      <protection locked="0"/>
    </xf>
    <xf numFmtId="0" fontId="10" fillId="35" borderId="0" xfId="0" applyFont="1" applyFill="1" applyBorder="1" applyAlignment="1">
      <alignment horizontal="justify" vertical="top"/>
    </xf>
    <xf numFmtId="0" fontId="19" fillId="35" borderId="0" xfId="0" applyFont="1" applyFill="1" applyBorder="1" applyAlignment="1">
      <alignment horizontal="center" vertical="top"/>
    </xf>
    <xf numFmtId="0" fontId="19" fillId="35" borderId="0" xfId="0" applyFont="1" applyFill="1" applyBorder="1" applyAlignment="1">
      <alignment horizontal="justify" vertical="top"/>
    </xf>
    <xf numFmtId="0" fontId="19" fillId="35" borderId="0" xfId="0" applyFont="1" applyFill="1" applyBorder="1" applyAlignment="1">
      <alignment vertical="top"/>
    </xf>
    <xf numFmtId="4" fontId="10" fillId="35" borderId="0" xfId="60" applyNumberFormat="1" applyFont="1" applyFill="1" applyBorder="1" applyAlignment="1" applyProtection="1">
      <alignment vertical="top"/>
      <protection/>
    </xf>
    <xf numFmtId="4" fontId="10" fillId="35" borderId="0" xfId="58" applyNumberFormat="1" applyFont="1" applyFill="1" applyBorder="1" applyAlignment="1" applyProtection="1">
      <alignment horizontal="right" vertical="top"/>
      <protection locked="0"/>
    </xf>
    <xf numFmtId="0" fontId="10" fillId="0" borderId="23" xfId="0" applyFont="1" applyFill="1" applyBorder="1" applyAlignment="1">
      <alignment horizontal="right" vertical="top"/>
    </xf>
    <xf numFmtId="0" fontId="10" fillId="0" borderId="23" xfId="0" applyFont="1" applyFill="1" applyBorder="1" applyAlignment="1">
      <alignment horizontal="left" vertical="top"/>
    </xf>
    <xf numFmtId="0" fontId="10" fillId="0" borderId="23" xfId="0" applyFont="1" applyFill="1" applyBorder="1" applyAlignment="1">
      <alignment horizontal="center" vertical="top"/>
    </xf>
    <xf numFmtId="4" fontId="10" fillId="0" borderId="23" xfId="60" applyNumberFormat="1" applyFont="1" applyFill="1" applyBorder="1" applyAlignment="1" applyProtection="1">
      <alignment horizontal="right" vertical="top"/>
      <protection/>
    </xf>
    <xf numFmtId="4" fontId="19" fillId="0" borderId="23" xfId="58" applyNumberFormat="1" applyFont="1" applyFill="1" applyBorder="1" applyAlignment="1" applyProtection="1">
      <alignment horizontal="right" vertical="top"/>
      <protection locked="0"/>
    </xf>
    <xf numFmtId="0" fontId="10" fillId="0" borderId="0" xfId="0" applyFont="1" applyFill="1" applyBorder="1" applyAlignment="1">
      <alignment horizontal="center" vertical="top" wrapText="1"/>
    </xf>
    <xf numFmtId="4" fontId="10" fillId="0" borderId="0" xfId="60" applyNumberFormat="1" applyFont="1" applyFill="1" applyBorder="1" applyAlignment="1" applyProtection="1">
      <alignment horizontal="right" vertical="top" wrapText="1"/>
      <protection/>
    </xf>
    <xf numFmtId="4" fontId="10" fillId="0" borderId="0" xfId="58" applyNumberFormat="1" applyFont="1" applyFill="1" applyBorder="1" applyAlignment="1" applyProtection="1">
      <alignment horizontal="right" vertical="top"/>
      <protection/>
    </xf>
    <xf numFmtId="0" fontId="4" fillId="0" borderId="11" xfId="0" applyFont="1" applyFill="1" applyBorder="1" applyAlignment="1">
      <alignment horizontal="right" vertical="center"/>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xf>
    <xf numFmtId="4" fontId="4" fillId="0" borderId="11" xfId="0" applyNumberFormat="1" applyFont="1" applyFill="1" applyBorder="1" applyAlignment="1">
      <alignment horizontal="center" vertical="center"/>
    </xf>
    <xf numFmtId="167" fontId="4" fillId="0" borderId="11" xfId="0" applyNumberFormat="1" applyFont="1" applyFill="1" applyBorder="1" applyAlignment="1">
      <alignment horizontal="right" vertical="center"/>
    </xf>
    <xf numFmtId="166" fontId="4" fillId="0" borderId="11" xfId="0" applyNumberFormat="1" applyFont="1" applyFill="1" applyBorder="1" applyAlignment="1">
      <alignment horizontal="right" vertical="center"/>
    </xf>
    <xf numFmtId="0" fontId="19" fillId="0" borderId="0" xfId="0" applyNumberFormat="1" applyFont="1" applyFill="1" applyBorder="1" applyAlignment="1">
      <alignment horizontal="right" vertical="top"/>
    </xf>
    <xf numFmtId="0" fontId="19" fillId="0" borderId="0" xfId="0" applyFont="1" applyFill="1" applyBorder="1" applyAlignment="1">
      <alignment horizontal="left" vertical="top"/>
    </xf>
    <xf numFmtId="0" fontId="19" fillId="0" borderId="0" xfId="0" applyFont="1" applyFill="1" applyBorder="1" applyAlignment="1">
      <alignment horizontal="center" vertical="top"/>
    </xf>
    <xf numFmtId="1" fontId="19" fillId="0" borderId="0" xfId="0" applyNumberFormat="1" applyFont="1" applyFill="1" applyBorder="1" applyAlignment="1">
      <alignment horizontal="center" vertical="top"/>
    </xf>
    <xf numFmtId="4" fontId="19" fillId="0" borderId="0" xfId="60" applyNumberFormat="1" applyFont="1" applyFill="1" applyBorder="1" applyAlignment="1" applyProtection="1">
      <alignment horizontal="right" vertical="top"/>
      <protection/>
    </xf>
    <xf numFmtId="4" fontId="19" fillId="0" borderId="0" xfId="60" applyNumberFormat="1" applyFont="1" applyFill="1" applyBorder="1" applyAlignment="1" applyProtection="1">
      <alignment horizontal="right" vertical="top" shrinkToFit="1"/>
      <protection/>
    </xf>
    <xf numFmtId="1" fontId="10" fillId="0" borderId="0" xfId="0" applyNumberFormat="1" applyFont="1" applyFill="1" applyBorder="1" applyAlignment="1">
      <alignment horizontal="center" vertical="top"/>
    </xf>
    <xf numFmtId="4" fontId="10" fillId="0" borderId="0" xfId="60" applyNumberFormat="1" applyFont="1" applyFill="1" applyBorder="1" applyAlignment="1" applyProtection="1">
      <alignment horizontal="right" vertical="top" shrinkToFit="1"/>
      <protection/>
    </xf>
    <xf numFmtId="0" fontId="10" fillId="0" borderId="0" xfId="0" applyFont="1" applyFill="1" applyBorder="1" applyAlignment="1">
      <alignment horizontal="left"/>
    </xf>
    <xf numFmtId="4" fontId="10" fillId="0" borderId="0" xfId="0" applyNumberFormat="1" applyFont="1" applyFill="1" applyBorder="1" applyAlignment="1">
      <alignment horizontal="right" vertical="top"/>
    </xf>
    <xf numFmtId="4" fontId="10" fillId="0" borderId="0" xfId="0" applyNumberFormat="1" applyFont="1" applyFill="1" applyBorder="1" applyAlignment="1">
      <alignment horizontal="center" vertical="top"/>
    </xf>
    <xf numFmtId="174" fontId="10" fillId="0" borderId="0" xfId="44" applyFont="1" applyFill="1" applyBorder="1" applyAlignment="1" applyProtection="1">
      <alignment horizontal="center" vertical="top"/>
      <protection/>
    </xf>
    <xf numFmtId="0" fontId="10" fillId="0" borderId="24" xfId="0" applyNumberFormat="1" applyFont="1" applyFill="1" applyBorder="1" applyAlignment="1">
      <alignment horizontal="right" vertical="top"/>
    </xf>
    <xf numFmtId="0" fontId="19" fillId="0" borderId="24" xfId="0" applyFont="1" applyFill="1" applyBorder="1" applyAlignment="1">
      <alignment horizontal="left" vertical="top"/>
    </xf>
    <xf numFmtId="0" fontId="10" fillId="0" borderId="24" xfId="0" applyFont="1" applyFill="1" applyBorder="1" applyAlignment="1">
      <alignment horizontal="center" vertical="top"/>
    </xf>
    <xf numFmtId="4" fontId="10" fillId="0" borderId="24" xfId="60" applyNumberFormat="1" applyFont="1" applyFill="1" applyBorder="1" applyAlignment="1" applyProtection="1">
      <alignment horizontal="right" vertical="top"/>
      <protection/>
    </xf>
    <xf numFmtId="4" fontId="19" fillId="0" borderId="24" xfId="58" applyNumberFormat="1" applyFont="1" applyFill="1" applyBorder="1" applyAlignment="1" applyProtection="1">
      <alignment horizontal="right" vertical="top"/>
      <protection locked="0"/>
    </xf>
    <xf numFmtId="0" fontId="19" fillId="0" borderId="0" xfId="0" applyFont="1" applyFill="1" applyBorder="1" applyAlignment="1">
      <alignment horizontal="right" vertical="top"/>
    </xf>
    <xf numFmtId="0" fontId="10" fillId="0" borderId="0" xfId="0" applyFont="1" applyFill="1" applyBorder="1" applyAlignment="1">
      <alignment horizontal="left" wrapText="1"/>
    </xf>
    <xf numFmtId="4" fontId="10" fillId="0" borderId="0" xfId="60" applyNumberFormat="1" applyFont="1" applyFill="1" applyBorder="1" applyAlignment="1" applyProtection="1">
      <alignment horizontal="right" vertical="top"/>
      <protection locked="0"/>
    </xf>
    <xf numFmtId="4" fontId="10" fillId="0" borderId="0" xfId="60" applyNumberFormat="1" applyFont="1" applyFill="1" applyBorder="1" applyAlignment="1" applyProtection="1">
      <alignment vertical="top"/>
      <protection/>
    </xf>
    <xf numFmtId="4" fontId="10" fillId="0" borderId="0" xfId="0" applyNumberFormat="1" applyFont="1" applyFill="1" applyBorder="1" applyAlignment="1">
      <alignment vertical="top"/>
    </xf>
    <xf numFmtId="0" fontId="10" fillId="0" borderId="0" xfId="0" applyNumberFormat="1" applyFont="1" applyFill="1" applyBorder="1" applyAlignment="1" applyProtection="1">
      <alignment horizontal="center" vertical="top"/>
      <protection locked="0"/>
    </xf>
    <xf numFmtId="0" fontId="10" fillId="0" borderId="24" xfId="0" applyFont="1" applyFill="1" applyBorder="1" applyAlignment="1">
      <alignment horizontal="right" vertical="top"/>
    </xf>
    <xf numFmtId="1" fontId="10" fillId="0" borderId="0" xfId="0" applyNumberFormat="1" applyFont="1" applyFill="1" applyBorder="1" applyAlignment="1">
      <alignment horizontal="center" vertical="top" wrapText="1"/>
    </xf>
    <xf numFmtId="4" fontId="10" fillId="0" borderId="0" xfId="58" applyNumberFormat="1" applyFont="1" applyFill="1" applyBorder="1" applyAlignment="1" applyProtection="1">
      <alignment horizontal="right" vertical="top" wrapText="1"/>
      <protection/>
    </xf>
    <xf numFmtId="0" fontId="10" fillId="0" borderId="0" xfId="0" applyFont="1" applyFill="1" applyBorder="1" applyAlignment="1">
      <alignment horizontal="center" wrapText="1"/>
    </xf>
    <xf numFmtId="0" fontId="10" fillId="0" borderId="0" xfId="0" applyFont="1" applyFill="1" applyBorder="1" applyAlignment="1">
      <alignment horizontal="left" vertical="top" wrapText="1"/>
    </xf>
    <xf numFmtId="4" fontId="10" fillId="0" borderId="0" xfId="60" applyNumberFormat="1" applyFont="1" applyFill="1" applyBorder="1" applyAlignment="1" applyProtection="1">
      <alignment vertical="top"/>
      <protection locked="0"/>
    </xf>
    <xf numFmtId="0" fontId="10" fillId="0" borderId="0" xfId="0" applyFont="1" applyFill="1" applyBorder="1" applyAlignment="1">
      <alignment horizontal="right" vertical="top" wrapText="1"/>
    </xf>
    <xf numFmtId="0" fontId="10" fillId="0" borderId="0" xfId="0" applyFont="1" applyFill="1" applyAlignment="1">
      <alignment horizontal="justify" vertical="top"/>
    </xf>
    <xf numFmtId="0" fontId="10" fillId="0" borderId="0" xfId="0" applyFont="1" applyFill="1" applyAlignment="1">
      <alignment horizontal="center" vertical="top"/>
    </xf>
    <xf numFmtId="1" fontId="10" fillId="0" borderId="0" xfId="0" applyNumberFormat="1" applyFont="1" applyFill="1" applyAlignment="1">
      <alignment horizontal="center" vertical="top"/>
    </xf>
    <xf numFmtId="4" fontId="1" fillId="0" borderId="0" xfId="0" applyNumberFormat="1" applyFont="1" applyFill="1" applyAlignment="1">
      <alignment horizontal="center" vertical="top"/>
    </xf>
    <xf numFmtId="0" fontId="10" fillId="0" borderId="0" xfId="42" applyFont="1" applyFill="1" applyBorder="1" applyAlignment="1">
      <alignment vertical="top" wrapText="1"/>
      <protection/>
    </xf>
    <xf numFmtId="0" fontId="10" fillId="0" borderId="0" xfId="42" applyFont="1" applyFill="1" applyBorder="1" applyAlignment="1">
      <alignment horizontal="center" vertical="top"/>
      <protection/>
    </xf>
    <xf numFmtId="4" fontId="10" fillId="0" borderId="0" xfId="42" applyNumberFormat="1" applyFont="1" applyFill="1" applyBorder="1" applyAlignment="1">
      <alignment vertical="top"/>
      <protection/>
    </xf>
    <xf numFmtId="4" fontId="10" fillId="0" borderId="0" xfId="0" applyNumberFormat="1" applyFont="1" applyFill="1" applyAlignment="1">
      <alignment horizontal="right" vertical="top"/>
    </xf>
    <xf numFmtId="4" fontId="10" fillId="0" borderId="0" xfId="60" applyNumberFormat="1" applyFont="1" applyFill="1" applyBorder="1" applyAlignment="1" applyProtection="1">
      <alignment horizontal="right"/>
      <protection/>
    </xf>
    <xf numFmtId="4" fontId="10" fillId="0" borderId="0" xfId="60" applyNumberFormat="1" applyFont="1" applyFill="1" applyBorder="1" applyAlignment="1" applyProtection="1">
      <alignment horizontal="center" vertical="top"/>
      <protection/>
    </xf>
    <xf numFmtId="4" fontId="1" fillId="0" borderId="0" xfId="60" applyNumberFormat="1" applyFont="1" applyFill="1" applyBorder="1" applyAlignment="1" applyProtection="1">
      <alignment vertical="top"/>
      <protection/>
    </xf>
    <xf numFmtId="4" fontId="1" fillId="0" borderId="0" xfId="60" applyNumberFormat="1" applyFont="1" applyFill="1" applyBorder="1" applyAlignment="1" applyProtection="1">
      <alignment horizontal="center" vertical="top"/>
      <protection/>
    </xf>
    <xf numFmtId="0" fontId="19" fillId="0" borderId="24" xfId="0" applyFont="1" applyFill="1" applyBorder="1" applyAlignment="1">
      <alignment horizontal="right" vertical="top"/>
    </xf>
    <xf numFmtId="0" fontId="19" fillId="0" borderId="24" xfId="0" applyFont="1" applyFill="1" applyBorder="1" applyAlignment="1">
      <alignment horizontal="center" vertical="top"/>
    </xf>
    <xf numFmtId="4" fontId="19" fillId="0" borderId="24" xfId="60" applyNumberFormat="1" applyFont="1" applyFill="1" applyBorder="1" applyAlignment="1" applyProtection="1">
      <alignment horizontal="right" vertical="top"/>
      <protection/>
    </xf>
    <xf numFmtId="3" fontId="10" fillId="0" borderId="0" xfId="0" applyNumberFormat="1" applyFont="1" applyFill="1" applyBorder="1" applyAlignment="1">
      <alignment horizontal="center" vertical="top"/>
    </xf>
    <xf numFmtId="0" fontId="10" fillId="0" borderId="0" xfId="0" applyFont="1" applyFill="1" applyBorder="1" applyAlignment="1">
      <alignment horizontal="justify" vertical="top" wrapText="1"/>
    </xf>
    <xf numFmtId="3" fontId="10" fillId="0" borderId="0" xfId="44" applyNumberFormat="1" applyFont="1" applyFill="1" applyBorder="1" applyAlignment="1" applyProtection="1">
      <alignment horizontal="center" vertical="top"/>
      <protection/>
    </xf>
    <xf numFmtId="0" fontId="10" fillId="0" borderId="0" xfId="0" applyFont="1" applyFill="1" applyAlignment="1" applyProtection="1">
      <alignment horizontal="right" vertical="top"/>
      <protection/>
    </xf>
    <xf numFmtId="49" fontId="10" fillId="0" borderId="0" xfId="0" applyNumberFormat="1" applyFont="1" applyFill="1" applyAlignment="1" applyProtection="1">
      <alignment horizontal="right" vertical="top"/>
      <protection/>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4" fontId="4" fillId="0" borderId="0" xfId="0" applyNumberFormat="1" applyFont="1" applyFill="1" applyBorder="1" applyAlignment="1">
      <alignment horizontal="center" vertical="center"/>
    </xf>
    <xf numFmtId="167" fontId="4" fillId="0" borderId="0" xfId="0" applyNumberFormat="1" applyFont="1" applyFill="1" applyBorder="1" applyAlignment="1">
      <alignment horizontal="right" vertical="center"/>
    </xf>
    <xf numFmtId="166" fontId="4" fillId="0" borderId="0" xfId="0" applyNumberFormat="1" applyFont="1" applyFill="1" applyBorder="1" applyAlignment="1">
      <alignment horizontal="right" vertical="center"/>
    </xf>
    <xf numFmtId="0" fontId="1" fillId="0" borderId="0" xfId="0" applyFont="1" applyFill="1" applyAlignment="1">
      <alignment vertical="top" wrapText="1"/>
    </xf>
    <xf numFmtId="0" fontId="1" fillId="0" borderId="25" xfId="0" applyFont="1" applyBorder="1" applyAlignment="1">
      <alignment horizontal="right"/>
    </xf>
    <xf numFmtId="0" fontId="1" fillId="0" borderId="26" xfId="0" applyFont="1" applyBorder="1" applyAlignment="1">
      <alignment horizontal="center"/>
    </xf>
    <xf numFmtId="2" fontId="1" fillId="0" borderId="26" xfId="0" applyNumberFormat="1" applyFont="1" applyBorder="1" applyAlignment="1">
      <alignment horizontal="right"/>
    </xf>
    <xf numFmtId="0" fontId="1" fillId="0" borderId="27" xfId="0" applyFont="1" applyBorder="1" applyAlignment="1">
      <alignment horizontal="right"/>
    </xf>
    <xf numFmtId="1" fontId="1" fillId="0" borderId="28" xfId="0" applyNumberFormat="1" applyFont="1" applyBorder="1" applyAlignment="1">
      <alignment horizontal="right" wrapText="1"/>
    </xf>
    <xf numFmtId="0" fontId="1" fillId="0" borderId="10" xfId="0" applyFont="1" applyBorder="1" applyAlignment="1">
      <alignment wrapText="1"/>
    </xf>
    <xf numFmtId="4" fontId="1" fillId="0" borderId="10" xfId="0" applyNumberFormat="1" applyFont="1" applyBorder="1" applyAlignment="1">
      <alignment horizontal="center" wrapText="1"/>
    </xf>
    <xf numFmtId="0" fontId="1" fillId="0" borderId="10" xfId="0" applyFont="1" applyBorder="1" applyAlignment="1">
      <alignment horizontal="center" wrapText="1"/>
    </xf>
    <xf numFmtId="4" fontId="1" fillId="0" borderId="10" xfId="0" applyNumberFormat="1" applyFont="1" applyBorder="1" applyAlignment="1">
      <alignment horizontal="right"/>
    </xf>
    <xf numFmtId="0" fontId="1" fillId="0" borderId="29" xfId="0" applyFont="1" applyBorder="1" applyAlignment="1">
      <alignment horizontal="right" wrapText="1"/>
    </xf>
    <xf numFmtId="0" fontId="1" fillId="0" borderId="28" xfId="0" applyFont="1" applyBorder="1" applyAlignment="1">
      <alignment horizontal="right" wrapText="1"/>
    </xf>
    <xf numFmtId="0" fontId="1" fillId="0" borderId="30" xfId="0" applyFont="1" applyBorder="1" applyAlignment="1">
      <alignment horizontal="right" wrapText="1"/>
    </xf>
    <xf numFmtId="0" fontId="1" fillId="0" borderId="31" xfId="0" applyFont="1" applyBorder="1" applyAlignment="1">
      <alignment wrapText="1"/>
    </xf>
    <xf numFmtId="4" fontId="1" fillId="0" borderId="31" xfId="0" applyNumberFormat="1" applyFont="1" applyBorder="1" applyAlignment="1">
      <alignment horizontal="center" wrapText="1"/>
    </xf>
    <xf numFmtId="0" fontId="1" fillId="0" borderId="31" xfId="0" applyFont="1" applyBorder="1" applyAlignment="1">
      <alignment horizontal="center" wrapText="1"/>
    </xf>
    <xf numFmtId="4" fontId="1" fillId="0" borderId="31" xfId="0" applyNumberFormat="1" applyFont="1" applyBorder="1" applyAlignment="1">
      <alignment horizontal="right"/>
    </xf>
    <xf numFmtId="0" fontId="1" fillId="0" borderId="32" xfId="0" applyFont="1" applyBorder="1" applyAlignment="1">
      <alignment horizontal="right" wrapText="1"/>
    </xf>
    <xf numFmtId="0" fontId="1" fillId="0" borderId="33" xfId="0" applyFont="1" applyBorder="1" applyAlignment="1">
      <alignment horizontal="right" wrapText="1"/>
    </xf>
    <xf numFmtId="4" fontId="1" fillId="0" borderId="34" xfId="0" applyNumberFormat="1" applyFont="1" applyBorder="1" applyAlignment="1">
      <alignment horizontal="center" wrapText="1"/>
    </xf>
    <xf numFmtId="0" fontId="1" fillId="0" borderId="0" xfId="0" applyFont="1" applyFill="1" applyBorder="1" applyAlignment="1">
      <alignment horizontal="right" vertical="top"/>
    </xf>
    <xf numFmtId="11" fontId="10" fillId="0" borderId="0" xfId="0" applyNumberFormat="1" applyFont="1" applyFill="1" applyBorder="1" applyAlignment="1">
      <alignment horizontal="left" vertical="top" wrapText="1"/>
    </xf>
    <xf numFmtId="0" fontId="10" fillId="0" borderId="0" xfId="0" applyFont="1" applyFill="1" applyBorder="1" applyAlignment="1" applyProtection="1">
      <alignment horizontal="center" vertical="top" wrapText="1"/>
      <protection locked="0"/>
    </xf>
    <xf numFmtId="4" fontId="10" fillId="0" borderId="0" xfId="0" applyNumberFormat="1" applyFont="1" applyFill="1" applyBorder="1" applyAlignment="1" applyProtection="1">
      <alignment horizontal="center" vertical="top" wrapText="1"/>
      <protection locked="0"/>
    </xf>
    <xf numFmtId="4" fontId="10" fillId="0" borderId="0" xfId="0" applyNumberFormat="1" applyFont="1" applyFill="1" applyBorder="1" applyAlignment="1" applyProtection="1">
      <alignment horizontal="right" vertical="top" wrapText="1"/>
      <protection locked="0"/>
    </xf>
    <xf numFmtId="4" fontId="1" fillId="0" borderId="0" xfId="0" applyNumberFormat="1" applyFont="1" applyFill="1" applyBorder="1" applyAlignment="1">
      <alignment horizontal="center" vertical="top"/>
    </xf>
    <xf numFmtId="4" fontId="1" fillId="0" borderId="0" xfId="0" applyNumberFormat="1" applyFont="1" applyFill="1" applyBorder="1" applyAlignment="1">
      <alignment horizontal="right" vertical="top"/>
    </xf>
    <xf numFmtId="4" fontId="8" fillId="0" borderId="0" xfId="0" applyNumberFormat="1" applyFont="1" applyFill="1" applyBorder="1" applyAlignment="1">
      <alignment horizontal="justify" vertical="top" wrapText="1"/>
    </xf>
    <xf numFmtId="0" fontId="1" fillId="0" borderId="0" xfId="0" applyFont="1" applyFill="1" applyBorder="1" applyAlignment="1">
      <alignment horizontal="left" vertical="top" wrapText="1"/>
    </xf>
    <xf numFmtId="4" fontId="1" fillId="0" borderId="0" xfId="0" applyNumberFormat="1" applyFont="1" applyFill="1" applyBorder="1" applyAlignment="1" applyProtection="1">
      <alignment horizontal="center" vertical="top"/>
      <protection/>
    </xf>
    <xf numFmtId="0" fontId="8" fillId="0" borderId="0" xfId="0" applyFont="1" applyFill="1" applyBorder="1" applyAlignment="1">
      <alignment horizontal="left" vertical="top" wrapText="1"/>
    </xf>
    <xf numFmtId="0" fontId="7" fillId="0" borderId="0" xfId="0" applyFont="1" applyFill="1" applyBorder="1" applyAlignment="1">
      <alignment horizontal="right" vertical="top"/>
    </xf>
    <xf numFmtId="167" fontId="1" fillId="0" borderId="0" xfId="0" applyNumberFormat="1" applyFont="1" applyFill="1" applyBorder="1" applyAlignment="1" applyProtection="1">
      <alignment horizontal="right" vertical="top"/>
      <protection/>
    </xf>
    <xf numFmtId="4" fontId="8" fillId="0" borderId="0" xfId="0" applyNumberFormat="1" applyFont="1" applyFill="1" applyBorder="1" applyAlignment="1">
      <alignment horizontal="right" vertical="top" wrapText="1"/>
    </xf>
    <xf numFmtId="49" fontId="8" fillId="0" borderId="0" xfId="0" applyNumberFormat="1" applyFont="1" applyFill="1" applyBorder="1" applyAlignment="1">
      <alignment horizontal="right" vertical="top"/>
    </xf>
    <xf numFmtId="0" fontId="12" fillId="0" borderId="0" xfId="0" applyFont="1" applyFill="1" applyBorder="1" applyAlignment="1">
      <alignment horizontal="left" vertical="top" wrapText="1"/>
    </xf>
    <xf numFmtId="0" fontId="1" fillId="0" borderId="0" xfId="0" applyFont="1" applyFill="1" applyBorder="1" applyAlignment="1">
      <alignment horizontal="center" vertical="top"/>
    </xf>
    <xf numFmtId="49" fontId="1" fillId="0" borderId="0" xfId="0" applyNumberFormat="1" applyFont="1" applyFill="1" applyBorder="1" applyAlignment="1">
      <alignment horizontal="right" vertical="top"/>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49" fontId="1" fillId="0" borderId="21" xfId="0" applyNumberFormat="1" applyFont="1" applyFill="1" applyBorder="1" applyAlignment="1">
      <alignment horizontal="right" vertical="top"/>
    </xf>
    <xf numFmtId="0" fontId="8" fillId="0" borderId="21" xfId="0" applyFont="1" applyFill="1" applyBorder="1" applyAlignment="1">
      <alignment horizontal="left" vertical="top" wrapText="1"/>
    </xf>
    <xf numFmtId="0" fontId="8" fillId="0" borderId="21" xfId="0" applyFont="1" applyFill="1" applyBorder="1" applyAlignment="1" applyProtection="1">
      <alignment horizontal="center" vertical="top"/>
      <protection/>
    </xf>
    <xf numFmtId="4" fontId="8" fillId="0" borderId="21" xfId="0" applyNumberFormat="1" applyFont="1" applyFill="1" applyBorder="1" applyAlignment="1" applyProtection="1">
      <alignment horizontal="right" vertical="top"/>
      <protection/>
    </xf>
    <xf numFmtId="180" fontId="8" fillId="0" borderId="21" xfId="0" applyNumberFormat="1" applyFont="1" applyFill="1" applyBorder="1" applyAlignment="1">
      <alignment horizontal="right" vertical="top"/>
    </xf>
    <xf numFmtId="0" fontId="5" fillId="0" borderId="0" xfId="0" applyFont="1" applyFill="1" applyBorder="1" applyAlignment="1">
      <alignment horizontal="right" vertical="top"/>
    </xf>
    <xf numFmtId="0" fontId="5" fillId="0" borderId="0" xfId="0" applyFont="1" applyFill="1" applyBorder="1" applyAlignment="1">
      <alignment horizontal="left" vertical="top" wrapText="1"/>
    </xf>
    <xf numFmtId="0" fontId="6" fillId="0" borderId="0" xfId="0" applyFont="1" applyFill="1" applyBorder="1" applyAlignment="1">
      <alignment horizontal="center" vertical="top"/>
    </xf>
    <xf numFmtId="4" fontId="6" fillId="0" borderId="0" xfId="0" applyNumberFormat="1" applyFont="1" applyFill="1" applyBorder="1" applyAlignment="1">
      <alignment horizontal="center" vertical="top"/>
    </xf>
    <xf numFmtId="167" fontId="6" fillId="0" borderId="0" xfId="0" applyNumberFormat="1" applyFont="1" applyFill="1" applyBorder="1" applyAlignment="1">
      <alignment horizontal="right" vertical="top"/>
    </xf>
    <xf numFmtId="166" fontId="6" fillId="0" borderId="0" xfId="0" applyNumberFormat="1" applyFont="1" applyFill="1" applyBorder="1" applyAlignment="1">
      <alignment horizontal="right" vertical="top"/>
    </xf>
    <xf numFmtId="49" fontId="8" fillId="0" borderId="0" xfId="0" applyNumberFormat="1" applyFont="1" applyFill="1" applyAlignment="1">
      <alignment horizontal="right" vertical="top"/>
    </xf>
    <xf numFmtId="0" fontId="8" fillId="0" borderId="0" xfId="0" applyFont="1" applyFill="1" applyAlignment="1">
      <alignment horizontal="left" vertical="top" wrapText="1"/>
    </xf>
    <xf numFmtId="0" fontId="1" fillId="0" borderId="0" xfId="0" applyFont="1" applyFill="1" applyAlignment="1">
      <alignment horizontal="center" vertical="top"/>
    </xf>
    <xf numFmtId="167" fontId="1" fillId="0" borderId="0" xfId="0" applyNumberFormat="1" applyFont="1" applyFill="1" applyAlignment="1">
      <alignment horizontal="right" vertical="top"/>
    </xf>
    <xf numFmtId="0" fontId="1" fillId="0" borderId="0" xfId="0" applyFont="1" applyFill="1" applyAlignment="1">
      <alignment horizontal="right" vertical="top"/>
    </xf>
    <xf numFmtId="0" fontId="12" fillId="0" borderId="0" xfId="0" applyFont="1" applyFill="1" applyAlignment="1">
      <alignment horizontal="left" vertical="top" wrapText="1"/>
    </xf>
    <xf numFmtId="4" fontId="1" fillId="0" borderId="0" xfId="0" applyNumberFormat="1" applyFont="1" applyFill="1" applyAlignment="1">
      <alignment horizontal="right" vertical="top"/>
    </xf>
    <xf numFmtId="168" fontId="1" fillId="0" borderId="0" xfId="0" applyNumberFormat="1" applyFont="1" applyFill="1" applyBorder="1" applyAlignment="1">
      <alignment horizontal="center" vertical="top"/>
    </xf>
    <xf numFmtId="2" fontId="1" fillId="0" borderId="0" xfId="0" applyNumberFormat="1" applyFont="1" applyFill="1" applyBorder="1" applyAlignment="1" applyProtection="1">
      <alignment horizontal="center" vertical="top"/>
      <protection/>
    </xf>
    <xf numFmtId="167" fontId="1" fillId="0" borderId="0" xfId="0" applyNumberFormat="1" applyFont="1" applyFill="1" applyBorder="1" applyAlignment="1">
      <alignment horizontal="right" vertical="top"/>
    </xf>
    <xf numFmtId="0" fontId="1" fillId="0" borderId="0" xfId="0" applyFont="1" applyFill="1" applyBorder="1" applyAlignment="1" applyProtection="1">
      <alignment horizontal="center" vertical="top"/>
      <protection/>
    </xf>
    <xf numFmtId="0" fontId="1" fillId="0" borderId="22" xfId="0" applyFont="1" applyFill="1" applyBorder="1" applyAlignment="1">
      <alignment horizontal="right" vertical="top"/>
    </xf>
    <xf numFmtId="0" fontId="1" fillId="0" borderId="22" xfId="0" applyFont="1" applyFill="1" applyBorder="1" applyAlignment="1">
      <alignment horizontal="left" vertical="top" wrapText="1"/>
    </xf>
    <xf numFmtId="0" fontId="1" fillId="0" borderId="22" xfId="0" applyFont="1" applyFill="1" applyBorder="1" applyAlignment="1">
      <alignment horizontal="center" vertical="top" wrapText="1"/>
    </xf>
    <xf numFmtId="4" fontId="1" fillId="0" borderId="22" xfId="60" applyNumberFormat="1" applyFont="1" applyFill="1" applyBorder="1" applyAlignment="1" applyProtection="1">
      <alignment horizontal="center" vertical="top" wrapText="1"/>
      <protection/>
    </xf>
    <xf numFmtId="4" fontId="1" fillId="0" borderId="22" xfId="60" applyNumberFormat="1" applyFont="1" applyFill="1" applyBorder="1" applyAlignment="1" applyProtection="1">
      <alignment horizontal="right" vertical="top" wrapText="1"/>
      <protection/>
    </xf>
    <xf numFmtId="4" fontId="8" fillId="0" borderId="0" xfId="0" applyNumberFormat="1" applyFont="1" applyFill="1" applyBorder="1" applyAlignment="1">
      <alignment horizontal="center" vertical="top"/>
    </xf>
    <xf numFmtId="4" fontId="8" fillId="0" borderId="0" xfId="0" applyNumberFormat="1" applyFont="1" applyFill="1" applyBorder="1" applyAlignment="1" applyProtection="1">
      <alignment horizontal="right" vertical="top"/>
      <protection/>
    </xf>
    <xf numFmtId="4" fontId="8" fillId="0" borderId="0" xfId="0" applyNumberFormat="1" applyFont="1" applyFill="1" applyBorder="1" applyAlignment="1">
      <alignment horizontal="right" vertical="top"/>
    </xf>
    <xf numFmtId="0" fontId="1" fillId="0" borderId="21" xfId="0" applyFont="1" applyFill="1" applyBorder="1" applyAlignment="1">
      <alignment horizontal="right" vertical="top"/>
    </xf>
    <xf numFmtId="0" fontId="1" fillId="0" borderId="21" xfId="0" applyFont="1" applyFill="1" applyBorder="1" applyAlignment="1">
      <alignment horizontal="center" vertical="top"/>
    </xf>
    <xf numFmtId="4" fontId="8" fillId="0" borderId="21" xfId="0" applyNumberFormat="1" applyFont="1" applyFill="1" applyBorder="1" applyAlignment="1">
      <alignment horizontal="center" vertical="top"/>
    </xf>
    <xf numFmtId="167" fontId="8" fillId="0" borderId="21" xfId="0" applyNumberFormat="1" applyFont="1" applyFill="1" applyBorder="1" applyAlignment="1" applyProtection="1">
      <alignment horizontal="right" vertical="top"/>
      <protection/>
    </xf>
    <xf numFmtId="4" fontId="8" fillId="0" borderId="21" xfId="0" applyNumberFormat="1" applyFont="1" applyFill="1" applyBorder="1" applyAlignment="1">
      <alignment horizontal="right" vertical="top"/>
    </xf>
    <xf numFmtId="0" fontId="8" fillId="0" borderId="0" xfId="0" applyFont="1" applyFill="1" applyBorder="1" applyAlignment="1">
      <alignment horizontal="center" vertical="top"/>
    </xf>
    <xf numFmtId="167" fontId="8" fillId="0" borderId="0" xfId="0" applyNumberFormat="1" applyFont="1" applyFill="1" applyBorder="1" applyAlignment="1">
      <alignment horizontal="right" vertical="top"/>
    </xf>
    <xf numFmtId="0" fontId="9" fillId="0" borderId="0" xfId="0" applyFont="1" applyFill="1" applyBorder="1" applyAlignment="1">
      <alignment horizontal="left" vertical="top" wrapText="1"/>
    </xf>
    <xf numFmtId="0" fontId="10" fillId="0" borderId="0" xfId="0" applyFont="1" applyFill="1" applyAlignment="1">
      <alignment horizontal="justify" vertical="top" wrapText="1"/>
    </xf>
    <xf numFmtId="4" fontId="1" fillId="0" borderId="0" xfId="0" applyNumberFormat="1" applyFont="1" applyFill="1" applyBorder="1" applyAlignment="1">
      <alignment vertical="top" wrapText="1"/>
    </xf>
    <xf numFmtId="0" fontId="1" fillId="0" borderId="0" xfId="0" applyFont="1" applyFill="1" applyAlignment="1">
      <alignment horizontal="right"/>
    </xf>
    <xf numFmtId="0" fontId="1" fillId="0" borderId="0" xfId="0" applyFont="1" applyFill="1" applyAlignment="1">
      <alignment horizontal="justify" vertical="top"/>
    </xf>
    <xf numFmtId="4" fontId="1" fillId="0" borderId="0" xfId="0" applyNumberFormat="1" applyFont="1" applyFill="1" applyAlignment="1">
      <alignment horizontal="center"/>
    </xf>
    <xf numFmtId="4" fontId="1" fillId="0" borderId="0" xfId="0" applyNumberFormat="1" applyFont="1" applyFill="1" applyAlignment="1">
      <alignment/>
    </xf>
    <xf numFmtId="4" fontId="1" fillId="0" borderId="0" xfId="0" applyNumberFormat="1" applyFont="1" applyFill="1" applyAlignment="1">
      <alignment horizontal="right"/>
    </xf>
    <xf numFmtId="4" fontId="8" fillId="0" borderId="0" xfId="0" applyNumberFormat="1" applyFont="1" applyFill="1" applyAlignment="1">
      <alignment horizontal="center"/>
    </xf>
    <xf numFmtId="0" fontId="1" fillId="0" borderId="0" xfId="0" applyFont="1" applyFill="1" applyBorder="1" applyAlignment="1">
      <alignment horizontal="left" vertical="top"/>
    </xf>
    <xf numFmtId="0" fontId="8" fillId="0" borderId="21" xfId="0" applyFont="1" applyFill="1" applyBorder="1" applyAlignment="1">
      <alignment horizontal="right"/>
    </xf>
    <xf numFmtId="0" fontId="1" fillId="0" borderId="21" xfId="0" applyFont="1" applyFill="1" applyBorder="1" applyAlignment="1">
      <alignment horizontal="justify" vertical="top"/>
    </xf>
    <xf numFmtId="4" fontId="1" fillId="0" borderId="21" xfId="0" applyNumberFormat="1" applyFont="1" applyFill="1" applyBorder="1" applyAlignment="1">
      <alignment horizontal="center"/>
    </xf>
    <xf numFmtId="4" fontId="1" fillId="0" borderId="21" xfId="0" applyNumberFormat="1" applyFont="1" applyFill="1" applyBorder="1" applyAlignment="1">
      <alignment/>
    </xf>
    <xf numFmtId="4" fontId="1" fillId="0" borderId="21" xfId="0" applyNumberFormat="1" applyFont="1" applyFill="1" applyBorder="1" applyAlignment="1">
      <alignment horizontal="right"/>
    </xf>
    <xf numFmtId="0" fontId="8" fillId="0" borderId="0" xfId="0" applyFont="1" applyFill="1" applyAlignment="1">
      <alignment horizontal="right"/>
    </xf>
    <xf numFmtId="0" fontId="9" fillId="0" borderId="21" xfId="0" applyFont="1" applyFill="1" applyBorder="1" applyAlignment="1">
      <alignment horizontal="right"/>
    </xf>
    <xf numFmtId="0" fontId="8" fillId="0" borderId="21" xfId="0" applyFont="1" applyFill="1" applyBorder="1" applyAlignment="1">
      <alignment horizontal="justify" vertical="top"/>
    </xf>
    <xf numFmtId="0" fontId="8" fillId="0" borderId="21" xfId="0" applyFont="1" applyFill="1" applyBorder="1" applyAlignment="1">
      <alignment horizontal="center" vertical="top"/>
    </xf>
    <xf numFmtId="4" fontId="8" fillId="0" borderId="21" xfId="0" applyNumberFormat="1" applyFont="1" applyFill="1" applyBorder="1" applyAlignment="1">
      <alignment horizontal="right"/>
    </xf>
    <xf numFmtId="0" fontId="9" fillId="0" borderId="0" xfId="0" applyFont="1" applyFill="1" applyAlignment="1">
      <alignment horizontal="right"/>
    </xf>
    <xf numFmtId="0" fontId="8" fillId="0" borderId="0" xfId="0" applyFont="1" applyFill="1" applyAlignment="1">
      <alignment horizontal="justify" vertical="top"/>
    </xf>
    <xf numFmtId="0" fontId="8" fillId="0" borderId="0" xfId="0" applyFont="1" applyFill="1" applyAlignment="1">
      <alignment horizontal="center" vertical="top"/>
    </xf>
    <xf numFmtId="4" fontId="8" fillId="0" borderId="0" xfId="0" applyNumberFormat="1" applyFont="1" applyFill="1" applyAlignment="1">
      <alignment horizontal="right"/>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4" fontId="4" fillId="0" borderId="10" xfId="0" applyNumberFormat="1" applyFont="1" applyFill="1" applyBorder="1" applyAlignment="1">
      <alignment horizontal="center" vertical="center"/>
    </xf>
    <xf numFmtId="167" fontId="4" fillId="0" borderId="10" xfId="0" applyNumberFormat="1" applyFont="1" applyFill="1" applyBorder="1" applyAlignment="1">
      <alignment horizontal="right" vertical="center"/>
    </xf>
    <xf numFmtId="166" fontId="4" fillId="0" borderId="10" xfId="0" applyNumberFormat="1" applyFont="1" applyFill="1" applyBorder="1" applyAlignment="1">
      <alignment horizontal="right" vertical="center"/>
    </xf>
    <xf numFmtId="0" fontId="1" fillId="0" borderId="0" xfId="0" applyFont="1" applyFill="1" applyBorder="1" applyAlignment="1">
      <alignment horizontal="justify" vertical="top" wrapText="1"/>
    </xf>
    <xf numFmtId="0" fontId="1" fillId="0" borderId="0" xfId="0" applyFont="1" applyFill="1" applyBorder="1" applyAlignment="1">
      <alignment horizontal="center" wrapText="1"/>
    </xf>
    <xf numFmtId="4" fontId="1" fillId="0" borderId="0" xfId="0" applyNumberFormat="1" applyFont="1" applyFill="1" applyBorder="1" applyAlignment="1">
      <alignment wrapText="1"/>
    </xf>
    <xf numFmtId="4" fontId="7" fillId="0" borderId="0" xfId="0" applyNumberFormat="1" applyFont="1" applyFill="1" applyAlignment="1">
      <alignment horizontal="right"/>
    </xf>
    <xf numFmtId="0" fontId="8" fillId="0" borderId="0" xfId="0" applyFont="1" applyFill="1" applyBorder="1" applyAlignment="1">
      <alignment horizontal="right"/>
    </xf>
    <xf numFmtId="0" fontId="17"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17" fillId="0" borderId="0" xfId="0" applyFont="1" applyFill="1" applyBorder="1" applyAlignment="1">
      <alignment horizontal="center" wrapText="1"/>
    </xf>
    <xf numFmtId="4" fontId="17" fillId="0" borderId="0" xfId="0" applyNumberFormat="1" applyFont="1" applyFill="1" applyBorder="1" applyAlignment="1">
      <alignment wrapText="1"/>
    </xf>
    <xf numFmtId="4" fontId="17" fillId="0" borderId="0" xfId="0" applyNumberFormat="1" applyFont="1" applyFill="1" applyBorder="1" applyAlignment="1">
      <alignment horizontal="right" wrapText="1"/>
    </xf>
    <xf numFmtId="3" fontId="1" fillId="0" borderId="0" xfId="0" applyNumberFormat="1" applyFont="1" applyFill="1" applyAlignment="1">
      <alignment horizontal="right" vertical="top"/>
    </xf>
    <xf numFmtId="0" fontId="1" fillId="0" borderId="0" xfId="0" applyFont="1" applyFill="1" applyAlignment="1">
      <alignment horizontal="justify" vertical="top" wrapText="1"/>
    </xf>
    <xf numFmtId="0" fontId="1" fillId="0" borderId="0" xfId="0" applyFont="1" applyFill="1" applyAlignment="1">
      <alignment horizontal="center" vertical="top" wrapText="1"/>
    </xf>
    <xf numFmtId="2" fontId="1" fillId="0" borderId="0" xfId="0" applyNumberFormat="1" applyFont="1" applyFill="1" applyBorder="1" applyAlignment="1">
      <alignment horizontal="center"/>
    </xf>
    <xf numFmtId="4" fontId="1" fillId="0" borderId="0" xfId="0" applyNumberFormat="1" applyFont="1" applyFill="1" applyBorder="1" applyAlignment="1">
      <alignment/>
    </xf>
    <xf numFmtId="0" fontId="1" fillId="0" borderId="0" xfId="0" applyFont="1" applyFill="1" applyBorder="1" applyAlignment="1">
      <alignment horizontal="justify" vertical="top"/>
    </xf>
    <xf numFmtId="2" fontId="1" fillId="0" borderId="0" xfId="0" applyNumberFormat="1" applyFont="1" applyFill="1" applyBorder="1" applyAlignment="1">
      <alignment horizontal="center" wrapText="1"/>
    </xf>
    <xf numFmtId="4" fontId="1" fillId="0" borderId="0" xfId="0" applyNumberFormat="1" applyFont="1" applyFill="1" applyBorder="1" applyAlignment="1">
      <alignment horizontal="center"/>
    </xf>
    <xf numFmtId="4" fontId="1" fillId="0" borderId="0" xfId="0" applyNumberFormat="1" applyFont="1" applyFill="1" applyBorder="1" applyAlignment="1">
      <alignment horizontal="center" wrapText="1"/>
    </xf>
    <xf numFmtId="2" fontId="1" fillId="0" borderId="0" xfId="0" applyNumberFormat="1" applyFont="1" applyFill="1" applyAlignment="1">
      <alignment horizontal="center"/>
    </xf>
    <xf numFmtId="2" fontId="1" fillId="0" borderId="0" xfId="0" applyNumberFormat="1" applyFont="1" applyFill="1" applyBorder="1" applyAlignment="1">
      <alignment horizontal="center" vertical="top" wrapText="1"/>
    </xf>
    <xf numFmtId="4" fontId="1" fillId="0" borderId="0" xfId="0" applyNumberFormat="1" applyFont="1" applyFill="1" applyBorder="1" applyAlignment="1">
      <alignment vertical="top"/>
    </xf>
    <xf numFmtId="4" fontId="1" fillId="0" borderId="0" xfId="0" applyNumberFormat="1" applyFont="1" applyFill="1" applyAlignment="1">
      <alignment vertical="top"/>
    </xf>
    <xf numFmtId="2" fontId="1" fillId="0" borderId="0" xfId="0" applyNumberFormat="1" applyFont="1" applyFill="1" applyAlignment="1">
      <alignment horizontal="center" vertical="top"/>
    </xf>
    <xf numFmtId="4" fontId="8" fillId="0" borderId="21" xfId="0" applyNumberFormat="1" applyFont="1" applyFill="1" applyBorder="1" applyAlignment="1">
      <alignment horizontal="center" wrapText="1"/>
    </xf>
    <xf numFmtId="0" fontId="8" fillId="0" borderId="0" xfId="0" applyFont="1" applyFill="1" applyBorder="1" applyAlignment="1">
      <alignment horizontal="justify" vertical="top"/>
    </xf>
    <xf numFmtId="4" fontId="8" fillId="0" borderId="0" xfId="0" applyNumberFormat="1" applyFont="1" applyFill="1" applyBorder="1" applyAlignment="1">
      <alignment horizontal="center" wrapText="1"/>
    </xf>
    <xf numFmtId="0" fontId="18" fillId="0" borderId="0" xfId="0" applyFont="1" applyFill="1" applyAlignment="1">
      <alignment horizontal="right"/>
    </xf>
    <xf numFmtId="0" fontId="15" fillId="0" borderId="0" xfId="0" applyFont="1" applyFill="1" applyBorder="1" applyAlignment="1">
      <alignment horizontal="justify" vertical="top"/>
    </xf>
    <xf numFmtId="0" fontId="15" fillId="0" borderId="0" xfId="0" applyFont="1" applyFill="1" applyBorder="1" applyAlignment="1">
      <alignment horizontal="center" vertical="top"/>
    </xf>
    <xf numFmtId="4" fontId="15" fillId="0" borderId="0" xfId="0" applyNumberFormat="1" applyFont="1" applyFill="1" applyBorder="1" applyAlignment="1">
      <alignment horizontal="center" vertical="top" wrapText="1"/>
    </xf>
    <xf numFmtId="4" fontId="15" fillId="0" borderId="0" xfId="0" applyNumberFormat="1" applyFont="1" applyFill="1" applyAlignment="1">
      <alignment vertical="top"/>
    </xf>
    <xf numFmtId="4" fontId="15" fillId="0" borderId="0" xfId="0" applyNumberFormat="1" applyFont="1" applyFill="1" applyAlignment="1">
      <alignment horizontal="right" vertical="top"/>
    </xf>
    <xf numFmtId="4" fontId="15" fillId="0" borderId="0" xfId="0" applyNumberFormat="1" applyFont="1" applyFill="1" applyBorder="1" applyAlignment="1">
      <alignment vertical="top"/>
    </xf>
    <xf numFmtId="0" fontId="10" fillId="0" borderId="0" xfId="0" applyFont="1" applyFill="1" applyAlignment="1">
      <alignment horizontal="center" vertical="top" wrapText="1"/>
    </xf>
    <xf numFmtId="3" fontId="1" fillId="0" borderId="0" xfId="0" applyNumberFormat="1" applyFont="1" applyFill="1" applyBorder="1" applyAlignment="1">
      <alignment horizontal="right" vertical="top"/>
    </xf>
    <xf numFmtId="0" fontId="18" fillId="0" borderId="0" xfId="0" applyFont="1" applyFill="1" applyAlignment="1">
      <alignment horizontal="justify" vertical="top"/>
    </xf>
    <xf numFmtId="0" fontId="18" fillId="0" borderId="0" xfId="0" applyFont="1" applyFill="1" applyAlignment="1">
      <alignment horizontal="center" vertical="top"/>
    </xf>
    <xf numFmtId="4" fontId="15" fillId="0" borderId="0" xfId="0" applyNumberFormat="1" applyFont="1" applyFill="1" applyAlignment="1">
      <alignment horizontal="center" vertical="top"/>
    </xf>
    <xf numFmtId="0" fontId="15" fillId="0" borderId="0" xfId="0" applyFont="1" applyFill="1" applyAlignment="1">
      <alignment horizontal="right"/>
    </xf>
    <xf numFmtId="4" fontId="1" fillId="0" borderId="0" xfId="0" applyNumberFormat="1" applyFont="1" applyFill="1" applyAlignment="1">
      <alignment horizontal="center" vertical="top" wrapText="1"/>
    </xf>
    <xf numFmtId="0" fontId="1" fillId="0" borderId="0" xfId="0" applyFont="1" applyFill="1" applyAlignment="1">
      <alignment horizontal="left" wrapText="1"/>
    </xf>
    <xf numFmtId="0" fontId="18" fillId="0" borderId="0" xfId="0" applyFont="1" applyFill="1" applyBorder="1" applyAlignment="1">
      <alignment horizontal="right"/>
    </xf>
    <xf numFmtId="0" fontId="8" fillId="0" borderId="11" xfId="0" applyFont="1" applyFill="1" applyBorder="1" applyAlignment="1">
      <alignment horizontal="right"/>
    </xf>
    <xf numFmtId="0" fontId="8" fillId="0" borderId="11" xfId="0" applyFont="1" applyFill="1" applyBorder="1" applyAlignment="1">
      <alignment horizontal="justify" vertical="top"/>
    </xf>
    <xf numFmtId="0" fontId="8" fillId="0" borderId="11" xfId="0" applyFont="1" applyFill="1" applyBorder="1" applyAlignment="1">
      <alignment horizontal="center" vertical="top"/>
    </xf>
    <xf numFmtId="4" fontId="8" fillId="0" borderId="11" xfId="0" applyNumberFormat="1" applyFont="1" applyFill="1" applyBorder="1" applyAlignment="1">
      <alignment horizontal="center" vertical="top" wrapText="1"/>
    </xf>
    <xf numFmtId="4" fontId="1" fillId="0" borderId="11" xfId="0" applyNumberFormat="1" applyFont="1" applyFill="1" applyBorder="1" applyAlignment="1">
      <alignment vertical="top"/>
    </xf>
    <xf numFmtId="4" fontId="8" fillId="0" borderId="11" xfId="0" applyNumberFormat="1" applyFont="1" applyFill="1" applyBorder="1" applyAlignment="1">
      <alignment horizontal="right" vertical="top"/>
    </xf>
    <xf numFmtId="4" fontId="8" fillId="0" borderId="0" xfId="0" applyNumberFormat="1" applyFont="1" applyFill="1" applyBorder="1" applyAlignment="1">
      <alignment horizontal="right"/>
    </xf>
    <xf numFmtId="3" fontId="15" fillId="0" borderId="0" xfId="0" applyNumberFormat="1" applyFont="1" applyFill="1" applyAlignment="1">
      <alignment horizontal="right" vertical="top"/>
    </xf>
    <xf numFmtId="0" fontId="1" fillId="0" borderId="0" xfId="0" applyFont="1" applyFill="1" applyBorder="1" applyAlignment="1">
      <alignment horizontal="left" wrapText="1"/>
    </xf>
    <xf numFmtId="4" fontId="8" fillId="0" borderId="0" xfId="0" applyNumberFormat="1" applyFont="1" applyFill="1" applyAlignment="1">
      <alignment horizontal="center" vertical="top"/>
    </xf>
    <xf numFmtId="1" fontId="1" fillId="0" borderId="0" xfId="0" applyNumberFormat="1" applyFont="1" applyFill="1" applyAlignment="1">
      <alignment horizontal="right" vertical="top"/>
    </xf>
    <xf numFmtId="0" fontId="1" fillId="0" borderId="0" xfId="0" applyFont="1" applyFill="1" applyBorder="1" applyAlignment="1">
      <alignment horizontal="justify"/>
    </xf>
    <xf numFmtId="1" fontId="8" fillId="0" borderId="0" xfId="0" applyNumberFormat="1" applyFont="1" applyFill="1" applyBorder="1" applyAlignment="1">
      <alignment horizontal="right"/>
    </xf>
    <xf numFmtId="4" fontId="8" fillId="0" borderId="11" xfId="0" applyNumberFormat="1" applyFont="1" applyFill="1" applyBorder="1" applyAlignment="1">
      <alignment horizontal="center" wrapText="1"/>
    </xf>
    <xf numFmtId="4" fontId="1" fillId="0" borderId="11" xfId="0" applyNumberFormat="1" applyFont="1" applyFill="1" applyBorder="1" applyAlignment="1">
      <alignment/>
    </xf>
    <xf numFmtId="4" fontId="8" fillId="0" borderId="11" xfId="0" applyNumberFormat="1" applyFont="1" applyFill="1" applyBorder="1" applyAlignment="1">
      <alignment horizontal="right"/>
    </xf>
    <xf numFmtId="0" fontId="8" fillId="0" borderId="0" xfId="0" applyFont="1" applyFill="1" applyBorder="1" applyAlignment="1">
      <alignment horizontal="left" vertical="top"/>
    </xf>
    <xf numFmtId="0" fontId="58" fillId="0" borderId="0" xfId="0" applyFont="1" applyFill="1" applyBorder="1" applyAlignment="1">
      <alignment horizontal="left" vertical="top"/>
    </xf>
    <xf numFmtId="0" fontId="59" fillId="0" borderId="0" xfId="0" applyFont="1" applyFill="1" applyBorder="1" applyAlignment="1">
      <alignment horizontal="left" vertical="top"/>
    </xf>
    <xf numFmtId="4" fontId="60" fillId="0" borderId="0" xfId="0" applyNumberFormat="1" applyFont="1" applyFill="1" applyAlignment="1">
      <alignment horizontal="right"/>
    </xf>
    <xf numFmtId="170" fontId="1" fillId="0" borderId="0" xfId="0" applyNumberFormat="1" applyFont="1" applyFill="1" applyAlignment="1">
      <alignment horizontal="right"/>
    </xf>
    <xf numFmtId="170" fontId="1" fillId="0" borderId="0" xfId="0" applyNumberFormat="1" applyFont="1" applyFill="1" applyAlignment="1">
      <alignment horizontal="right" vertical="top"/>
    </xf>
    <xf numFmtId="0" fontId="7" fillId="0" borderId="0" xfId="0" applyFont="1" applyFill="1" applyBorder="1" applyAlignment="1">
      <alignment horizontal="left" vertical="distributed" wrapText="1"/>
    </xf>
    <xf numFmtId="0" fontId="7" fillId="0" borderId="0" xfId="0" applyFont="1" applyFill="1" applyBorder="1" applyAlignment="1">
      <alignment horizontal="center" vertical="distributed" wrapText="1"/>
    </xf>
    <xf numFmtId="4" fontId="7" fillId="0" borderId="0" xfId="0" applyNumberFormat="1" applyFont="1" applyFill="1" applyBorder="1" applyAlignment="1">
      <alignment vertical="distributed" wrapText="1"/>
    </xf>
    <xf numFmtId="4" fontId="7" fillId="0" borderId="0" xfId="0" applyNumberFormat="1" applyFont="1" applyFill="1" applyBorder="1" applyAlignment="1">
      <alignment horizontal="right" vertical="distributed" wrapText="1"/>
    </xf>
    <xf numFmtId="4" fontId="1" fillId="0" borderId="0" xfId="0" applyNumberFormat="1" applyFont="1" applyFill="1" applyAlignment="1">
      <alignment vertical="top" wrapText="1"/>
    </xf>
    <xf numFmtId="0" fontId="1" fillId="0" borderId="0" xfId="0" applyFont="1" applyFill="1" applyBorder="1" applyAlignment="1">
      <alignment horizontal="left" vertical="distributed" wrapText="1"/>
    </xf>
    <xf numFmtId="0" fontId="1" fillId="0" borderId="0" xfId="34" applyNumberFormat="1" applyFont="1" applyFill="1" applyBorder="1" applyAlignment="1" applyProtection="1">
      <alignment horizontal="justify" vertical="top" wrapText="1"/>
      <protection/>
    </xf>
    <xf numFmtId="0" fontId="1" fillId="0" borderId="0" xfId="34" applyNumberFormat="1" applyFont="1" applyFill="1" applyBorder="1" applyAlignment="1" applyProtection="1">
      <alignment horizontal="center" vertical="top" wrapText="1"/>
      <protection/>
    </xf>
    <xf numFmtId="4" fontId="8" fillId="0" borderId="11" xfId="0" applyNumberFormat="1" applyFont="1" applyFill="1" applyBorder="1" applyAlignment="1">
      <alignment horizontal="center"/>
    </xf>
    <xf numFmtId="0" fontId="1" fillId="0" borderId="0" xfId="0" applyFont="1" applyFill="1" applyBorder="1" applyAlignment="1">
      <alignment horizontal="left"/>
    </xf>
    <xf numFmtId="0" fontId="1" fillId="0" borderId="0" xfId="0" applyFont="1" applyFill="1" applyAlignment="1">
      <alignment horizontal="justify"/>
    </xf>
    <xf numFmtId="4" fontId="8" fillId="0" borderId="24" xfId="0" applyNumberFormat="1" applyFont="1" applyFill="1" applyBorder="1" applyAlignment="1">
      <alignment horizontal="right"/>
    </xf>
    <xf numFmtId="0" fontId="4" fillId="0" borderId="10" xfId="0" applyFont="1" applyFill="1" applyBorder="1" applyAlignment="1">
      <alignment horizontal="right" vertical="center"/>
    </xf>
    <xf numFmtId="4" fontId="10" fillId="0" borderId="0" xfId="0" applyNumberFormat="1" applyFont="1" applyFill="1" applyAlignment="1">
      <alignment vertical="top"/>
    </xf>
    <xf numFmtId="0" fontId="10" fillId="0" borderId="0" xfId="0" applyFont="1" applyFill="1" applyAlignment="1">
      <alignment horizontal="left" vertical="top" wrapText="1"/>
    </xf>
    <xf numFmtId="4" fontId="10" fillId="0" borderId="0" xfId="0" applyNumberFormat="1" applyFont="1" applyFill="1" applyAlignment="1">
      <alignment horizontal="left" vertical="top"/>
    </xf>
    <xf numFmtId="0" fontId="10" fillId="0" borderId="0" xfId="0" applyFont="1" applyFill="1" applyAlignment="1">
      <alignment horizontal="left" wrapText="1"/>
    </xf>
    <xf numFmtId="0" fontId="10" fillId="0" borderId="0" xfId="0" applyNumberFormat="1" applyFont="1" applyFill="1" applyAlignment="1">
      <alignment horizontal="right" vertical="top"/>
    </xf>
    <xf numFmtId="0" fontId="10" fillId="0" borderId="0" xfId="0" applyNumberFormat="1" applyFont="1" applyFill="1" applyAlignment="1">
      <alignment horizontal="right" vertical="top" wrapText="1"/>
    </xf>
    <xf numFmtId="0" fontId="17" fillId="0" borderId="0" xfId="0" applyFont="1" applyFill="1" applyAlignment="1">
      <alignment/>
    </xf>
    <xf numFmtId="0" fontId="10" fillId="0" borderId="0" xfId="0" applyFont="1" applyFill="1" applyAlignment="1">
      <alignment horizontal="center"/>
    </xf>
    <xf numFmtId="0" fontId="10" fillId="0" borderId="0" xfId="0" applyFont="1" applyFill="1" applyAlignment="1">
      <alignment horizontal="right" vertical="top"/>
    </xf>
    <xf numFmtId="0" fontId="10" fillId="0" borderId="0" xfId="0" applyFont="1" applyFill="1" applyAlignment="1">
      <alignment vertical="top" wrapText="1"/>
    </xf>
    <xf numFmtId="0" fontId="8" fillId="0" borderId="0" xfId="0" applyFont="1" applyFill="1" applyAlignment="1">
      <alignment horizontal="right" vertical="top"/>
    </xf>
    <xf numFmtId="0" fontId="19" fillId="0" borderId="0" xfId="0" applyFont="1" applyFill="1" applyAlignment="1">
      <alignment horizontal="left" vertical="top" wrapText="1"/>
    </xf>
    <xf numFmtId="0" fontId="1" fillId="0" borderId="0" xfId="0" applyFont="1" applyFill="1" applyAlignment="1">
      <alignment horizontal="center"/>
    </xf>
    <xf numFmtId="4" fontId="1" fillId="0" borderId="0" xfId="60" applyNumberFormat="1" applyFont="1" applyFill="1" applyBorder="1" applyAlignment="1" applyProtection="1">
      <alignment horizontal="right"/>
      <protection/>
    </xf>
    <xf numFmtId="0" fontId="1" fillId="0" borderId="0" xfId="0" applyFont="1" applyFill="1" applyAlignment="1">
      <alignment wrapText="1"/>
    </xf>
    <xf numFmtId="176" fontId="1" fillId="0" borderId="0" xfId="0" applyNumberFormat="1" applyFont="1" applyFill="1" applyAlignment="1">
      <alignment horizontal="right" vertical="top"/>
    </xf>
    <xf numFmtId="0" fontId="1" fillId="0" borderId="35" xfId="0" applyFont="1" applyFill="1" applyBorder="1" applyAlignment="1">
      <alignment horizontal="right" vertical="top"/>
    </xf>
    <xf numFmtId="0" fontId="8" fillId="0" borderId="35" xfId="0" applyFont="1" applyFill="1" applyBorder="1" applyAlignment="1">
      <alignment vertical="top" wrapText="1"/>
    </xf>
    <xf numFmtId="0" fontId="1" fillId="0" borderId="35" xfId="0" applyFont="1" applyFill="1" applyBorder="1" applyAlignment="1">
      <alignment horizontal="center"/>
    </xf>
    <xf numFmtId="4" fontId="1" fillId="0" borderId="35" xfId="0" applyNumberFormat="1" applyFont="1" applyFill="1" applyBorder="1" applyAlignment="1">
      <alignment horizontal="right"/>
    </xf>
    <xf numFmtId="4" fontId="8" fillId="0" borderId="35" xfId="0" applyNumberFormat="1" applyFont="1" applyFill="1" applyBorder="1" applyAlignment="1">
      <alignment horizontal="right"/>
    </xf>
    <xf numFmtId="0" fontId="1" fillId="0" borderId="0" xfId="0" applyFont="1" applyFill="1" applyBorder="1" applyAlignment="1">
      <alignment horizontal="center"/>
    </xf>
    <xf numFmtId="0" fontId="1" fillId="0" borderId="0" xfId="0" applyFont="1" applyFill="1" applyBorder="1" applyAlignment="1">
      <alignment horizontal="right"/>
    </xf>
    <xf numFmtId="0" fontId="8" fillId="0" borderId="0" xfId="0" applyFont="1" applyFill="1" applyAlignment="1">
      <alignment vertical="top" wrapText="1"/>
    </xf>
    <xf numFmtId="0" fontId="8" fillId="0" borderId="0" xfId="0" applyFont="1" applyFill="1" applyAlignment="1">
      <alignment horizontal="center"/>
    </xf>
    <xf numFmtId="0" fontId="1" fillId="0" borderId="0" xfId="0" applyFont="1" applyFill="1" applyAlignment="1">
      <alignment horizontal="left" vertical="top" wrapText="1"/>
    </xf>
    <xf numFmtId="178" fontId="1" fillId="0" borderId="0" xfId="0" applyNumberFormat="1" applyFont="1" applyFill="1" applyAlignment="1">
      <alignment horizontal="center"/>
    </xf>
    <xf numFmtId="0" fontId="8" fillId="0" borderId="0" xfId="0" applyFont="1" applyFill="1" applyBorder="1" applyAlignment="1">
      <alignment vertical="top" wrapText="1"/>
    </xf>
    <xf numFmtId="2" fontId="8" fillId="0" borderId="0" xfId="0" applyNumberFormat="1" applyFont="1" applyFill="1" applyBorder="1" applyAlignment="1">
      <alignment horizontal="right"/>
    </xf>
    <xf numFmtId="2" fontId="1" fillId="0" borderId="0" xfId="0" applyNumberFormat="1" applyFont="1" applyFill="1" applyAlignment="1">
      <alignment horizontal="right"/>
    </xf>
    <xf numFmtId="2" fontId="1" fillId="0" borderId="0" xfId="0" applyNumberFormat="1" applyFont="1" applyFill="1" applyAlignment="1">
      <alignment horizontal="right" vertical="top"/>
    </xf>
    <xf numFmtId="2" fontId="1" fillId="0" borderId="0" xfId="60" applyNumberFormat="1" applyFont="1" applyFill="1" applyBorder="1" applyAlignment="1" applyProtection="1">
      <alignment horizontal="right" vertical="top"/>
      <protection/>
    </xf>
    <xf numFmtId="4" fontId="1" fillId="0" borderId="0" xfId="60" applyNumberFormat="1" applyFont="1" applyFill="1" applyBorder="1" applyAlignment="1" applyProtection="1">
      <alignment horizontal="right" vertical="top"/>
      <protection/>
    </xf>
    <xf numFmtId="4" fontId="8" fillId="0" borderId="35" xfId="0" applyNumberFormat="1" applyFont="1" applyFill="1" applyBorder="1" applyAlignment="1">
      <alignment horizontal="right" vertical="top"/>
    </xf>
    <xf numFmtId="0" fontId="8" fillId="0" borderId="0" xfId="0" applyFont="1" applyFill="1" applyAlignment="1">
      <alignment vertical="top"/>
    </xf>
    <xf numFmtId="181" fontId="1" fillId="0" borderId="0" xfId="0" applyNumberFormat="1" applyFont="1" applyFill="1" applyAlignment="1">
      <alignment horizontal="center" vertical="top"/>
    </xf>
    <xf numFmtId="0" fontId="1" fillId="0" borderId="35" xfId="0" applyFont="1" applyFill="1" applyBorder="1" applyAlignment="1">
      <alignment horizontal="center" vertical="top"/>
    </xf>
    <xf numFmtId="4" fontId="1" fillId="0" borderId="35" xfId="0" applyNumberFormat="1" applyFont="1" applyFill="1" applyBorder="1" applyAlignment="1">
      <alignment horizontal="right" vertical="top"/>
    </xf>
    <xf numFmtId="0" fontId="1" fillId="0" borderId="36" xfId="0" applyFont="1" applyBorder="1" applyAlignment="1">
      <alignment horizontal="center" wrapText="1"/>
    </xf>
    <xf numFmtId="4" fontId="8" fillId="0" borderId="34" xfId="0" applyNumberFormat="1" applyFont="1" applyBorder="1" applyAlignment="1">
      <alignment horizontal="right"/>
    </xf>
    <xf numFmtId="0" fontId="1" fillId="0" borderId="36" xfId="0" applyFont="1" applyBorder="1" applyAlignment="1">
      <alignment horizontal="right" wrapText="1"/>
    </xf>
    <xf numFmtId="0" fontId="8" fillId="0" borderId="34" xfId="0" applyFont="1" applyBorder="1" applyAlignment="1">
      <alignment wrapText="1"/>
    </xf>
    <xf numFmtId="0" fontId="11" fillId="0" borderId="0" xfId="0" applyFont="1" applyAlignment="1">
      <alignment horizontal="center" wrapText="1"/>
    </xf>
    <xf numFmtId="0" fontId="11" fillId="0" borderId="0" xfId="0" applyFont="1" applyAlignment="1">
      <alignment horizontal="center"/>
    </xf>
    <xf numFmtId="0" fontId="3" fillId="0" borderId="10" xfId="0" applyFont="1" applyBorder="1" applyAlignment="1">
      <alignment horizontal="left" vertical="top"/>
    </xf>
    <xf numFmtId="0" fontId="4" fillId="0" borderId="10" xfId="0" applyFont="1" applyBorder="1" applyAlignment="1">
      <alignment horizontal="right" vertical="top" wrapText="1"/>
    </xf>
    <xf numFmtId="4" fontId="7" fillId="0" borderId="0" xfId="0" applyNumberFormat="1" applyFont="1" applyFill="1" applyBorder="1" applyAlignment="1">
      <alignment horizontal="justify" vertical="top" wrapText="1"/>
    </xf>
    <xf numFmtId="0" fontId="7" fillId="0" borderId="0" xfId="0" applyFont="1" applyFill="1" applyAlignment="1">
      <alignment vertical="top"/>
    </xf>
    <xf numFmtId="0" fontId="1" fillId="0" borderId="0" xfId="0" applyFont="1" applyFill="1" applyAlignment="1">
      <alignment vertical="top"/>
    </xf>
    <xf numFmtId="0" fontId="1" fillId="0" borderId="0" xfId="0" applyFont="1" applyBorder="1" applyAlignment="1">
      <alignment vertical="top" wrapText="1"/>
    </xf>
    <xf numFmtId="0" fontId="1" fillId="0" borderId="0" xfId="0" applyFont="1" applyAlignment="1">
      <alignment vertical="top" wrapText="1"/>
    </xf>
    <xf numFmtId="0" fontId="58" fillId="0" borderId="0" xfId="0" applyFont="1" applyFill="1" applyBorder="1" applyAlignment="1">
      <alignment horizontal="left" vertical="distributed" wrapText="1"/>
    </xf>
    <xf numFmtId="0" fontId="58" fillId="0" borderId="0" xfId="0" applyFont="1" applyFill="1" applyBorder="1" applyAlignment="1">
      <alignment horizontal="left" vertical="top" wrapText="1"/>
    </xf>
    <xf numFmtId="0" fontId="58" fillId="0" borderId="0" xfId="0" applyFont="1" applyFill="1" applyBorder="1" applyAlignment="1">
      <alignment horizontal="left" wrapText="1"/>
    </xf>
    <xf numFmtId="0" fontId="8" fillId="0" borderId="0" xfId="0" applyFont="1" applyFill="1" applyBorder="1" applyAlignment="1">
      <alignment horizontal="left" vertical="top"/>
    </xf>
    <xf numFmtId="0" fontId="8" fillId="0" borderId="0" xfId="0" applyFont="1" applyBorder="1" applyAlignment="1">
      <alignment horizontal="left" vertical="top"/>
    </xf>
    <xf numFmtId="0" fontId="1" fillId="0" borderId="0" xfId="0" applyFont="1" applyFill="1" applyBorder="1" applyAlignment="1">
      <alignment horizontal="left" vertical="top"/>
    </xf>
    <xf numFmtId="0" fontId="3" fillId="0" borderId="10" xfId="0" applyFont="1" applyFill="1" applyBorder="1" applyAlignment="1">
      <alignment horizontal="left" vertical="center"/>
    </xf>
    <xf numFmtId="0" fontId="4" fillId="0" borderId="10" xfId="0" applyFont="1" applyFill="1" applyBorder="1" applyAlignment="1">
      <alignment horizontal="right" vertical="top" wrapText="1"/>
    </xf>
    <xf numFmtId="0" fontId="19" fillId="0" borderId="0" xfId="0" applyFont="1" applyFill="1" applyBorder="1" applyAlignment="1">
      <alignment horizontal="left" vertical="top" shrinkToFit="1"/>
    </xf>
    <xf numFmtId="0" fontId="3" fillId="0" borderId="1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 fillId="0" borderId="0" xfId="0" applyFont="1" applyFill="1" applyBorder="1" applyAlignment="1">
      <alignment vertical="center"/>
    </xf>
    <xf numFmtId="0" fontId="10" fillId="0" borderId="0" xfId="0" applyFont="1" applyFill="1" applyBorder="1" applyAlignment="1">
      <alignment horizontal="center" vertical="top"/>
    </xf>
    <xf numFmtId="0" fontId="1" fillId="0" borderId="0" xfId="0" applyFont="1" applyAlignment="1">
      <alignment horizontal="center" vertical="top"/>
    </xf>
    <xf numFmtId="0" fontId="8" fillId="0" borderId="35" xfId="0" applyNumberFormat="1" applyFont="1" applyFill="1" applyBorder="1" applyAlignment="1">
      <alignment vertical="top" wrapText="1"/>
    </xf>
    <xf numFmtId="0" fontId="8" fillId="0" borderId="35" xfId="0" applyNumberFormat="1" applyFont="1" applyFill="1" applyBorder="1" applyAlignment="1">
      <alignment/>
    </xf>
    <xf numFmtId="0" fontId="8" fillId="0" borderId="35" xfId="0" applyFont="1" applyFill="1" applyBorder="1" applyAlignment="1">
      <alignment vertical="top" wrapText="1"/>
    </xf>
    <xf numFmtId="0" fontId="1" fillId="0" borderId="35" xfId="0" applyFont="1" applyFill="1" applyBorder="1" applyAlignment="1">
      <alignment vertical="top"/>
    </xf>
    <xf numFmtId="0" fontId="4" fillId="0" borderId="11" xfId="0" applyFont="1" applyFill="1" applyBorder="1" applyAlignment="1">
      <alignment horizontal="left" vertical="center" wrapText="1"/>
    </xf>
    <xf numFmtId="0" fontId="1" fillId="0" borderId="11" xfId="0" applyFont="1" applyFill="1" applyBorder="1" applyAlignment="1">
      <alignment vertical="center"/>
    </xf>
    <xf numFmtId="0" fontId="1" fillId="36" borderId="0" xfId="0" applyFont="1" applyFill="1" applyAlignment="1">
      <alignment horizontal="center" vertical="top"/>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Explanatory Text" xfId="34"/>
    <cellStyle name="Izhod" xfId="35"/>
    <cellStyle name="Naslov" xfId="36"/>
    <cellStyle name="Naslov 1" xfId="37"/>
    <cellStyle name="Naslov 2" xfId="38"/>
    <cellStyle name="Naslov 3" xfId="39"/>
    <cellStyle name="Naslov 4" xfId="40"/>
    <cellStyle name="Navadno 2" xfId="41"/>
    <cellStyle name="Navadno_PRAZ" xfId="42"/>
    <cellStyle name="Nevtralno"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D320"/>
      <rgbColor rgb="00FF00FF"/>
      <rgbColor rgb="0000FFFF"/>
      <rgbColor rgb="00800000"/>
      <rgbColor rgb="00008000"/>
      <rgbColor rgb="00000080"/>
      <rgbColor rgb="00808000"/>
      <rgbColor rgb="00800080"/>
      <rgbColor rgb="00008080"/>
      <rgbColor rgb="00B2B2B2"/>
      <rgbColor rgb="00808080"/>
      <rgbColor rgb="009999FF"/>
      <rgbColor rgb="00993366"/>
      <rgbColor rgb="00FDEADA"/>
      <rgbColor rgb="00DBEEF4"/>
      <rgbColor rgb="00660066"/>
      <rgbColor rgb="00FF8080"/>
      <rgbColor rgb="000066CC"/>
      <rgbColor rgb="00FFCCFF"/>
      <rgbColor rgb="00000080"/>
      <rgbColor rgb="00FF00FF"/>
      <rgbColor rgb="00CCFF66"/>
      <rgbColor rgb="0000FFFF"/>
      <rgbColor rgb="00800080"/>
      <rgbColor rgb="00800000"/>
      <rgbColor rgb="00008080"/>
      <rgbColor rgb="000000FF"/>
      <rgbColor rgb="0000CCFF"/>
      <rgbColor rgb="00CCFFFF"/>
      <rgbColor rgb="00CCFF99"/>
      <rgbColor rgb="00FFFF99"/>
      <rgbColor rgb="0083CAFF"/>
      <rgbColor rgb="00FF99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E58"/>
  <sheetViews>
    <sheetView view="pageBreakPreview" zoomScale="120" zoomScaleSheetLayoutView="120" workbookViewId="0" topLeftCell="A1">
      <selection activeCell="E10" sqref="E10"/>
    </sheetView>
  </sheetViews>
  <sheetFormatPr defaultColWidth="9.00390625" defaultRowHeight="12.75"/>
  <cols>
    <col min="1" max="1" width="3.00390625" style="5" customWidth="1"/>
    <col min="2" max="2" width="5.75390625" style="36" customWidth="1"/>
    <col min="3" max="3" width="39.25390625" style="5" customWidth="1"/>
    <col min="4" max="4" width="14.125" style="5" customWidth="1"/>
    <col min="5" max="5" width="22.125" style="5" customWidth="1"/>
    <col min="6" max="7" width="15.25390625" style="5" customWidth="1"/>
    <col min="8" max="16384" width="9.00390625" style="5" customWidth="1"/>
  </cols>
  <sheetData>
    <row r="1" ht="12.75">
      <c r="C1" s="38" t="s">
        <v>0</v>
      </c>
    </row>
    <row r="2" spans="1:5" ht="12.75">
      <c r="A2" s="39"/>
      <c r="B2" s="40"/>
      <c r="C2" s="500"/>
      <c r="D2" s="501"/>
      <c r="E2" s="501"/>
    </row>
    <row r="3" spans="3:5" ht="13.5" thickBot="1">
      <c r="C3" s="41"/>
      <c r="E3" s="42" t="s">
        <v>216</v>
      </c>
    </row>
    <row r="4" spans="2:5" ht="12.75">
      <c r="B4" s="43" t="s">
        <v>751</v>
      </c>
      <c r="C4" s="44" t="s">
        <v>1</v>
      </c>
      <c r="D4" s="45"/>
      <c r="E4" s="46">
        <f>E20</f>
        <v>0</v>
      </c>
    </row>
    <row r="5" spans="2:5" ht="12.75">
      <c r="B5" s="47" t="s">
        <v>752</v>
      </c>
      <c r="C5" s="48" t="s">
        <v>13</v>
      </c>
      <c r="D5" s="49"/>
      <c r="E5" s="50">
        <f>E30</f>
        <v>0</v>
      </c>
    </row>
    <row r="6" spans="2:5" ht="12.75">
      <c r="B6" s="47" t="s">
        <v>753</v>
      </c>
      <c r="C6" s="48" t="s">
        <v>26</v>
      </c>
      <c r="D6" s="49"/>
      <c r="E6" s="50">
        <f>E40</f>
        <v>0</v>
      </c>
    </row>
    <row r="7" spans="2:5" ht="12.75">
      <c r="B7" s="47" t="s">
        <v>754</v>
      </c>
      <c r="C7" s="48" t="s">
        <v>37</v>
      </c>
      <c r="D7" s="49"/>
      <c r="E7" s="50">
        <f>E50</f>
        <v>0</v>
      </c>
    </row>
    <row r="8" spans="2:5" ht="12.75">
      <c r="B8" s="47" t="s">
        <v>755</v>
      </c>
      <c r="C8" s="48" t="s">
        <v>52</v>
      </c>
      <c r="D8" s="49"/>
      <c r="E8" s="50">
        <f>E58</f>
        <v>0</v>
      </c>
    </row>
    <row r="9" spans="2:5" ht="12.75">
      <c r="B9" s="47" t="s">
        <v>787</v>
      </c>
      <c r="C9" s="48" t="s">
        <v>1017</v>
      </c>
      <c r="D9" s="49"/>
      <c r="E9" s="50">
        <f>(SUM(E4:E8))*0.1</f>
        <v>0</v>
      </c>
    </row>
    <row r="10" spans="1:5" ht="13.5" thickBot="1">
      <c r="A10" s="51"/>
      <c r="B10" s="52"/>
      <c r="C10" s="53" t="s">
        <v>74</v>
      </c>
      <c r="D10" s="54"/>
      <c r="E10" s="55">
        <f>SUM(E4:E9)</f>
        <v>0</v>
      </c>
    </row>
    <row r="11" spans="1:5" ht="12.75">
      <c r="A11" s="51"/>
      <c r="B11" s="56"/>
      <c r="C11" s="57" t="s">
        <v>60</v>
      </c>
      <c r="D11" s="57"/>
      <c r="E11" s="58">
        <f>E10*0.22</f>
        <v>0</v>
      </c>
    </row>
    <row r="12" spans="1:5" ht="13.5" thickBot="1">
      <c r="A12" s="51"/>
      <c r="B12" s="59"/>
      <c r="C12" s="60" t="s">
        <v>338</v>
      </c>
      <c r="D12" s="61"/>
      <c r="E12" s="62">
        <f>E10+E11</f>
        <v>0</v>
      </c>
    </row>
    <row r="13" spans="1:5" ht="12.75">
      <c r="A13" s="51"/>
      <c r="B13" s="63"/>
      <c r="C13" s="57"/>
      <c r="D13" s="51"/>
      <c r="E13" s="64"/>
    </row>
    <row r="14" spans="2:5" ht="12.75">
      <c r="B14" s="65" t="s">
        <v>217</v>
      </c>
      <c r="C14" s="66" t="s">
        <v>1</v>
      </c>
      <c r="D14" s="67"/>
      <c r="E14" s="68" t="s">
        <v>216</v>
      </c>
    </row>
    <row r="15" spans="2:5" ht="12.75">
      <c r="B15" s="63" t="s">
        <v>2</v>
      </c>
      <c r="C15" s="69" t="s">
        <v>3</v>
      </c>
      <c r="D15" s="70"/>
      <c r="E15" s="71">
        <f>'A.1'!F18</f>
        <v>0</v>
      </c>
    </row>
    <row r="16" spans="2:5" ht="12.75">
      <c r="B16" s="72" t="s">
        <v>4</v>
      </c>
      <c r="C16" s="73" t="s">
        <v>5</v>
      </c>
      <c r="D16" s="74"/>
      <c r="E16" s="71">
        <f>'A.2'!F18</f>
        <v>0</v>
      </c>
    </row>
    <row r="17" spans="2:5" ht="12.75">
      <c r="B17" s="72" t="s">
        <v>6</v>
      </c>
      <c r="C17" s="73" t="s">
        <v>7</v>
      </c>
      <c r="D17" s="74"/>
      <c r="E17" s="71">
        <f>'A.3'!F38</f>
        <v>0</v>
      </c>
    </row>
    <row r="18" spans="2:5" ht="12.75">
      <c r="B18" s="72" t="s">
        <v>8</v>
      </c>
      <c r="C18" s="73" t="s">
        <v>9</v>
      </c>
      <c r="D18" s="74"/>
      <c r="E18" s="71">
        <f>'A.4'!F34</f>
        <v>0</v>
      </c>
    </row>
    <row r="19" spans="2:5" ht="12.75">
      <c r="B19" s="75" t="s">
        <v>10</v>
      </c>
      <c r="C19" s="69" t="s">
        <v>11</v>
      </c>
      <c r="D19" s="76"/>
      <c r="E19" s="77">
        <f>'A.5'!F28</f>
        <v>0</v>
      </c>
    </row>
    <row r="20" spans="2:5" ht="12.75">
      <c r="B20" s="78"/>
      <c r="C20" s="79" t="s">
        <v>215</v>
      </c>
      <c r="D20" s="80"/>
      <c r="E20" s="81">
        <f>SUM(E15:E19)</f>
        <v>0</v>
      </c>
    </row>
    <row r="21" spans="2:5" ht="12.75">
      <c r="B21" s="75"/>
      <c r="C21" s="69"/>
      <c r="D21" s="76"/>
      <c r="E21" s="82"/>
    </row>
    <row r="22" spans="2:5" ht="12.75">
      <c r="B22" s="65" t="s">
        <v>218</v>
      </c>
      <c r="C22" s="66" t="s">
        <v>13</v>
      </c>
      <c r="D22" s="67"/>
      <c r="E22" s="68" t="s">
        <v>216</v>
      </c>
    </row>
    <row r="23" spans="2:5" ht="12.75">
      <c r="B23" s="75" t="s">
        <v>14</v>
      </c>
      <c r="C23" s="69" t="s">
        <v>15</v>
      </c>
      <c r="D23" s="76"/>
      <c r="E23" s="83">
        <f>'B.1'!F30</f>
        <v>0</v>
      </c>
    </row>
    <row r="24" spans="2:5" ht="12.75">
      <c r="B24" s="75" t="s">
        <v>16</v>
      </c>
      <c r="C24" s="69" t="s">
        <v>259</v>
      </c>
      <c r="D24" s="76"/>
      <c r="E24" s="84">
        <f>'B.2'!F14</f>
        <v>0</v>
      </c>
    </row>
    <row r="25" spans="2:5" ht="12.75">
      <c r="B25" s="75" t="s">
        <v>17</v>
      </c>
      <c r="C25" s="69" t="s">
        <v>19</v>
      </c>
      <c r="D25" s="76"/>
      <c r="E25" s="84">
        <f>'B.3'!F12</f>
        <v>0</v>
      </c>
    </row>
    <row r="26" spans="2:5" ht="12.75">
      <c r="B26" s="75" t="s">
        <v>18</v>
      </c>
      <c r="C26" s="69" t="s">
        <v>21</v>
      </c>
      <c r="D26" s="76"/>
      <c r="E26" s="84">
        <f>'B.4'!F71</f>
        <v>0</v>
      </c>
    </row>
    <row r="27" spans="2:5" ht="12.75">
      <c r="B27" s="75" t="s">
        <v>20</v>
      </c>
      <c r="C27" s="69" t="s">
        <v>808</v>
      </c>
      <c r="D27" s="76"/>
      <c r="E27" s="84">
        <f>'B.5'!F20</f>
        <v>0</v>
      </c>
    </row>
    <row r="28" spans="2:5" ht="12.75">
      <c r="B28" s="75" t="s">
        <v>22</v>
      </c>
      <c r="C28" s="69" t="s">
        <v>24</v>
      </c>
      <c r="D28" s="76"/>
      <c r="E28" s="84">
        <f>'B.6'!F18</f>
        <v>0</v>
      </c>
    </row>
    <row r="29" spans="2:5" ht="12.75">
      <c r="B29" s="75" t="s">
        <v>23</v>
      </c>
      <c r="C29" s="69" t="s">
        <v>25</v>
      </c>
      <c r="D29" s="76"/>
      <c r="E29" s="83">
        <f>'B.7'!F26</f>
        <v>0</v>
      </c>
    </row>
    <row r="30" spans="2:5" ht="12.75">
      <c r="B30" s="78"/>
      <c r="C30" s="79" t="s">
        <v>220</v>
      </c>
      <c r="D30" s="80"/>
      <c r="E30" s="85">
        <f>SUM(E23:E29)</f>
        <v>0</v>
      </c>
    </row>
    <row r="31" spans="2:5" ht="12.75">
      <c r="B31" s="86"/>
      <c r="C31" s="87"/>
      <c r="D31" s="88"/>
      <c r="E31" s="89"/>
    </row>
    <row r="32" spans="2:5" ht="12.75">
      <c r="B32" s="90" t="s">
        <v>219</v>
      </c>
      <c r="C32" s="48" t="s">
        <v>26</v>
      </c>
      <c r="D32" s="91"/>
      <c r="E32" s="42" t="s">
        <v>216</v>
      </c>
    </row>
    <row r="33" spans="2:5" ht="12.75">
      <c r="B33" s="92" t="s">
        <v>27</v>
      </c>
      <c r="C33" s="93" t="s">
        <v>28</v>
      </c>
      <c r="D33" s="94"/>
      <c r="E33" s="95">
        <f>C_ZU!F5</f>
        <v>0</v>
      </c>
    </row>
    <row r="34" spans="2:5" ht="12.75">
      <c r="B34" s="63" t="s">
        <v>29</v>
      </c>
      <c r="C34" s="69" t="s">
        <v>5</v>
      </c>
      <c r="D34" s="88"/>
      <c r="E34" s="77">
        <f>C_ZU!F6</f>
        <v>0</v>
      </c>
    </row>
    <row r="35" spans="2:5" ht="12.75">
      <c r="B35" s="63" t="s">
        <v>30</v>
      </c>
      <c r="C35" s="69" t="s">
        <v>31</v>
      </c>
      <c r="D35" s="88"/>
      <c r="E35" s="77">
        <f>C_ZU!F7</f>
        <v>0</v>
      </c>
    </row>
    <row r="36" spans="2:5" ht="12.75">
      <c r="B36" s="63" t="s">
        <v>32</v>
      </c>
      <c r="C36" s="69" t="s">
        <v>12</v>
      </c>
      <c r="D36" s="88"/>
      <c r="E36" s="77">
        <f>C_ZU!F8</f>
        <v>0</v>
      </c>
    </row>
    <row r="37" spans="2:5" ht="12.75">
      <c r="B37" s="63" t="s">
        <v>33</v>
      </c>
      <c r="C37" s="69" t="s">
        <v>130</v>
      </c>
      <c r="D37" s="88"/>
      <c r="E37" s="77">
        <f>C_ZU!F9</f>
        <v>0</v>
      </c>
    </row>
    <row r="38" spans="2:5" ht="12.75">
      <c r="B38" s="63" t="s">
        <v>34</v>
      </c>
      <c r="C38" s="69" t="s">
        <v>809</v>
      </c>
      <c r="D38" s="88"/>
      <c r="E38" s="77">
        <f>C_ZU!F10</f>
        <v>0</v>
      </c>
    </row>
    <row r="39" spans="2:5" ht="12.75">
      <c r="B39" s="63" t="s">
        <v>35</v>
      </c>
      <c r="C39" s="69" t="s">
        <v>36</v>
      </c>
      <c r="D39" s="88"/>
      <c r="E39" s="77">
        <f>C_ZU!F11</f>
        <v>0</v>
      </c>
    </row>
    <row r="40" spans="2:5" ht="12.75">
      <c r="B40" s="96"/>
      <c r="C40" s="79" t="s">
        <v>221</v>
      </c>
      <c r="D40" s="80"/>
      <c r="E40" s="81">
        <f>SUM(E33:E39)</f>
        <v>0</v>
      </c>
    </row>
    <row r="41" spans="2:5" ht="12.75">
      <c r="B41" s="63"/>
      <c r="C41" s="87"/>
      <c r="D41" s="88"/>
      <c r="E41" s="89"/>
    </row>
    <row r="42" spans="2:5" ht="12.75">
      <c r="B42" s="65" t="s">
        <v>222</v>
      </c>
      <c r="C42" s="66" t="s">
        <v>37</v>
      </c>
      <c r="D42" s="97"/>
      <c r="E42" s="98" t="s">
        <v>216</v>
      </c>
    </row>
    <row r="43" spans="2:5" ht="12.75">
      <c r="B43" s="63" t="s">
        <v>38</v>
      </c>
      <c r="C43" s="69" t="s">
        <v>39</v>
      </c>
      <c r="D43" s="88"/>
      <c r="E43" s="77">
        <f>'D_E.I.'!F6</f>
        <v>0</v>
      </c>
    </row>
    <row r="44" spans="2:5" ht="12.75">
      <c r="B44" s="63" t="s">
        <v>40</v>
      </c>
      <c r="C44" s="69" t="s">
        <v>41</v>
      </c>
      <c r="D44" s="88"/>
      <c r="E44" s="77">
        <f>'D_E.I.'!F7</f>
        <v>0</v>
      </c>
    </row>
    <row r="45" spans="2:5" ht="12.75">
      <c r="B45" s="63" t="s">
        <v>42</v>
      </c>
      <c r="C45" s="69" t="s">
        <v>43</v>
      </c>
      <c r="D45" s="88"/>
      <c r="E45" s="77">
        <f>'D_E.I.'!F8</f>
        <v>0</v>
      </c>
    </row>
    <row r="46" spans="2:5" ht="12.75">
      <c r="B46" s="63" t="s">
        <v>44</v>
      </c>
      <c r="C46" s="69" t="s">
        <v>45</v>
      </c>
      <c r="D46" s="88"/>
      <c r="E46" s="77">
        <f>'D_E.I.'!F9</f>
        <v>0</v>
      </c>
    </row>
    <row r="47" spans="2:5" ht="12.75">
      <c r="B47" s="63" t="s">
        <v>46</v>
      </c>
      <c r="C47" s="69" t="s">
        <v>47</v>
      </c>
      <c r="D47" s="88"/>
      <c r="E47" s="77">
        <f>'D_E.I.'!F10</f>
        <v>0</v>
      </c>
    </row>
    <row r="48" spans="2:5" ht="12.75">
      <c r="B48" s="63" t="s">
        <v>48</v>
      </c>
      <c r="C48" s="69" t="s">
        <v>49</v>
      </c>
      <c r="D48" s="88"/>
      <c r="E48" s="77">
        <f>'D_E.I.'!F11</f>
        <v>0</v>
      </c>
    </row>
    <row r="49" spans="2:5" ht="12.75">
      <c r="B49" s="63" t="s">
        <v>50</v>
      </c>
      <c r="C49" s="69" t="s">
        <v>750</v>
      </c>
      <c r="D49" s="88"/>
      <c r="E49" s="77">
        <f>'D_E.I.'!F12</f>
        <v>0</v>
      </c>
    </row>
    <row r="50" spans="2:5" ht="12.75">
      <c r="B50" s="96"/>
      <c r="C50" s="79" t="s">
        <v>224</v>
      </c>
      <c r="D50" s="80"/>
      <c r="E50" s="81">
        <f>SUM(E43:E49)</f>
        <v>0</v>
      </c>
    </row>
    <row r="51" spans="2:5" ht="12.75">
      <c r="B51" s="63"/>
      <c r="C51" s="87"/>
      <c r="D51" s="88"/>
      <c r="E51" s="89"/>
    </row>
    <row r="52" spans="2:5" ht="12.75">
      <c r="B52" s="65" t="s">
        <v>223</v>
      </c>
      <c r="C52" s="66" t="s">
        <v>52</v>
      </c>
      <c r="D52" s="97"/>
      <c r="E52" s="98" t="s">
        <v>216</v>
      </c>
    </row>
    <row r="53" spans="2:5" ht="12.75">
      <c r="B53" s="63" t="s">
        <v>53</v>
      </c>
      <c r="C53" s="69" t="s">
        <v>54</v>
      </c>
      <c r="D53" s="88"/>
      <c r="E53" s="77">
        <f>'E_S.I.'!E201</f>
        <v>0</v>
      </c>
    </row>
    <row r="54" spans="2:5" ht="12.75">
      <c r="B54" s="63" t="s">
        <v>55</v>
      </c>
      <c r="C54" s="83" t="s">
        <v>56</v>
      </c>
      <c r="D54" s="88"/>
      <c r="E54" s="77">
        <f>'E_S.I.'!E202</f>
        <v>0</v>
      </c>
    </row>
    <row r="55" spans="2:5" ht="12.75">
      <c r="B55" s="63" t="s">
        <v>57</v>
      </c>
      <c r="C55" s="69" t="s">
        <v>208</v>
      </c>
      <c r="D55" s="88"/>
      <c r="E55" s="77">
        <f>'E_S.I.'!E203</f>
        <v>0</v>
      </c>
    </row>
    <row r="56" spans="2:5" ht="12.75">
      <c r="B56" s="63" t="s">
        <v>58</v>
      </c>
      <c r="C56" s="69" t="s">
        <v>212</v>
      </c>
      <c r="D56" s="88"/>
      <c r="E56" s="77">
        <f>'E_S.I.'!E204</f>
        <v>0</v>
      </c>
    </row>
    <row r="57" spans="2:5" ht="12.75">
      <c r="B57" s="63" t="s">
        <v>59</v>
      </c>
      <c r="C57" s="69" t="s">
        <v>481</v>
      </c>
      <c r="D57" s="88"/>
      <c r="E57" s="77">
        <f>'E_S.I.'!E205</f>
        <v>0</v>
      </c>
    </row>
    <row r="58" spans="2:5" ht="12.75">
      <c r="B58" s="96"/>
      <c r="C58" s="79" t="s">
        <v>225</v>
      </c>
      <c r="D58" s="80"/>
      <c r="E58" s="81">
        <f>SUM(E53:E57)</f>
        <v>0</v>
      </c>
    </row>
  </sheetData>
  <sheetProtection selectLockedCells="1" selectUnlockedCells="1"/>
  <mergeCells count="1">
    <mergeCell ref="C2:E2"/>
  </mergeCells>
  <printOptions/>
  <pageMargins left="0.7" right="0.7" top="0.75" bottom="0.75" header="0.3" footer="0.3"/>
  <pageSetup horizontalDpi="300" verticalDpi="300" orientation="portrait" paperSize="9" r:id="rId1"/>
  <headerFooter alignWithMargins="0">
    <oddHeader>&amp;L&amp;"Arial Nova,Običajno"&amp;8POKOPALIŠČE ČRNIČE</oddHeader>
  </headerFooter>
</worksheet>
</file>

<file path=xl/worksheets/sheet10.xml><?xml version="1.0" encoding="utf-8"?>
<worksheet xmlns="http://schemas.openxmlformats.org/spreadsheetml/2006/main" xmlns:r="http://schemas.openxmlformats.org/officeDocument/2006/relationships">
  <sheetPr>
    <tabColor indexed="45"/>
  </sheetPr>
  <dimension ref="A1:F72"/>
  <sheetViews>
    <sheetView view="pageBreakPreview" zoomScaleSheetLayoutView="100" zoomScalePageLayoutView="0" workbookViewId="0" topLeftCell="A52">
      <selection activeCell="E12" sqref="E12:E70"/>
    </sheetView>
  </sheetViews>
  <sheetFormatPr defaultColWidth="9.00390625" defaultRowHeight="12.75"/>
  <cols>
    <col min="1" max="1" width="5.75390625" style="34" customWidth="1"/>
    <col min="2" max="2" width="45.75390625" style="35" customWidth="1"/>
    <col min="3" max="3" width="5.75390625" style="36" customWidth="1"/>
    <col min="4" max="4" width="8.75390625" style="36" customWidth="1"/>
    <col min="5" max="5" width="10.75390625" style="37" customWidth="1"/>
    <col min="6" max="6" width="11.75390625" style="34" customWidth="1"/>
    <col min="7" max="16384" width="9.125" style="5" customWidth="1"/>
  </cols>
  <sheetData>
    <row r="1" spans="1:6" ht="12.75">
      <c r="A1" s="1"/>
      <c r="B1" s="2"/>
      <c r="C1" s="3"/>
      <c r="D1" s="3"/>
      <c r="E1" s="4"/>
      <c r="F1" s="1"/>
    </row>
    <row r="2" spans="1:6" ht="12.75">
      <c r="A2" s="502" t="s">
        <v>0</v>
      </c>
      <c r="B2" s="502"/>
      <c r="C2" s="503" t="s">
        <v>216</v>
      </c>
      <c r="D2" s="503"/>
      <c r="E2" s="503"/>
      <c r="F2" s="503"/>
    </row>
    <row r="3" spans="1:6" ht="12.75">
      <c r="A3" s="6" t="s">
        <v>61</v>
      </c>
      <c r="B3" s="7" t="s">
        <v>62</v>
      </c>
      <c r="C3" s="8" t="s">
        <v>143</v>
      </c>
      <c r="D3" s="9" t="s">
        <v>63</v>
      </c>
      <c r="E3" s="10" t="s">
        <v>226</v>
      </c>
      <c r="F3" s="11" t="s">
        <v>227</v>
      </c>
    </row>
    <row r="4" spans="1:6" ht="12.75">
      <c r="A4" s="12"/>
      <c r="B4" s="13"/>
      <c r="C4" s="14"/>
      <c r="D4" s="15"/>
      <c r="E4" s="16"/>
      <c r="F4" s="17"/>
    </row>
    <row r="5" spans="1:6" ht="12.75">
      <c r="A5" s="18" t="s">
        <v>95</v>
      </c>
      <c r="B5" s="19" t="s">
        <v>101</v>
      </c>
      <c r="C5" s="139"/>
      <c r="D5" s="140"/>
      <c r="E5" s="141"/>
      <c r="F5" s="141"/>
    </row>
    <row r="6" spans="1:6" ht="12.75">
      <c r="A6" s="103"/>
      <c r="B6" s="24"/>
      <c r="C6" s="25"/>
      <c r="D6" s="25"/>
      <c r="E6" s="103"/>
      <c r="F6" s="103"/>
    </row>
    <row r="7" spans="1:6" ht="12.75">
      <c r="A7" s="23" t="s">
        <v>97</v>
      </c>
      <c r="B7" s="144" t="s">
        <v>103</v>
      </c>
      <c r="C7" s="122"/>
      <c r="D7" s="145"/>
      <c r="E7" s="146"/>
      <c r="F7" s="146"/>
    </row>
    <row r="8" spans="1:6" ht="51.75" customHeight="1">
      <c r="A8" s="147"/>
      <c r="B8" s="27" t="s">
        <v>268</v>
      </c>
      <c r="C8" s="25"/>
      <c r="D8" s="145"/>
      <c r="E8" s="146"/>
      <c r="F8" s="146"/>
    </row>
    <row r="9" spans="1:6" ht="15" customHeight="1">
      <c r="A9" s="147"/>
      <c r="B9" s="27" t="s">
        <v>264</v>
      </c>
      <c r="C9" s="122"/>
      <c r="D9" s="145"/>
      <c r="E9" s="146"/>
      <c r="F9" s="146"/>
    </row>
    <row r="10" spans="1:6" ht="15" customHeight="1">
      <c r="A10" s="147"/>
      <c r="B10" s="27" t="s">
        <v>104</v>
      </c>
      <c r="C10" s="122"/>
      <c r="D10" s="145"/>
      <c r="E10" s="146"/>
      <c r="F10" s="146"/>
    </row>
    <row r="11" spans="1:6" ht="15" customHeight="1">
      <c r="A11" s="147"/>
      <c r="B11" s="27" t="s">
        <v>265</v>
      </c>
      <c r="C11" s="122"/>
      <c r="D11" s="145"/>
      <c r="E11" s="146"/>
      <c r="F11" s="146"/>
    </row>
    <row r="12" spans="1:6" ht="77.25" customHeight="1">
      <c r="A12" s="147"/>
      <c r="B12" s="27" t="s">
        <v>266</v>
      </c>
      <c r="C12" s="122" t="s">
        <v>85</v>
      </c>
      <c r="D12" s="145">
        <v>1</v>
      </c>
      <c r="E12" s="123"/>
      <c r="F12" s="123">
        <f>E12*D12</f>
        <v>0</v>
      </c>
    </row>
    <row r="13" spans="1:6" ht="12.75">
      <c r="A13" s="147"/>
      <c r="B13" s="27"/>
      <c r="C13" s="122"/>
      <c r="D13" s="145"/>
      <c r="E13" s="123"/>
      <c r="F13" s="123"/>
    </row>
    <row r="14" spans="1:6" ht="12.75">
      <c r="A14" s="23" t="s">
        <v>98</v>
      </c>
      <c r="B14" s="27" t="s">
        <v>267</v>
      </c>
      <c r="C14" s="122"/>
      <c r="D14" s="145"/>
      <c r="E14" s="123"/>
      <c r="F14" s="123"/>
    </row>
    <row r="15" spans="1:6" ht="25.5" customHeight="1">
      <c r="A15" s="147"/>
      <c r="B15" s="27" t="s">
        <v>269</v>
      </c>
      <c r="C15" s="25"/>
      <c r="D15" s="145"/>
      <c r="E15" s="123"/>
      <c r="F15" s="123"/>
    </row>
    <row r="16" spans="1:6" ht="15.75" customHeight="1">
      <c r="A16" s="147"/>
      <c r="B16" s="27" t="s">
        <v>107</v>
      </c>
      <c r="C16" s="122"/>
      <c r="D16" s="145"/>
      <c r="E16" s="123"/>
      <c r="F16" s="123"/>
    </row>
    <row r="17" spans="1:6" ht="14.25" customHeight="1">
      <c r="A17" s="147"/>
      <c r="B17" s="27" t="s">
        <v>104</v>
      </c>
      <c r="C17" s="122"/>
      <c r="D17" s="145"/>
      <c r="E17" s="123"/>
      <c r="F17" s="123"/>
    </row>
    <row r="18" spans="1:6" ht="12.75">
      <c r="A18" s="147"/>
      <c r="B18" s="27" t="s">
        <v>105</v>
      </c>
      <c r="C18" s="122"/>
      <c r="D18" s="145"/>
      <c r="E18" s="123"/>
      <c r="F18" s="123"/>
    </row>
    <row r="19" spans="1:6" ht="76.5" customHeight="1">
      <c r="A19" s="147"/>
      <c r="B19" s="27" t="s">
        <v>266</v>
      </c>
      <c r="C19" s="122" t="s">
        <v>85</v>
      </c>
      <c r="D19" s="145">
        <v>1</v>
      </c>
      <c r="E19" s="123"/>
      <c r="F19" s="123">
        <f>E19*D19</f>
        <v>0</v>
      </c>
    </row>
    <row r="20" spans="1:6" ht="12.75">
      <c r="A20" s="147"/>
      <c r="B20" s="27"/>
      <c r="C20" s="122"/>
      <c r="D20" s="145"/>
      <c r="E20" s="123"/>
      <c r="F20" s="123"/>
    </row>
    <row r="21" spans="1:6" ht="12.75">
      <c r="A21" s="23" t="s">
        <v>99</v>
      </c>
      <c r="B21" s="27" t="s">
        <v>270</v>
      </c>
      <c r="C21" s="122"/>
      <c r="D21" s="145"/>
      <c r="E21" s="123"/>
      <c r="F21" s="123"/>
    </row>
    <row r="22" spans="1:6" ht="28.5" customHeight="1">
      <c r="A22" s="147"/>
      <c r="B22" s="27" t="s">
        <v>271</v>
      </c>
      <c r="C22" s="25"/>
      <c r="D22" s="145"/>
      <c r="E22" s="123"/>
      <c r="F22" s="123"/>
    </row>
    <row r="23" spans="1:6" ht="12.75" customHeight="1">
      <c r="A23" s="147"/>
      <c r="B23" s="27" t="s">
        <v>272</v>
      </c>
      <c r="C23" s="122"/>
      <c r="D23" s="145"/>
      <c r="E23" s="123"/>
      <c r="F23" s="123"/>
    </row>
    <row r="24" spans="1:6" ht="12.75">
      <c r="A24" s="147"/>
      <c r="B24" s="27" t="s">
        <v>104</v>
      </c>
      <c r="C24" s="122"/>
      <c r="D24" s="145"/>
      <c r="E24" s="123"/>
      <c r="F24" s="123"/>
    </row>
    <row r="25" spans="1:6" ht="12.75">
      <c r="A25" s="147"/>
      <c r="B25" s="27" t="s">
        <v>265</v>
      </c>
      <c r="C25" s="122"/>
      <c r="D25" s="145"/>
      <c r="E25" s="123"/>
      <c r="F25" s="123"/>
    </row>
    <row r="26" spans="1:6" ht="77.25" customHeight="1">
      <c r="A26" s="147"/>
      <c r="B26" s="27" t="s">
        <v>266</v>
      </c>
      <c r="C26" s="122" t="s">
        <v>85</v>
      </c>
      <c r="D26" s="145">
        <v>1</v>
      </c>
      <c r="E26" s="123"/>
      <c r="F26" s="123">
        <f>E26*D26</f>
        <v>0</v>
      </c>
    </row>
    <row r="27" spans="1:6" ht="12.75">
      <c r="A27" s="147"/>
      <c r="B27" s="27"/>
      <c r="C27" s="122"/>
      <c r="D27" s="145"/>
      <c r="E27" s="123"/>
      <c r="F27" s="123"/>
    </row>
    <row r="28" spans="1:6" ht="12.75">
      <c r="A28" s="23" t="s">
        <v>795</v>
      </c>
      <c r="B28" s="27" t="s">
        <v>273</v>
      </c>
      <c r="C28" s="122"/>
      <c r="D28" s="145"/>
      <c r="E28" s="123"/>
      <c r="F28" s="123"/>
    </row>
    <row r="29" spans="1:6" ht="38.25" customHeight="1">
      <c r="A29" s="147"/>
      <c r="B29" s="27" t="s">
        <v>274</v>
      </c>
      <c r="C29" s="25"/>
      <c r="D29" s="145"/>
      <c r="E29" s="123"/>
      <c r="F29" s="123"/>
    </row>
    <row r="30" spans="1:6" ht="12.75" customHeight="1">
      <c r="A30" s="147"/>
      <c r="B30" s="27" t="s">
        <v>272</v>
      </c>
      <c r="C30" s="122"/>
      <c r="D30" s="145"/>
      <c r="E30" s="123"/>
      <c r="F30" s="123"/>
    </row>
    <row r="31" spans="1:6" ht="12.75" customHeight="1">
      <c r="A31" s="147"/>
      <c r="B31" s="27" t="s">
        <v>275</v>
      </c>
      <c r="C31" s="122"/>
      <c r="D31" s="145"/>
      <c r="E31" s="123"/>
      <c r="F31" s="123"/>
    </row>
    <row r="32" spans="1:6" ht="12.75">
      <c r="A32" s="147"/>
      <c r="B32" s="27" t="s">
        <v>104</v>
      </c>
      <c r="C32" s="122"/>
      <c r="D32" s="145"/>
      <c r="E32" s="123"/>
      <c r="F32" s="123"/>
    </row>
    <row r="33" spans="1:6" ht="12.75">
      <c r="A33" s="147"/>
      <c r="B33" s="27" t="s">
        <v>265</v>
      </c>
      <c r="C33" s="122"/>
      <c r="D33" s="145"/>
      <c r="E33" s="123"/>
      <c r="F33" s="123"/>
    </row>
    <row r="34" spans="1:6" ht="51" customHeight="1">
      <c r="A34" s="147"/>
      <c r="B34" s="27" t="s">
        <v>276</v>
      </c>
      <c r="C34" s="122" t="s">
        <v>85</v>
      </c>
      <c r="D34" s="145">
        <v>1</v>
      </c>
      <c r="E34" s="123"/>
      <c r="F34" s="123">
        <f>E34*D34</f>
        <v>0</v>
      </c>
    </row>
    <row r="35" spans="1:6" ht="12.75">
      <c r="A35" s="147"/>
      <c r="B35" s="27"/>
      <c r="C35" s="122"/>
      <c r="D35" s="145"/>
      <c r="E35" s="123"/>
      <c r="F35" s="123"/>
    </row>
    <row r="36" spans="1:6" ht="12.75">
      <c r="A36" s="23" t="s">
        <v>796</v>
      </c>
      <c r="B36" s="27" t="s">
        <v>277</v>
      </c>
      <c r="C36" s="122"/>
      <c r="D36" s="145"/>
      <c r="E36" s="123"/>
      <c r="F36" s="123"/>
    </row>
    <row r="37" spans="1:6" ht="38.25" customHeight="1">
      <c r="A37" s="147"/>
      <c r="B37" s="27" t="s">
        <v>278</v>
      </c>
      <c r="C37" s="25"/>
      <c r="D37" s="145"/>
      <c r="E37" s="123"/>
      <c r="F37" s="123"/>
    </row>
    <row r="38" spans="1:6" ht="12.75" customHeight="1">
      <c r="A38" s="147"/>
      <c r="B38" s="27" t="s">
        <v>272</v>
      </c>
      <c r="C38" s="122"/>
      <c r="D38" s="145"/>
      <c r="E38" s="123"/>
      <c r="F38" s="123"/>
    </row>
    <row r="39" spans="1:6" ht="12.75">
      <c r="A39" s="147"/>
      <c r="B39" s="27" t="s">
        <v>279</v>
      </c>
      <c r="C39" s="122"/>
      <c r="D39" s="145"/>
      <c r="E39" s="123"/>
      <c r="F39" s="123"/>
    </row>
    <row r="40" spans="1:6" ht="12.75">
      <c r="A40" s="147"/>
      <c r="B40" s="27" t="s">
        <v>104</v>
      </c>
      <c r="C40" s="122"/>
      <c r="D40" s="145"/>
      <c r="E40" s="123"/>
      <c r="F40" s="123"/>
    </row>
    <row r="41" spans="1:6" ht="12.75">
      <c r="A41" s="147"/>
      <c r="B41" s="27" t="s">
        <v>265</v>
      </c>
      <c r="C41" s="122"/>
      <c r="D41" s="145"/>
      <c r="E41" s="123"/>
      <c r="F41" s="123"/>
    </row>
    <row r="42" spans="1:6" ht="51" customHeight="1">
      <c r="A42" s="147"/>
      <c r="B42" s="27" t="s">
        <v>276</v>
      </c>
      <c r="C42" s="122" t="s">
        <v>85</v>
      </c>
      <c r="D42" s="145">
        <v>1</v>
      </c>
      <c r="E42" s="123"/>
      <c r="F42" s="123">
        <f>E42*D42</f>
        <v>0</v>
      </c>
    </row>
    <row r="43" spans="1:6" ht="12.75">
      <c r="A43" s="147"/>
      <c r="B43" s="27"/>
      <c r="C43" s="122"/>
      <c r="D43" s="145"/>
      <c r="E43" s="123"/>
      <c r="F43" s="123"/>
    </row>
    <row r="44" spans="1:6" ht="12.75">
      <c r="A44" s="23" t="s">
        <v>797</v>
      </c>
      <c r="B44" s="507" t="s">
        <v>112</v>
      </c>
      <c r="C44" s="508"/>
      <c r="D44" s="145"/>
      <c r="E44" s="123"/>
      <c r="F44" s="123"/>
    </row>
    <row r="45" spans="1:6" ht="38.25" customHeight="1">
      <c r="A45" s="147"/>
      <c r="B45" s="27" t="s">
        <v>280</v>
      </c>
      <c r="C45" s="25"/>
      <c r="D45" s="145"/>
      <c r="E45" s="123"/>
      <c r="F45" s="123"/>
    </row>
    <row r="46" spans="1:6" ht="25.5" customHeight="1">
      <c r="A46" s="147"/>
      <c r="B46" s="26" t="s">
        <v>281</v>
      </c>
      <c r="C46" s="122"/>
      <c r="D46" s="145"/>
      <c r="E46" s="123"/>
      <c r="F46" s="123"/>
    </row>
    <row r="47" spans="1:6" ht="12.75" customHeight="1">
      <c r="A47" s="147"/>
      <c r="B47" s="27" t="s">
        <v>282</v>
      </c>
      <c r="C47" s="122"/>
      <c r="D47" s="145"/>
      <c r="E47" s="123"/>
      <c r="F47" s="123"/>
    </row>
    <row r="48" spans="1:6" ht="12.75" customHeight="1">
      <c r="A48" s="147"/>
      <c r="B48" s="27" t="s">
        <v>104</v>
      </c>
      <c r="C48" s="122"/>
      <c r="D48" s="145"/>
      <c r="E48" s="123"/>
      <c r="F48" s="123"/>
    </row>
    <row r="49" spans="1:6" ht="63.75">
      <c r="A49" s="147"/>
      <c r="B49" s="27" t="s">
        <v>283</v>
      </c>
      <c r="C49" s="122" t="s">
        <v>85</v>
      </c>
      <c r="D49" s="145">
        <v>3</v>
      </c>
      <c r="E49" s="123"/>
      <c r="F49" s="123">
        <f>E49*D49</f>
        <v>0</v>
      </c>
    </row>
    <row r="50" spans="1:6" ht="12.75">
      <c r="A50" s="147"/>
      <c r="B50" s="27"/>
      <c r="C50" s="122"/>
      <c r="D50" s="145"/>
      <c r="E50" s="123"/>
      <c r="F50" s="123"/>
    </row>
    <row r="51" spans="1:6" ht="12.75">
      <c r="A51" s="23" t="s">
        <v>798</v>
      </c>
      <c r="B51" s="507" t="s">
        <v>112</v>
      </c>
      <c r="C51" s="508"/>
      <c r="D51" s="145"/>
      <c r="E51" s="123"/>
      <c r="F51" s="123"/>
    </row>
    <row r="52" spans="1:6" ht="38.25" customHeight="1">
      <c r="A52" s="147"/>
      <c r="B52" s="27" t="s">
        <v>280</v>
      </c>
      <c r="C52" s="25"/>
      <c r="D52" s="145"/>
      <c r="E52" s="123"/>
      <c r="F52" s="123"/>
    </row>
    <row r="53" spans="1:6" ht="25.5" customHeight="1">
      <c r="A53" s="147"/>
      <c r="B53" s="26" t="s">
        <v>284</v>
      </c>
      <c r="C53" s="122"/>
      <c r="D53" s="145"/>
      <c r="E53" s="123"/>
      <c r="F53" s="123"/>
    </row>
    <row r="54" spans="1:6" ht="12.75" customHeight="1">
      <c r="A54" s="147"/>
      <c r="B54" s="27" t="s">
        <v>282</v>
      </c>
      <c r="C54" s="122"/>
      <c r="D54" s="145"/>
      <c r="E54" s="123"/>
      <c r="F54" s="123"/>
    </row>
    <row r="55" spans="1:6" ht="12.75" customHeight="1">
      <c r="A55" s="147"/>
      <c r="B55" s="27" t="s">
        <v>104</v>
      </c>
      <c r="C55" s="122"/>
      <c r="D55" s="145"/>
      <c r="E55" s="123"/>
      <c r="F55" s="123"/>
    </row>
    <row r="56" spans="1:6" ht="63.75">
      <c r="A56" s="147"/>
      <c r="B56" s="27" t="s">
        <v>283</v>
      </c>
      <c r="C56" s="122" t="s">
        <v>85</v>
      </c>
      <c r="D56" s="145">
        <v>2</v>
      </c>
      <c r="E56" s="123"/>
      <c r="F56" s="123">
        <f>E56*D56</f>
        <v>0</v>
      </c>
    </row>
    <row r="57" spans="1:6" ht="12.75">
      <c r="A57" s="147"/>
      <c r="B57" s="27"/>
      <c r="C57" s="122"/>
      <c r="D57" s="145"/>
      <c r="E57" s="123"/>
      <c r="F57" s="123"/>
    </row>
    <row r="58" spans="1:6" ht="12.75">
      <c r="A58" s="23" t="s">
        <v>799</v>
      </c>
      <c r="B58" s="27" t="s">
        <v>113</v>
      </c>
      <c r="C58" s="122"/>
      <c r="D58" s="145"/>
      <c r="E58" s="123"/>
      <c r="F58" s="123"/>
    </row>
    <row r="59" spans="1:6" ht="38.25" customHeight="1">
      <c r="A59" s="147"/>
      <c r="B59" s="27" t="s">
        <v>285</v>
      </c>
      <c r="C59" s="25"/>
      <c r="D59" s="145"/>
      <c r="E59" s="123"/>
      <c r="F59" s="123"/>
    </row>
    <row r="60" spans="1:6" ht="25.5" customHeight="1">
      <c r="A60" s="147"/>
      <c r="B60" s="26" t="s">
        <v>281</v>
      </c>
      <c r="C60" s="122"/>
      <c r="D60" s="145"/>
      <c r="E60" s="123"/>
      <c r="F60" s="123"/>
    </row>
    <row r="61" spans="1:6" ht="12.75" customHeight="1">
      <c r="A61" s="147"/>
      <c r="B61" s="27" t="s">
        <v>114</v>
      </c>
      <c r="C61" s="122"/>
      <c r="D61" s="145"/>
      <c r="E61" s="123"/>
      <c r="F61" s="123"/>
    </row>
    <row r="62" spans="1:6" ht="12.75" customHeight="1">
      <c r="A62" s="147"/>
      <c r="B62" s="27" t="s">
        <v>104</v>
      </c>
      <c r="C62" s="122"/>
      <c r="D62" s="145"/>
      <c r="E62" s="123"/>
      <c r="F62" s="123"/>
    </row>
    <row r="63" spans="1:6" ht="63.75">
      <c r="A63" s="147"/>
      <c r="B63" s="27" t="s">
        <v>283</v>
      </c>
      <c r="C63" s="122" t="s">
        <v>85</v>
      </c>
      <c r="D63" s="145">
        <v>2</v>
      </c>
      <c r="E63" s="123"/>
      <c r="F63" s="123">
        <f>E63*D63</f>
        <v>0</v>
      </c>
    </row>
    <row r="64" spans="1:6" ht="12.75">
      <c r="A64" s="147"/>
      <c r="B64" s="27"/>
      <c r="C64" s="122"/>
      <c r="D64" s="145"/>
      <c r="E64" s="123"/>
      <c r="F64" s="123"/>
    </row>
    <row r="65" spans="1:6" ht="12.75">
      <c r="A65" s="23" t="s">
        <v>800</v>
      </c>
      <c r="B65" s="27" t="s">
        <v>115</v>
      </c>
      <c r="C65" s="122"/>
      <c r="D65" s="145"/>
      <c r="E65" s="123"/>
      <c r="F65" s="123"/>
    </row>
    <row r="66" spans="1:6" ht="51" customHeight="1">
      <c r="A66" s="147"/>
      <c r="B66" s="27" t="s">
        <v>286</v>
      </c>
      <c r="C66" s="25"/>
      <c r="D66" s="145"/>
      <c r="E66" s="123"/>
      <c r="F66" s="123"/>
    </row>
    <row r="67" spans="1:6" ht="25.5" customHeight="1">
      <c r="A67" s="147"/>
      <c r="B67" s="26" t="s">
        <v>284</v>
      </c>
      <c r="C67" s="122"/>
      <c r="D67" s="145"/>
      <c r="E67" s="123"/>
      <c r="F67" s="123"/>
    </row>
    <row r="68" spans="1:6" ht="12.75" customHeight="1">
      <c r="A68" s="147"/>
      <c r="B68" s="27" t="s">
        <v>116</v>
      </c>
      <c r="C68" s="122"/>
      <c r="D68" s="145"/>
      <c r="E68" s="123"/>
      <c r="F68" s="123"/>
    </row>
    <row r="69" spans="1:6" ht="12.75" customHeight="1">
      <c r="A69" s="147"/>
      <c r="B69" s="27" t="s">
        <v>104</v>
      </c>
      <c r="C69" s="122"/>
      <c r="D69" s="145"/>
      <c r="E69" s="123"/>
      <c r="F69" s="123"/>
    </row>
    <row r="70" spans="1:6" ht="63.75">
      <c r="A70" s="147"/>
      <c r="B70" s="27" t="s">
        <v>283</v>
      </c>
      <c r="C70" s="122" t="s">
        <v>85</v>
      </c>
      <c r="D70" s="145">
        <v>3</v>
      </c>
      <c r="E70" s="123"/>
      <c r="F70" s="123">
        <f>E70*D70</f>
        <v>0</v>
      </c>
    </row>
    <row r="71" spans="1:6" ht="12.75">
      <c r="A71" s="142"/>
      <c r="B71" s="149" t="s">
        <v>21</v>
      </c>
      <c r="C71" s="127"/>
      <c r="D71" s="127"/>
      <c r="E71" s="136" t="s">
        <v>74</v>
      </c>
      <c r="F71" s="112">
        <f>SUM(F7:F70)</f>
        <v>0</v>
      </c>
    </row>
    <row r="72" spans="1:6" ht="12.75">
      <c r="A72" s="150"/>
      <c r="B72" s="151"/>
      <c r="C72" s="63"/>
      <c r="D72" s="63"/>
      <c r="E72" s="152"/>
      <c r="F72" s="152"/>
    </row>
  </sheetData>
  <sheetProtection/>
  <mergeCells count="4">
    <mergeCell ref="A2:B2"/>
    <mergeCell ref="C2:F2"/>
    <mergeCell ref="B44:C44"/>
    <mergeCell ref="B51:C5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5"/>
  </sheetPr>
  <dimension ref="A1:H20"/>
  <sheetViews>
    <sheetView view="pageBreakPreview" zoomScaleSheetLayoutView="100" zoomScalePageLayoutView="0" workbookViewId="0" topLeftCell="A8">
      <selection activeCell="E9" sqref="E9:E19"/>
    </sheetView>
  </sheetViews>
  <sheetFormatPr defaultColWidth="9.00390625" defaultRowHeight="12.75"/>
  <cols>
    <col min="1" max="1" width="5.75390625" style="34" customWidth="1"/>
    <col min="2" max="2" width="45.75390625" style="35" customWidth="1"/>
    <col min="3" max="3" width="5.75390625" style="36" customWidth="1"/>
    <col min="4" max="4" width="8.75390625" style="36" customWidth="1"/>
    <col min="5" max="5" width="10.75390625" style="37" customWidth="1"/>
    <col min="6" max="6" width="11.75390625" style="34" customWidth="1"/>
    <col min="7" max="16384" width="9.125" style="5" customWidth="1"/>
  </cols>
  <sheetData>
    <row r="1" spans="1:6" ht="12.75">
      <c r="A1" s="1"/>
      <c r="B1" s="2"/>
      <c r="C1" s="3"/>
      <c r="D1" s="3"/>
      <c r="E1" s="4"/>
      <c r="F1" s="1"/>
    </row>
    <row r="2" spans="1:6" ht="12.75">
      <c r="A2" s="502" t="s">
        <v>0</v>
      </c>
      <c r="B2" s="502"/>
      <c r="C2" s="503" t="s">
        <v>216</v>
      </c>
      <c r="D2" s="503"/>
      <c r="E2" s="503"/>
      <c r="F2" s="503"/>
    </row>
    <row r="3" spans="1:6" ht="12.75">
      <c r="A3" s="6" t="s">
        <v>61</v>
      </c>
      <c r="B3" s="7" t="s">
        <v>62</v>
      </c>
      <c r="C3" s="8" t="s">
        <v>143</v>
      </c>
      <c r="D3" s="9" t="s">
        <v>63</v>
      </c>
      <c r="E3" s="10" t="s">
        <v>226</v>
      </c>
      <c r="F3" s="11" t="s">
        <v>227</v>
      </c>
    </row>
    <row r="4" spans="1:6" ht="12.75">
      <c r="A4" s="12"/>
      <c r="B4" s="13"/>
      <c r="C4" s="14"/>
      <c r="D4" s="15"/>
      <c r="E4" s="16"/>
      <c r="F4" s="17"/>
    </row>
    <row r="5" spans="1:6" ht="38.25" customHeight="1">
      <c r="A5" s="319"/>
      <c r="B5" s="504" t="s">
        <v>862</v>
      </c>
      <c r="C5" s="506"/>
      <c r="D5" s="506"/>
      <c r="E5" s="506"/>
      <c r="F5" s="506"/>
    </row>
    <row r="6" spans="1:6" ht="12.75">
      <c r="A6" s="319"/>
      <c r="B6" s="320"/>
      <c r="C6" s="321"/>
      <c r="D6" s="322"/>
      <c r="E6" s="323"/>
      <c r="F6" s="324"/>
    </row>
    <row r="7" spans="1:6" ht="12.75">
      <c r="A7" s="307" t="s">
        <v>100</v>
      </c>
      <c r="B7" s="303" t="s">
        <v>118</v>
      </c>
      <c r="C7" s="349"/>
      <c r="D7" s="298"/>
      <c r="E7" s="350"/>
      <c r="F7" s="350"/>
    </row>
    <row r="8" spans="1:6" ht="12.75">
      <c r="A8" s="310"/>
      <c r="B8" s="351"/>
      <c r="C8" s="349"/>
      <c r="D8" s="298"/>
      <c r="E8" s="350"/>
      <c r="F8" s="350"/>
    </row>
    <row r="9" spans="1:8" ht="89.25">
      <c r="A9" s="310" t="s">
        <v>102</v>
      </c>
      <c r="B9" s="352" t="s">
        <v>863</v>
      </c>
      <c r="C9" s="309" t="s">
        <v>73</v>
      </c>
      <c r="D9" s="298">
        <v>94.1</v>
      </c>
      <c r="E9" s="299"/>
      <c r="F9" s="299">
        <f>+E9*D9</f>
        <v>0</v>
      </c>
      <c r="H9" s="19"/>
    </row>
    <row r="10" spans="1:6" ht="12.75">
      <c r="A10" s="310"/>
      <c r="B10" s="301"/>
      <c r="C10" s="309"/>
      <c r="D10" s="298"/>
      <c r="E10" s="299"/>
      <c r="F10" s="299"/>
    </row>
    <row r="11" spans="1:8" ht="89.25">
      <c r="A11" s="310" t="s">
        <v>106</v>
      </c>
      <c r="B11" s="352" t="s">
        <v>864</v>
      </c>
      <c r="C11" s="309" t="s">
        <v>73</v>
      </c>
      <c r="D11" s="298">
        <v>79.65</v>
      </c>
      <c r="E11" s="299"/>
      <c r="F11" s="299">
        <f>+E11*D11</f>
        <v>0</v>
      </c>
      <c r="H11" s="19"/>
    </row>
    <row r="12" spans="1:6" ht="12.75">
      <c r="A12" s="310"/>
      <c r="B12" s="301"/>
      <c r="C12" s="309"/>
      <c r="D12" s="298"/>
      <c r="E12" s="299"/>
      <c r="F12" s="299"/>
    </row>
    <row r="13" spans="1:8" ht="89.25">
      <c r="A13" s="310" t="s">
        <v>108</v>
      </c>
      <c r="B13" s="352" t="s">
        <v>865</v>
      </c>
      <c r="C13" s="309" t="s">
        <v>73</v>
      </c>
      <c r="D13" s="298">
        <v>61.8</v>
      </c>
      <c r="E13" s="299"/>
      <c r="F13" s="299">
        <f>+E13*D13</f>
        <v>0</v>
      </c>
      <c r="H13" s="19"/>
    </row>
    <row r="14" spans="1:6" ht="12.75">
      <c r="A14" s="310"/>
      <c r="B14" s="301"/>
      <c r="C14" s="309"/>
      <c r="D14" s="298"/>
      <c r="E14" s="299"/>
      <c r="F14" s="299"/>
    </row>
    <row r="15" spans="1:6" ht="102">
      <c r="A15" s="310" t="s">
        <v>109</v>
      </c>
      <c r="B15" s="301" t="s">
        <v>336</v>
      </c>
      <c r="C15" s="309" t="s">
        <v>73</v>
      </c>
      <c r="D15" s="298">
        <v>33.8</v>
      </c>
      <c r="E15" s="299"/>
      <c r="F15" s="299">
        <f>+E15*D15</f>
        <v>0</v>
      </c>
    </row>
    <row r="16" spans="1:6" ht="12.75">
      <c r="A16" s="310"/>
      <c r="B16" s="144"/>
      <c r="C16" s="309"/>
      <c r="D16" s="298"/>
      <c r="E16" s="299"/>
      <c r="F16" s="299"/>
    </row>
    <row r="17" spans="1:6" ht="51">
      <c r="A17" s="310" t="s">
        <v>110</v>
      </c>
      <c r="B17" s="301" t="s">
        <v>867</v>
      </c>
      <c r="C17" s="309" t="s">
        <v>73</v>
      </c>
      <c r="D17" s="298">
        <v>8.75</v>
      </c>
      <c r="E17" s="299"/>
      <c r="F17" s="299">
        <f>+E17*D17</f>
        <v>0</v>
      </c>
    </row>
    <row r="18" spans="1:6" ht="15.75" customHeight="1">
      <c r="A18" s="310"/>
      <c r="B18" s="301"/>
      <c r="C18" s="309"/>
      <c r="D18" s="298"/>
      <c r="E18" s="299"/>
      <c r="F18" s="299"/>
    </row>
    <row r="19" spans="1:6" ht="63.75">
      <c r="A19" s="310" t="s">
        <v>111</v>
      </c>
      <c r="B19" s="301" t="s">
        <v>866</v>
      </c>
      <c r="C19" s="309" t="s">
        <v>73</v>
      </c>
      <c r="D19" s="298">
        <v>11.5</v>
      </c>
      <c r="E19" s="299"/>
      <c r="F19" s="299">
        <f>+E19*D19</f>
        <v>0</v>
      </c>
    </row>
    <row r="20" spans="1:6" ht="12.75">
      <c r="A20" s="28"/>
      <c r="B20" s="29" t="s">
        <v>118</v>
      </c>
      <c r="C20" s="30"/>
      <c r="D20" s="31"/>
      <c r="E20" s="32" t="s">
        <v>74</v>
      </c>
      <c r="F20" s="33">
        <f>SUM(F9:F19)</f>
        <v>0</v>
      </c>
    </row>
  </sheetData>
  <sheetProtection/>
  <mergeCells count="3">
    <mergeCell ref="A2:B2"/>
    <mergeCell ref="C2:F2"/>
    <mergeCell ref="B5:F5"/>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5"/>
  </sheetPr>
  <dimension ref="A1:F19"/>
  <sheetViews>
    <sheetView view="pageBreakPreview" zoomScaleSheetLayoutView="100" zoomScalePageLayoutView="0" workbookViewId="0" topLeftCell="A1">
      <selection activeCell="E7" sqref="E7:E17"/>
    </sheetView>
  </sheetViews>
  <sheetFormatPr defaultColWidth="8.75390625" defaultRowHeight="12.75"/>
  <cols>
    <col min="1" max="1" width="5.75390625" style="34" customWidth="1"/>
    <col min="2" max="2" width="45.75390625" style="35" customWidth="1"/>
    <col min="3" max="3" width="5.75390625" style="36" customWidth="1"/>
    <col min="4" max="4" width="8.75390625" style="36" customWidth="1"/>
    <col min="5" max="5" width="10.75390625" style="34" customWidth="1"/>
    <col min="6" max="6" width="11.75390625" style="73" customWidth="1"/>
    <col min="7" max="16384" width="8.75390625" style="5" customWidth="1"/>
  </cols>
  <sheetData>
    <row r="1" spans="1:6" ht="12.75">
      <c r="A1" s="103"/>
      <c r="B1" s="26"/>
      <c r="C1" s="25"/>
      <c r="D1" s="25"/>
      <c r="E1" s="103"/>
      <c r="F1" s="153"/>
    </row>
    <row r="2" spans="1:6" ht="12.75" customHeight="1">
      <c r="A2" s="502" t="s">
        <v>0</v>
      </c>
      <c r="B2" s="502"/>
      <c r="C2" s="503" t="s">
        <v>216</v>
      </c>
      <c r="D2" s="503"/>
      <c r="E2" s="503"/>
      <c r="F2" s="503"/>
    </row>
    <row r="3" spans="1:6" ht="12.75">
      <c r="A3" s="6" t="s">
        <v>61</v>
      </c>
      <c r="B3" s="7" t="s">
        <v>62</v>
      </c>
      <c r="C3" s="8" t="s">
        <v>143</v>
      </c>
      <c r="D3" s="9" t="s">
        <v>63</v>
      </c>
      <c r="E3" s="10" t="s">
        <v>226</v>
      </c>
      <c r="F3" s="11" t="s">
        <v>227</v>
      </c>
    </row>
    <row r="4" spans="1:6" ht="12.75">
      <c r="A4" s="137"/>
      <c r="B4" s="138"/>
      <c r="C4" s="139"/>
      <c r="D4" s="140"/>
      <c r="E4" s="141"/>
      <c r="F4" s="154"/>
    </row>
    <row r="5" spans="1:6" ht="12.75">
      <c r="A5" s="18" t="s">
        <v>117</v>
      </c>
      <c r="B5" s="19" t="s">
        <v>123</v>
      </c>
      <c r="C5" s="25"/>
      <c r="D5" s="21"/>
      <c r="E5" s="110"/>
      <c r="F5" s="155"/>
    </row>
    <row r="6" spans="1:6" ht="12.75">
      <c r="A6" s="18"/>
      <c r="B6" s="24"/>
      <c r="C6" s="25"/>
      <c r="D6" s="21"/>
      <c r="E6" s="110"/>
      <c r="F6" s="155"/>
    </row>
    <row r="7" spans="1:6" ht="25.5" customHeight="1">
      <c r="A7" s="310" t="s">
        <v>119</v>
      </c>
      <c r="B7" s="301" t="s">
        <v>332</v>
      </c>
      <c r="C7" s="309" t="s">
        <v>73</v>
      </c>
      <c r="D7" s="298">
        <v>172.7</v>
      </c>
      <c r="E7" s="299"/>
      <c r="F7" s="353">
        <f>+D7*E7</f>
        <v>0</v>
      </c>
    </row>
    <row r="8" spans="1:6" ht="12.75">
      <c r="A8" s="310"/>
      <c r="B8" s="301"/>
      <c r="C8" s="309"/>
      <c r="D8" s="298"/>
      <c r="E8" s="299"/>
      <c r="F8" s="353"/>
    </row>
    <row r="9" spans="1:6" ht="38.25">
      <c r="A9" s="310" t="s">
        <v>120</v>
      </c>
      <c r="B9" s="301" t="s">
        <v>333</v>
      </c>
      <c r="C9" s="309" t="s">
        <v>73</v>
      </c>
      <c r="D9" s="298">
        <v>6.85</v>
      </c>
      <c r="E9" s="299"/>
      <c r="F9" s="353">
        <f>+D9*E9</f>
        <v>0</v>
      </c>
    </row>
    <row r="10" spans="1:6" ht="12.75">
      <c r="A10" s="310"/>
      <c r="B10" s="301"/>
      <c r="C10" s="309"/>
      <c r="D10" s="298"/>
      <c r="E10" s="299"/>
      <c r="F10" s="353"/>
    </row>
    <row r="11" spans="1:6" ht="38.25">
      <c r="A11" s="310" t="s">
        <v>801</v>
      </c>
      <c r="B11" s="301" t="s">
        <v>334</v>
      </c>
      <c r="C11" s="309" t="s">
        <v>73</v>
      </c>
      <c r="D11" s="298">
        <v>61.9</v>
      </c>
      <c r="E11" s="299"/>
      <c r="F11" s="353">
        <f>+D11*E11</f>
        <v>0</v>
      </c>
    </row>
    <row r="12" spans="1:6" ht="12.75">
      <c r="A12" s="310"/>
      <c r="B12" s="301"/>
      <c r="C12" s="309"/>
      <c r="D12" s="298"/>
      <c r="E12" s="299"/>
      <c r="F12" s="353"/>
    </row>
    <row r="13" spans="1:6" ht="38.25">
      <c r="A13" s="310" t="s">
        <v>802</v>
      </c>
      <c r="B13" s="301" t="s">
        <v>335</v>
      </c>
      <c r="C13" s="309" t="s">
        <v>73</v>
      </c>
      <c r="D13" s="298">
        <v>97</v>
      </c>
      <c r="E13" s="299"/>
      <c r="F13" s="353">
        <f>+D13*E13</f>
        <v>0</v>
      </c>
    </row>
    <row r="14" spans="1:6" ht="12.75">
      <c r="A14" s="310"/>
      <c r="B14" s="301"/>
      <c r="C14" s="309"/>
      <c r="D14" s="298"/>
      <c r="E14" s="299"/>
      <c r="F14" s="353"/>
    </row>
    <row r="15" spans="1:6" ht="38.25">
      <c r="A15" s="310" t="s">
        <v>803</v>
      </c>
      <c r="B15" s="301" t="s">
        <v>331</v>
      </c>
      <c r="C15" s="309" t="s">
        <v>73</v>
      </c>
      <c r="D15" s="298">
        <v>325.6</v>
      </c>
      <c r="E15" s="299"/>
      <c r="F15" s="353">
        <f>+D15*E15</f>
        <v>0</v>
      </c>
    </row>
    <row r="16" spans="1:6" ht="12.75">
      <c r="A16" s="310"/>
      <c r="B16" s="301"/>
      <c r="C16" s="309"/>
      <c r="D16" s="298"/>
      <c r="E16" s="299"/>
      <c r="F16" s="353"/>
    </row>
    <row r="17" spans="1:6" ht="38.25">
      <c r="A17" s="310" t="s">
        <v>804</v>
      </c>
      <c r="B17" s="301" t="s">
        <v>330</v>
      </c>
      <c r="C17" s="309" t="s">
        <v>73</v>
      </c>
      <c r="D17" s="298">
        <v>63.9</v>
      </c>
      <c r="E17" s="299"/>
      <c r="F17" s="353">
        <f>+D17*E17</f>
        <v>0</v>
      </c>
    </row>
    <row r="18" spans="1:6" ht="12.75" customHeight="1">
      <c r="A18" s="104"/>
      <c r="B18" s="105" t="s">
        <v>24</v>
      </c>
      <c r="C18" s="143"/>
      <c r="D18" s="135"/>
      <c r="E18" s="112" t="s">
        <v>74</v>
      </c>
      <c r="F18" s="156">
        <f>SUM(F7:F17)</f>
        <v>0</v>
      </c>
    </row>
    <row r="19" spans="1:6" ht="12.75">
      <c r="A19" s="103"/>
      <c r="B19" s="26"/>
      <c r="C19" s="25"/>
      <c r="D19" s="25"/>
      <c r="E19" s="103"/>
      <c r="F19" s="153"/>
    </row>
  </sheetData>
  <sheetProtection selectLockedCells="1" selectUnlockedCells="1"/>
  <mergeCells count="2">
    <mergeCell ref="A2:B2"/>
    <mergeCell ref="C2:F2"/>
  </mergeCells>
  <printOptions/>
  <pageMargins left="0.7" right="0.7" top="0.75" bottom="0.75" header="0.3" footer="0.3"/>
  <pageSetup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sheetPr>
    <tabColor indexed="45"/>
  </sheetPr>
  <dimension ref="A1:F27"/>
  <sheetViews>
    <sheetView view="pageBreakPreview" zoomScaleSheetLayoutView="100" zoomScalePageLayoutView="0" workbookViewId="0" topLeftCell="A1">
      <selection activeCell="E7" sqref="E7:E25"/>
    </sheetView>
  </sheetViews>
  <sheetFormatPr defaultColWidth="8.75390625" defaultRowHeight="12.75"/>
  <cols>
    <col min="1" max="1" width="5.75390625" style="34" customWidth="1"/>
    <col min="2" max="2" width="45.75390625" style="35" customWidth="1"/>
    <col min="3" max="3" width="5.75390625" style="36" customWidth="1"/>
    <col min="4" max="4" width="8.75390625" style="36" customWidth="1"/>
    <col min="5" max="5" width="10.75390625" style="34" customWidth="1"/>
    <col min="6" max="6" width="11.75390625" style="34" customWidth="1"/>
    <col min="7" max="16384" width="8.75390625" style="5" customWidth="1"/>
  </cols>
  <sheetData>
    <row r="1" spans="1:6" ht="12.75">
      <c r="A1" s="1"/>
      <c r="B1" s="2"/>
      <c r="C1" s="3"/>
      <c r="D1" s="3"/>
      <c r="E1" s="1"/>
      <c r="F1" s="1"/>
    </row>
    <row r="2" spans="1:6" ht="12.75" customHeight="1">
      <c r="A2" s="502" t="s">
        <v>0</v>
      </c>
      <c r="B2" s="502"/>
      <c r="C2" s="503" t="s">
        <v>216</v>
      </c>
      <c r="D2" s="503"/>
      <c r="E2" s="503"/>
      <c r="F2" s="503"/>
    </row>
    <row r="3" spans="1:6" ht="12.75">
      <c r="A3" s="6" t="s">
        <v>61</v>
      </c>
      <c r="B3" s="7" t="s">
        <v>62</v>
      </c>
      <c r="C3" s="8" t="s">
        <v>143</v>
      </c>
      <c r="D3" s="9" t="s">
        <v>63</v>
      </c>
      <c r="E3" s="10" t="s">
        <v>226</v>
      </c>
      <c r="F3" s="11" t="s">
        <v>227</v>
      </c>
    </row>
    <row r="4" spans="1:6" ht="12.75">
      <c r="A4" s="157"/>
      <c r="B4" s="158"/>
      <c r="C4" s="159"/>
      <c r="D4" s="160"/>
      <c r="E4" s="161"/>
      <c r="F4" s="162"/>
    </row>
    <row r="5" spans="1:6" ht="12.75">
      <c r="A5" s="18" t="s">
        <v>122</v>
      </c>
      <c r="B5" s="19" t="s">
        <v>126</v>
      </c>
      <c r="C5" s="25"/>
      <c r="D5" s="21"/>
      <c r="E5" s="103"/>
      <c r="F5" s="103"/>
    </row>
    <row r="6" spans="1:6" ht="12.75">
      <c r="A6" s="18"/>
      <c r="B6" s="24"/>
      <c r="C6" s="25"/>
      <c r="D6" s="21"/>
      <c r="E6" s="103"/>
      <c r="F6" s="103"/>
    </row>
    <row r="7" spans="1:6" ht="51">
      <c r="A7" s="310" t="s">
        <v>124</v>
      </c>
      <c r="B7" s="301" t="s">
        <v>1008</v>
      </c>
      <c r="C7" s="309" t="s">
        <v>73</v>
      </c>
      <c r="D7" s="298">
        <v>28.97</v>
      </c>
      <c r="E7" s="299"/>
      <c r="F7" s="313">
        <f>+D7*E7</f>
        <v>0</v>
      </c>
    </row>
    <row r="8" spans="1:6" ht="12.75">
      <c r="A8" s="307"/>
      <c r="B8" s="351"/>
      <c r="C8" s="309"/>
      <c r="D8" s="298"/>
      <c r="E8" s="299"/>
      <c r="F8" s="299"/>
    </row>
    <row r="9" spans="1:6" ht="51">
      <c r="A9" s="310" t="s">
        <v>125</v>
      </c>
      <c r="B9" s="301" t="s">
        <v>1009</v>
      </c>
      <c r="C9" s="309" t="s">
        <v>77</v>
      </c>
      <c r="D9" s="298">
        <v>18.7</v>
      </c>
      <c r="E9" s="299"/>
      <c r="F9" s="313">
        <f>+D9*E9</f>
        <v>0</v>
      </c>
    </row>
    <row r="10" spans="1:6" ht="12.75">
      <c r="A10" s="307"/>
      <c r="B10" s="351"/>
      <c r="C10" s="309"/>
      <c r="D10" s="298"/>
      <c r="E10" s="299"/>
      <c r="F10" s="299"/>
    </row>
    <row r="11" spans="1:6" ht="25.5">
      <c r="A11" s="310" t="s">
        <v>805</v>
      </c>
      <c r="B11" s="301" t="s">
        <v>1010</v>
      </c>
      <c r="C11" s="309"/>
      <c r="D11" s="298"/>
      <c r="E11" s="299"/>
      <c r="F11" s="313"/>
    </row>
    <row r="12" spans="1:6" ht="12.75">
      <c r="A12" s="310"/>
      <c r="B12" s="301" t="s">
        <v>244</v>
      </c>
      <c r="C12" s="309" t="s">
        <v>127</v>
      </c>
      <c r="D12" s="298">
        <v>1</v>
      </c>
      <c r="E12" s="299"/>
      <c r="F12" s="313">
        <f>+D12*E12</f>
        <v>0</v>
      </c>
    </row>
    <row r="13" spans="1:6" ht="12.75">
      <c r="A13" s="310"/>
      <c r="B13" s="301" t="s">
        <v>245</v>
      </c>
      <c r="C13" s="309" t="s">
        <v>127</v>
      </c>
      <c r="D13" s="298">
        <v>1</v>
      </c>
      <c r="E13" s="299"/>
      <c r="F13" s="313">
        <f>+D13*E13</f>
        <v>0</v>
      </c>
    </row>
    <row r="14" spans="1:6" ht="12.75">
      <c r="A14" s="310"/>
      <c r="B14" s="301" t="s">
        <v>246</v>
      </c>
      <c r="C14" s="309" t="s">
        <v>127</v>
      </c>
      <c r="D14" s="298">
        <v>1</v>
      </c>
      <c r="E14" s="299"/>
      <c r="F14" s="313">
        <f>+D14*E14</f>
        <v>0</v>
      </c>
    </row>
    <row r="15" spans="1:6" ht="12.75">
      <c r="A15" s="310"/>
      <c r="B15" s="301" t="s">
        <v>247</v>
      </c>
      <c r="C15" s="309" t="s">
        <v>127</v>
      </c>
      <c r="D15" s="298">
        <v>1</v>
      </c>
      <c r="E15" s="299"/>
      <c r="F15" s="313">
        <f>+D15*E15</f>
        <v>0</v>
      </c>
    </row>
    <row r="16" spans="1:6" ht="12.75">
      <c r="A16" s="310"/>
      <c r="B16" s="301" t="s">
        <v>248</v>
      </c>
      <c r="C16" s="309" t="s">
        <v>127</v>
      </c>
      <c r="D16" s="298">
        <v>1</v>
      </c>
      <c r="E16" s="299"/>
      <c r="F16" s="313">
        <f>+D16*E16</f>
        <v>0</v>
      </c>
    </row>
    <row r="17" spans="1:6" ht="12.75">
      <c r="A17" s="310"/>
      <c r="B17" s="301"/>
      <c r="C17" s="309"/>
      <c r="D17" s="298"/>
      <c r="E17" s="299"/>
      <c r="F17" s="313"/>
    </row>
    <row r="18" spans="1:6" ht="38.25" customHeight="1">
      <c r="A18" s="310" t="s">
        <v>806</v>
      </c>
      <c r="B18" s="301" t="s">
        <v>1011</v>
      </c>
      <c r="C18" s="309"/>
      <c r="D18" s="298"/>
      <c r="E18" s="299"/>
      <c r="F18" s="313"/>
    </row>
    <row r="19" spans="1:6" ht="12.75">
      <c r="A19" s="310"/>
      <c r="B19" s="301" t="s">
        <v>249</v>
      </c>
      <c r="C19" s="309" t="s">
        <v>127</v>
      </c>
      <c r="D19" s="298">
        <v>2</v>
      </c>
      <c r="E19" s="299"/>
      <c r="F19" s="313">
        <f>+D19*E19</f>
        <v>0</v>
      </c>
    </row>
    <row r="20" spans="1:6" ht="12.75">
      <c r="A20" s="310"/>
      <c r="B20" s="301" t="s">
        <v>250</v>
      </c>
      <c r="C20" s="309" t="s">
        <v>127</v>
      </c>
      <c r="D20" s="298">
        <v>1</v>
      </c>
      <c r="E20" s="299"/>
      <c r="F20" s="313">
        <f>+D20*E20</f>
        <v>0</v>
      </c>
    </row>
    <row r="21" spans="1:6" ht="12.75">
      <c r="A21" s="310"/>
      <c r="B21" s="301" t="s">
        <v>251</v>
      </c>
      <c r="C21" s="309" t="s">
        <v>127</v>
      </c>
      <c r="D21" s="298">
        <v>4</v>
      </c>
      <c r="E21" s="299"/>
      <c r="F21" s="313">
        <f>+D21*E21</f>
        <v>0</v>
      </c>
    </row>
    <row r="22" spans="1:6" ht="12.75">
      <c r="A22" s="310"/>
      <c r="B22" s="301"/>
      <c r="C22" s="309"/>
      <c r="D22" s="298"/>
      <c r="E22" s="299"/>
      <c r="F22" s="313"/>
    </row>
    <row r="23" spans="1:6" ht="25.5">
      <c r="A23" s="310" t="s">
        <v>807</v>
      </c>
      <c r="B23" s="301" t="s">
        <v>1012</v>
      </c>
      <c r="C23" s="309"/>
      <c r="D23" s="298"/>
      <c r="E23" s="299"/>
      <c r="F23" s="313"/>
    </row>
    <row r="24" spans="1:6" ht="12.75">
      <c r="A24" s="310"/>
      <c r="B24" s="301" t="s">
        <v>252</v>
      </c>
      <c r="C24" s="309" t="s">
        <v>127</v>
      </c>
      <c r="D24" s="298">
        <v>4</v>
      </c>
      <c r="E24" s="299"/>
      <c r="F24" s="313">
        <f>+D24*E24</f>
        <v>0</v>
      </c>
    </row>
    <row r="25" spans="1:6" ht="12.75">
      <c r="A25" s="310"/>
      <c r="B25" s="301" t="s">
        <v>253</v>
      </c>
      <c r="C25" s="309" t="s">
        <v>127</v>
      </c>
      <c r="D25" s="298">
        <v>1</v>
      </c>
      <c r="E25" s="299"/>
      <c r="F25" s="313">
        <f>+D25*E25</f>
        <v>0</v>
      </c>
    </row>
    <row r="26" spans="1:6" ht="12.75">
      <c r="A26" s="163"/>
      <c r="B26" s="105" t="s">
        <v>25</v>
      </c>
      <c r="C26" s="127"/>
      <c r="D26" s="135"/>
      <c r="E26" s="124" t="s">
        <v>74</v>
      </c>
      <c r="F26" s="164">
        <f>SUM(F7:F25)</f>
        <v>0</v>
      </c>
    </row>
    <row r="27" spans="1:6" ht="12.75">
      <c r="A27" s="152"/>
      <c r="B27" s="165"/>
      <c r="C27" s="63"/>
      <c r="D27" s="63"/>
      <c r="E27" s="152"/>
      <c r="F27" s="152"/>
    </row>
  </sheetData>
  <sheetProtection selectLockedCells="1" selectUnlockedCells="1"/>
  <mergeCells count="2">
    <mergeCell ref="A2:B2"/>
    <mergeCell ref="C2:F2"/>
  </mergeCells>
  <printOptions/>
  <pageMargins left="0.7" right="0.7"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indexed="42"/>
  </sheetPr>
  <dimension ref="A1:H251"/>
  <sheetViews>
    <sheetView tabSelected="1" view="pageBreakPreview" zoomScaleSheetLayoutView="100" workbookViewId="0" topLeftCell="A55">
      <selection activeCell="C74" sqref="C74"/>
    </sheetView>
  </sheetViews>
  <sheetFormatPr defaultColWidth="9.875" defaultRowHeight="12.75"/>
  <cols>
    <col min="1" max="1" width="5.75390625" style="166" customWidth="1"/>
    <col min="2" max="2" width="45.75390625" style="168" customWidth="1"/>
    <col min="3" max="3" width="5.75390625" style="169" customWidth="1"/>
    <col min="4" max="4" width="8.75390625" style="170" customWidth="1"/>
    <col min="5" max="5" width="10.75390625" style="84" customWidth="1"/>
    <col min="6" max="6" width="11.75390625" style="171" customWidth="1"/>
    <col min="7" max="7" width="9.875" style="167" customWidth="1"/>
    <col min="8" max="8" width="52.875" style="167" customWidth="1"/>
    <col min="9" max="16384" width="9.875" style="167" customWidth="1"/>
  </cols>
  <sheetData>
    <row r="1" spans="2:6" ht="12.75">
      <c r="B1" s="513" t="s">
        <v>0</v>
      </c>
      <c r="C1" s="513"/>
      <c r="D1" s="513"/>
      <c r="E1" s="513"/>
      <c r="F1" s="513"/>
    </row>
    <row r="2" ht="12.75">
      <c r="B2" s="168" t="s">
        <v>26</v>
      </c>
    </row>
    <row r="4" spans="1:6" ht="12.75">
      <c r="A4" s="172"/>
      <c r="B4" s="173" t="s">
        <v>214</v>
      </c>
      <c r="C4" s="174"/>
      <c r="D4" s="175"/>
      <c r="E4" s="176"/>
      <c r="F4" s="177" t="s">
        <v>216</v>
      </c>
    </row>
    <row r="5" spans="1:6" ht="12.75">
      <c r="A5" s="354" t="s">
        <v>360</v>
      </c>
      <c r="B5" s="355" t="s">
        <v>128</v>
      </c>
      <c r="C5" s="327"/>
      <c r="D5" s="356"/>
      <c r="E5" s="357"/>
      <c r="F5" s="358">
        <f>F37</f>
        <v>0</v>
      </c>
    </row>
    <row r="6" spans="1:6" ht="12.75">
      <c r="A6" s="354" t="s">
        <v>361</v>
      </c>
      <c r="B6" s="355" t="s">
        <v>5</v>
      </c>
      <c r="C6" s="327"/>
      <c r="D6" s="359"/>
      <c r="E6" s="357"/>
      <c r="F6" s="358">
        <f>F79</f>
        <v>0</v>
      </c>
    </row>
    <row r="7" spans="1:6" ht="12.75">
      <c r="A7" s="354" t="s">
        <v>362</v>
      </c>
      <c r="B7" s="355" t="s">
        <v>129</v>
      </c>
      <c r="C7" s="327"/>
      <c r="D7" s="356"/>
      <c r="E7" s="357"/>
      <c r="F7" s="358">
        <f>F105</f>
        <v>0</v>
      </c>
    </row>
    <row r="8" spans="1:6" ht="12.75">
      <c r="A8" s="354" t="s">
        <v>363</v>
      </c>
      <c r="B8" s="355" t="s">
        <v>12</v>
      </c>
      <c r="C8" s="327"/>
      <c r="D8" s="359"/>
      <c r="E8" s="357"/>
      <c r="F8" s="358">
        <f>F141</f>
        <v>0</v>
      </c>
    </row>
    <row r="9" spans="1:6" ht="12.75">
      <c r="A9" s="354" t="s">
        <v>364</v>
      </c>
      <c r="B9" s="355" t="s">
        <v>130</v>
      </c>
      <c r="C9" s="327"/>
      <c r="D9" s="359"/>
      <c r="E9" s="357"/>
      <c r="F9" s="358">
        <f>F202</f>
        <v>0</v>
      </c>
    </row>
    <row r="10" spans="1:6" ht="12.75">
      <c r="A10" s="354" t="s">
        <v>365</v>
      </c>
      <c r="B10" s="514" t="s">
        <v>131</v>
      </c>
      <c r="C10" s="514"/>
      <c r="D10" s="514"/>
      <c r="E10" s="514"/>
      <c r="F10" s="358">
        <f>F234</f>
        <v>0</v>
      </c>
    </row>
    <row r="11" spans="1:6" ht="12.75">
      <c r="A11" s="354" t="s">
        <v>366</v>
      </c>
      <c r="B11" s="355" t="s">
        <v>36</v>
      </c>
      <c r="C11" s="327"/>
      <c r="D11" s="356"/>
      <c r="E11" s="357"/>
      <c r="F11" s="358">
        <f>F250</f>
        <v>0</v>
      </c>
    </row>
    <row r="12" spans="1:6" ht="12.75">
      <c r="A12" s="361"/>
      <c r="B12" s="362" t="s">
        <v>337</v>
      </c>
      <c r="C12" s="345"/>
      <c r="D12" s="363"/>
      <c r="E12" s="364"/>
      <c r="F12" s="365">
        <f>SUM(F5:F11)</f>
        <v>0</v>
      </c>
    </row>
    <row r="13" spans="1:6" ht="12.75">
      <c r="A13" s="366"/>
      <c r="B13" s="355" t="s">
        <v>132</v>
      </c>
      <c r="C13" s="327"/>
      <c r="D13" s="356"/>
      <c r="E13" s="357"/>
      <c r="F13" s="358">
        <f>0.22*F12</f>
        <v>0</v>
      </c>
    </row>
    <row r="14" spans="1:6" s="178" customFormat="1" ht="12.75">
      <c r="A14" s="367"/>
      <c r="B14" s="368" t="s">
        <v>338</v>
      </c>
      <c r="C14" s="369"/>
      <c r="D14" s="363"/>
      <c r="E14" s="364"/>
      <c r="F14" s="370">
        <f>SUM(F12:F13)</f>
        <v>0</v>
      </c>
    </row>
    <row r="15" spans="1:6" s="178" customFormat="1" ht="12.75">
      <c r="A15" s="371"/>
      <c r="B15" s="372"/>
      <c r="C15" s="373"/>
      <c r="D15" s="356"/>
      <c r="E15" s="357"/>
      <c r="F15" s="374"/>
    </row>
    <row r="16" spans="1:6" s="178" customFormat="1" ht="12.75">
      <c r="A16" s="371"/>
      <c r="B16" s="372"/>
      <c r="C16" s="373"/>
      <c r="D16" s="356"/>
      <c r="E16" s="357"/>
      <c r="F16" s="374"/>
    </row>
    <row r="17" spans="1:6" s="5" customFormat="1" ht="12.75" customHeight="1">
      <c r="A17" s="515" t="s">
        <v>0</v>
      </c>
      <c r="B17" s="515"/>
      <c r="C17" s="516" t="s">
        <v>216</v>
      </c>
      <c r="D17" s="516"/>
      <c r="E17" s="516"/>
      <c r="F17" s="516"/>
    </row>
    <row r="18" spans="1:6" s="5" customFormat="1" ht="12.75">
      <c r="A18" s="375" t="s">
        <v>61</v>
      </c>
      <c r="B18" s="376" t="s">
        <v>62</v>
      </c>
      <c r="C18" s="375" t="s">
        <v>143</v>
      </c>
      <c r="D18" s="377" t="s">
        <v>63</v>
      </c>
      <c r="E18" s="378" t="s">
        <v>226</v>
      </c>
      <c r="F18" s="379" t="s">
        <v>227</v>
      </c>
    </row>
    <row r="19" spans="1:6" ht="13.5" customHeight="1">
      <c r="A19" s="371"/>
      <c r="B19" s="380"/>
      <c r="C19" s="311"/>
      <c r="D19" s="381"/>
      <c r="E19" s="382"/>
      <c r="F19" s="383"/>
    </row>
    <row r="20" spans="1:6" ht="12.75">
      <c r="A20" s="366" t="s">
        <v>360</v>
      </c>
      <c r="B20" s="372" t="s">
        <v>128</v>
      </c>
      <c r="C20" s="373"/>
      <c r="D20" s="356"/>
      <c r="E20" s="357"/>
      <c r="F20" s="358"/>
    </row>
    <row r="21" spans="1:6" ht="12.75">
      <c r="A21" s="384"/>
      <c r="B21" s="385"/>
      <c r="C21" s="386"/>
      <c r="D21" s="387"/>
      <c r="E21" s="388"/>
      <c r="F21" s="389"/>
    </row>
    <row r="22" spans="1:6" ht="12.75">
      <c r="A22" s="390" t="s">
        <v>868</v>
      </c>
      <c r="B22" s="391" t="s">
        <v>339</v>
      </c>
      <c r="C22" s="392" t="s">
        <v>155</v>
      </c>
      <c r="D22" s="393">
        <v>105</v>
      </c>
      <c r="E22" s="394"/>
      <c r="F22" s="42">
        <f>D22*E22</f>
        <v>0</v>
      </c>
    </row>
    <row r="23" spans="1:6" ht="12.75">
      <c r="A23" s="390"/>
      <c r="B23" s="395"/>
      <c r="C23" s="309"/>
      <c r="D23" s="396"/>
      <c r="E23" s="394"/>
      <c r="F23" s="42"/>
    </row>
    <row r="24" spans="1:6" ht="12.75">
      <c r="A24" s="390" t="s">
        <v>869</v>
      </c>
      <c r="B24" s="391" t="s">
        <v>340</v>
      </c>
      <c r="C24" s="392" t="s">
        <v>85</v>
      </c>
      <c r="D24" s="397">
        <v>15</v>
      </c>
      <c r="E24" s="394"/>
      <c r="F24" s="42">
        <f>D24*E24</f>
        <v>0</v>
      </c>
    </row>
    <row r="25" spans="1:6" ht="12.75">
      <c r="A25" s="384"/>
      <c r="B25" s="395"/>
      <c r="C25" s="309"/>
      <c r="D25" s="398"/>
      <c r="E25" s="394"/>
      <c r="F25" s="42"/>
    </row>
    <row r="26" spans="1:6" ht="12.75">
      <c r="A26" s="390" t="s">
        <v>870</v>
      </c>
      <c r="B26" s="391" t="s">
        <v>341</v>
      </c>
      <c r="C26" s="392" t="s">
        <v>85</v>
      </c>
      <c r="D26" s="397">
        <v>1</v>
      </c>
      <c r="E26" s="394"/>
      <c r="F26" s="42">
        <f aca="true" t="shared" si="0" ref="F26:F36">D26*E26</f>
        <v>0</v>
      </c>
    </row>
    <row r="27" spans="1:6" ht="12.75">
      <c r="A27" s="384"/>
      <c r="B27" s="395"/>
      <c r="C27" s="309"/>
      <c r="D27" s="398"/>
      <c r="E27" s="394"/>
      <c r="F27" s="42"/>
    </row>
    <row r="28" spans="1:6" ht="12.75">
      <c r="A28" s="390" t="s">
        <v>871</v>
      </c>
      <c r="B28" s="391" t="s">
        <v>342</v>
      </c>
      <c r="C28" s="392" t="s">
        <v>155</v>
      </c>
      <c r="D28" s="399">
        <v>40</v>
      </c>
      <c r="E28" s="357"/>
      <c r="F28" s="42">
        <f t="shared" si="0"/>
        <v>0</v>
      </c>
    </row>
    <row r="29" spans="1:6" ht="12.75">
      <c r="A29" s="366"/>
      <c r="B29" s="355"/>
      <c r="C29" s="327"/>
      <c r="D29" s="396"/>
      <c r="E29" s="357"/>
      <c r="F29" s="42"/>
    </row>
    <row r="30" spans="1:6" ht="38.25">
      <c r="A30" s="390" t="s">
        <v>872</v>
      </c>
      <c r="B30" s="391" t="s">
        <v>873</v>
      </c>
      <c r="C30" s="392" t="s">
        <v>73</v>
      </c>
      <c r="D30" s="400">
        <v>7</v>
      </c>
      <c r="E30" s="401"/>
      <c r="F30" s="299">
        <f t="shared" si="0"/>
        <v>0</v>
      </c>
    </row>
    <row r="31" spans="1:6" ht="12.75">
      <c r="A31" s="390"/>
      <c r="B31" s="355"/>
      <c r="C31" s="327"/>
      <c r="D31" s="396"/>
      <c r="E31" s="357"/>
      <c r="F31" s="299"/>
    </row>
    <row r="32" spans="1:6" ht="63.75">
      <c r="A32" s="390" t="s">
        <v>874</v>
      </c>
      <c r="B32" s="391" t="s">
        <v>343</v>
      </c>
      <c r="C32" s="392" t="s">
        <v>73</v>
      </c>
      <c r="D32" s="400">
        <v>1750</v>
      </c>
      <c r="E32" s="401"/>
      <c r="F32" s="299">
        <f t="shared" si="0"/>
        <v>0</v>
      </c>
    </row>
    <row r="33" spans="1:6" ht="12.75">
      <c r="A33" s="390"/>
      <c r="B33" s="355"/>
      <c r="C33" s="327"/>
      <c r="D33" s="396"/>
      <c r="E33" s="357"/>
      <c r="F33" s="299"/>
    </row>
    <row r="34" spans="1:6" ht="51">
      <c r="A34" s="390" t="s">
        <v>876</v>
      </c>
      <c r="B34" s="391" t="s">
        <v>875</v>
      </c>
      <c r="C34" s="392" t="s">
        <v>85</v>
      </c>
      <c r="D34" s="250">
        <v>30</v>
      </c>
      <c r="E34" s="402"/>
      <c r="F34" s="299">
        <f t="shared" si="0"/>
        <v>0</v>
      </c>
    </row>
    <row r="35" spans="1:6" ht="12.75">
      <c r="A35" s="366"/>
      <c r="B35" s="355"/>
      <c r="C35" s="327"/>
      <c r="D35" s="398"/>
      <c r="E35" s="357"/>
      <c r="F35" s="299"/>
    </row>
    <row r="36" spans="1:6" ht="25.5">
      <c r="A36" s="390" t="s">
        <v>877</v>
      </c>
      <c r="B36" s="391" t="s">
        <v>344</v>
      </c>
      <c r="C36" s="392" t="s">
        <v>67</v>
      </c>
      <c r="D36" s="403">
        <v>1</v>
      </c>
      <c r="E36" s="402"/>
      <c r="F36" s="299">
        <f t="shared" si="0"/>
        <v>0</v>
      </c>
    </row>
    <row r="37" spans="1:6" ht="12.75">
      <c r="A37" s="361"/>
      <c r="B37" s="368" t="s">
        <v>345</v>
      </c>
      <c r="C37" s="369"/>
      <c r="D37" s="404"/>
      <c r="E37" s="364"/>
      <c r="F37" s="370">
        <f>SUM(F22:F36)</f>
        <v>0</v>
      </c>
    </row>
    <row r="38" spans="1:6" ht="12.75">
      <c r="A38" s="366"/>
      <c r="B38" s="405"/>
      <c r="C38" s="349"/>
      <c r="D38" s="406"/>
      <c r="E38" s="357"/>
      <c r="F38" s="42"/>
    </row>
    <row r="39" spans="1:6" ht="12.75">
      <c r="A39" s="366"/>
      <c r="B39" s="405"/>
      <c r="C39" s="349"/>
      <c r="D39" s="406"/>
      <c r="E39" s="357"/>
      <c r="F39" s="374"/>
    </row>
    <row r="40" spans="1:6" ht="12.75">
      <c r="A40" s="366" t="s">
        <v>361</v>
      </c>
      <c r="B40" s="372" t="s">
        <v>133</v>
      </c>
      <c r="C40" s="373"/>
      <c r="D40" s="356"/>
      <c r="E40" s="357"/>
      <c r="F40" s="358"/>
    </row>
    <row r="41" spans="1:6" ht="12.75">
      <c r="A41" s="366"/>
      <c r="B41" s="405"/>
      <c r="C41" s="349"/>
      <c r="D41" s="397"/>
      <c r="E41" s="394"/>
      <c r="F41" s="42"/>
    </row>
    <row r="42" spans="1:6" ht="38.25">
      <c r="A42" s="390" t="s">
        <v>878</v>
      </c>
      <c r="B42" s="395" t="s">
        <v>882</v>
      </c>
      <c r="C42" s="309" t="s">
        <v>76</v>
      </c>
      <c r="D42" s="400">
        <v>890</v>
      </c>
      <c r="E42" s="401"/>
      <c r="F42" s="331">
        <f>D42*E42</f>
        <v>0</v>
      </c>
    </row>
    <row r="43" spans="1:6" ht="12.75">
      <c r="A43" s="366"/>
      <c r="B43" s="395"/>
      <c r="C43" s="309"/>
      <c r="D43" s="312"/>
      <c r="E43" s="402"/>
      <c r="F43" s="331"/>
    </row>
    <row r="44" spans="1:6" ht="51">
      <c r="A44" s="390" t="s">
        <v>879</v>
      </c>
      <c r="B44" s="391" t="s">
        <v>883</v>
      </c>
      <c r="C44" s="392" t="s">
        <v>76</v>
      </c>
      <c r="D44" s="250">
        <v>50</v>
      </c>
      <c r="E44" s="402"/>
      <c r="F44" s="331">
        <f>D44*E44</f>
        <v>0</v>
      </c>
    </row>
    <row r="45" spans="1:6" ht="12.75">
      <c r="A45" s="390"/>
      <c r="B45" s="395"/>
      <c r="C45" s="309"/>
      <c r="D45" s="312"/>
      <c r="E45" s="402"/>
      <c r="F45" s="331"/>
    </row>
    <row r="46" spans="1:6" ht="51">
      <c r="A46" s="390" t="s">
        <v>880</v>
      </c>
      <c r="B46" s="391" t="s">
        <v>884</v>
      </c>
      <c r="C46" s="392" t="s">
        <v>76</v>
      </c>
      <c r="D46" s="403">
        <v>75</v>
      </c>
      <c r="E46" s="402"/>
      <c r="F46" s="331">
        <f>D46*E46</f>
        <v>0</v>
      </c>
    </row>
    <row r="47" spans="1:6" ht="12.75">
      <c r="A47" s="366"/>
      <c r="B47" s="395"/>
      <c r="C47" s="309"/>
      <c r="D47" s="400"/>
      <c r="E47" s="402"/>
      <c r="F47" s="331"/>
    </row>
    <row r="48" spans="1:6" ht="38.25">
      <c r="A48" s="390" t="s">
        <v>881</v>
      </c>
      <c r="B48" s="391" t="s">
        <v>885</v>
      </c>
      <c r="C48" s="392" t="s">
        <v>76</v>
      </c>
      <c r="D48" s="250">
        <v>75.5</v>
      </c>
      <c r="E48" s="402"/>
      <c r="F48" s="331">
        <f>D48*E48</f>
        <v>0</v>
      </c>
    </row>
    <row r="49" spans="1:6" ht="12.75">
      <c r="A49" s="390"/>
      <c r="B49" s="395"/>
      <c r="C49" s="309"/>
      <c r="D49" s="312"/>
      <c r="E49" s="402"/>
      <c r="F49" s="331"/>
    </row>
    <row r="50" spans="1:6" ht="38.25">
      <c r="A50" s="390" t="s">
        <v>887</v>
      </c>
      <c r="B50" s="391" t="s">
        <v>886</v>
      </c>
      <c r="C50" s="392" t="s">
        <v>76</v>
      </c>
      <c r="D50" s="250">
        <v>53.5</v>
      </c>
      <c r="E50" s="402"/>
      <c r="F50" s="331">
        <f>D50*E50</f>
        <v>0</v>
      </c>
    </row>
    <row r="51" spans="1:6" ht="12.75">
      <c r="A51" s="366"/>
      <c r="B51" s="395"/>
      <c r="C51" s="309"/>
      <c r="D51" s="312"/>
      <c r="E51" s="402"/>
      <c r="F51" s="331"/>
    </row>
    <row r="52" spans="1:6" ht="12.75">
      <c r="A52" s="390" t="s">
        <v>888</v>
      </c>
      <c r="B52" s="391" t="s">
        <v>371</v>
      </c>
      <c r="C52" s="392" t="s">
        <v>73</v>
      </c>
      <c r="D52" s="250">
        <v>95</v>
      </c>
      <c r="E52" s="402"/>
      <c r="F52" s="331">
        <f>D52*E52</f>
        <v>0</v>
      </c>
    </row>
    <row r="53" spans="1:6" ht="12.75">
      <c r="A53" s="366"/>
      <c r="B53" s="395"/>
      <c r="C53" s="309"/>
      <c r="D53" s="312"/>
      <c r="E53" s="402"/>
      <c r="F53" s="331"/>
    </row>
    <row r="54" spans="1:6" ht="12.75" customHeight="1">
      <c r="A54" s="390" t="s">
        <v>889</v>
      </c>
      <c r="B54" s="391" t="s">
        <v>370</v>
      </c>
      <c r="C54" s="392" t="s">
        <v>73</v>
      </c>
      <c r="D54" s="250">
        <v>85</v>
      </c>
      <c r="E54" s="402"/>
      <c r="F54" s="331">
        <f>D54*E54</f>
        <v>0</v>
      </c>
    </row>
    <row r="55" spans="1:6" ht="12.75">
      <c r="A55" s="366"/>
      <c r="B55" s="395"/>
      <c r="C55" s="309"/>
      <c r="D55" s="312"/>
      <c r="E55" s="402"/>
      <c r="F55" s="331"/>
    </row>
    <row r="56" spans="1:6" ht="25.5">
      <c r="A56" s="390" t="s">
        <v>890</v>
      </c>
      <c r="B56" s="391" t="s">
        <v>982</v>
      </c>
      <c r="C56" s="392" t="s">
        <v>73</v>
      </c>
      <c r="D56" s="250">
        <v>67</v>
      </c>
      <c r="E56" s="402"/>
      <c r="F56" s="331">
        <f>D56*E56</f>
        <v>0</v>
      </c>
    </row>
    <row r="57" spans="1:6" ht="12.75">
      <c r="A57" s="366"/>
      <c r="B57" s="395"/>
      <c r="C57" s="309"/>
      <c r="D57" s="312"/>
      <c r="E57" s="402"/>
      <c r="F57" s="331"/>
    </row>
    <row r="58" spans="1:6" ht="12.75">
      <c r="A58" s="390" t="s">
        <v>891</v>
      </c>
      <c r="B58" s="391" t="s">
        <v>369</v>
      </c>
      <c r="C58" s="392" t="s">
        <v>73</v>
      </c>
      <c r="D58" s="250">
        <v>1340</v>
      </c>
      <c r="E58" s="402"/>
      <c r="F58" s="331">
        <f>D58*E58</f>
        <v>0</v>
      </c>
    </row>
    <row r="59" spans="1:6" ht="15" customHeight="1">
      <c r="A59" s="366"/>
      <c r="B59" s="395"/>
      <c r="C59" s="309"/>
      <c r="D59" s="312"/>
      <c r="E59" s="402"/>
      <c r="F59" s="331"/>
    </row>
    <row r="60" spans="1:6" ht="51">
      <c r="A60" s="390" t="s">
        <v>892</v>
      </c>
      <c r="B60" s="355" t="s">
        <v>895</v>
      </c>
      <c r="C60" s="327" t="s">
        <v>76</v>
      </c>
      <c r="D60" s="403">
        <v>242</v>
      </c>
      <c r="E60" s="402"/>
      <c r="F60" s="331">
        <f>D60*E60</f>
        <v>0</v>
      </c>
    </row>
    <row r="61" spans="1:6" ht="12.75">
      <c r="A61" s="407"/>
      <c r="B61" s="408"/>
      <c r="C61" s="409"/>
      <c r="D61" s="410"/>
      <c r="E61" s="411"/>
      <c r="F61" s="412"/>
    </row>
    <row r="62" spans="1:6" ht="38.25">
      <c r="A62" s="390" t="s">
        <v>893</v>
      </c>
      <c r="B62" s="355" t="s">
        <v>894</v>
      </c>
      <c r="C62" s="327" t="s">
        <v>76</v>
      </c>
      <c r="D62" s="250">
        <v>37</v>
      </c>
      <c r="E62" s="402"/>
      <c r="F62" s="331">
        <f>D62*E62</f>
        <v>0</v>
      </c>
    </row>
    <row r="63" spans="1:6" ht="12.75">
      <c r="A63" s="366"/>
      <c r="B63" s="395"/>
      <c r="C63" s="309"/>
      <c r="D63" s="312"/>
      <c r="E63" s="402"/>
      <c r="F63" s="331"/>
    </row>
    <row r="64" spans="1:6" ht="38.25">
      <c r="A64" s="390" t="s">
        <v>897</v>
      </c>
      <c r="B64" s="355" t="s">
        <v>896</v>
      </c>
      <c r="C64" s="327" t="s">
        <v>76</v>
      </c>
      <c r="D64" s="250">
        <v>55</v>
      </c>
      <c r="E64" s="402"/>
      <c r="F64" s="331">
        <f>D64*E64</f>
        <v>0</v>
      </c>
    </row>
    <row r="65" spans="1:6" ht="12.75">
      <c r="A65" s="366"/>
      <c r="B65" s="395"/>
      <c r="C65" s="309"/>
      <c r="D65" s="312"/>
      <c r="E65" s="402"/>
      <c r="F65" s="331"/>
    </row>
    <row r="66" spans="1:6" ht="51">
      <c r="A66" s="390" t="s">
        <v>898</v>
      </c>
      <c r="B66" s="355" t="s">
        <v>983</v>
      </c>
      <c r="C66" s="327" t="s">
        <v>76</v>
      </c>
      <c r="D66" s="250">
        <v>105</v>
      </c>
      <c r="E66" s="402"/>
      <c r="F66" s="331">
        <f>D66*E66</f>
        <v>0</v>
      </c>
    </row>
    <row r="67" spans="1:6" ht="12.75">
      <c r="A67" s="407"/>
      <c r="B67" s="408"/>
      <c r="C67" s="409"/>
      <c r="D67" s="410"/>
      <c r="E67" s="411"/>
      <c r="F67" s="412"/>
    </row>
    <row r="68" spans="1:6" ht="25.5">
      <c r="A68" s="390" t="s">
        <v>900</v>
      </c>
      <c r="B68" s="391" t="s">
        <v>899</v>
      </c>
      <c r="C68" s="392" t="s">
        <v>76</v>
      </c>
      <c r="D68" s="250">
        <v>26</v>
      </c>
      <c r="E68" s="402"/>
      <c r="F68" s="331">
        <f>D68*E68</f>
        <v>0</v>
      </c>
    </row>
    <row r="69" spans="1:6" ht="12.75">
      <c r="A69" s="407"/>
      <c r="B69" s="408"/>
      <c r="C69" s="409"/>
      <c r="D69" s="410"/>
      <c r="E69" s="413"/>
      <c r="F69" s="412"/>
    </row>
    <row r="70" spans="1:6" ht="25.5">
      <c r="A70" s="390" t="s">
        <v>902</v>
      </c>
      <c r="B70" s="391" t="s">
        <v>901</v>
      </c>
      <c r="C70" s="392" t="s">
        <v>76</v>
      </c>
      <c r="D70" s="250">
        <v>28</v>
      </c>
      <c r="E70" s="402"/>
      <c r="F70" s="331">
        <f>D70*E70</f>
        <v>0</v>
      </c>
    </row>
    <row r="71" spans="1:6" ht="12.75">
      <c r="A71" s="407"/>
      <c r="B71" s="408"/>
      <c r="C71" s="409"/>
      <c r="D71" s="410"/>
      <c r="E71" s="411"/>
      <c r="F71" s="412"/>
    </row>
    <row r="72" spans="1:6" ht="38.25">
      <c r="A72" s="390" t="s">
        <v>904</v>
      </c>
      <c r="B72" s="355" t="s">
        <v>903</v>
      </c>
      <c r="C72" s="327" t="s">
        <v>73</v>
      </c>
      <c r="D72" s="250">
        <v>745</v>
      </c>
      <c r="E72" s="402"/>
      <c r="F72" s="331">
        <f>D72*E72</f>
        <v>0</v>
      </c>
    </row>
    <row r="73" spans="1:6" ht="12.75">
      <c r="A73" s="354"/>
      <c r="B73" s="395"/>
      <c r="C73" s="309"/>
      <c r="D73" s="312"/>
      <c r="E73" s="402"/>
      <c r="F73" s="331"/>
    </row>
    <row r="74" spans="1:6" ht="25.5">
      <c r="A74" s="390" t="s">
        <v>906</v>
      </c>
      <c r="B74" s="355" t="s">
        <v>905</v>
      </c>
      <c r="C74" s="529" t="s">
        <v>73</v>
      </c>
      <c r="D74" s="250">
        <v>332</v>
      </c>
      <c r="E74" s="402"/>
      <c r="F74" s="331">
        <f>D74*E74</f>
        <v>0</v>
      </c>
    </row>
    <row r="75" spans="1:6" ht="12.75">
      <c r="A75" s="354"/>
      <c r="B75" s="395"/>
      <c r="C75" s="309"/>
      <c r="D75" s="312"/>
      <c r="E75" s="402"/>
      <c r="F75" s="331"/>
    </row>
    <row r="76" spans="1:6" ht="25.5">
      <c r="A76" s="390" t="s">
        <v>907</v>
      </c>
      <c r="B76" s="355" t="s">
        <v>368</v>
      </c>
      <c r="C76" s="327" t="s">
        <v>73</v>
      </c>
      <c r="D76" s="250">
        <v>1077</v>
      </c>
      <c r="E76" s="402"/>
      <c r="F76" s="331">
        <f>D76*E76</f>
        <v>0</v>
      </c>
    </row>
    <row r="77" spans="1:6" ht="12.75">
      <c r="A77" s="366"/>
      <c r="B77" s="395"/>
      <c r="C77" s="309"/>
      <c r="D77" s="312"/>
      <c r="E77" s="402"/>
      <c r="F77" s="331"/>
    </row>
    <row r="78" spans="1:6" ht="51">
      <c r="A78" s="390" t="s">
        <v>908</v>
      </c>
      <c r="B78" s="355" t="s">
        <v>367</v>
      </c>
      <c r="C78" s="327" t="s">
        <v>76</v>
      </c>
      <c r="D78" s="250">
        <v>305</v>
      </c>
      <c r="E78" s="402"/>
      <c r="F78" s="299">
        <f>D78*E78</f>
        <v>0</v>
      </c>
    </row>
    <row r="79" spans="1:6" ht="12.75">
      <c r="A79" s="361"/>
      <c r="B79" s="368" t="s">
        <v>349</v>
      </c>
      <c r="C79" s="369"/>
      <c r="D79" s="404"/>
      <c r="E79" s="364"/>
      <c r="F79" s="370">
        <f>SUM(F42:F78)</f>
        <v>0</v>
      </c>
    </row>
    <row r="80" spans="1:6" ht="12.75">
      <c r="A80" s="366"/>
      <c r="B80" s="405"/>
      <c r="C80" s="349"/>
      <c r="D80" s="406"/>
      <c r="E80" s="357"/>
      <c r="F80" s="42"/>
    </row>
    <row r="81" spans="1:6" ht="12.75">
      <c r="A81" s="366"/>
      <c r="B81" s="405"/>
      <c r="C81" s="349"/>
      <c r="D81" s="406"/>
      <c r="E81" s="357"/>
      <c r="F81" s="358"/>
    </row>
    <row r="82" spans="1:6" ht="12.75">
      <c r="A82" s="366" t="s">
        <v>30</v>
      </c>
      <c r="B82" s="372" t="s">
        <v>129</v>
      </c>
      <c r="C82" s="373"/>
      <c r="D82" s="356"/>
      <c r="E82" s="357"/>
      <c r="F82" s="358"/>
    </row>
    <row r="83" spans="1:6" ht="12.75">
      <c r="A83" s="366"/>
      <c r="B83" s="372"/>
      <c r="C83" s="373"/>
      <c r="D83" s="356"/>
      <c r="E83" s="357"/>
      <c r="F83" s="358"/>
    </row>
    <row r="84" spans="1:6" ht="31.5" customHeight="1">
      <c r="A84" s="390" t="s">
        <v>909</v>
      </c>
      <c r="B84" s="355" t="s">
        <v>346</v>
      </c>
      <c r="C84" s="327" t="s">
        <v>76</v>
      </c>
      <c r="D84" s="250">
        <v>399</v>
      </c>
      <c r="E84" s="402"/>
      <c r="F84" s="331">
        <f>D84*E84</f>
        <v>0</v>
      </c>
    </row>
    <row r="85" spans="1:6" ht="12.75">
      <c r="A85" s="366"/>
      <c r="B85" s="355"/>
      <c r="C85" s="327"/>
      <c r="D85" s="250"/>
      <c r="E85" s="402"/>
      <c r="F85" s="331"/>
    </row>
    <row r="86" spans="1:6" ht="12.75">
      <c r="A86" s="390" t="s">
        <v>910</v>
      </c>
      <c r="B86" s="355" t="s">
        <v>347</v>
      </c>
      <c r="C86" s="327" t="s">
        <v>73</v>
      </c>
      <c r="D86" s="250">
        <v>1335</v>
      </c>
      <c r="E86" s="402"/>
      <c r="F86" s="331">
        <f>D86*E86</f>
        <v>0</v>
      </c>
    </row>
    <row r="87" spans="1:6" ht="12.75">
      <c r="A87" s="390"/>
      <c r="B87" s="395"/>
      <c r="C87" s="309"/>
      <c r="D87" s="312"/>
      <c r="E87" s="402"/>
      <c r="F87" s="331"/>
    </row>
    <row r="88" spans="1:8" ht="38.25">
      <c r="A88" s="390" t="s">
        <v>911</v>
      </c>
      <c r="B88" s="391" t="s">
        <v>424</v>
      </c>
      <c r="C88" s="392" t="s">
        <v>73</v>
      </c>
      <c r="D88" s="403">
        <v>510</v>
      </c>
      <c r="E88" s="402"/>
      <c r="F88" s="331">
        <f>D88*E88</f>
        <v>0</v>
      </c>
      <c r="H88" s="181"/>
    </row>
    <row r="89" spans="1:8" ht="12.75">
      <c r="A89" s="366"/>
      <c r="B89" s="380" t="s">
        <v>121</v>
      </c>
      <c r="C89" s="311"/>
      <c r="D89" s="312" t="s">
        <v>121</v>
      </c>
      <c r="E89" s="402"/>
      <c r="F89" s="331"/>
      <c r="H89" s="181"/>
    </row>
    <row r="90" spans="1:8" ht="25.5">
      <c r="A90" s="390" t="s">
        <v>912</v>
      </c>
      <c r="B90" s="391" t="s">
        <v>425</v>
      </c>
      <c r="C90" s="392" t="s">
        <v>73</v>
      </c>
      <c r="D90" s="403">
        <v>152</v>
      </c>
      <c r="E90" s="402"/>
      <c r="F90" s="331">
        <f>D90*E90</f>
        <v>0</v>
      </c>
      <c r="H90" s="181"/>
    </row>
    <row r="91" spans="1:6" ht="12.75">
      <c r="A91" s="390"/>
      <c r="B91" s="395"/>
      <c r="C91" s="309"/>
      <c r="D91" s="400"/>
      <c r="E91" s="402"/>
      <c r="F91" s="331"/>
    </row>
    <row r="92" spans="1:6" ht="51">
      <c r="A92" s="390" t="s">
        <v>913</v>
      </c>
      <c r="B92" s="355" t="s">
        <v>423</v>
      </c>
      <c r="C92" s="327" t="s">
        <v>76</v>
      </c>
      <c r="D92" s="250">
        <v>25</v>
      </c>
      <c r="E92" s="402"/>
      <c r="F92" s="331">
        <f>D92*E92</f>
        <v>0</v>
      </c>
    </row>
    <row r="93" spans="1:6" ht="12.75">
      <c r="A93" s="366"/>
      <c r="B93" s="395"/>
      <c r="C93" s="309"/>
      <c r="D93" s="312"/>
      <c r="E93" s="402"/>
      <c r="F93" s="331"/>
    </row>
    <row r="94" spans="1:6" ht="63.75">
      <c r="A94" s="293" t="s">
        <v>914</v>
      </c>
      <c r="B94" s="352" t="s">
        <v>348</v>
      </c>
      <c r="C94" s="414" t="s">
        <v>76</v>
      </c>
      <c r="D94" s="312">
        <v>0.6</v>
      </c>
      <c r="E94" s="401"/>
      <c r="F94" s="331">
        <f>D94*E94</f>
        <v>0</v>
      </c>
    </row>
    <row r="95" spans="1:6" ht="12.75">
      <c r="A95" s="293"/>
      <c r="B95" s="395"/>
      <c r="C95" s="309"/>
      <c r="D95" s="312"/>
      <c r="E95" s="401"/>
      <c r="F95" s="299"/>
    </row>
    <row r="96" spans="1:6" ht="12.75">
      <c r="A96" s="390" t="s">
        <v>915</v>
      </c>
      <c r="B96" s="355" t="s">
        <v>422</v>
      </c>
      <c r="C96" s="327" t="s">
        <v>155</v>
      </c>
      <c r="D96" s="400">
        <v>158</v>
      </c>
      <c r="E96" s="401"/>
      <c r="F96" s="299">
        <f>D96*E96</f>
        <v>0</v>
      </c>
    </row>
    <row r="97" spans="1:6" ht="12.75">
      <c r="A97" s="293"/>
      <c r="B97" s="395"/>
      <c r="C97" s="309"/>
      <c r="D97" s="312"/>
      <c r="E97" s="401"/>
      <c r="F97" s="299"/>
    </row>
    <row r="98" spans="1:6" ht="38.25">
      <c r="A98" s="293" t="s">
        <v>916</v>
      </c>
      <c r="B98" s="355" t="s">
        <v>421</v>
      </c>
      <c r="C98" s="327" t="s">
        <v>155</v>
      </c>
      <c r="D98" s="403">
        <v>96</v>
      </c>
      <c r="E98" s="401"/>
      <c r="F98" s="299">
        <f>D98*E98</f>
        <v>0</v>
      </c>
    </row>
    <row r="99" spans="1:6" ht="12.75">
      <c r="A99" s="384"/>
      <c r="B99" s="395"/>
      <c r="C99" s="309"/>
      <c r="D99" s="312"/>
      <c r="E99" s="401"/>
      <c r="F99" s="299"/>
    </row>
    <row r="100" spans="1:6" ht="51">
      <c r="A100" s="415" t="s">
        <v>917</v>
      </c>
      <c r="B100" s="395" t="s">
        <v>420</v>
      </c>
      <c r="C100" s="309" t="s">
        <v>155</v>
      </c>
      <c r="D100" s="298">
        <v>147</v>
      </c>
      <c r="E100" s="401"/>
      <c r="F100" s="299">
        <f>D100*E100</f>
        <v>0</v>
      </c>
    </row>
    <row r="101" spans="1:6" ht="12.75">
      <c r="A101" s="384"/>
      <c r="B101" s="395"/>
      <c r="C101" s="309"/>
      <c r="D101" s="312"/>
      <c r="E101" s="401"/>
      <c r="F101" s="299"/>
    </row>
    <row r="102" spans="1:6" ht="63.75">
      <c r="A102" s="390" t="s">
        <v>918</v>
      </c>
      <c r="B102" s="395" t="s">
        <v>419</v>
      </c>
      <c r="C102" s="309" t="s">
        <v>155</v>
      </c>
      <c r="D102" s="298">
        <v>140</v>
      </c>
      <c r="E102" s="401"/>
      <c r="F102" s="299">
        <f>D102*E102</f>
        <v>0</v>
      </c>
    </row>
    <row r="103" spans="1:6" ht="12.75">
      <c r="A103" s="384"/>
      <c r="B103" s="395"/>
      <c r="C103" s="309"/>
      <c r="D103" s="312"/>
      <c r="E103" s="401"/>
      <c r="F103" s="299"/>
    </row>
    <row r="104" spans="1:8" ht="25.5">
      <c r="A104" s="390" t="s">
        <v>919</v>
      </c>
      <c r="B104" s="355" t="s">
        <v>1013</v>
      </c>
      <c r="C104" s="327" t="s">
        <v>73</v>
      </c>
      <c r="D104" s="250">
        <v>715</v>
      </c>
      <c r="E104" s="402"/>
      <c r="F104" s="299">
        <f>D104*E104</f>
        <v>0</v>
      </c>
      <c r="H104" s="181"/>
    </row>
    <row r="105" spans="1:6" ht="12.75">
      <c r="A105" s="361"/>
      <c r="B105" s="368" t="s">
        <v>350</v>
      </c>
      <c r="C105" s="369"/>
      <c r="D105" s="404"/>
      <c r="E105" s="364"/>
      <c r="F105" s="370">
        <f>SUM(F84:F104)</f>
        <v>0</v>
      </c>
    </row>
    <row r="106" spans="1:6" ht="12.75">
      <c r="A106" s="366"/>
      <c r="B106" s="405"/>
      <c r="C106" s="349"/>
      <c r="D106" s="406"/>
      <c r="E106" s="357"/>
      <c r="F106" s="374"/>
    </row>
    <row r="107" spans="1:6" ht="12.75">
      <c r="A107" s="366"/>
      <c r="B107" s="405"/>
      <c r="C107" s="349"/>
      <c r="D107" s="406"/>
      <c r="E107" s="357"/>
      <c r="F107" s="374"/>
    </row>
    <row r="108" spans="1:6" ht="12.75">
      <c r="A108" s="366" t="s">
        <v>363</v>
      </c>
      <c r="B108" s="372" t="s">
        <v>12</v>
      </c>
      <c r="C108" s="373"/>
      <c r="D108" s="356"/>
      <c r="E108" s="357"/>
      <c r="F108" s="358"/>
    </row>
    <row r="109" spans="1:6" ht="12.75">
      <c r="A109" s="366"/>
      <c r="B109" s="372"/>
      <c r="C109" s="373"/>
      <c r="D109" s="356"/>
      <c r="E109" s="357"/>
      <c r="F109" s="358"/>
    </row>
    <row r="110" spans="1:6" ht="38.25">
      <c r="A110" s="390" t="s">
        <v>921</v>
      </c>
      <c r="B110" s="391" t="s">
        <v>920</v>
      </c>
      <c r="C110" s="392" t="s">
        <v>77</v>
      </c>
      <c r="D110" s="250">
        <v>2</v>
      </c>
      <c r="E110" s="402"/>
      <c r="F110" s="331">
        <f>D110*E110</f>
        <v>0</v>
      </c>
    </row>
    <row r="111" spans="1:6" ht="12.75">
      <c r="A111" s="366"/>
      <c r="B111" s="372"/>
      <c r="C111" s="373"/>
      <c r="D111" s="250"/>
      <c r="E111" s="402"/>
      <c r="F111" s="331"/>
    </row>
    <row r="112" spans="1:6" ht="38.25">
      <c r="A112" s="390" t="s">
        <v>923</v>
      </c>
      <c r="B112" s="391" t="s">
        <v>922</v>
      </c>
      <c r="C112" s="392" t="s">
        <v>77</v>
      </c>
      <c r="D112" s="250">
        <v>28</v>
      </c>
      <c r="E112" s="402"/>
      <c r="F112" s="331">
        <f>D112*E112</f>
        <v>0</v>
      </c>
    </row>
    <row r="113" spans="1:6" ht="12.75">
      <c r="A113" s="407"/>
      <c r="B113" s="416"/>
      <c r="C113" s="417"/>
      <c r="D113" s="418"/>
      <c r="E113" s="411"/>
      <c r="F113" s="412"/>
    </row>
    <row r="114" spans="1:6" ht="38.25">
      <c r="A114" s="390" t="s">
        <v>925</v>
      </c>
      <c r="B114" s="391" t="s">
        <v>924</v>
      </c>
      <c r="C114" s="392" t="s">
        <v>77</v>
      </c>
      <c r="D114" s="250">
        <v>70</v>
      </c>
      <c r="E114" s="402"/>
      <c r="F114" s="331">
        <f>D114*E114</f>
        <v>0</v>
      </c>
    </row>
    <row r="115" spans="1:6" ht="12.75">
      <c r="A115" s="366"/>
      <c r="B115" s="395"/>
      <c r="C115" s="309"/>
      <c r="D115" s="312"/>
      <c r="E115" s="402"/>
      <c r="F115" s="331"/>
    </row>
    <row r="116" spans="1:6" ht="38.25">
      <c r="A116" s="390" t="s">
        <v>927</v>
      </c>
      <c r="B116" s="391" t="s">
        <v>926</v>
      </c>
      <c r="C116" s="392" t="s">
        <v>77</v>
      </c>
      <c r="D116" s="250">
        <v>38</v>
      </c>
      <c r="E116" s="402"/>
      <c r="F116" s="331">
        <f>D116*E116</f>
        <v>0</v>
      </c>
    </row>
    <row r="117" spans="1:6" ht="12.75">
      <c r="A117" s="407"/>
      <c r="B117" s="416"/>
      <c r="C117" s="417"/>
      <c r="D117" s="418"/>
      <c r="E117" s="411"/>
      <c r="F117" s="412"/>
    </row>
    <row r="118" spans="1:6" ht="25.5">
      <c r="A118" s="390" t="s">
        <v>928</v>
      </c>
      <c r="B118" s="355" t="s">
        <v>417</v>
      </c>
      <c r="C118" s="327" t="s">
        <v>85</v>
      </c>
      <c r="D118" s="250">
        <v>8</v>
      </c>
      <c r="E118" s="402"/>
      <c r="F118" s="331">
        <f>D118*E118</f>
        <v>0</v>
      </c>
    </row>
    <row r="119" spans="1:6" ht="12.75">
      <c r="A119" s="366"/>
      <c r="B119" s="395"/>
      <c r="C119" s="309"/>
      <c r="D119" s="312"/>
      <c r="E119" s="402"/>
      <c r="F119" s="331"/>
    </row>
    <row r="120" spans="1:6" ht="38.25">
      <c r="A120" s="390" t="s">
        <v>929</v>
      </c>
      <c r="B120" s="355" t="s">
        <v>416</v>
      </c>
      <c r="C120" s="327" t="s">
        <v>85</v>
      </c>
      <c r="D120" s="250">
        <v>4</v>
      </c>
      <c r="E120" s="402"/>
      <c r="F120" s="331">
        <f>D120*E120</f>
        <v>0</v>
      </c>
    </row>
    <row r="121" spans="1:6" ht="12.75">
      <c r="A121" s="354"/>
      <c r="B121" s="395"/>
      <c r="C121" s="309"/>
      <c r="D121" s="312"/>
      <c r="E121" s="402"/>
      <c r="F121" s="331"/>
    </row>
    <row r="122" spans="1:6" ht="38.25">
      <c r="A122" s="390" t="s">
        <v>930</v>
      </c>
      <c r="B122" s="355" t="s">
        <v>415</v>
      </c>
      <c r="C122" s="327" t="s">
        <v>85</v>
      </c>
      <c r="D122" s="250">
        <v>1</v>
      </c>
      <c r="E122" s="402"/>
      <c r="F122" s="331">
        <f>D122*E122</f>
        <v>0</v>
      </c>
    </row>
    <row r="123" spans="1:6" ht="12.75">
      <c r="A123" s="419"/>
      <c r="B123" s="408"/>
      <c r="C123" s="409"/>
      <c r="D123" s="410"/>
      <c r="E123" s="402"/>
      <c r="F123" s="331"/>
    </row>
    <row r="124" spans="1:6" ht="25.5">
      <c r="A124" s="390" t="s">
        <v>931</v>
      </c>
      <c r="B124" s="355" t="s">
        <v>414</v>
      </c>
      <c r="C124" s="327" t="s">
        <v>85</v>
      </c>
      <c r="D124" s="420">
        <v>3</v>
      </c>
      <c r="E124" s="402"/>
      <c r="F124" s="331">
        <f>D124*E124</f>
        <v>0</v>
      </c>
    </row>
    <row r="125" spans="1:6" ht="12.75">
      <c r="A125" s="419"/>
      <c r="B125" s="408"/>
      <c r="C125" s="409"/>
      <c r="D125" s="410"/>
      <c r="E125" s="402"/>
      <c r="F125" s="331"/>
    </row>
    <row r="126" spans="1:6" ht="114.75">
      <c r="A126" s="390" t="s">
        <v>932</v>
      </c>
      <c r="B126" s="391" t="s">
        <v>413</v>
      </c>
      <c r="C126" s="392" t="s">
        <v>77</v>
      </c>
      <c r="D126" s="250">
        <v>8</v>
      </c>
      <c r="E126" s="402"/>
      <c r="F126" s="331">
        <f>D126*E126</f>
        <v>0</v>
      </c>
    </row>
    <row r="127" spans="1:6" ht="12.75">
      <c r="A127" s="419"/>
      <c r="B127" s="408"/>
      <c r="C127" s="409"/>
      <c r="D127" s="410"/>
      <c r="E127" s="411"/>
      <c r="F127" s="412"/>
    </row>
    <row r="128" spans="1:6" ht="25.5">
      <c r="A128" s="390" t="s">
        <v>933</v>
      </c>
      <c r="B128" s="355" t="s">
        <v>412</v>
      </c>
      <c r="C128" s="327" t="s">
        <v>85</v>
      </c>
      <c r="D128" s="250">
        <v>4</v>
      </c>
      <c r="E128" s="402"/>
      <c r="F128" s="331">
        <f>D128*E128</f>
        <v>0</v>
      </c>
    </row>
    <row r="129" spans="1:6" ht="12.75">
      <c r="A129" s="407"/>
      <c r="B129" s="408"/>
      <c r="C129" s="409"/>
      <c r="D129" s="410"/>
      <c r="E129" s="411"/>
      <c r="F129" s="412"/>
    </row>
    <row r="130" spans="1:6" ht="25.5">
      <c r="A130" s="390" t="s">
        <v>934</v>
      </c>
      <c r="B130" s="355" t="s">
        <v>411</v>
      </c>
      <c r="C130" s="327" t="s">
        <v>85</v>
      </c>
      <c r="D130" s="250">
        <v>2</v>
      </c>
      <c r="E130" s="402"/>
      <c r="F130" s="331">
        <f>D130*E130</f>
        <v>0</v>
      </c>
    </row>
    <row r="131" spans="1:6" ht="12.75">
      <c r="A131" s="354"/>
      <c r="B131" s="395"/>
      <c r="C131" s="309"/>
      <c r="D131" s="312"/>
      <c r="E131" s="402"/>
      <c r="F131" s="331"/>
    </row>
    <row r="132" spans="1:6" ht="25.5">
      <c r="A132" s="390" t="s">
        <v>935</v>
      </c>
      <c r="B132" s="421" t="s">
        <v>409</v>
      </c>
      <c r="C132" s="392" t="s">
        <v>85</v>
      </c>
      <c r="D132" s="312">
        <v>2</v>
      </c>
      <c r="E132" s="402"/>
      <c r="F132" s="331">
        <f>D132*E132</f>
        <v>0</v>
      </c>
    </row>
    <row r="133" spans="1:6" ht="12.75">
      <c r="A133" s="419"/>
      <c r="B133" s="408"/>
      <c r="C133" s="409"/>
      <c r="D133" s="410"/>
      <c r="E133" s="402"/>
      <c r="F133" s="331"/>
    </row>
    <row r="134" spans="1:6" ht="102">
      <c r="A134" s="390" t="s">
        <v>936</v>
      </c>
      <c r="B134" s="355" t="s">
        <v>410</v>
      </c>
      <c r="C134" s="327" t="s">
        <v>67</v>
      </c>
      <c r="D134" s="250">
        <v>1</v>
      </c>
      <c r="E134" s="402"/>
      <c r="F134" s="331">
        <f>D134*E134</f>
        <v>0</v>
      </c>
    </row>
    <row r="135" spans="1:6" ht="12.75">
      <c r="A135" s="422"/>
      <c r="B135" s="408"/>
      <c r="C135" s="409"/>
      <c r="D135" s="410"/>
      <c r="E135" s="402"/>
      <c r="F135" s="331"/>
    </row>
    <row r="136" spans="1:6" ht="76.5">
      <c r="A136" s="390" t="s">
        <v>937</v>
      </c>
      <c r="B136" s="355" t="s">
        <v>1014</v>
      </c>
      <c r="C136" s="327" t="s">
        <v>85</v>
      </c>
      <c r="D136" s="403">
        <v>1</v>
      </c>
      <c r="E136" s="402"/>
      <c r="F136" s="331">
        <f>D136*E136</f>
        <v>0</v>
      </c>
    </row>
    <row r="137" spans="1:6" ht="12.75">
      <c r="A137" s="384"/>
      <c r="B137" s="395"/>
      <c r="C137" s="309"/>
      <c r="D137" s="400"/>
      <c r="E137" s="402"/>
      <c r="F137" s="331"/>
    </row>
    <row r="138" spans="1:6" ht="38.25">
      <c r="A138" s="390" t="s">
        <v>938</v>
      </c>
      <c r="B138" s="391" t="s">
        <v>134</v>
      </c>
      <c r="C138" s="392" t="s">
        <v>77</v>
      </c>
      <c r="D138" s="400">
        <v>138</v>
      </c>
      <c r="E138" s="402"/>
      <c r="F138" s="331">
        <f>D138*E138</f>
        <v>0</v>
      </c>
    </row>
    <row r="139" spans="1:6" ht="12.75">
      <c r="A139" s="384"/>
      <c r="B139" s="395"/>
      <c r="C139" s="309"/>
      <c r="D139" s="312"/>
      <c r="E139" s="402"/>
      <c r="F139" s="331"/>
    </row>
    <row r="140" spans="1:6" ht="25.5">
      <c r="A140" s="390" t="s">
        <v>939</v>
      </c>
      <c r="B140" s="355" t="s">
        <v>408</v>
      </c>
      <c r="C140" s="327" t="s">
        <v>77</v>
      </c>
      <c r="D140" s="250">
        <v>138</v>
      </c>
      <c r="E140" s="402"/>
      <c r="F140" s="331">
        <f>D140*E140</f>
        <v>0</v>
      </c>
    </row>
    <row r="141" spans="1:6" ht="12.75">
      <c r="A141" s="423"/>
      <c r="B141" s="424" t="s">
        <v>418</v>
      </c>
      <c r="C141" s="425"/>
      <c r="D141" s="426"/>
      <c r="E141" s="427"/>
      <c r="F141" s="428">
        <f>SUM(F110:F140)</f>
        <v>0</v>
      </c>
    </row>
    <row r="142" spans="1:6" ht="12.75">
      <c r="A142" s="384"/>
      <c r="B142" s="405"/>
      <c r="C142" s="349"/>
      <c r="D142" s="406"/>
      <c r="E142" s="394"/>
      <c r="F142" s="429"/>
    </row>
    <row r="143" spans="1:6" ht="12.75">
      <c r="A143" s="384"/>
      <c r="B143" s="405"/>
      <c r="C143" s="349"/>
      <c r="D143" s="406"/>
      <c r="E143" s="394"/>
      <c r="F143" s="429"/>
    </row>
    <row r="144" spans="1:6" ht="12.75">
      <c r="A144" s="366" t="s">
        <v>364</v>
      </c>
      <c r="B144" s="372" t="s">
        <v>130</v>
      </c>
      <c r="C144" s="373"/>
      <c r="D144" s="356"/>
      <c r="E144" s="357"/>
      <c r="F144" s="358"/>
    </row>
    <row r="145" spans="1:6" ht="12.75">
      <c r="A145" s="366"/>
      <c r="B145" s="372"/>
      <c r="C145" s="373"/>
      <c r="D145" s="356"/>
      <c r="E145" s="357"/>
      <c r="F145" s="358"/>
    </row>
    <row r="146" spans="1:6" ht="25.5">
      <c r="A146" s="390" t="s">
        <v>940</v>
      </c>
      <c r="B146" s="421" t="s">
        <v>376</v>
      </c>
      <c r="C146" s="392" t="s">
        <v>73</v>
      </c>
      <c r="D146" s="403">
        <v>2</v>
      </c>
      <c r="E146" s="402"/>
      <c r="F146" s="331">
        <f>D146*E146</f>
        <v>0</v>
      </c>
    </row>
    <row r="147" spans="1:6" ht="12.75">
      <c r="A147" s="430"/>
      <c r="B147" s="431"/>
      <c r="C147" s="311"/>
      <c r="D147" s="400"/>
      <c r="E147" s="402"/>
      <c r="F147" s="331"/>
    </row>
    <row r="148" spans="1:6" ht="25.5">
      <c r="A148" s="390" t="s">
        <v>941</v>
      </c>
      <c r="B148" s="355" t="s">
        <v>375</v>
      </c>
      <c r="C148" s="327" t="s">
        <v>73</v>
      </c>
      <c r="D148" s="312">
        <v>106</v>
      </c>
      <c r="E148" s="402"/>
      <c r="F148" s="331">
        <f>D148*E148</f>
        <v>0</v>
      </c>
    </row>
    <row r="149" spans="1:6" ht="12.75">
      <c r="A149" s="366"/>
      <c r="B149" s="395"/>
      <c r="C149" s="309"/>
      <c r="D149" s="312"/>
      <c r="E149" s="402"/>
      <c r="F149" s="331"/>
    </row>
    <row r="150" spans="1:6" ht="25.5">
      <c r="A150" s="390" t="s">
        <v>942</v>
      </c>
      <c r="B150" s="355" t="s">
        <v>984</v>
      </c>
      <c r="C150" s="327" t="s">
        <v>73</v>
      </c>
      <c r="D150" s="312">
        <v>36</v>
      </c>
      <c r="E150" s="402"/>
      <c r="F150" s="331">
        <f>D150*E150</f>
        <v>0</v>
      </c>
    </row>
    <row r="151" spans="1:6" ht="12.75">
      <c r="A151" s="366"/>
      <c r="B151" s="395"/>
      <c r="C151" s="309"/>
      <c r="D151" s="312"/>
      <c r="E151" s="402"/>
      <c r="F151" s="331"/>
    </row>
    <row r="152" spans="1:6" ht="25.5">
      <c r="A152" s="390" t="s">
        <v>943</v>
      </c>
      <c r="B152" s="355" t="s">
        <v>377</v>
      </c>
      <c r="C152" s="327" t="s">
        <v>73</v>
      </c>
      <c r="D152" s="312">
        <v>276</v>
      </c>
      <c r="E152" s="402"/>
      <c r="F152" s="331">
        <f>D152*E152</f>
        <v>0</v>
      </c>
    </row>
    <row r="153" spans="1:6" ht="12.75">
      <c r="A153" s="366"/>
      <c r="B153" s="395"/>
      <c r="C153" s="309"/>
      <c r="D153" s="312"/>
      <c r="E153" s="402"/>
      <c r="F153" s="331"/>
    </row>
    <row r="154" spans="1:6" ht="25.5">
      <c r="A154" s="390" t="s">
        <v>944</v>
      </c>
      <c r="B154" s="355" t="s">
        <v>985</v>
      </c>
      <c r="C154" s="327" t="s">
        <v>73</v>
      </c>
      <c r="D154" s="312">
        <v>223</v>
      </c>
      <c r="E154" s="402"/>
      <c r="F154" s="331">
        <f aca="true" t="shared" si="1" ref="F154:F172">D154*E154</f>
        <v>0</v>
      </c>
    </row>
    <row r="155" spans="1:6" ht="12.75">
      <c r="A155" s="407"/>
      <c r="B155" s="408"/>
      <c r="C155" s="409"/>
      <c r="D155" s="410"/>
      <c r="E155" s="411"/>
      <c r="F155" s="331"/>
    </row>
    <row r="156" spans="1:6" ht="25.5">
      <c r="A156" s="390" t="s">
        <v>945</v>
      </c>
      <c r="B156" s="355" t="s">
        <v>378</v>
      </c>
      <c r="C156" s="327" t="s">
        <v>81</v>
      </c>
      <c r="D156" s="312">
        <v>210</v>
      </c>
      <c r="E156" s="402"/>
      <c r="F156" s="331">
        <f t="shared" si="1"/>
        <v>0</v>
      </c>
    </row>
    <row r="157" spans="1:6" ht="12.75">
      <c r="A157" s="366"/>
      <c r="B157" s="395"/>
      <c r="C157" s="309"/>
      <c r="D157" s="312"/>
      <c r="E157" s="402"/>
      <c r="F157" s="331"/>
    </row>
    <row r="158" spans="1:6" ht="25.5">
      <c r="A158" s="390" t="s">
        <v>946</v>
      </c>
      <c r="B158" s="355" t="s">
        <v>986</v>
      </c>
      <c r="C158" s="327" t="s">
        <v>81</v>
      </c>
      <c r="D158" s="312">
        <v>1619</v>
      </c>
      <c r="E158" s="402"/>
      <c r="F158" s="331">
        <f t="shared" si="1"/>
        <v>0</v>
      </c>
    </row>
    <row r="159" spans="1:6" ht="12.75">
      <c r="A159" s="366"/>
      <c r="B159" s="395"/>
      <c r="C159" s="309"/>
      <c r="D159" s="312"/>
      <c r="E159" s="402"/>
      <c r="F159" s="331"/>
    </row>
    <row r="160" spans="1:6" ht="25.5">
      <c r="A160" s="390" t="s">
        <v>947</v>
      </c>
      <c r="B160" s="355" t="s">
        <v>379</v>
      </c>
      <c r="C160" s="327" t="s">
        <v>81</v>
      </c>
      <c r="D160" s="312">
        <v>1620</v>
      </c>
      <c r="E160" s="402"/>
      <c r="F160" s="331">
        <f t="shared" si="1"/>
        <v>0</v>
      </c>
    </row>
    <row r="161" spans="1:6" ht="12.75">
      <c r="A161" s="366"/>
      <c r="B161" s="395"/>
      <c r="C161" s="309"/>
      <c r="D161" s="312"/>
      <c r="E161" s="402"/>
      <c r="F161" s="331"/>
    </row>
    <row r="162" spans="1:6" ht="25.5">
      <c r="A162" s="390" t="s">
        <v>948</v>
      </c>
      <c r="B162" s="355" t="s">
        <v>380</v>
      </c>
      <c r="C162" s="327" t="s">
        <v>81</v>
      </c>
      <c r="D162" s="312">
        <v>951</v>
      </c>
      <c r="E162" s="402"/>
      <c r="F162" s="331">
        <f t="shared" si="1"/>
        <v>0</v>
      </c>
    </row>
    <row r="163" spans="1:6" ht="12.75">
      <c r="A163" s="366"/>
      <c r="B163" s="395"/>
      <c r="C163" s="309"/>
      <c r="D163" s="312"/>
      <c r="E163" s="402"/>
      <c r="F163" s="331"/>
    </row>
    <row r="164" spans="1:6" ht="25.5">
      <c r="A164" s="390" t="s">
        <v>949</v>
      </c>
      <c r="B164" s="355" t="s">
        <v>381</v>
      </c>
      <c r="C164" s="327" t="s">
        <v>81</v>
      </c>
      <c r="D164" s="312">
        <v>143</v>
      </c>
      <c r="E164" s="402"/>
      <c r="F164" s="331">
        <f t="shared" si="1"/>
        <v>0</v>
      </c>
    </row>
    <row r="165" spans="1:6" ht="12.75">
      <c r="A165" s="366"/>
      <c r="B165" s="395"/>
      <c r="C165" s="309"/>
      <c r="D165" s="312"/>
      <c r="E165" s="402"/>
      <c r="F165" s="331"/>
    </row>
    <row r="166" spans="1:6" ht="25.5">
      <c r="A166" s="390" t="s">
        <v>950</v>
      </c>
      <c r="B166" s="355" t="s">
        <v>987</v>
      </c>
      <c r="C166" s="327" t="s">
        <v>81</v>
      </c>
      <c r="D166" s="312">
        <v>948</v>
      </c>
      <c r="E166" s="402"/>
      <c r="F166" s="331">
        <f t="shared" si="1"/>
        <v>0</v>
      </c>
    </row>
    <row r="167" spans="1:6" ht="12.75">
      <c r="A167" s="366"/>
      <c r="B167" s="395"/>
      <c r="C167" s="309"/>
      <c r="D167" s="312"/>
      <c r="E167" s="402"/>
      <c r="F167" s="331"/>
    </row>
    <row r="168" spans="1:6" ht="25.5">
      <c r="A168" s="390" t="s">
        <v>951</v>
      </c>
      <c r="B168" s="355" t="s">
        <v>382</v>
      </c>
      <c r="C168" s="327" t="s">
        <v>81</v>
      </c>
      <c r="D168" s="312">
        <v>542</v>
      </c>
      <c r="E168" s="402"/>
      <c r="F168" s="331">
        <f t="shared" si="1"/>
        <v>0</v>
      </c>
    </row>
    <row r="169" spans="1:6" ht="12.75">
      <c r="A169" s="366"/>
      <c r="B169" s="395"/>
      <c r="C169" s="309"/>
      <c r="D169" s="312"/>
      <c r="E169" s="402"/>
      <c r="F169" s="331"/>
    </row>
    <row r="170" spans="1:6" ht="25.5">
      <c r="A170" s="390" t="s">
        <v>952</v>
      </c>
      <c r="B170" s="355" t="s">
        <v>383</v>
      </c>
      <c r="C170" s="327" t="s">
        <v>81</v>
      </c>
      <c r="D170" s="312">
        <v>556</v>
      </c>
      <c r="E170" s="402"/>
      <c r="F170" s="331">
        <f t="shared" si="1"/>
        <v>0</v>
      </c>
    </row>
    <row r="171" spans="1:6" ht="12.75">
      <c r="A171" s="366"/>
      <c r="B171" s="395"/>
      <c r="C171" s="309"/>
      <c r="D171" s="312"/>
      <c r="E171" s="402"/>
      <c r="F171" s="331"/>
    </row>
    <row r="172" spans="1:6" ht="25.5">
      <c r="A172" s="390" t="s">
        <v>953</v>
      </c>
      <c r="B172" s="355" t="s">
        <v>384</v>
      </c>
      <c r="C172" s="327" t="s">
        <v>81</v>
      </c>
      <c r="D172" s="312">
        <v>141</v>
      </c>
      <c r="E172" s="402"/>
      <c r="F172" s="331">
        <f t="shared" si="1"/>
        <v>0</v>
      </c>
    </row>
    <row r="173" spans="1:6" ht="12.75">
      <c r="A173" s="366"/>
      <c r="B173" s="372"/>
      <c r="C173" s="373"/>
      <c r="D173" s="432"/>
      <c r="E173" s="402"/>
      <c r="F173" s="331"/>
    </row>
    <row r="174" spans="1:6" ht="25.5">
      <c r="A174" s="390" t="s">
        <v>954</v>
      </c>
      <c r="B174" s="391" t="s">
        <v>386</v>
      </c>
      <c r="C174" s="392" t="s">
        <v>76</v>
      </c>
      <c r="D174" s="312">
        <v>38.5</v>
      </c>
      <c r="E174" s="402"/>
      <c r="F174" s="331">
        <f>D174*E174</f>
        <v>0</v>
      </c>
    </row>
    <row r="175" spans="1:6" ht="12.75">
      <c r="A175" s="407"/>
      <c r="B175" s="395"/>
      <c r="C175" s="309"/>
      <c r="D175" s="312"/>
      <c r="E175" s="402"/>
      <c r="F175" s="331"/>
    </row>
    <row r="176" spans="1:6" ht="38.25">
      <c r="A176" s="390" t="s">
        <v>955</v>
      </c>
      <c r="B176" s="391" t="s">
        <v>385</v>
      </c>
      <c r="C176" s="392" t="s">
        <v>76</v>
      </c>
      <c r="D176" s="312">
        <v>25.5</v>
      </c>
      <c r="E176" s="402"/>
      <c r="F176" s="331">
        <f>D176*E176</f>
        <v>0</v>
      </c>
    </row>
    <row r="177" spans="1:6" ht="12.75">
      <c r="A177" s="366"/>
      <c r="B177" s="395"/>
      <c r="C177" s="309"/>
      <c r="D177" s="312"/>
      <c r="E177" s="402"/>
      <c r="F177" s="331"/>
    </row>
    <row r="178" spans="1:6" ht="38.25">
      <c r="A178" s="390" t="s">
        <v>956</v>
      </c>
      <c r="B178" s="391" t="s">
        <v>387</v>
      </c>
      <c r="C178" s="392" t="s">
        <v>76</v>
      </c>
      <c r="D178" s="312">
        <v>4</v>
      </c>
      <c r="E178" s="402"/>
      <c r="F178" s="331">
        <f aca="true" t="shared" si="2" ref="F178:F184">D178*E178</f>
        <v>0</v>
      </c>
    </row>
    <row r="179" spans="1:6" ht="12.75">
      <c r="A179" s="366"/>
      <c r="B179" s="395"/>
      <c r="C179" s="309"/>
      <c r="D179" s="312"/>
      <c r="E179" s="402"/>
      <c r="F179" s="331"/>
    </row>
    <row r="180" spans="1:6" ht="25.5">
      <c r="A180" s="390" t="s">
        <v>957</v>
      </c>
      <c r="B180" s="391" t="s">
        <v>388</v>
      </c>
      <c r="C180" s="392" t="s">
        <v>76</v>
      </c>
      <c r="D180" s="312">
        <v>28.5</v>
      </c>
      <c r="E180" s="402"/>
      <c r="F180" s="331">
        <f t="shared" si="2"/>
        <v>0</v>
      </c>
    </row>
    <row r="181" spans="1:6" ht="12.75">
      <c r="A181" s="366"/>
      <c r="B181" s="395"/>
      <c r="C181" s="309"/>
      <c r="D181" s="312"/>
      <c r="E181" s="402"/>
      <c r="F181" s="331"/>
    </row>
    <row r="182" spans="1:6" ht="38.25">
      <c r="A182" s="390" t="s">
        <v>958</v>
      </c>
      <c r="B182" s="391" t="s">
        <v>389</v>
      </c>
      <c r="C182" s="392" t="s">
        <v>76</v>
      </c>
      <c r="D182" s="312">
        <v>22.5</v>
      </c>
      <c r="E182" s="402"/>
      <c r="F182" s="331">
        <f t="shared" si="2"/>
        <v>0</v>
      </c>
    </row>
    <row r="183" spans="1:6" ht="12.75">
      <c r="A183" s="366"/>
      <c r="B183" s="395"/>
      <c r="C183" s="309"/>
      <c r="D183" s="312"/>
      <c r="E183" s="402"/>
      <c r="F183" s="331"/>
    </row>
    <row r="184" spans="1:6" ht="63.75">
      <c r="A184" s="433" t="s">
        <v>959</v>
      </c>
      <c r="B184" s="355" t="s">
        <v>390</v>
      </c>
      <c r="C184" s="327" t="s">
        <v>67</v>
      </c>
      <c r="D184" s="250">
        <v>1</v>
      </c>
      <c r="E184" s="402"/>
      <c r="F184" s="331">
        <f t="shared" si="2"/>
        <v>0</v>
      </c>
    </row>
    <row r="185" spans="1:6" ht="12.75">
      <c r="A185" s="390"/>
      <c r="B185" s="434"/>
      <c r="C185" s="309"/>
      <c r="D185" s="312"/>
      <c r="E185" s="402"/>
      <c r="F185" s="299"/>
    </row>
    <row r="186" spans="1:6" ht="140.25">
      <c r="A186" s="390" t="s">
        <v>960</v>
      </c>
      <c r="B186" s="355" t="s">
        <v>391</v>
      </c>
      <c r="C186" s="327" t="s">
        <v>77</v>
      </c>
      <c r="D186" s="250">
        <v>90</v>
      </c>
      <c r="E186" s="402"/>
      <c r="F186" s="299">
        <f>D186*E186</f>
        <v>0</v>
      </c>
    </row>
    <row r="187" spans="1:6" ht="12.75">
      <c r="A187" s="366"/>
      <c r="B187" s="360"/>
      <c r="C187" s="309"/>
      <c r="D187" s="312"/>
      <c r="E187" s="402"/>
      <c r="F187" s="299"/>
    </row>
    <row r="188" spans="1:6" ht="63.75">
      <c r="A188" s="390" t="s">
        <v>961</v>
      </c>
      <c r="B188" s="355" t="s">
        <v>392</v>
      </c>
      <c r="C188" s="327" t="s">
        <v>73</v>
      </c>
      <c r="D188" s="250">
        <v>124</v>
      </c>
      <c r="E188" s="402"/>
      <c r="F188" s="299">
        <f>D188*E188</f>
        <v>0</v>
      </c>
    </row>
    <row r="189" spans="1:6" ht="12.75">
      <c r="A189" s="366"/>
      <c r="B189" s="360"/>
      <c r="C189" s="309"/>
      <c r="D189" s="312"/>
      <c r="E189" s="402"/>
      <c r="F189" s="299"/>
    </row>
    <row r="190" spans="1:6" ht="102">
      <c r="A190" s="390" t="s">
        <v>962</v>
      </c>
      <c r="B190" s="355" t="s">
        <v>396</v>
      </c>
      <c r="C190" s="327" t="s">
        <v>77</v>
      </c>
      <c r="D190" s="403">
        <v>4</v>
      </c>
      <c r="E190" s="402"/>
      <c r="F190" s="299">
        <f>D190*E190</f>
        <v>0</v>
      </c>
    </row>
    <row r="191" spans="1:6" ht="12.75">
      <c r="A191" s="435"/>
      <c r="B191" s="395"/>
      <c r="C191" s="309"/>
      <c r="D191" s="312"/>
      <c r="E191" s="413"/>
      <c r="F191" s="331"/>
    </row>
    <row r="192" spans="1:6" ht="89.25">
      <c r="A192" s="390" t="s">
        <v>963</v>
      </c>
      <c r="B192" s="355" t="s">
        <v>395</v>
      </c>
      <c r="C192" s="327" t="s">
        <v>85</v>
      </c>
      <c r="D192" s="250">
        <v>1</v>
      </c>
      <c r="E192" s="402"/>
      <c r="F192" s="331">
        <f>D192*E192</f>
        <v>0</v>
      </c>
    </row>
    <row r="193" spans="1:6" ht="12.75">
      <c r="A193" s="384"/>
      <c r="B193" s="395"/>
      <c r="C193" s="309"/>
      <c r="D193" s="312"/>
      <c r="E193" s="401"/>
      <c r="F193" s="331"/>
    </row>
    <row r="194" spans="1:6" ht="89.25">
      <c r="A194" s="390" t="s">
        <v>964</v>
      </c>
      <c r="B194" s="355" t="s">
        <v>394</v>
      </c>
      <c r="C194" s="327" t="s">
        <v>85</v>
      </c>
      <c r="D194" s="250">
        <v>1</v>
      </c>
      <c r="E194" s="402"/>
      <c r="F194" s="331">
        <f>D194*E194</f>
        <v>0</v>
      </c>
    </row>
    <row r="195" spans="1:6" ht="12.75">
      <c r="A195" s="384"/>
      <c r="B195" s="395"/>
      <c r="C195" s="309"/>
      <c r="D195" s="312"/>
      <c r="E195" s="401"/>
      <c r="F195" s="331"/>
    </row>
    <row r="196" spans="1:6" ht="89.25">
      <c r="A196" s="390" t="s">
        <v>965</v>
      </c>
      <c r="B196" s="355" t="s">
        <v>393</v>
      </c>
      <c r="C196" s="327" t="s">
        <v>85</v>
      </c>
      <c r="D196" s="250">
        <v>1</v>
      </c>
      <c r="E196" s="402"/>
      <c r="F196" s="331">
        <f>D196*E196</f>
        <v>0</v>
      </c>
    </row>
    <row r="197" spans="1:6" ht="12.75">
      <c r="A197" s="384"/>
      <c r="B197" s="395"/>
      <c r="C197" s="309"/>
      <c r="D197" s="312"/>
      <c r="E197" s="401"/>
      <c r="F197" s="331"/>
    </row>
    <row r="198" spans="1:6" ht="127.5">
      <c r="A198" s="390" t="s">
        <v>966</v>
      </c>
      <c r="B198" s="355" t="s">
        <v>373</v>
      </c>
      <c r="C198" s="327" t="s">
        <v>85</v>
      </c>
      <c r="D198" s="250">
        <v>2</v>
      </c>
      <c r="E198" s="402"/>
      <c r="F198" s="331">
        <f>D198*E198</f>
        <v>0</v>
      </c>
    </row>
    <row r="199" spans="1:6" ht="12.75">
      <c r="A199" s="384"/>
      <c r="B199" s="395"/>
      <c r="C199" s="309"/>
      <c r="D199" s="312"/>
      <c r="E199" s="401"/>
      <c r="F199" s="331"/>
    </row>
    <row r="200" spans="1:6" ht="189" customHeight="1">
      <c r="A200" s="390" t="s">
        <v>967</v>
      </c>
      <c r="B200" s="391" t="s">
        <v>372</v>
      </c>
      <c r="C200" s="392" t="s">
        <v>67</v>
      </c>
      <c r="D200" s="250">
        <v>1</v>
      </c>
      <c r="E200" s="402"/>
      <c r="F200" s="331">
        <f>D200*E200</f>
        <v>0</v>
      </c>
    </row>
    <row r="201" spans="1:6" ht="102">
      <c r="A201" s="390"/>
      <c r="B201" s="391" t="s">
        <v>988</v>
      </c>
      <c r="C201" s="392"/>
      <c r="D201" s="250"/>
      <c r="E201" s="402"/>
      <c r="F201" s="331"/>
    </row>
    <row r="202" spans="1:6" ht="12.75">
      <c r="A202" s="423"/>
      <c r="B202" s="424" t="s">
        <v>374</v>
      </c>
      <c r="C202" s="425"/>
      <c r="D202" s="436"/>
      <c r="E202" s="437"/>
      <c r="F202" s="438">
        <f>SUM(F146:F201)</f>
        <v>0</v>
      </c>
    </row>
    <row r="203" spans="1:6" ht="12.75">
      <c r="A203" s="366" t="s">
        <v>34</v>
      </c>
      <c r="B203" s="512" t="s">
        <v>809</v>
      </c>
      <c r="C203" s="512"/>
      <c r="D203" s="512"/>
      <c r="E203" s="512"/>
      <c r="F203" s="358"/>
    </row>
    <row r="204" spans="1:6" ht="12.75">
      <c r="A204" s="366"/>
      <c r="B204" s="439"/>
      <c r="C204" s="439"/>
      <c r="D204" s="439"/>
      <c r="E204" s="439"/>
      <c r="F204" s="358"/>
    </row>
    <row r="205" spans="1:6" ht="12.75">
      <c r="A205" s="366"/>
      <c r="B205" s="440" t="s">
        <v>397</v>
      </c>
      <c r="C205" s="441"/>
      <c r="D205" s="441"/>
      <c r="E205" s="441"/>
      <c r="F205" s="442"/>
    </row>
    <row r="206" spans="1:6" ht="24.75" customHeight="1">
      <c r="A206" s="443"/>
      <c r="B206" s="509" t="s">
        <v>398</v>
      </c>
      <c r="C206" s="509"/>
      <c r="D206" s="509"/>
      <c r="E206" s="509"/>
      <c r="F206" s="509"/>
    </row>
    <row r="207" spans="1:6" ht="27" customHeight="1">
      <c r="A207" s="443"/>
      <c r="B207" s="509" t="s">
        <v>399</v>
      </c>
      <c r="C207" s="509"/>
      <c r="D207" s="509"/>
      <c r="E207" s="509"/>
      <c r="F207" s="509"/>
    </row>
    <row r="208" spans="1:6" ht="38.25" customHeight="1">
      <c r="A208" s="443"/>
      <c r="B208" s="510" t="s">
        <v>135</v>
      </c>
      <c r="C208" s="510"/>
      <c r="D208" s="510"/>
      <c r="E208" s="510"/>
      <c r="F208" s="510"/>
    </row>
    <row r="209" spans="1:6" s="183" customFormat="1" ht="38.25" customHeight="1">
      <c r="A209" s="444"/>
      <c r="B209" s="511" t="s">
        <v>136</v>
      </c>
      <c r="C209" s="511"/>
      <c r="D209" s="511"/>
      <c r="E209" s="511"/>
      <c r="F209" s="511"/>
    </row>
    <row r="210" spans="1:6" ht="15.75" customHeight="1">
      <c r="A210" s="443"/>
      <c r="B210" s="509" t="s">
        <v>137</v>
      </c>
      <c r="C210" s="509"/>
      <c r="D210" s="509"/>
      <c r="E210" s="509"/>
      <c r="F210" s="509"/>
    </row>
    <row r="211" spans="1:6" ht="25.5" customHeight="1">
      <c r="A211" s="443"/>
      <c r="B211" s="509" t="s">
        <v>138</v>
      </c>
      <c r="C211" s="509"/>
      <c r="D211" s="509"/>
      <c r="E211" s="509"/>
      <c r="F211" s="509"/>
    </row>
    <row r="212" spans="1:6" ht="12.75">
      <c r="A212" s="443"/>
      <c r="B212" s="445"/>
      <c r="C212" s="446"/>
      <c r="D212" s="446"/>
      <c r="E212" s="447"/>
      <c r="F212" s="448"/>
    </row>
    <row r="213" spans="1:6" ht="38.25">
      <c r="A213" s="390" t="s">
        <v>968</v>
      </c>
      <c r="B213" s="391" t="s">
        <v>400</v>
      </c>
      <c r="C213" s="392" t="s">
        <v>73</v>
      </c>
      <c r="D213" s="420">
        <v>7</v>
      </c>
      <c r="E213" s="449"/>
      <c r="F213" s="299">
        <f>E213*D213</f>
        <v>0</v>
      </c>
    </row>
    <row r="214" spans="1:6" ht="12.75">
      <c r="A214" s="443"/>
      <c r="B214" s="450"/>
      <c r="C214" s="311"/>
      <c r="D214" s="400"/>
      <c r="E214" s="401"/>
      <c r="F214" s="299"/>
    </row>
    <row r="215" spans="1:6" ht="12.75">
      <c r="A215" s="390" t="s">
        <v>969</v>
      </c>
      <c r="B215" s="450" t="s">
        <v>351</v>
      </c>
      <c r="C215" s="311" t="s">
        <v>85</v>
      </c>
      <c r="D215" s="400">
        <v>5</v>
      </c>
      <c r="E215" s="401"/>
      <c r="F215" s="299">
        <f>E215*D215</f>
        <v>0</v>
      </c>
    </row>
    <row r="216" spans="1:6" ht="12.75">
      <c r="A216" s="390"/>
      <c r="B216" s="450" t="s">
        <v>403</v>
      </c>
      <c r="C216" s="311"/>
      <c r="D216" s="400"/>
      <c r="E216" s="401"/>
      <c r="F216" s="299"/>
    </row>
    <row r="217" spans="1:6" ht="13.5" customHeight="1">
      <c r="A217" s="390"/>
      <c r="B217" s="450"/>
      <c r="C217" s="311"/>
      <c r="D217" s="400"/>
      <c r="E217" s="401"/>
      <c r="F217" s="299"/>
    </row>
    <row r="218" spans="1:6" ht="12.75">
      <c r="A218" s="390" t="s">
        <v>970</v>
      </c>
      <c r="B218" s="450" t="s">
        <v>401</v>
      </c>
      <c r="C218" s="311" t="s">
        <v>85</v>
      </c>
      <c r="D218" s="400">
        <v>3</v>
      </c>
      <c r="E218" s="401"/>
      <c r="F218" s="299">
        <f>E218*D218</f>
        <v>0</v>
      </c>
    </row>
    <row r="219" spans="1:6" ht="12.75">
      <c r="A219" s="390"/>
      <c r="B219" s="450" t="s">
        <v>404</v>
      </c>
      <c r="C219" s="311"/>
      <c r="D219" s="400"/>
      <c r="E219" s="401"/>
      <c r="F219" s="299"/>
    </row>
    <row r="220" spans="1:6" ht="12.75">
      <c r="A220" s="390"/>
      <c r="B220" s="450"/>
      <c r="C220" s="311"/>
      <c r="D220" s="400"/>
      <c r="E220" s="401"/>
      <c r="F220" s="299"/>
    </row>
    <row r="221" spans="1:6" ht="12.75">
      <c r="A221" s="390" t="s">
        <v>971</v>
      </c>
      <c r="B221" s="450" t="s">
        <v>402</v>
      </c>
      <c r="C221" s="311" t="s">
        <v>85</v>
      </c>
      <c r="D221" s="400">
        <v>2</v>
      </c>
      <c r="E221" s="401"/>
      <c r="F221" s="299">
        <f>E221*D221</f>
        <v>0</v>
      </c>
    </row>
    <row r="222" spans="1:6" ht="12.75">
      <c r="A222" s="390"/>
      <c r="B222" s="450" t="s">
        <v>405</v>
      </c>
      <c r="C222" s="311"/>
      <c r="D222" s="400"/>
      <c r="E222" s="401"/>
      <c r="F222" s="299"/>
    </row>
    <row r="223" spans="1:6" ht="12.75">
      <c r="A223" s="390"/>
      <c r="B223" s="450"/>
      <c r="C223" s="311"/>
      <c r="D223" s="400"/>
      <c r="E223" s="401"/>
      <c r="F223" s="299"/>
    </row>
    <row r="224" spans="1:6" ht="12.75">
      <c r="A224" s="390" t="s">
        <v>972</v>
      </c>
      <c r="B224" s="450" t="s">
        <v>407</v>
      </c>
      <c r="C224" s="311" t="s">
        <v>85</v>
      </c>
      <c r="D224" s="400">
        <v>3</v>
      </c>
      <c r="E224" s="401"/>
      <c r="F224" s="299">
        <f>E224*D224</f>
        <v>0</v>
      </c>
    </row>
    <row r="225" spans="1:6" ht="12.75">
      <c r="A225" s="390"/>
      <c r="B225" s="450" t="s">
        <v>139</v>
      </c>
      <c r="C225" s="311"/>
      <c r="D225" s="400"/>
      <c r="E225" s="401"/>
      <c r="F225" s="299"/>
    </row>
    <row r="226" spans="1:6" ht="12.75" customHeight="1">
      <c r="A226" s="390"/>
      <c r="B226" s="450"/>
      <c r="C226" s="311"/>
      <c r="D226" s="400"/>
      <c r="E226" s="401"/>
      <c r="F226" s="299"/>
    </row>
    <row r="227" spans="1:6" ht="12.75" customHeight="1">
      <c r="A227" s="390" t="s">
        <v>973</v>
      </c>
      <c r="B227" s="450" t="s">
        <v>406</v>
      </c>
      <c r="C227" s="311" t="s">
        <v>85</v>
      </c>
      <c r="D227" s="400">
        <v>1</v>
      </c>
      <c r="E227" s="401"/>
      <c r="F227" s="299">
        <f>E227*D227</f>
        <v>0</v>
      </c>
    </row>
    <row r="228" spans="1:6" ht="12.75">
      <c r="A228" s="390"/>
      <c r="B228" s="450" t="s">
        <v>139</v>
      </c>
      <c r="C228" s="311"/>
      <c r="D228" s="400"/>
      <c r="E228" s="401"/>
      <c r="F228" s="299"/>
    </row>
    <row r="229" spans="1:6" ht="12.75">
      <c r="A229" s="390"/>
      <c r="B229" s="450"/>
      <c r="C229" s="311"/>
      <c r="D229" s="400"/>
      <c r="E229" s="401"/>
      <c r="F229" s="299"/>
    </row>
    <row r="230" spans="1:6" ht="38.25">
      <c r="A230" s="390" t="s">
        <v>974</v>
      </c>
      <c r="B230" s="450" t="s">
        <v>359</v>
      </c>
      <c r="C230" s="311"/>
      <c r="D230" s="400"/>
      <c r="E230" s="401"/>
      <c r="F230" s="299"/>
    </row>
    <row r="231" spans="1:6" ht="12.75">
      <c r="A231" s="293"/>
      <c r="B231" s="355" t="s">
        <v>140</v>
      </c>
      <c r="C231" s="327" t="s">
        <v>85</v>
      </c>
      <c r="D231" s="400">
        <v>18</v>
      </c>
      <c r="E231" s="401"/>
      <c r="F231" s="299">
        <f>E231*D231</f>
        <v>0</v>
      </c>
    </row>
    <row r="232" spans="1:6" ht="12.75">
      <c r="A232" s="384"/>
      <c r="B232" s="450"/>
      <c r="C232" s="311"/>
      <c r="D232" s="400"/>
      <c r="E232" s="401"/>
      <c r="F232" s="299"/>
    </row>
    <row r="233" spans="1:6" ht="89.25">
      <c r="A233" s="390" t="s">
        <v>975</v>
      </c>
      <c r="B233" s="451" t="s">
        <v>141</v>
      </c>
      <c r="C233" s="452" t="s">
        <v>85</v>
      </c>
      <c r="D233" s="420">
        <v>14</v>
      </c>
      <c r="E233" s="401"/>
      <c r="F233" s="299">
        <f>E233*D233</f>
        <v>0</v>
      </c>
    </row>
    <row r="234" spans="1:6" ht="12.75">
      <c r="A234" s="423"/>
      <c r="B234" s="424" t="s">
        <v>810</v>
      </c>
      <c r="C234" s="425"/>
      <c r="D234" s="453"/>
      <c r="E234" s="437"/>
      <c r="F234" s="438">
        <f>SUM(F213:F233)</f>
        <v>0</v>
      </c>
    </row>
    <row r="235" spans="1:6" ht="12.75">
      <c r="A235" s="384"/>
      <c r="B235" s="405"/>
      <c r="C235" s="349"/>
      <c r="D235" s="91"/>
      <c r="E235" s="394"/>
      <c r="F235" s="429"/>
    </row>
    <row r="236" spans="1:6" ht="12.75">
      <c r="A236" s="384"/>
      <c r="B236" s="405"/>
      <c r="C236" s="349"/>
      <c r="D236" s="91"/>
      <c r="E236" s="394"/>
      <c r="F236" s="429"/>
    </row>
    <row r="237" spans="1:6" ht="12.75">
      <c r="A237" s="366" t="s">
        <v>366</v>
      </c>
      <c r="B237" s="372" t="s">
        <v>36</v>
      </c>
      <c r="C237" s="373"/>
      <c r="D237" s="356"/>
      <c r="E237" s="357"/>
      <c r="F237" s="358"/>
    </row>
    <row r="238" spans="1:6" ht="12.75">
      <c r="A238" s="366"/>
      <c r="B238" s="372"/>
      <c r="C238" s="373"/>
      <c r="D238" s="356"/>
      <c r="E238" s="357"/>
      <c r="F238" s="358"/>
    </row>
    <row r="239" spans="1:6" ht="51">
      <c r="A239" s="390" t="s">
        <v>976</v>
      </c>
      <c r="B239" s="355" t="s">
        <v>358</v>
      </c>
      <c r="C239" s="327" t="s">
        <v>85</v>
      </c>
      <c r="D239" s="420">
        <v>1</v>
      </c>
      <c r="E239" s="449"/>
      <c r="F239" s="299">
        <f>D239*E239</f>
        <v>0</v>
      </c>
    </row>
    <row r="240" spans="1:6" ht="12.75">
      <c r="A240" s="390"/>
      <c r="B240" s="360"/>
      <c r="C240" s="309"/>
      <c r="D240" s="312"/>
      <c r="E240" s="449"/>
      <c r="F240" s="299"/>
    </row>
    <row r="241" spans="1:6" ht="51">
      <c r="A241" s="390" t="s">
        <v>977</v>
      </c>
      <c r="B241" s="355" t="s">
        <v>357</v>
      </c>
      <c r="C241" s="327" t="s">
        <v>85</v>
      </c>
      <c r="D241" s="250">
        <v>1</v>
      </c>
      <c r="E241" s="402"/>
      <c r="F241" s="299">
        <f>D241*E241</f>
        <v>0</v>
      </c>
    </row>
    <row r="242" spans="1:6" ht="12.75">
      <c r="A242" s="390"/>
      <c r="B242" s="360"/>
      <c r="C242" s="309"/>
      <c r="D242" s="312"/>
      <c r="E242" s="402"/>
      <c r="F242" s="299"/>
    </row>
    <row r="243" spans="1:6" ht="25.5">
      <c r="A243" s="390" t="s">
        <v>978</v>
      </c>
      <c r="B243" s="355" t="s">
        <v>355</v>
      </c>
      <c r="C243" s="327" t="s">
        <v>77</v>
      </c>
      <c r="D243" s="420">
        <v>21</v>
      </c>
      <c r="E243" s="449"/>
      <c r="F243" s="331">
        <f>D243*E243</f>
        <v>0</v>
      </c>
    </row>
    <row r="244" spans="1:6" ht="12.75">
      <c r="A244" s="390"/>
      <c r="B244" s="360"/>
      <c r="C244" s="309"/>
      <c r="D244" s="312"/>
      <c r="E244" s="449"/>
      <c r="F244" s="331"/>
    </row>
    <row r="245" spans="1:6" ht="25.5">
      <c r="A245" s="390" t="s">
        <v>979</v>
      </c>
      <c r="B245" s="355" t="s">
        <v>356</v>
      </c>
      <c r="C245" s="327" t="s">
        <v>77</v>
      </c>
      <c r="D245" s="250">
        <v>4.5</v>
      </c>
      <c r="E245" s="402"/>
      <c r="F245" s="331">
        <f>D245*E245</f>
        <v>0</v>
      </c>
    </row>
    <row r="246" spans="1:6" ht="12.75">
      <c r="A246" s="390"/>
      <c r="B246" s="454"/>
      <c r="C246" s="309"/>
      <c r="D246" s="312"/>
      <c r="E246" s="402"/>
      <c r="F246" s="331"/>
    </row>
    <row r="247" spans="1:6" ht="27" customHeight="1">
      <c r="A247" s="390" t="s">
        <v>980</v>
      </c>
      <c r="B247" s="455" t="s">
        <v>354</v>
      </c>
      <c r="C247" s="327" t="s">
        <v>85</v>
      </c>
      <c r="D247" s="250">
        <v>1</v>
      </c>
      <c r="E247" s="402"/>
      <c r="F247" s="331">
        <f>D247*E247</f>
        <v>0</v>
      </c>
    </row>
    <row r="248" spans="1:6" ht="12.75">
      <c r="A248" s="390"/>
      <c r="B248" s="454"/>
      <c r="C248" s="309"/>
      <c r="D248" s="312"/>
      <c r="E248" s="402"/>
      <c r="F248" s="331"/>
    </row>
    <row r="249" spans="1:6" ht="25.5">
      <c r="A249" s="390" t="s">
        <v>981</v>
      </c>
      <c r="B249" s="395" t="s">
        <v>353</v>
      </c>
      <c r="C249" s="309" t="s">
        <v>73</v>
      </c>
      <c r="D249" s="420">
        <v>6.5</v>
      </c>
      <c r="E249" s="449"/>
      <c r="F249" s="331">
        <f>D249*E249</f>
        <v>0</v>
      </c>
    </row>
    <row r="250" spans="1:6" ht="12.75">
      <c r="A250" s="423"/>
      <c r="B250" s="424" t="s">
        <v>352</v>
      </c>
      <c r="C250" s="425"/>
      <c r="D250" s="453"/>
      <c r="E250" s="437"/>
      <c r="F250" s="456">
        <f>SUM(F239:F249)</f>
        <v>0</v>
      </c>
    </row>
    <row r="251" spans="1:6" ht="12.75">
      <c r="A251" s="179"/>
      <c r="B251" s="180"/>
      <c r="C251" s="20"/>
      <c r="D251" s="88"/>
      <c r="E251" s="83"/>
      <c r="F251" s="182"/>
    </row>
    <row r="328" ht="30" customHeight="1"/>
    <row r="353" ht="75" customHeight="1"/>
    <row r="408" ht="30.75" customHeight="1"/>
    <row r="439" ht="174" customHeight="1"/>
    <row r="470" ht="57" customHeight="1"/>
    <row r="473" ht="85.5" customHeight="1"/>
    <row r="474" ht="15" customHeight="1"/>
    <row r="476" ht="100.5" customHeight="1"/>
    <row r="477" ht="15" customHeight="1"/>
    <row r="479" ht="45" customHeight="1"/>
    <row r="480" ht="15" customHeight="1"/>
    <row r="482" ht="44.25" customHeight="1"/>
    <row r="483" ht="15" customHeight="1"/>
    <row r="485" ht="60" customHeight="1"/>
    <row r="486" ht="15" customHeight="1"/>
    <row r="488" ht="30.75" customHeight="1"/>
    <row r="489" ht="15" customHeight="1"/>
    <row r="491" ht="58.5" customHeight="1"/>
    <row r="492" ht="15" customHeight="1"/>
    <row r="494" ht="42.75" customHeight="1"/>
    <row r="495" ht="15" customHeight="1"/>
    <row r="496" ht="15" customHeight="1"/>
    <row r="497" ht="59.25" customHeight="1"/>
    <row r="498" ht="15" customHeight="1"/>
    <row r="499" ht="15" customHeight="1"/>
    <row r="501" ht="15" customHeight="1"/>
    <row r="502" ht="15" customHeight="1"/>
    <row r="503" ht="44.25" customHeight="1"/>
    <row r="504" ht="15" customHeight="1"/>
    <row r="506" ht="31.5" customHeight="1"/>
    <row r="507" ht="15" customHeight="1"/>
    <row r="509" ht="28.5" customHeight="1"/>
    <row r="510" ht="15" customHeight="1"/>
    <row r="512" ht="30.75" customHeight="1"/>
    <row r="513" ht="15" customHeight="1"/>
    <row r="516" ht="16.5" customHeight="1"/>
    <row r="523" ht="30" customHeight="1"/>
    <row r="524" ht="15" customHeight="1"/>
    <row r="526" ht="34.5" customHeight="1"/>
    <row r="527" ht="15" customHeight="1"/>
    <row r="546" ht="44.25" customHeight="1"/>
    <row r="547" ht="15" customHeight="1"/>
    <row r="549" ht="42" customHeight="1"/>
    <row r="550" ht="15" customHeight="1"/>
    <row r="552" ht="47.25" customHeight="1"/>
    <row r="553" ht="15" customHeight="1"/>
    <row r="555" ht="42.75" customHeight="1"/>
    <row r="556" ht="15" customHeight="1"/>
    <row r="558" ht="31.5" customHeight="1"/>
    <row r="559" ht="15" customHeight="1"/>
    <row r="561" ht="30" customHeight="1"/>
    <row r="562" ht="15" customHeight="1"/>
    <row r="564" ht="30" customHeight="1"/>
    <row r="565" ht="15" customHeight="1"/>
    <row r="567" ht="30.75" customHeight="1"/>
    <row r="576" ht="72.75" customHeight="1"/>
    <row r="585" ht="58.5" customHeight="1"/>
    <row r="586" ht="15" customHeight="1"/>
    <row r="588" ht="44.25" customHeight="1"/>
    <row r="589" ht="15" customHeight="1"/>
    <row r="612" ht="75" customHeight="1"/>
    <row r="613" ht="15" customHeight="1"/>
    <row r="615" ht="44.25" customHeight="1"/>
    <row r="616" ht="15" customHeight="1"/>
    <row r="624" ht="43.5" customHeight="1"/>
    <row r="625" ht="15" customHeight="1"/>
    <row r="627" ht="43.5" customHeight="1"/>
    <row r="628" ht="15" customHeight="1"/>
    <row r="630" ht="44.25" customHeight="1"/>
    <row r="631" ht="15" customHeight="1"/>
    <row r="636" ht="47.25" customHeight="1"/>
    <row r="637" ht="15" customHeight="1"/>
    <row r="679" ht="29.25" customHeight="1"/>
    <row r="680" ht="15" customHeight="1"/>
    <row r="682" ht="33" customHeight="1"/>
    <row r="697" ht="16.5" customHeight="1"/>
    <row r="726" ht="30" customHeight="1"/>
    <row r="769" ht="29.25" customHeight="1"/>
    <row r="772" ht="28.5" customHeight="1"/>
    <row r="773" ht="15" customHeight="1"/>
    <row r="775" ht="30.75" customHeight="1"/>
    <row r="776" ht="15" customHeight="1"/>
    <row r="784" ht="30" customHeight="1"/>
    <row r="785" ht="15" customHeight="1"/>
    <row r="787" ht="33" customHeight="1"/>
    <row r="788" ht="15" customHeight="1"/>
    <row r="790" ht="29.25" customHeight="1"/>
    <row r="791" ht="15" customHeight="1"/>
    <row r="794" ht="30.75" customHeight="1"/>
    <row r="795" ht="15" customHeight="1"/>
    <row r="796" ht="33" customHeight="1"/>
    <row r="797" ht="15" customHeight="1"/>
    <row r="847" ht="33" customHeight="1"/>
    <row r="850" ht="30.75" customHeight="1"/>
    <row r="858" ht="15.75" customHeight="1"/>
    <row r="906" ht="43.5" customHeight="1"/>
    <row r="909" ht="15.75" customHeight="1"/>
  </sheetData>
  <sheetProtection selectLockedCells="1" selectUnlockedCells="1"/>
  <mergeCells count="11">
    <mergeCell ref="B1:F1"/>
    <mergeCell ref="B10:E10"/>
    <mergeCell ref="A17:B17"/>
    <mergeCell ref="C17:F17"/>
    <mergeCell ref="B206:F206"/>
    <mergeCell ref="B207:F207"/>
    <mergeCell ref="B208:F208"/>
    <mergeCell ref="B209:F209"/>
    <mergeCell ref="B210:F210"/>
    <mergeCell ref="B211:F211"/>
    <mergeCell ref="B203:E203"/>
  </mergeCells>
  <printOptions/>
  <pageMargins left="0.7" right="0.7" top="0.75" bottom="0.75" header="0.3" footer="0.3"/>
  <pageSetup horizontalDpi="300" verticalDpi="300" orientation="portrait" paperSize="9" r:id="rId1"/>
  <rowBreaks count="2" manualBreakCount="2">
    <brk id="107" max="255" man="1"/>
    <brk id="202" max="255" man="1"/>
  </rowBreaks>
</worksheet>
</file>

<file path=xl/worksheets/sheet15.xml><?xml version="1.0" encoding="utf-8"?>
<worksheet xmlns="http://schemas.openxmlformats.org/spreadsheetml/2006/main" xmlns:r="http://schemas.openxmlformats.org/officeDocument/2006/relationships">
  <sheetPr>
    <tabColor indexed="13"/>
  </sheetPr>
  <dimension ref="A1:IS291"/>
  <sheetViews>
    <sheetView view="pageBreakPreview" zoomScaleSheetLayoutView="100" workbookViewId="0" topLeftCell="A234">
      <selection activeCell="F291" sqref="F291"/>
    </sheetView>
  </sheetViews>
  <sheetFormatPr defaultColWidth="9.00390625" defaultRowHeight="12.75"/>
  <cols>
    <col min="1" max="1" width="6.25390625" style="193" customWidth="1"/>
    <col min="2" max="2" width="45.75390625" style="194" customWidth="1"/>
    <col min="3" max="3" width="5.75390625" style="191" customWidth="1"/>
    <col min="4" max="4" width="8.75390625" style="223" customWidth="1"/>
    <col min="5" max="5" width="10.75390625" style="195" customWidth="1"/>
    <col min="6" max="6" width="11.75390625" style="226" customWidth="1"/>
    <col min="7" max="16384" width="9.125" style="188" customWidth="1"/>
  </cols>
  <sheetData>
    <row r="1" spans="1:6" ht="12.75">
      <c r="A1" s="184"/>
      <c r="B1" s="517" t="s">
        <v>0</v>
      </c>
      <c r="C1" s="517"/>
      <c r="D1" s="517"/>
      <c r="E1" s="186"/>
      <c r="F1" s="187"/>
    </row>
    <row r="2" spans="1:6" ht="12.75">
      <c r="A2" s="184"/>
      <c r="B2" s="185" t="s">
        <v>142</v>
      </c>
      <c r="C2" s="189"/>
      <c r="D2" s="189"/>
      <c r="E2" s="186"/>
      <c r="F2" s="187"/>
    </row>
    <row r="3" spans="1:6" ht="12.75">
      <c r="A3" s="184"/>
      <c r="B3" s="190"/>
      <c r="C3" s="189"/>
      <c r="D3" s="189"/>
      <c r="E3" s="186"/>
      <c r="F3" s="187"/>
    </row>
    <row r="4" spans="1:6" ht="12.75">
      <c r="A4" s="521" t="s">
        <v>214</v>
      </c>
      <c r="B4" s="522"/>
      <c r="C4" s="522"/>
      <c r="D4" s="522"/>
      <c r="E4" s="522"/>
      <c r="F4" s="522"/>
    </row>
    <row r="5" spans="1:6" ht="12.75">
      <c r="A5" s="192"/>
      <c r="B5" s="3"/>
      <c r="C5" s="3"/>
      <c r="D5" s="3"/>
      <c r="E5" s="3"/>
      <c r="F5" s="1" t="s">
        <v>216</v>
      </c>
    </row>
    <row r="6" spans="1:6" ht="12.75">
      <c r="A6" s="193" t="s">
        <v>583</v>
      </c>
      <c r="B6" s="194" t="str">
        <f>+B20</f>
        <v>SVETILNA TELESA</v>
      </c>
      <c r="D6" s="191"/>
      <c r="F6" s="196">
        <f>F53</f>
        <v>0</v>
      </c>
    </row>
    <row r="7" spans="1:253" s="199" customFormat="1" ht="12.75">
      <c r="A7" s="192" t="s">
        <v>584</v>
      </c>
      <c r="B7" s="194" t="s">
        <v>41</v>
      </c>
      <c r="C7" s="191"/>
      <c r="D7" s="191"/>
      <c r="E7" s="195"/>
      <c r="F7" s="196">
        <f>F115</f>
        <v>0</v>
      </c>
      <c r="G7" s="197"/>
      <c r="H7" s="198"/>
      <c r="K7" s="200"/>
      <c r="L7" s="201"/>
      <c r="M7" s="202"/>
      <c r="N7" s="197"/>
      <c r="O7" s="197"/>
      <c r="P7" s="198"/>
      <c r="S7" s="200"/>
      <c r="T7" s="201"/>
      <c r="U7" s="202"/>
      <c r="V7" s="197"/>
      <c r="W7" s="197"/>
      <c r="X7" s="198"/>
      <c r="AA7" s="200"/>
      <c r="AB7" s="201"/>
      <c r="AC7" s="202"/>
      <c r="AD7" s="197"/>
      <c r="AE7" s="197"/>
      <c r="AF7" s="198"/>
      <c r="AI7" s="200"/>
      <c r="AJ7" s="201"/>
      <c r="AK7" s="202"/>
      <c r="AL7" s="197"/>
      <c r="AM7" s="197"/>
      <c r="AN7" s="198"/>
      <c r="AQ7" s="200"/>
      <c r="AR7" s="201"/>
      <c r="AS7" s="202"/>
      <c r="AT7" s="197"/>
      <c r="AU7" s="197"/>
      <c r="AV7" s="198"/>
      <c r="AY7" s="200"/>
      <c r="AZ7" s="201"/>
      <c r="BA7" s="202"/>
      <c r="BB7" s="197"/>
      <c r="BC7" s="197"/>
      <c r="BD7" s="198"/>
      <c r="BG7" s="200"/>
      <c r="BH7" s="201"/>
      <c r="BI7" s="202"/>
      <c r="BJ7" s="197"/>
      <c r="BK7" s="197"/>
      <c r="BL7" s="198"/>
      <c r="BO7" s="200"/>
      <c r="BP7" s="201"/>
      <c r="BQ7" s="202"/>
      <c r="BR7" s="197"/>
      <c r="BS7" s="197"/>
      <c r="BT7" s="198"/>
      <c r="BW7" s="200"/>
      <c r="BX7" s="201"/>
      <c r="BY7" s="202"/>
      <c r="BZ7" s="197"/>
      <c r="CA7" s="197"/>
      <c r="CB7" s="198"/>
      <c r="CE7" s="200"/>
      <c r="CF7" s="201"/>
      <c r="CG7" s="202"/>
      <c r="CH7" s="197"/>
      <c r="CI7" s="197"/>
      <c r="CJ7" s="198"/>
      <c r="CM7" s="200"/>
      <c r="CN7" s="201"/>
      <c r="CO7" s="202"/>
      <c r="CP7" s="197"/>
      <c r="CQ7" s="197"/>
      <c r="CR7" s="198"/>
      <c r="CU7" s="200"/>
      <c r="CV7" s="201"/>
      <c r="CW7" s="202"/>
      <c r="CX7" s="197"/>
      <c r="CY7" s="197"/>
      <c r="CZ7" s="198"/>
      <c r="DC7" s="200"/>
      <c r="DD7" s="201"/>
      <c r="DE7" s="202"/>
      <c r="DF7" s="197"/>
      <c r="DG7" s="197"/>
      <c r="DH7" s="198"/>
      <c r="DK7" s="200"/>
      <c r="DL7" s="201"/>
      <c r="DM7" s="202"/>
      <c r="DN7" s="197"/>
      <c r="DO7" s="197"/>
      <c r="DP7" s="198"/>
      <c r="DS7" s="200"/>
      <c r="DT7" s="201"/>
      <c r="DU7" s="202"/>
      <c r="DV7" s="197"/>
      <c r="DW7" s="197"/>
      <c r="DX7" s="198"/>
      <c r="EA7" s="200"/>
      <c r="EB7" s="201"/>
      <c r="EC7" s="202"/>
      <c r="ED7" s="197"/>
      <c r="EE7" s="197"/>
      <c r="EF7" s="198"/>
      <c r="EI7" s="200"/>
      <c r="EJ7" s="201"/>
      <c r="EK7" s="202"/>
      <c r="EL7" s="197"/>
      <c r="EM7" s="197"/>
      <c r="EN7" s="198"/>
      <c r="EQ7" s="200"/>
      <c r="ER7" s="201"/>
      <c r="ES7" s="202"/>
      <c r="ET7" s="197"/>
      <c r="EU7" s="197"/>
      <c r="EV7" s="198"/>
      <c r="EY7" s="200"/>
      <c r="EZ7" s="201"/>
      <c r="FA7" s="202"/>
      <c r="FB7" s="197"/>
      <c r="FC7" s="197"/>
      <c r="FD7" s="198"/>
      <c r="FG7" s="200"/>
      <c r="FH7" s="201"/>
      <c r="FI7" s="202"/>
      <c r="FJ7" s="197"/>
      <c r="FK7" s="197"/>
      <c r="FL7" s="198"/>
      <c r="FO7" s="200"/>
      <c r="FP7" s="201"/>
      <c r="FQ7" s="202"/>
      <c r="FR7" s="197"/>
      <c r="FS7" s="197"/>
      <c r="FT7" s="198"/>
      <c r="FW7" s="200"/>
      <c r="FX7" s="201"/>
      <c r="FY7" s="202"/>
      <c r="FZ7" s="197"/>
      <c r="GA7" s="197"/>
      <c r="GB7" s="198"/>
      <c r="GE7" s="200"/>
      <c r="GF7" s="201"/>
      <c r="GG7" s="202"/>
      <c r="GH7" s="197"/>
      <c r="GI7" s="197"/>
      <c r="GJ7" s="198"/>
      <c r="GM7" s="200"/>
      <c r="GN7" s="201"/>
      <c r="GO7" s="202"/>
      <c r="GP7" s="197"/>
      <c r="GQ7" s="197"/>
      <c r="GR7" s="198"/>
      <c r="GU7" s="200"/>
      <c r="GV7" s="201"/>
      <c r="GW7" s="202"/>
      <c r="GX7" s="197"/>
      <c r="GY7" s="197"/>
      <c r="GZ7" s="198"/>
      <c r="HC7" s="200"/>
      <c r="HD7" s="201"/>
      <c r="HE7" s="202"/>
      <c r="HF7" s="197"/>
      <c r="HG7" s="197"/>
      <c r="HH7" s="198"/>
      <c r="HK7" s="200"/>
      <c r="HL7" s="201"/>
      <c r="HM7" s="202"/>
      <c r="HN7" s="197"/>
      <c r="HO7" s="197"/>
      <c r="HP7" s="198"/>
      <c r="HS7" s="200"/>
      <c r="HT7" s="201"/>
      <c r="HU7" s="202"/>
      <c r="HV7" s="197"/>
      <c r="HW7" s="197"/>
      <c r="HX7" s="198"/>
      <c r="IA7" s="200"/>
      <c r="IB7" s="201"/>
      <c r="IC7" s="202"/>
      <c r="ID7" s="197"/>
      <c r="IE7" s="197"/>
      <c r="IF7" s="198"/>
      <c r="II7" s="200"/>
      <c r="IJ7" s="201"/>
      <c r="IK7" s="202"/>
      <c r="IL7" s="197"/>
      <c r="IM7" s="197"/>
      <c r="IN7" s="198"/>
      <c r="IQ7" s="200"/>
      <c r="IR7" s="201"/>
      <c r="IS7" s="202"/>
    </row>
    <row r="8" spans="1:253" s="199" customFormat="1" ht="12.75">
      <c r="A8" s="192" t="s">
        <v>585</v>
      </c>
      <c r="B8" s="194" t="s">
        <v>43</v>
      </c>
      <c r="C8" s="191"/>
      <c r="D8" s="191"/>
      <c r="E8" s="195"/>
      <c r="F8" s="196">
        <f>F149</f>
        <v>0</v>
      </c>
      <c r="G8" s="197"/>
      <c r="H8" s="198"/>
      <c r="K8" s="200"/>
      <c r="L8" s="201"/>
      <c r="M8" s="202"/>
      <c r="N8" s="197"/>
      <c r="O8" s="197"/>
      <c r="P8" s="198"/>
      <c r="S8" s="200"/>
      <c r="T8" s="201"/>
      <c r="U8" s="202"/>
      <c r="V8" s="197"/>
      <c r="W8" s="197"/>
      <c r="X8" s="198"/>
      <c r="AA8" s="200"/>
      <c r="AB8" s="201"/>
      <c r="AC8" s="202"/>
      <c r="AD8" s="197"/>
      <c r="AE8" s="197"/>
      <c r="AF8" s="198"/>
      <c r="AI8" s="200"/>
      <c r="AJ8" s="201"/>
      <c r="AK8" s="202"/>
      <c r="AL8" s="197"/>
      <c r="AM8" s="197"/>
      <c r="AN8" s="198"/>
      <c r="AQ8" s="200"/>
      <c r="AR8" s="201"/>
      <c r="AS8" s="202"/>
      <c r="AT8" s="197"/>
      <c r="AU8" s="197"/>
      <c r="AV8" s="198"/>
      <c r="AY8" s="200"/>
      <c r="AZ8" s="201"/>
      <c r="BA8" s="202"/>
      <c r="BB8" s="197"/>
      <c r="BC8" s="197"/>
      <c r="BD8" s="198"/>
      <c r="BG8" s="200"/>
      <c r="BH8" s="201"/>
      <c r="BI8" s="202"/>
      <c r="BJ8" s="197"/>
      <c r="BK8" s="197"/>
      <c r="BL8" s="198"/>
      <c r="BO8" s="200"/>
      <c r="BP8" s="201"/>
      <c r="BQ8" s="202"/>
      <c r="BR8" s="197"/>
      <c r="BS8" s="197"/>
      <c r="BT8" s="198"/>
      <c r="BW8" s="200"/>
      <c r="BX8" s="201"/>
      <c r="BY8" s="202"/>
      <c r="BZ8" s="197"/>
      <c r="CA8" s="197"/>
      <c r="CB8" s="198"/>
      <c r="CE8" s="200"/>
      <c r="CF8" s="201"/>
      <c r="CG8" s="202"/>
      <c r="CH8" s="197"/>
      <c r="CI8" s="197"/>
      <c r="CJ8" s="198"/>
      <c r="CM8" s="200"/>
      <c r="CN8" s="201"/>
      <c r="CO8" s="202"/>
      <c r="CP8" s="197"/>
      <c r="CQ8" s="197"/>
      <c r="CR8" s="198"/>
      <c r="CU8" s="200"/>
      <c r="CV8" s="201"/>
      <c r="CW8" s="202"/>
      <c r="CX8" s="197"/>
      <c r="CY8" s="197"/>
      <c r="CZ8" s="198"/>
      <c r="DC8" s="200"/>
      <c r="DD8" s="201"/>
      <c r="DE8" s="202"/>
      <c r="DF8" s="197"/>
      <c r="DG8" s="197"/>
      <c r="DH8" s="198"/>
      <c r="DK8" s="200"/>
      <c r="DL8" s="201"/>
      <c r="DM8" s="202"/>
      <c r="DN8" s="197"/>
      <c r="DO8" s="197"/>
      <c r="DP8" s="198"/>
      <c r="DS8" s="200"/>
      <c r="DT8" s="201"/>
      <c r="DU8" s="202"/>
      <c r="DV8" s="197"/>
      <c r="DW8" s="197"/>
      <c r="DX8" s="198"/>
      <c r="EA8" s="200"/>
      <c r="EB8" s="201"/>
      <c r="EC8" s="202"/>
      <c r="ED8" s="197"/>
      <c r="EE8" s="197"/>
      <c r="EF8" s="198"/>
      <c r="EI8" s="200"/>
      <c r="EJ8" s="201"/>
      <c r="EK8" s="202"/>
      <c r="EL8" s="197"/>
      <c r="EM8" s="197"/>
      <c r="EN8" s="198"/>
      <c r="EQ8" s="200"/>
      <c r="ER8" s="201"/>
      <c r="ES8" s="202"/>
      <c r="ET8" s="197"/>
      <c r="EU8" s="197"/>
      <c r="EV8" s="198"/>
      <c r="EY8" s="200"/>
      <c r="EZ8" s="201"/>
      <c r="FA8" s="202"/>
      <c r="FB8" s="197"/>
      <c r="FC8" s="197"/>
      <c r="FD8" s="198"/>
      <c r="FG8" s="200"/>
      <c r="FH8" s="201"/>
      <c r="FI8" s="202"/>
      <c r="FJ8" s="197"/>
      <c r="FK8" s="197"/>
      <c r="FL8" s="198"/>
      <c r="FO8" s="200"/>
      <c r="FP8" s="201"/>
      <c r="FQ8" s="202"/>
      <c r="FR8" s="197"/>
      <c r="FS8" s="197"/>
      <c r="FT8" s="198"/>
      <c r="FW8" s="200"/>
      <c r="FX8" s="201"/>
      <c r="FY8" s="202"/>
      <c r="FZ8" s="197"/>
      <c r="GA8" s="197"/>
      <c r="GB8" s="198"/>
      <c r="GE8" s="200"/>
      <c r="GF8" s="201"/>
      <c r="GG8" s="202"/>
      <c r="GH8" s="197"/>
      <c r="GI8" s="197"/>
      <c r="GJ8" s="198"/>
      <c r="GM8" s="200"/>
      <c r="GN8" s="201"/>
      <c r="GO8" s="202"/>
      <c r="GP8" s="197"/>
      <c r="GQ8" s="197"/>
      <c r="GR8" s="198"/>
      <c r="GU8" s="200"/>
      <c r="GV8" s="201"/>
      <c r="GW8" s="202"/>
      <c r="GX8" s="197"/>
      <c r="GY8" s="197"/>
      <c r="GZ8" s="198"/>
      <c r="HC8" s="200"/>
      <c r="HD8" s="201"/>
      <c r="HE8" s="202"/>
      <c r="HF8" s="197"/>
      <c r="HG8" s="197"/>
      <c r="HH8" s="198"/>
      <c r="HK8" s="200"/>
      <c r="HL8" s="201"/>
      <c r="HM8" s="202"/>
      <c r="HN8" s="197"/>
      <c r="HO8" s="197"/>
      <c r="HP8" s="198"/>
      <c r="HS8" s="200"/>
      <c r="HT8" s="201"/>
      <c r="HU8" s="202"/>
      <c r="HV8" s="197"/>
      <c r="HW8" s="197"/>
      <c r="HX8" s="198"/>
      <c r="IA8" s="200"/>
      <c r="IB8" s="201"/>
      <c r="IC8" s="202"/>
      <c r="ID8" s="197"/>
      <c r="IE8" s="197"/>
      <c r="IF8" s="198"/>
      <c r="II8" s="200"/>
      <c r="IJ8" s="201"/>
      <c r="IK8" s="202"/>
      <c r="IL8" s="197"/>
      <c r="IM8" s="197"/>
      <c r="IN8" s="198"/>
      <c r="IQ8" s="200"/>
      <c r="IR8" s="201"/>
      <c r="IS8" s="202"/>
    </row>
    <row r="9" spans="1:253" s="199" customFormat="1" ht="12.75">
      <c r="A9" s="192" t="s">
        <v>586</v>
      </c>
      <c r="B9" s="194" t="str">
        <f>+B151</f>
        <v> IZENAČITVE POTENCIALOV</v>
      </c>
      <c r="C9" s="191"/>
      <c r="D9" s="191"/>
      <c r="E9" s="195"/>
      <c r="F9" s="196">
        <f>F171</f>
        <v>0</v>
      </c>
      <c r="G9" s="197"/>
      <c r="H9" s="198"/>
      <c r="K9" s="200"/>
      <c r="L9" s="201"/>
      <c r="M9" s="202"/>
      <c r="N9" s="197"/>
      <c r="O9" s="197"/>
      <c r="P9" s="198"/>
      <c r="S9" s="200"/>
      <c r="T9" s="201"/>
      <c r="U9" s="202"/>
      <c r="V9" s="197"/>
      <c r="W9" s="197"/>
      <c r="X9" s="198"/>
      <c r="AA9" s="200"/>
      <c r="AB9" s="201"/>
      <c r="AC9" s="202"/>
      <c r="AD9" s="197"/>
      <c r="AE9" s="197"/>
      <c r="AF9" s="198"/>
      <c r="AI9" s="200"/>
      <c r="AJ9" s="201"/>
      <c r="AK9" s="202"/>
      <c r="AL9" s="197"/>
      <c r="AM9" s="197"/>
      <c r="AN9" s="198"/>
      <c r="AQ9" s="200"/>
      <c r="AR9" s="201"/>
      <c r="AS9" s="202"/>
      <c r="AT9" s="197"/>
      <c r="AU9" s="197"/>
      <c r="AV9" s="198"/>
      <c r="AY9" s="200"/>
      <c r="AZ9" s="201"/>
      <c r="BA9" s="202"/>
      <c r="BB9" s="197"/>
      <c r="BC9" s="197"/>
      <c r="BD9" s="198"/>
      <c r="BG9" s="200"/>
      <c r="BH9" s="201"/>
      <c r="BI9" s="202"/>
      <c r="BJ9" s="197"/>
      <c r="BK9" s="197"/>
      <c r="BL9" s="198"/>
      <c r="BO9" s="200"/>
      <c r="BP9" s="201"/>
      <c r="BQ9" s="202"/>
      <c r="BR9" s="197"/>
      <c r="BS9" s="197"/>
      <c r="BT9" s="198"/>
      <c r="BW9" s="200"/>
      <c r="BX9" s="201"/>
      <c r="BY9" s="202"/>
      <c r="BZ9" s="197"/>
      <c r="CA9" s="197"/>
      <c r="CB9" s="198"/>
      <c r="CE9" s="200"/>
      <c r="CF9" s="201"/>
      <c r="CG9" s="202"/>
      <c r="CH9" s="197"/>
      <c r="CI9" s="197"/>
      <c r="CJ9" s="198"/>
      <c r="CM9" s="200"/>
      <c r="CN9" s="201"/>
      <c r="CO9" s="202"/>
      <c r="CP9" s="197"/>
      <c r="CQ9" s="197"/>
      <c r="CR9" s="198"/>
      <c r="CU9" s="200"/>
      <c r="CV9" s="201"/>
      <c r="CW9" s="202"/>
      <c r="CX9" s="197"/>
      <c r="CY9" s="197"/>
      <c r="CZ9" s="198"/>
      <c r="DC9" s="200"/>
      <c r="DD9" s="201"/>
      <c r="DE9" s="202"/>
      <c r="DF9" s="197"/>
      <c r="DG9" s="197"/>
      <c r="DH9" s="198"/>
      <c r="DK9" s="200"/>
      <c r="DL9" s="201"/>
      <c r="DM9" s="202"/>
      <c r="DN9" s="197"/>
      <c r="DO9" s="197"/>
      <c r="DP9" s="198"/>
      <c r="DS9" s="200"/>
      <c r="DT9" s="201"/>
      <c r="DU9" s="202"/>
      <c r="DV9" s="197"/>
      <c r="DW9" s="197"/>
      <c r="DX9" s="198"/>
      <c r="EA9" s="200"/>
      <c r="EB9" s="201"/>
      <c r="EC9" s="202"/>
      <c r="ED9" s="197"/>
      <c r="EE9" s="197"/>
      <c r="EF9" s="198"/>
      <c r="EI9" s="200"/>
      <c r="EJ9" s="201"/>
      <c r="EK9" s="202"/>
      <c r="EL9" s="197"/>
      <c r="EM9" s="197"/>
      <c r="EN9" s="198"/>
      <c r="EQ9" s="200"/>
      <c r="ER9" s="201"/>
      <c r="ES9" s="202"/>
      <c r="ET9" s="197"/>
      <c r="EU9" s="197"/>
      <c r="EV9" s="198"/>
      <c r="EY9" s="200"/>
      <c r="EZ9" s="201"/>
      <c r="FA9" s="202"/>
      <c r="FB9" s="197"/>
      <c r="FC9" s="197"/>
      <c r="FD9" s="198"/>
      <c r="FG9" s="200"/>
      <c r="FH9" s="201"/>
      <c r="FI9" s="202"/>
      <c r="FJ9" s="197"/>
      <c r="FK9" s="197"/>
      <c r="FL9" s="198"/>
      <c r="FO9" s="200"/>
      <c r="FP9" s="201"/>
      <c r="FQ9" s="202"/>
      <c r="FR9" s="197"/>
      <c r="FS9" s="197"/>
      <c r="FT9" s="198"/>
      <c r="FW9" s="200"/>
      <c r="FX9" s="201"/>
      <c r="FY9" s="202"/>
      <c r="FZ9" s="197"/>
      <c r="GA9" s="197"/>
      <c r="GB9" s="198"/>
      <c r="GE9" s="200"/>
      <c r="GF9" s="201"/>
      <c r="GG9" s="202"/>
      <c r="GH9" s="197"/>
      <c r="GI9" s="197"/>
      <c r="GJ9" s="198"/>
      <c r="GM9" s="200"/>
      <c r="GN9" s="201"/>
      <c r="GO9" s="202"/>
      <c r="GP9" s="197"/>
      <c r="GQ9" s="197"/>
      <c r="GR9" s="198"/>
      <c r="GU9" s="200"/>
      <c r="GV9" s="201"/>
      <c r="GW9" s="202"/>
      <c r="GX9" s="197"/>
      <c r="GY9" s="197"/>
      <c r="GZ9" s="198"/>
      <c r="HC9" s="200"/>
      <c r="HD9" s="201"/>
      <c r="HE9" s="202"/>
      <c r="HF9" s="197"/>
      <c r="HG9" s="197"/>
      <c r="HH9" s="198"/>
      <c r="HK9" s="200"/>
      <c r="HL9" s="201"/>
      <c r="HM9" s="202"/>
      <c r="HN9" s="197"/>
      <c r="HO9" s="197"/>
      <c r="HP9" s="198"/>
      <c r="HS9" s="200"/>
      <c r="HT9" s="201"/>
      <c r="HU9" s="202"/>
      <c r="HV9" s="197"/>
      <c r="HW9" s="197"/>
      <c r="HX9" s="198"/>
      <c r="IA9" s="200"/>
      <c r="IB9" s="201"/>
      <c r="IC9" s="202"/>
      <c r="ID9" s="197"/>
      <c r="IE9" s="197"/>
      <c r="IF9" s="198"/>
      <c r="II9" s="200"/>
      <c r="IJ9" s="201"/>
      <c r="IK9" s="202"/>
      <c r="IL9" s="197"/>
      <c r="IM9" s="197"/>
      <c r="IN9" s="198"/>
      <c r="IQ9" s="200"/>
      <c r="IR9" s="201"/>
      <c r="IS9" s="202"/>
    </row>
    <row r="10" spans="1:253" s="199" customFormat="1" ht="12.75">
      <c r="A10" s="192" t="s">
        <v>587</v>
      </c>
      <c r="B10" s="194" t="s">
        <v>47</v>
      </c>
      <c r="C10" s="191"/>
      <c r="D10" s="191"/>
      <c r="E10" s="195"/>
      <c r="F10" s="196">
        <f>F215</f>
        <v>0</v>
      </c>
      <c r="G10" s="197"/>
      <c r="H10" s="198"/>
      <c r="K10" s="200"/>
      <c r="L10" s="201"/>
      <c r="M10" s="202"/>
      <c r="N10" s="197"/>
      <c r="O10" s="197"/>
      <c r="P10" s="198"/>
      <c r="S10" s="200"/>
      <c r="T10" s="201"/>
      <c r="U10" s="202"/>
      <c r="V10" s="197"/>
      <c r="W10" s="197"/>
      <c r="X10" s="198"/>
      <c r="AA10" s="200"/>
      <c r="AB10" s="201"/>
      <c r="AC10" s="202"/>
      <c r="AD10" s="197"/>
      <c r="AE10" s="197"/>
      <c r="AF10" s="198"/>
      <c r="AI10" s="200"/>
      <c r="AJ10" s="201"/>
      <c r="AK10" s="202"/>
      <c r="AL10" s="197"/>
      <c r="AM10" s="197"/>
      <c r="AN10" s="198"/>
      <c r="AQ10" s="200"/>
      <c r="AR10" s="201"/>
      <c r="AS10" s="202"/>
      <c r="AT10" s="197"/>
      <c r="AU10" s="197"/>
      <c r="AV10" s="198"/>
      <c r="AY10" s="200"/>
      <c r="AZ10" s="201"/>
      <c r="BA10" s="202"/>
      <c r="BB10" s="197"/>
      <c r="BC10" s="197"/>
      <c r="BD10" s="198"/>
      <c r="BG10" s="200"/>
      <c r="BH10" s="201"/>
      <c r="BI10" s="202"/>
      <c r="BJ10" s="197"/>
      <c r="BK10" s="197"/>
      <c r="BL10" s="198"/>
      <c r="BO10" s="200"/>
      <c r="BP10" s="201"/>
      <c r="BQ10" s="202"/>
      <c r="BR10" s="197"/>
      <c r="BS10" s="197"/>
      <c r="BT10" s="198"/>
      <c r="BW10" s="200"/>
      <c r="BX10" s="201"/>
      <c r="BY10" s="202"/>
      <c r="BZ10" s="197"/>
      <c r="CA10" s="197"/>
      <c r="CB10" s="198"/>
      <c r="CE10" s="200"/>
      <c r="CF10" s="201"/>
      <c r="CG10" s="202"/>
      <c r="CH10" s="197"/>
      <c r="CI10" s="197"/>
      <c r="CJ10" s="198"/>
      <c r="CM10" s="200"/>
      <c r="CN10" s="201"/>
      <c r="CO10" s="202"/>
      <c r="CP10" s="197"/>
      <c r="CQ10" s="197"/>
      <c r="CR10" s="198"/>
      <c r="CU10" s="200"/>
      <c r="CV10" s="201"/>
      <c r="CW10" s="202"/>
      <c r="CX10" s="197"/>
      <c r="CY10" s="197"/>
      <c r="CZ10" s="198"/>
      <c r="DC10" s="200"/>
      <c r="DD10" s="201"/>
      <c r="DE10" s="202"/>
      <c r="DF10" s="197"/>
      <c r="DG10" s="197"/>
      <c r="DH10" s="198"/>
      <c r="DK10" s="200"/>
      <c r="DL10" s="201"/>
      <c r="DM10" s="202"/>
      <c r="DN10" s="197"/>
      <c r="DO10" s="197"/>
      <c r="DP10" s="198"/>
      <c r="DS10" s="200"/>
      <c r="DT10" s="201"/>
      <c r="DU10" s="202"/>
      <c r="DV10" s="197"/>
      <c r="DW10" s="197"/>
      <c r="DX10" s="198"/>
      <c r="EA10" s="200"/>
      <c r="EB10" s="201"/>
      <c r="EC10" s="202"/>
      <c r="ED10" s="197"/>
      <c r="EE10" s="197"/>
      <c r="EF10" s="198"/>
      <c r="EI10" s="200"/>
      <c r="EJ10" s="201"/>
      <c r="EK10" s="202"/>
      <c r="EL10" s="197"/>
      <c r="EM10" s="197"/>
      <c r="EN10" s="198"/>
      <c r="EQ10" s="200"/>
      <c r="ER10" s="201"/>
      <c r="ES10" s="202"/>
      <c r="ET10" s="197"/>
      <c r="EU10" s="197"/>
      <c r="EV10" s="198"/>
      <c r="EY10" s="200"/>
      <c r="EZ10" s="201"/>
      <c r="FA10" s="202"/>
      <c r="FB10" s="197"/>
      <c r="FC10" s="197"/>
      <c r="FD10" s="198"/>
      <c r="FG10" s="200"/>
      <c r="FH10" s="201"/>
      <c r="FI10" s="202"/>
      <c r="FJ10" s="197"/>
      <c r="FK10" s="197"/>
      <c r="FL10" s="198"/>
      <c r="FO10" s="200"/>
      <c r="FP10" s="201"/>
      <c r="FQ10" s="202"/>
      <c r="FR10" s="197"/>
      <c r="FS10" s="197"/>
      <c r="FT10" s="198"/>
      <c r="FW10" s="200"/>
      <c r="FX10" s="201"/>
      <c r="FY10" s="202"/>
      <c r="FZ10" s="197"/>
      <c r="GA10" s="197"/>
      <c r="GB10" s="198"/>
      <c r="GE10" s="200"/>
      <c r="GF10" s="201"/>
      <c r="GG10" s="202"/>
      <c r="GH10" s="197"/>
      <c r="GI10" s="197"/>
      <c r="GJ10" s="198"/>
      <c r="GM10" s="200"/>
      <c r="GN10" s="201"/>
      <c r="GO10" s="202"/>
      <c r="GP10" s="197"/>
      <c r="GQ10" s="197"/>
      <c r="GR10" s="198"/>
      <c r="GU10" s="200"/>
      <c r="GV10" s="201"/>
      <c r="GW10" s="202"/>
      <c r="GX10" s="197"/>
      <c r="GY10" s="197"/>
      <c r="GZ10" s="198"/>
      <c r="HC10" s="200"/>
      <c r="HD10" s="201"/>
      <c r="HE10" s="202"/>
      <c r="HF10" s="197"/>
      <c r="HG10" s="197"/>
      <c r="HH10" s="198"/>
      <c r="HK10" s="200"/>
      <c r="HL10" s="201"/>
      <c r="HM10" s="202"/>
      <c r="HN10" s="197"/>
      <c r="HO10" s="197"/>
      <c r="HP10" s="198"/>
      <c r="HS10" s="200"/>
      <c r="HT10" s="201"/>
      <c r="HU10" s="202"/>
      <c r="HV10" s="197"/>
      <c r="HW10" s="197"/>
      <c r="HX10" s="198"/>
      <c r="IA10" s="200"/>
      <c r="IB10" s="201"/>
      <c r="IC10" s="202"/>
      <c r="ID10" s="197"/>
      <c r="IE10" s="197"/>
      <c r="IF10" s="198"/>
      <c r="II10" s="200"/>
      <c r="IJ10" s="201"/>
      <c r="IK10" s="202"/>
      <c r="IL10" s="197"/>
      <c r="IM10" s="197"/>
      <c r="IN10" s="198"/>
      <c r="IQ10" s="200"/>
      <c r="IR10" s="201"/>
      <c r="IS10" s="202"/>
    </row>
    <row r="11" spans="1:6" ht="12.75">
      <c r="A11" s="192" t="s">
        <v>588</v>
      </c>
      <c r="B11" s="194" t="s">
        <v>49</v>
      </c>
      <c r="D11" s="191"/>
      <c r="F11" s="196">
        <f>F238</f>
        <v>0</v>
      </c>
    </row>
    <row r="12" spans="1:6" ht="12.75">
      <c r="A12" s="192" t="s">
        <v>589</v>
      </c>
      <c r="B12" s="194" t="s">
        <v>51</v>
      </c>
      <c r="D12" s="191"/>
      <c r="F12" s="196">
        <f>F291</f>
        <v>0</v>
      </c>
    </row>
    <row r="13" spans="1:253" s="199" customFormat="1" ht="12.75">
      <c r="A13" s="203"/>
      <c r="B13" s="204" t="s">
        <v>74</v>
      </c>
      <c r="C13" s="205"/>
      <c r="D13" s="205"/>
      <c r="E13" s="206"/>
      <c r="F13" s="207">
        <f>SUM(F6:F12)</f>
        <v>0</v>
      </c>
      <c r="G13" s="197"/>
      <c r="H13" s="198"/>
      <c r="K13" s="200"/>
      <c r="L13" s="201"/>
      <c r="M13" s="202"/>
      <c r="N13" s="197"/>
      <c r="O13" s="197"/>
      <c r="P13" s="198"/>
      <c r="S13" s="200"/>
      <c r="T13" s="201"/>
      <c r="U13" s="202"/>
      <c r="V13" s="197"/>
      <c r="W13" s="197"/>
      <c r="X13" s="198"/>
      <c r="AA13" s="200"/>
      <c r="AB13" s="201"/>
      <c r="AC13" s="202"/>
      <c r="AD13" s="197"/>
      <c r="AE13" s="197"/>
      <c r="AF13" s="198"/>
      <c r="AI13" s="200"/>
      <c r="AJ13" s="201"/>
      <c r="AK13" s="202"/>
      <c r="AL13" s="197"/>
      <c r="AM13" s="197"/>
      <c r="AN13" s="198"/>
      <c r="AQ13" s="200"/>
      <c r="AR13" s="201"/>
      <c r="AS13" s="202"/>
      <c r="AT13" s="197"/>
      <c r="AU13" s="197"/>
      <c r="AV13" s="198"/>
      <c r="AY13" s="200"/>
      <c r="AZ13" s="201"/>
      <c r="BA13" s="202"/>
      <c r="BB13" s="197"/>
      <c r="BC13" s="197"/>
      <c r="BD13" s="198"/>
      <c r="BG13" s="200"/>
      <c r="BH13" s="201"/>
      <c r="BI13" s="202"/>
      <c r="BJ13" s="197"/>
      <c r="BK13" s="197"/>
      <c r="BL13" s="198"/>
      <c r="BO13" s="200"/>
      <c r="BP13" s="201"/>
      <c r="BQ13" s="202"/>
      <c r="BR13" s="197"/>
      <c r="BS13" s="197"/>
      <c r="BT13" s="198"/>
      <c r="BW13" s="200"/>
      <c r="BX13" s="201"/>
      <c r="BY13" s="202"/>
      <c r="BZ13" s="197"/>
      <c r="CA13" s="197"/>
      <c r="CB13" s="198"/>
      <c r="CE13" s="200"/>
      <c r="CF13" s="201"/>
      <c r="CG13" s="202"/>
      <c r="CH13" s="197"/>
      <c r="CI13" s="197"/>
      <c r="CJ13" s="198"/>
      <c r="CM13" s="200"/>
      <c r="CN13" s="201"/>
      <c r="CO13" s="202"/>
      <c r="CP13" s="197"/>
      <c r="CQ13" s="197"/>
      <c r="CR13" s="198"/>
      <c r="CU13" s="200"/>
      <c r="CV13" s="201"/>
      <c r="CW13" s="202"/>
      <c r="CX13" s="197"/>
      <c r="CY13" s="197"/>
      <c r="CZ13" s="198"/>
      <c r="DC13" s="200"/>
      <c r="DD13" s="201"/>
      <c r="DE13" s="202"/>
      <c r="DF13" s="197"/>
      <c r="DG13" s="197"/>
      <c r="DH13" s="198"/>
      <c r="DK13" s="200"/>
      <c r="DL13" s="201"/>
      <c r="DM13" s="202"/>
      <c r="DN13" s="197"/>
      <c r="DO13" s="197"/>
      <c r="DP13" s="198"/>
      <c r="DS13" s="200"/>
      <c r="DT13" s="201"/>
      <c r="DU13" s="202"/>
      <c r="DV13" s="197"/>
      <c r="DW13" s="197"/>
      <c r="DX13" s="198"/>
      <c r="EA13" s="200"/>
      <c r="EB13" s="201"/>
      <c r="EC13" s="202"/>
      <c r="ED13" s="197"/>
      <c r="EE13" s="197"/>
      <c r="EF13" s="198"/>
      <c r="EI13" s="200"/>
      <c r="EJ13" s="201"/>
      <c r="EK13" s="202"/>
      <c r="EL13" s="197"/>
      <c r="EM13" s="197"/>
      <c r="EN13" s="198"/>
      <c r="EQ13" s="200"/>
      <c r="ER13" s="201"/>
      <c r="ES13" s="202"/>
      <c r="ET13" s="197"/>
      <c r="EU13" s="197"/>
      <c r="EV13" s="198"/>
      <c r="EY13" s="200"/>
      <c r="EZ13" s="201"/>
      <c r="FA13" s="202"/>
      <c r="FB13" s="197"/>
      <c r="FC13" s="197"/>
      <c r="FD13" s="198"/>
      <c r="FG13" s="200"/>
      <c r="FH13" s="201"/>
      <c r="FI13" s="202"/>
      <c r="FJ13" s="197"/>
      <c r="FK13" s="197"/>
      <c r="FL13" s="198"/>
      <c r="FO13" s="200"/>
      <c r="FP13" s="201"/>
      <c r="FQ13" s="202"/>
      <c r="FR13" s="197"/>
      <c r="FS13" s="197"/>
      <c r="FT13" s="198"/>
      <c r="FW13" s="200"/>
      <c r="FX13" s="201"/>
      <c r="FY13" s="202"/>
      <c r="FZ13" s="197"/>
      <c r="GA13" s="197"/>
      <c r="GB13" s="198"/>
      <c r="GE13" s="200"/>
      <c r="GF13" s="201"/>
      <c r="GG13" s="202"/>
      <c r="GH13" s="197"/>
      <c r="GI13" s="197"/>
      <c r="GJ13" s="198"/>
      <c r="GM13" s="200"/>
      <c r="GN13" s="201"/>
      <c r="GO13" s="202"/>
      <c r="GP13" s="197"/>
      <c r="GQ13" s="197"/>
      <c r="GR13" s="198"/>
      <c r="GU13" s="200"/>
      <c r="GV13" s="201"/>
      <c r="GW13" s="202"/>
      <c r="GX13" s="197"/>
      <c r="GY13" s="197"/>
      <c r="GZ13" s="198"/>
      <c r="HC13" s="200"/>
      <c r="HD13" s="201"/>
      <c r="HE13" s="202"/>
      <c r="HF13" s="197"/>
      <c r="HG13" s="197"/>
      <c r="HH13" s="198"/>
      <c r="HK13" s="200"/>
      <c r="HL13" s="201"/>
      <c r="HM13" s="202"/>
      <c r="HN13" s="197"/>
      <c r="HO13" s="197"/>
      <c r="HP13" s="198"/>
      <c r="HS13" s="200"/>
      <c r="HT13" s="201"/>
      <c r="HU13" s="202"/>
      <c r="HV13" s="197"/>
      <c r="HW13" s="197"/>
      <c r="HX13" s="198"/>
      <c r="IA13" s="200"/>
      <c r="IB13" s="201"/>
      <c r="IC13" s="202"/>
      <c r="ID13" s="197"/>
      <c r="IE13" s="197"/>
      <c r="IF13" s="198"/>
      <c r="II13" s="200"/>
      <c r="IJ13" s="201"/>
      <c r="IK13" s="202"/>
      <c r="IL13" s="197"/>
      <c r="IM13" s="197"/>
      <c r="IN13" s="198"/>
      <c r="IQ13" s="200"/>
      <c r="IR13" s="201"/>
      <c r="IS13" s="202"/>
    </row>
    <row r="14" spans="1:6" ht="12.75">
      <c r="A14" s="192"/>
      <c r="D14" s="208"/>
      <c r="E14" s="209"/>
      <c r="F14" s="210"/>
    </row>
    <row r="15" spans="1:6" s="5" customFormat="1" ht="12.75" customHeight="1">
      <c r="A15" s="515" t="s">
        <v>0</v>
      </c>
      <c r="B15" s="515"/>
      <c r="C15" s="518"/>
      <c r="D15" s="518"/>
      <c r="E15" s="518"/>
      <c r="F15" s="518"/>
    </row>
    <row r="16" spans="1:6" s="5" customFormat="1" ht="12.75">
      <c r="A16" s="457" t="s">
        <v>61</v>
      </c>
      <c r="B16" s="376" t="s">
        <v>62</v>
      </c>
      <c r="C16" s="375" t="s">
        <v>143</v>
      </c>
      <c r="D16" s="377" t="s">
        <v>63</v>
      </c>
      <c r="E16" s="378" t="s">
        <v>226</v>
      </c>
      <c r="F16" s="379" t="s">
        <v>227</v>
      </c>
    </row>
    <row r="17" spans="1:6" s="5" customFormat="1" ht="12.75">
      <c r="A17" s="211"/>
      <c r="B17" s="212"/>
      <c r="C17" s="213"/>
      <c r="D17" s="214"/>
      <c r="E17" s="215"/>
      <c r="F17" s="216"/>
    </row>
    <row r="18" spans="1:8" ht="12.75">
      <c r="A18" s="192"/>
      <c r="B18" s="519" t="s">
        <v>789</v>
      </c>
      <c r="C18" s="520"/>
      <c r="D18" s="520"/>
      <c r="E18" s="520"/>
      <c r="F18" s="520"/>
      <c r="H18" s="194"/>
    </row>
    <row r="19" spans="1:6" ht="12.75">
      <c r="A19" s="192"/>
      <c r="D19" s="208"/>
      <c r="E19" s="209"/>
      <c r="F19" s="210"/>
    </row>
    <row r="20" spans="1:6" ht="12.75">
      <c r="A20" s="217" t="s">
        <v>583</v>
      </c>
      <c r="B20" s="218" t="s">
        <v>39</v>
      </c>
      <c r="C20" s="219"/>
      <c r="D20" s="220"/>
      <c r="E20" s="221"/>
      <c r="F20" s="222"/>
    </row>
    <row r="21" ht="12.75">
      <c r="F21" s="224"/>
    </row>
    <row r="22" spans="1:6" ht="12.75">
      <c r="A22" s="193" t="s">
        <v>590</v>
      </c>
      <c r="B22" s="225" t="s">
        <v>591</v>
      </c>
      <c r="C22" s="191" t="s">
        <v>85</v>
      </c>
      <c r="D22" s="191">
        <v>2</v>
      </c>
      <c r="E22" s="458"/>
      <c r="F22" s="458">
        <f>D22*E22</f>
        <v>0</v>
      </c>
    </row>
    <row r="23" ht="12.75">
      <c r="D23" s="191"/>
    </row>
    <row r="24" spans="1:6" ht="102">
      <c r="A24" s="193" t="s">
        <v>625</v>
      </c>
      <c r="B24" s="459" t="s">
        <v>592</v>
      </c>
      <c r="C24" s="191" t="s">
        <v>85</v>
      </c>
      <c r="D24" s="248">
        <v>8</v>
      </c>
      <c r="E24" s="458"/>
      <c r="F24" s="458">
        <f>D24*E24</f>
        <v>0</v>
      </c>
    </row>
    <row r="25" spans="2:6" ht="12.75">
      <c r="B25" s="459"/>
      <c r="C25" s="227"/>
      <c r="D25" s="248"/>
      <c r="E25" s="254"/>
      <c r="F25" s="460"/>
    </row>
    <row r="26" spans="1:6" ht="102">
      <c r="A26" s="193" t="s">
        <v>626</v>
      </c>
      <c r="B26" s="459" t="s">
        <v>593</v>
      </c>
      <c r="C26" s="191" t="s">
        <v>85</v>
      </c>
      <c r="D26" s="248">
        <v>1</v>
      </c>
      <c r="E26" s="458"/>
      <c r="F26" s="458">
        <f>D26*E26</f>
        <v>0</v>
      </c>
    </row>
    <row r="27" spans="2:6" ht="12.75">
      <c r="B27" s="459"/>
      <c r="C27" s="227"/>
      <c r="D27" s="248"/>
      <c r="E27" s="254"/>
      <c r="F27" s="460"/>
    </row>
    <row r="28" spans="1:6" ht="102">
      <c r="A28" s="193" t="s">
        <v>627</v>
      </c>
      <c r="B28" s="459" t="s">
        <v>594</v>
      </c>
      <c r="C28" s="191" t="s">
        <v>85</v>
      </c>
      <c r="D28" s="248">
        <v>1</v>
      </c>
      <c r="E28" s="458"/>
      <c r="F28" s="458">
        <f>D28*E28</f>
        <v>0</v>
      </c>
    </row>
    <row r="29" spans="2:6" ht="12.75">
      <c r="B29" s="459"/>
      <c r="C29" s="227"/>
      <c r="D29" s="248"/>
      <c r="E29" s="254"/>
      <c r="F29" s="460"/>
    </row>
    <row r="30" spans="1:6" ht="102">
      <c r="A30" s="193" t="s">
        <v>628</v>
      </c>
      <c r="B30" s="459" t="s">
        <v>145</v>
      </c>
      <c r="C30" s="191" t="s">
        <v>85</v>
      </c>
      <c r="D30" s="248">
        <v>2</v>
      </c>
      <c r="E30" s="458"/>
      <c r="F30" s="458">
        <f>D30*E30</f>
        <v>0</v>
      </c>
    </row>
    <row r="31" spans="2:6" ht="12.75">
      <c r="B31" s="459"/>
      <c r="C31" s="227"/>
      <c r="D31" s="248"/>
      <c r="E31" s="254"/>
      <c r="F31" s="460"/>
    </row>
    <row r="32" spans="1:6" ht="76.5">
      <c r="A32" s="193" t="s">
        <v>629</v>
      </c>
      <c r="B32" s="459" t="s">
        <v>146</v>
      </c>
      <c r="C32" s="191" t="s">
        <v>85</v>
      </c>
      <c r="D32" s="248">
        <v>2</v>
      </c>
      <c r="E32" s="458"/>
      <c r="F32" s="458">
        <f>D32*E32</f>
        <v>0</v>
      </c>
    </row>
    <row r="33" spans="2:6" ht="12.75">
      <c r="B33" s="459"/>
      <c r="C33" s="227"/>
      <c r="D33" s="248"/>
      <c r="E33" s="254"/>
      <c r="F33" s="254"/>
    </row>
    <row r="34" spans="1:6" ht="114.75">
      <c r="A34" s="193" t="s">
        <v>630</v>
      </c>
      <c r="B34" s="459" t="s">
        <v>147</v>
      </c>
      <c r="C34" s="191" t="s">
        <v>85</v>
      </c>
      <c r="D34" s="248">
        <v>3</v>
      </c>
      <c r="E34" s="458"/>
      <c r="F34" s="458">
        <f>D34*E34</f>
        <v>0</v>
      </c>
    </row>
    <row r="35" spans="2:6" ht="12.75">
      <c r="B35" s="459"/>
      <c r="C35" s="227"/>
      <c r="D35" s="248"/>
      <c r="E35" s="254"/>
      <c r="F35" s="460"/>
    </row>
    <row r="36" spans="1:6" ht="178.5">
      <c r="A36" s="193" t="s">
        <v>631</v>
      </c>
      <c r="B36" s="459" t="s">
        <v>148</v>
      </c>
      <c r="C36" s="191" t="s">
        <v>85</v>
      </c>
      <c r="D36" s="248">
        <v>3</v>
      </c>
      <c r="E36" s="458"/>
      <c r="F36" s="458">
        <f>D36*E36</f>
        <v>0</v>
      </c>
    </row>
    <row r="37" spans="2:6" ht="12.75">
      <c r="B37" s="459"/>
      <c r="C37" s="227"/>
      <c r="D37" s="248"/>
      <c r="E37" s="254"/>
      <c r="F37" s="460"/>
    </row>
    <row r="38" spans="1:6" ht="114.75">
      <c r="A38" s="193" t="s">
        <v>632</v>
      </c>
      <c r="B38" s="461" t="s">
        <v>149</v>
      </c>
      <c r="C38" s="191" t="s">
        <v>85</v>
      </c>
      <c r="D38" s="248">
        <v>2</v>
      </c>
      <c r="E38" s="458"/>
      <c r="F38" s="458">
        <f>D38*E38</f>
        <v>0</v>
      </c>
    </row>
    <row r="39" spans="2:6" ht="12.75">
      <c r="B39" s="459"/>
      <c r="C39" s="227"/>
      <c r="D39" s="248"/>
      <c r="E39" s="254"/>
      <c r="F39" s="460"/>
    </row>
    <row r="40" spans="1:6" ht="89.25">
      <c r="A40" s="193" t="s">
        <v>633</v>
      </c>
      <c r="B40" s="461" t="s">
        <v>150</v>
      </c>
      <c r="C40" s="191" t="s">
        <v>85</v>
      </c>
      <c r="D40" s="248">
        <v>2</v>
      </c>
      <c r="E40" s="458"/>
      <c r="F40" s="458">
        <f>D40*E40</f>
        <v>0</v>
      </c>
    </row>
    <row r="41" spans="2:6" ht="12.75">
      <c r="B41" s="459"/>
      <c r="C41" s="227"/>
      <c r="D41" s="248"/>
      <c r="E41" s="254"/>
      <c r="F41" s="460"/>
    </row>
    <row r="42" spans="1:6" ht="89.25">
      <c r="A42" s="193" t="s">
        <v>634</v>
      </c>
      <c r="B42" s="461" t="s">
        <v>151</v>
      </c>
      <c r="C42" s="191" t="s">
        <v>85</v>
      </c>
      <c r="D42" s="248">
        <v>1</v>
      </c>
      <c r="E42" s="458"/>
      <c r="F42" s="458">
        <f>D42*E42</f>
        <v>0</v>
      </c>
    </row>
    <row r="43" spans="2:6" ht="12.75">
      <c r="B43" s="459"/>
      <c r="C43" s="227"/>
      <c r="D43" s="248"/>
      <c r="E43" s="254"/>
      <c r="F43" s="460"/>
    </row>
    <row r="44" spans="1:6" ht="165.75">
      <c r="A44" s="193" t="s">
        <v>635</v>
      </c>
      <c r="B44" s="459" t="s">
        <v>790</v>
      </c>
      <c r="C44" s="191" t="s">
        <v>85</v>
      </c>
      <c r="D44" s="248">
        <v>10</v>
      </c>
      <c r="E44" s="458"/>
      <c r="F44" s="458">
        <f>D44*E44</f>
        <v>0</v>
      </c>
    </row>
    <row r="45" spans="2:6" ht="12.75">
      <c r="B45" s="459"/>
      <c r="C45" s="227"/>
      <c r="D45" s="248"/>
      <c r="E45" s="254"/>
      <c r="F45" s="460"/>
    </row>
    <row r="46" spans="1:6" ht="140.25">
      <c r="A46" s="193" t="s">
        <v>636</v>
      </c>
      <c r="B46" s="459" t="s">
        <v>788</v>
      </c>
      <c r="C46" s="191" t="s">
        <v>85</v>
      </c>
      <c r="D46" s="248">
        <v>3</v>
      </c>
      <c r="E46" s="458"/>
      <c r="F46" s="458">
        <f>D46*E46</f>
        <v>0</v>
      </c>
    </row>
    <row r="47" spans="2:6" ht="12.75">
      <c r="B47" s="459"/>
      <c r="C47" s="227"/>
      <c r="D47" s="248"/>
      <c r="E47" s="254"/>
      <c r="F47" s="460"/>
    </row>
    <row r="48" spans="1:6" ht="89.25">
      <c r="A48" s="193" t="s">
        <v>637</v>
      </c>
      <c r="B48" s="461" t="s">
        <v>791</v>
      </c>
      <c r="C48" s="191" t="s">
        <v>85</v>
      </c>
      <c r="D48" s="248">
        <v>3</v>
      </c>
      <c r="E48" s="458"/>
      <c r="F48" s="458">
        <f>D48*E48</f>
        <v>0</v>
      </c>
    </row>
    <row r="49" spans="2:6" ht="12.75">
      <c r="B49" s="461" t="s">
        <v>152</v>
      </c>
      <c r="C49" s="227" t="s">
        <v>85</v>
      </c>
      <c r="D49" s="248">
        <v>3</v>
      </c>
      <c r="E49" s="458"/>
      <c r="F49" s="458">
        <f>D49*E49</f>
        <v>0</v>
      </c>
    </row>
    <row r="50" spans="2:5" ht="12.75">
      <c r="B50" s="461"/>
      <c r="C50" s="227"/>
      <c r="D50" s="248"/>
      <c r="E50" s="254"/>
    </row>
    <row r="51" spans="1:6" ht="12.75">
      <c r="A51" s="193" t="s">
        <v>638</v>
      </c>
      <c r="B51" s="194" t="s">
        <v>595</v>
      </c>
      <c r="C51" s="227" t="s">
        <v>153</v>
      </c>
      <c r="D51" s="228">
        <v>0.05</v>
      </c>
      <c r="E51" s="458">
        <f>SUM(F21:F49)</f>
        <v>0</v>
      </c>
      <c r="F51" s="458">
        <f>E51*D51</f>
        <v>0</v>
      </c>
    </row>
    <row r="52" spans="3:4" ht="12.75">
      <c r="C52" s="227"/>
      <c r="D52" s="228"/>
    </row>
    <row r="53" spans="1:253" s="199" customFormat="1" ht="12.75">
      <c r="A53" s="229"/>
      <c r="B53" s="230" t="s">
        <v>154</v>
      </c>
      <c r="C53" s="231"/>
      <c r="D53" s="231"/>
      <c r="E53" s="232"/>
      <c r="F53" s="233">
        <f>SUM(F21:F52)</f>
        <v>0</v>
      </c>
      <c r="G53" s="197"/>
      <c r="H53" s="198"/>
      <c r="K53" s="200"/>
      <c r="L53" s="201"/>
      <c r="M53" s="202"/>
      <c r="N53" s="197"/>
      <c r="O53" s="197"/>
      <c r="P53" s="198"/>
      <c r="S53" s="200"/>
      <c r="T53" s="201"/>
      <c r="U53" s="202"/>
      <c r="V53" s="197"/>
      <c r="W53" s="197"/>
      <c r="X53" s="198"/>
      <c r="AA53" s="200"/>
      <c r="AB53" s="201"/>
      <c r="AC53" s="202"/>
      <c r="AD53" s="197"/>
      <c r="AE53" s="197"/>
      <c r="AF53" s="198"/>
      <c r="AI53" s="200"/>
      <c r="AJ53" s="201"/>
      <c r="AK53" s="202"/>
      <c r="AL53" s="197"/>
      <c r="AM53" s="197"/>
      <c r="AN53" s="198"/>
      <c r="AQ53" s="200"/>
      <c r="AR53" s="201"/>
      <c r="AS53" s="202"/>
      <c r="AT53" s="197"/>
      <c r="AU53" s="197"/>
      <c r="AV53" s="198"/>
      <c r="AY53" s="200"/>
      <c r="AZ53" s="201"/>
      <c r="BA53" s="202"/>
      <c r="BB53" s="197"/>
      <c r="BC53" s="197"/>
      <c r="BD53" s="198"/>
      <c r="BG53" s="200"/>
      <c r="BH53" s="201"/>
      <c r="BI53" s="202"/>
      <c r="BJ53" s="197"/>
      <c r="BK53" s="197"/>
      <c r="BL53" s="198"/>
      <c r="BO53" s="200"/>
      <c r="BP53" s="201"/>
      <c r="BQ53" s="202"/>
      <c r="BR53" s="197"/>
      <c r="BS53" s="197"/>
      <c r="BT53" s="198"/>
      <c r="BW53" s="200"/>
      <c r="BX53" s="201"/>
      <c r="BY53" s="202"/>
      <c r="BZ53" s="197"/>
      <c r="CA53" s="197"/>
      <c r="CB53" s="198"/>
      <c r="CE53" s="200"/>
      <c r="CF53" s="201"/>
      <c r="CG53" s="202"/>
      <c r="CH53" s="197"/>
      <c r="CI53" s="197"/>
      <c r="CJ53" s="198"/>
      <c r="CM53" s="200"/>
      <c r="CN53" s="201"/>
      <c r="CO53" s="202"/>
      <c r="CP53" s="197"/>
      <c r="CQ53" s="197"/>
      <c r="CR53" s="198"/>
      <c r="CU53" s="200"/>
      <c r="CV53" s="201"/>
      <c r="CW53" s="202"/>
      <c r="CX53" s="197"/>
      <c r="CY53" s="197"/>
      <c r="CZ53" s="198"/>
      <c r="DC53" s="200"/>
      <c r="DD53" s="201"/>
      <c r="DE53" s="202"/>
      <c r="DF53" s="197"/>
      <c r="DG53" s="197"/>
      <c r="DH53" s="198"/>
      <c r="DK53" s="200"/>
      <c r="DL53" s="201"/>
      <c r="DM53" s="202"/>
      <c r="DN53" s="197"/>
      <c r="DO53" s="197"/>
      <c r="DP53" s="198"/>
      <c r="DS53" s="200"/>
      <c r="DT53" s="201"/>
      <c r="DU53" s="202"/>
      <c r="DV53" s="197"/>
      <c r="DW53" s="197"/>
      <c r="DX53" s="198"/>
      <c r="EA53" s="200"/>
      <c r="EB53" s="201"/>
      <c r="EC53" s="202"/>
      <c r="ED53" s="197"/>
      <c r="EE53" s="197"/>
      <c r="EF53" s="198"/>
      <c r="EI53" s="200"/>
      <c r="EJ53" s="201"/>
      <c r="EK53" s="202"/>
      <c r="EL53" s="197"/>
      <c r="EM53" s="197"/>
      <c r="EN53" s="198"/>
      <c r="EQ53" s="200"/>
      <c r="ER53" s="201"/>
      <c r="ES53" s="202"/>
      <c r="ET53" s="197"/>
      <c r="EU53" s="197"/>
      <c r="EV53" s="198"/>
      <c r="EY53" s="200"/>
      <c r="EZ53" s="201"/>
      <c r="FA53" s="202"/>
      <c r="FB53" s="197"/>
      <c r="FC53" s="197"/>
      <c r="FD53" s="198"/>
      <c r="FG53" s="200"/>
      <c r="FH53" s="201"/>
      <c r="FI53" s="202"/>
      <c r="FJ53" s="197"/>
      <c r="FK53" s="197"/>
      <c r="FL53" s="198"/>
      <c r="FO53" s="200"/>
      <c r="FP53" s="201"/>
      <c r="FQ53" s="202"/>
      <c r="FR53" s="197"/>
      <c r="FS53" s="197"/>
      <c r="FT53" s="198"/>
      <c r="FW53" s="200"/>
      <c r="FX53" s="201"/>
      <c r="FY53" s="202"/>
      <c r="FZ53" s="197"/>
      <c r="GA53" s="197"/>
      <c r="GB53" s="198"/>
      <c r="GE53" s="200"/>
      <c r="GF53" s="201"/>
      <c r="GG53" s="202"/>
      <c r="GH53" s="197"/>
      <c r="GI53" s="197"/>
      <c r="GJ53" s="198"/>
      <c r="GM53" s="200"/>
      <c r="GN53" s="201"/>
      <c r="GO53" s="202"/>
      <c r="GP53" s="197"/>
      <c r="GQ53" s="197"/>
      <c r="GR53" s="198"/>
      <c r="GU53" s="200"/>
      <c r="GV53" s="201"/>
      <c r="GW53" s="202"/>
      <c r="GX53" s="197"/>
      <c r="GY53" s="197"/>
      <c r="GZ53" s="198"/>
      <c r="HC53" s="200"/>
      <c r="HD53" s="201"/>
      <c r="HE53" s="202"/>
      <c r="HF53" s="197"/>
      <c r="HG53" s="197"/>
      <c r="HH53" s="198"/>
      <c r="HK53" s="200"/>
      <c r="HL53" s="201"/>
      <c r="HM53" s="202"/>
      <c r="HN53" s="197"/>
      <c r="HO53" s="197"/>
      <c r="HP53" s="198"/>
      <c r="HS53" s="200"/>
      <c r="HT53" s="201"/>
      <c r="HU53" s="202"/>
      <c r="HV53" s="197"/>
      <c r="HW53" s="197"/>
      <c r="HX53" s="198"/>
      <c r="IA53" s="200"/>
      <c r="IB53" s="201"/>
      <c r="IC53" s="202"/>
      <c r="ID53" s="197"/>
      <c r="IE53" s="197"/>
      <c r="IF53" s="198"/>
      <c r="II53" s="200"/>
      <c r="IJ53" s="201"/>
      <c r="IK53" s="202"/>
      <c r="IL53" s="197"/>
      <c r="IM53" s="197"/>
      <c r="IN53" s="198"/>
      <c r="IQ53" s="200"/>
      <c r="IR53" s="201"/>
      <c r="IS53" s="202"/>
    </row>
    <row r="54" spans="1:3" ht="12.75">
      <c r="A54" s="192"/>
      <c r="C54" s="227"/>
    </row>
    <row r="55" spans="1:6" ht="12.75">
      <c r="A55" s="234" t="s">
        <v>584</v>
      </c>
      <c r="B55" s="218" t="s">
        <v>41</v>
      </c>
      <c r="C55" s="219"/>
      <c r="D55" s="220"/>
      <c r="E55" s="221"/>
      <c r="F55" s="222"/>
    </row>
    <row r="56" spans="1:4" ht="12.75">
      <c r="A56" s="192"/>
      <c r="C56" s="227"/>
      <c r="D56" s="191"/>
    </row>
    <row r="57" spans="1:6" ht="14.25">
      <c r="A57" s="192" t="s">
        <v>596</v>
      </c>
      <c r="B57" s="194" t="s">
        <v>989</v>
      </c>
      <c r="C57" s="227" t="s">
        <v>155</v>
      </c>
      <c r="D57" s="191">
        <v>16</v>
      </c>
      <c r="E57" s="458"/>
      <c r="F57" s="458">
        <f>D57*E57</f>
        <v>0</v>
      </c>
    </row>
    <row r="58" spans="1:4" ht="12.75">
      <c r="A58" s="192"/>
      <c r="C58" s="227"/>
      <c r="D58" s="191"/>
    </row>
    <row r="59" spans="1:6" ht="14.25">
      <c r="A59" s="192" t="s">
        <v>597</v>
      </c>
      <c r="B59" s="194" t="s">
        <v>990</v>
      </c>
      <c r="C59" s="227" t="s">
        <v>155</v>
      </c>
      <c r="D59" s="191">
        <v>40</v>
      </c>
      <c r="E59" s="458"/>
      <c r="F59" s="458">
        <f>D59*E59</f>
        <v>0</v>
      </c>
    </row>
    <row r="60" spans="1:4" ht="12.75">
      <c r="A60" s="192"/>
      <c r="C60" s="227"/>
      <c r="D60" s="191"/>
    </row>
    <row r="61" spans="1:6" ht="14.25">
      <c r="A61" s="192" t="s">
        <v>598</v>
      </c>
      <c r="B61" s="194" t="s">
        <v>991</v>
      </c>
      <c r="C61" s="227" t="s">
        <v>155</v>
      </c>
      <c r="D61" s="191">
        <v>240</v>
      </c>
      <c r="E61" s="458"/>
      <c r="F61" s="458">
        <f>D61*E61</f>
        <v>0</v>
      </c>
    </row>
    <row r="62" spans="1:4" ht="12.75">
      <c r="A62" s="192"/>
      <c r="D62" s="191"/>
    </row>
    <row r="63" spans="1:6" ht="14.25">
      <c r="A63" s="192" t="s">
        <v>599</v>
      </c>
      <c r="B63" s="194" t="s">
        <v>992</v>
      </c>
      <c r="C63" s="227" t="s">
        <v>155</v>
      </c>
      <c r="D63" s="191">
        <v>105</v>
      </c>
      <c r="E63" s="458"/>
      <c r="F63" s="458">
        <f>D63*E63</f>
        <v>0</v>
      </c>
    </row>
    <row r="64" spans="1:4" ht="12.75">
      <c r="A64" s="192"/>
      <c r="D64" s="191"/>
    </row>
    <row r="65" spans="1:6" ht="14.25">
      <c r="A65" s="192" t="s">
        <v>600</v>
      </c>
      <c r="B65" s="194" t="s">
        <v>993</v>
      </c>
      <c r="C65" s="227" t="s">
        <v>155</v>
      </c>
      <c r="D65" s="191">
        <v>73</v>
      </c>
      <c r="E65" s="458"/>
      <c r="F65" s="458">
        <f>D65*E65</f>
        <v>0</v>
      </c>
    </row>
    <row r="66" spans="1:5" ht="12.75">
      <c r="A66" s="192"/>
      <c r="D66" s="191"/>
      <c r="E66" s="254"/>
    </row>
    <row r="67" spans="1:6" ht="14.25">
      <c r="A67" s="192" t="s">
        <v>601</v>
      </c>
      <c r="B67" s="194" t="s">
        <v>994</v>
      </c>
      <c r="C67" s="227" t="s">
        <v>155</v>
      </c>
      <c r="D67" s="191">
        <v>620</v>
      </c>
      <c r="E67" s="458"/>
      <c r="F67" s="458">
        <f>D67*E67</f>
        <v>0</v>
      </c>
    </row>
    <row r="68" spans="1:5" ht="12.75">
      <c r="A68" s="192"/>
      <c r="C68" s="227"/>
      <c r="D68" s="191"/>
      <c r="E68" s="254"/>
    </row>
    <row r="69" spans="1:6" ht="14.25">
      <c r="A69" s="192" t="s">
        <v>602</v>
      </c>
      <c r="B69" s="194" t="s">
        <v>995</v>
      </c>
      <c r="C69" s="227" t="s">
        <v>155</v>
      </c>
      <c r="D69" s="191">
        <v>670</v>
      </c>
      <c r="E69" s="458"/>
      <c r="F69" s="458">
        <f>D69*E69</f>
        <v>0</v>
      </c>
    </row>
    <row r="70" spans="1:5" ht="12.75">
      <c r="A70" s="192"/>
      <c r="C70" s="227"/>
      <c r="D70" s="191"/>
      <c r="E70" s="254"/>
    </row>
    <row r="71" spans="1:6" ht="12.75">
      <c r="A71" s="192" t="s">
        <v>603</v>
      </c>
      <c r="B71" s="194" t="s">
        <v>639</v>
      </c>
      <c r="C71" s="227" t="s">
        <v>155</v>
      </c>
      <c r="D71" s="191">
        <v>445</v>
      </c>
      <c r="E71" s="458"/>
      <c r="F71" s="458">
        <f>D71*E71</f>
        <v>0</v>
      </c>
    </row>
    <row r="72" spans="1:5" ht="12.75">
      <c r="A72" s="192"/>
      <c r="D72" s="191"/>
      <c r="E72" s="254"/>
    </row>
    <row r="73" spans="1:6" ht="12.75">
      <c r="A73" s="192" t="s">
        <v>604</v>
      </c>
      <c r="B73" s="194" t="s">
        <v>640</v>
      </c>
      <c r="C73" s="227" t="s">
        <v>155</v>
      </c>
      <c r="D73" s="191">
        <v>35</v>
      </c>
      <c r="E73" s="458"/>
      <c r="F73" s="458">
        <f>D73*E73</f>
        <v>0</v>
      </c>
    </row>
    <row r="74" spans="1:5" ht="12.75">
      <c r="A74" s="192"/>
      <c r="C74" s="227"/>
      <c r="D74" s="191"/>
      <c r="E74" s="254"/>
    </row>
    <row r="75" spans="1:6" ht="12.75">
      <c r="A75" s="192" t="s">
        <v>605</v>
      </c>
      <c r="B75" s="194" t="s">
        <v>641</v>
      </c>
      <c r="C75" s="227" t="s">
        <v>155</v>
      </c>
      <c r="D75" s="191">
        <v>15</v>
      </c>
      <c r="E75" s="458"/>
      <c r="F75" s="458">
        <f>D75*E75</f>
        <v>0</v>
      </c>
    </row>
    <row r="76" spans="1:4" ht="12.75">
      <c r="A76" s="192"/>
      <c r="C76" s="227"/>
      <c r="D76" s="191"/>
    </row>
    <row r="77" spans="1:6" ht="12.75">
      <c r="A77" s="192" t="s">
        <v>606</v>
      </c>
      <c r="B77" s="235" t="s">
        <v>642</v>
      </c>
      <c r="C77" s="227" t="s">
        <v>155</v>
      </c>
      <c r="D77" s="191">
        <v>85</v>
      </c>
      <c r="E77" s="458"/>
      <c r="F77" s="458">
        <f>D77*E77</f>
        <v>0</v>
      </c>
    </row>
    <row r="78" spans="1:6" ht="12.75">
      <c r="A78" s="192"/>
      <c r="C78" s="227"/>
      <c r="D78" s="191"/>
      <c r="E78" s="254"/>
      <c r="F78" s="254"/>
    </row>
    <row r="79" spans="1:6" ht="12.75">
      <c r="A79" s="192" t="s">
        <v>607</v>
      </c>
      <c r="B79" s="194" t="s">
        <v>643</v>
      </c>
      <c r="C79" s="227" t="s">
        <v>155</v>
      </c>
      <c r="D79" s="191">
        <v>12</v>
      </c>
      <c r="E79" s="458"/>
      <c r="F79" s="458">
        <f>D79*E79</f>
        <v>0</v>
      </c>
    </row>
    <row r="80" spans="1:6" ht="12.75">
      <c r="A80" s="192"/>
      <c r="C80" s="227"/>
      <c r="D80" s="191"/>
      <c r="E80" s="254"/>
      <c r="F80" s="254"/>
    </row>
    <row r="81" spans="1:6" ht="25.5">
      <c r="A81" s="192" t="s">
        <v>608</v>
      </c>
      <c r="B81" s="235" t="s">
        <v>156</v>
      </c>
      <c r="C81" s="191" t="s">
        <v>155</v>
      </c>
      <c r="D81" s="191">
        <v>80</v>
      </c>
      <c r="E81" s="458"/>
      <c r="F81" s="458">
        <f>D81*E81</f>
        <v>0</v>
      </c>
    </row>
    <row r="82" spans="1:6" ht="12.75">
      <c r="A82" s="192"/>
      <c r="D82" s="191"/>
      <c r="E82" s="254"/>
      <c r="F82" s="254"/>
    </row>
    <row r="83" spans="1:6" ht="25.5">
      <c r="A83" s="192" t="s">
        <v>609</v>
      </c>
      <c r="B83" s="235" t="s">
        <v>157</v>
      </c>
      <c r="C83" s="191" t="s">
        <v>85</v>
      </c>
      <c r="D83" s="191">
        <v>12</v>
      </c>
      <c r="E83" s="458"/>
      <c r="F83" s="458">
        <f>D83*E83</f>
        <v>0</v>
      </c>
    </row>
    <row r="84" spans="1:6" ht="12.75">
      <c r="A84" s="192"/>
      <c r="D84" s="191"/>
      <c r="E84" s="254"/>
      <c r="F84" s="254"/>
    </row>
    <row r="85" spans="1:6" ht="25.5">
      <c r="A85" s="192" t="s">
        <v>610</v>
      </c>
      <c r="B85" s="235" t="s">
        <v>644</v>
      </c>
      <c r="C85" s="191" t="s">
        <v>85</v>
      </c>
      <c r="D85" s="191">
        <v>8</v>
      </c>
      <c r="E85" s="458"/>
      <c r="F85" s="458">
        <f>D85*E85</f>
        <v>0</v>
      </c>
    </row>
    <row r="86" spans="1:4" ht="12.75">
      <c r="A86" s="192"/>
      <c r="D86" s="191"/>
    </row>
    <row r="87" spans="1:6" ht="25.5">
      <c r="A87" s="192" t="s">
        <v>611</v>
      </c>
      <c r="B87" s="235" t="s">
        <v>158</v>
      </c>
      <c r="C87" s="191" t="s">
        <v>85</v>
      </c>
      <c r="D87" s="191">
        <v>1</v>
      </c>
      <c r="E87" s="458"/>
      <c r="F87" s="458">
        <f>D87*E87</f>
        <v>0</v>
      </c>
    </row>
    <row r="88" spans="1:4" ht="12.75">
      <c r="A88" s="192"/>
      <c r="B88" s="235"/>
      <c r="D88" s="191"/>
    </row>
    <row r="89" spans="1:6" ht="12.75">
      <c r="A89" s="192" t="s">
        <v>612</v>
      </c>
      <c r="B89" s="194" t="s">
        <v>645</v>
      </c>
      <c r="C89" s="191" t="s">
        <v>85</v>
      </c>
      <c r="D89" s="191">
        <v>12</v>
      </c>
      <c r="E89" s="458"/>
      <c r="F89" s="458">
        <f>D89*E89</f>
        <v>0</v>
      </c>
    </row>
    <row r="90" spans="1:4" ht="12.75">
      <c r="A90" s="192"/>
      <c r="D90" s="191"/>
    </row>
    <row r="91" spans="1:6" ht="12.75">
      <c r="A91" s="192" t="s">
        <v>613</v>
      </c>
      <c r="B91" s="194" t="s">
        <v>159</v>
      </c>
      <c r="C91" s="191" t="s">
        <v>85</v>
      </c>
      <c r="D91" s="191">
        <v>4</v>
      </c>
      <c r="E91" s="458"/>
      <c r="F91" s="458">
        <f>D91*E91</f>
        <v>0</v>
      </c>
    </row>
    <row r="92" spans="1:4" ht="12.75">
      <c r="A92" s="192"/>
      <c r="D92" s="191"/>
    </row>
    <row r="93" spans="1:6" ht="12.75">
      <c r="A93" s="192" t="s">
        <v>614</v>
      </c>
      <c r="B93" s="194" t="s">
        <v>646</v>
      </c>
      <c r="C93" s="191" t="s">
        <v>85</v>
      </c>
      <c r="D93" s="191">
        <v>1</v>
      </c>
      <c r="E93" s="458"/>
      <c r="F93" s="458">
        <f>D93*E93</f>
        <v>0</v>
      </c>
    </row>
    <row r="94" spans="1:4" ht="12.75">
      <c r="A94" s="192"/>
      <c r="D94" s="191"/>
    </row>
    <row r="95" spans="1:6" ht="12.75">
      <c r="A95" s="192" t="s">
        <v>615</v>
      </c>
      <c r="B95" s="194" t="s">
        <v>647</v>
      </c>
      <c r="C95" s="227" t="s">
        <v>85</v>
      </c>
      <c r="D95" s="191">
        <v>1</v>
      </c>
      <c r="E95" s="458"/>
      <c r="F95" s="458">
        <f>D95*E95</f>
        <v>0</v>
      </c>
    </row>
    <row r="96" spans="1:4" ht="12.75">
      <c r="A96" s="192"/>
      <c r="D96" s="191"/>
    </row>
    <row r="97" spans="1:6" ht="12.75">
      <c r="A97" s="192" t="s">
        <v>616</v>
      </c>
      <c r="B97" s="194" t="s">
        <v>160</v>
      </c>
      <c r="C97" s="191" t="s">
        <v>85</v>
      </c>
      <c r="D97" s="191">
        <v>1</v>
      </c>
      <c r="E97" s="458"/>
      <c r="F97" s="458">
        <f>D97*E97</f>
        <v>0</v>
      </c>
    </row>
    <row r="98" spans="1:4" ht="12.75">
      <c r="A98" s="192"/>
      <c r="D98" s="191"/>
    </row>
    <row r="99" spans="1:6" ht="12.75">
      <c r="A99" s="192" t="s">
        <v>617</v>
      </c>
      <c r="B99" s="194" t="s">
        <v>648</v>
      </c>
      <c r="C99" s="227" t="s">
        <v>161</v>
      </c>
      <c r="D99" s="191">
        <v>24</v>
      </c>
      <c r="E99" s="458"/>
      <c r="F99" s="458">
        <f>D99*E99</f>
        <v>0</v>
      </c>
    </row>
    <row r="100" spans="1:5" ht="12.75">
      <c r="A100" s="192"/>
      <c r="D100" s="191"/>
      <c r="E100" s="236"/>
    </row>
    <row r="101" spans="1:6" ht="12.75">
      <c r="A101" s="192" t="s">
        <v>618</v>
      </c>
      <c r="B101" s="235" t="s">
        <v>162</v>
      </c>
      <c r="C101" s="191" t="s">
        <v>85</v>
      </c>
      <c r="D101" s="191">
        <v>16</v>
      </c>
      <c r="E101" s="458"/>
      <c r="F101" s="458">
        <f>D101*E101</f>
        <v>0</v>
      </c>
    </row>
    <row r="102" spans="1:5" ht="12.75">
      <c r="A102" s="192"/>
      <c r="B102" s="235"/>
      <c r="D102" s="191"/>
      <c r="E102" s="236"/>
    </row>
    <row r="103" spans="1:6" ht="12.75">
      <c r="A103" s="192" t="s">
        <v>619</v>
      </c>
      <c r="B103" s="235" t="s">
        <v>163</v>
      </c>
      <c r="C103" s="191" t="s">
        <v>85</v>
      </c>
      <c r="D103" s="191">
        <v>3</v>
      </c>
      <c r="E103" s="458"/>
      <c r="F103" s="458">
        <f>D103*E103</f>
        <v>0</v>
      </c>
    </row>
    <row r="104" spans="1:5" ht="12.75">
      <c r="A104" s="192"/>
      <c r="B104" s="235"/>
      <c r="D104" s="191"/>
      <c r="E104" s="236"/>
    </row>
    <row r="105" spans="1:6" ht="12.75">
      <c r="A105" s="192" t="s">
        <v>620</v>
      </c>
      <c r="B105" s="235" t="s">
        <v>649</v>
      </c>
      <c r="C105" s="191" t="s">
        <v>85</v>
      </c>
      <c r="D105" s="191">
        <v>1</v>
      </c>
      <c r="E105" s="458"/>
      <c r="F105" s="458">
        <f>D105*E105</f>
        <v>0</v>
      </c>
    </row>
    <row r="106" spans="1:5" ht="12.75">
      <c r="A106" s="192"/>
      <c r="D106" s="191"/>
      <c r="E106" s="236"/>
    </row>
    <row r="107" spans="1:6" ht="12.75">
      <c r="A107" s="192" t="s">
        <v>621</v>
      </c>
      <c r="B107" s="194" t="s">
        <v>650</v>
      </c>
      <c r="C107" s="227" t="s">
        <v>155</v>
      </c>
      <c r="D107" s="191">
        <v>20</v>
      </c>
      <c r="E107" s="458"/>
      <c r="F107" s="458">
        <f>D107*E107</f>
        <v>0</v>
      </c>
    </row>
    <row r="108" spans="1:5" ht="12.75">
      <c r="A108" s="192"/>
      <c r="C108" s="227"/>
      <c r="D108" s="191"/>
      <c r="E108" s="236"/>
    </row>
    <row r="109" spans="1:6" ht="25.5">
      <c r="A109" s="192" t="s">
        <v>622</v>
      </c>
      <c r="B109" s="235" t="s">
        <v>651</v>
      </c>
      <c r="C109" s="227" t="s">
        <v>85</v>
      </c>
      <c r="D109" s="191">
        <v>1</v>
      </c>
      <c r="E109" s="458"/>
      <c r="F109" s="458">
        <f>D109*E109</f>
        <v>0</v>
      </c>
    </row>
    <row r="110" spans="1:5" ht="12.75">
      <c r="A110" s="192"/>
      <c r="B110" s="235"/>
      <c r="D110" s="191"/>
      <c r="E110" s="236"/>
    </row>
    <row r="111" spans="1:6" ht="12.75">
      <c r="A111" s="192" t="s">
        <v>623</v>
      </c>
      <c r="B111" s="194" t="s">
        <v>595</v>
      </c>
      <c r="C111" s="227" t="s">
        <v>153</v>
      </c>
      <c r="D111" s="228">
        <v>0.05</v>
      </c>
      <c r="E111" s="237">
        <f>SUM(F57:F110)</f>
        <v>0</v>
      </c>
      <c r="F111" s="238">
        <f>E111*D111</f>
        <v>0</v>
      </c>
    </row>
    <row r="112" spans="1:4" ht="12.75">
      <c r="A112" s="192"/>
      <c r="C112" s="227"/>
      <c r="D112" s="239"/>
    </row>
    <row r="113" spans="1:6" ht="12.75">
      <c r="A113" s="192" t="s">
        <v>624</v>
      </c>
      <c r="B113" s="194" t="s">
        <v>652</v>
      </c>
      <c r="C113" s="227" t="s">
        <v>67</v>
      </c>
      <c r="D113" s="191">
        <v>1</v>
      </c>
      <c r="E113" s="458"/>
      <c r="F113" s="458">
        <f>D113*E113</f>
        <v>0</v>
      </c>
    </row>
    <row r="114" spans="1:4" ht="12.75">
      <c r="A114" s="192"/>
      <c r="C114" s="227"/>
      <c r="D114" s="191"/>
    </row>
    <row r="115" spans="1:253" s="199" customFormat="1" ht="12.75">
      <c r="A115" s="240"/>
      <c r="B115" s="230" t="s">
        <v>164</v>
      </c>
      <c r="C115" s="231"/>
      <c r="D115" s="231"/>
      <c r="E115" s="232"/>
      <c r="F115" s="233">
        <f>SUM(F56:F114)</f>
        <v>0</v>
      </c>
      <c r="G115" s="197"/>
      <c r="H115" s="198"/>
      <c r="K115" s="200"/>
      <c r="L115" s="201"/>
      <c r="M115" s="202"/>
      <c r="N115" s="197"/>
      <c r="O115" s="197"/>
      <c r="P115" s="198"/>
      <c r="S115" s="200"/>
      <c r="T115" s="201"/>
      <c r="U115" s="202"/>
      <c r="V115" s="197"/>
      <c r="W115" s="197"/>
      <c r="X115" s="198"/>
      <c r="AA115" s="200"/>
      <c r="AB115" s="201"/>
      <c r="AC115" s="202"/>
      <c r="AD115" s="197"/>
      <c r="AE115" s="197"/>
      <c r="AF115" s="198"/>
      <c r="AI115" s="200"/>
      <c r="AJ115" s="201"/>
      <c r="AK115" s="202"/>
      <c r="AL115" s="197"/>
      <c r="AM115" s="197"/>
      <c r="AN115" s="198"/>
      <c r="AQ115" s="200"/>
      <c r="AR115" s="201"/>
      <c r="AS115" s="202"/>
      <c r="AT115" s="197"/>
      <c r="AU115" s="197"/>
      <c r="AV115" s="198"/>
      <c r="AY115" s="200"/>
      <c r="AZ115" s="201"/>
      <c r="BA115" s="202"/>
      <c r="BB115" s="197"/>
      <c r="BC115" s="197"/>
      <c r="BD115" s="198"/>
      <c r="BG115" s="200"/>
      <c r="BH115" s="201"/>
      <c r="BI115" s="202"/>
      <c r="BJ115" s="197"/>
      <c r="BK115" s="197"/>
      <c r="BL115" s="198"/>
      <c r="BO115" s="200"/>
      <c r="BP115" s="201"/>
      <c r="BQ115" s="202"/>
      <c r="BR115" s="197"/>
      <c r="BS115" s="197"/>
      <c r="BT115" s="198"/>
      <c r="BW115" s="200"/>
      <c r="BX115" s="201"/>
      <c r="BY115" s="202"/>
      <c r="BZ115" s="197"/>
      <c r="CA115" s="197"/>
      <c r="CB115" s="198"/>
      <c r="CE115" s="200"/>
      <c r="CF115" s="201"/>
      <c r="CG115" s="202"/>
      <c r="CH115" s="197"/>
      <c r="CI115" s="197"/>
      <c r="CJ115" s="198"/>
      <c r="CM115" s="200"/>
      <c r="CN115" s="201"/>
      <c r="CO115" s="202"/>
      <c r="CP115" s="197"/>
      <c r="CQ115" s="197"/>
      <c r="CR115" s="198"/>
      <c r="CU115" s="200"/>
      <c r="CV115" s="201"/>
      <c r="CW115" s="202"/>
      <c r="CX115" s="197"/>
      <c r="CY115" s="197"/>
      <c r="CZ115" s="198"/>
      <c r="DC115" s="200"/>
      <c r="DD115" s="201"/>
      <c r="DE115" s="202"/>
      <c r="DF115" s="197"/>
      <c r="DG115" s="197"/>
      <c r="DH115" s="198"/>
      <c r="DK115" s="200"/>
      <c r="DL115" s="201"/>
      <c r="DM115" s="202"/>
      <c r="DN115" s="197"/>
      <c r="DO115" s="197"/>
      <c r="DP115" s="198"/>
      <c r="DS115" s="200"/>
      <c r="DT115" s="201"/>
      <c r="DU115" s="202"/>
      <c r="DV115" s="197"/>
      <c r="DW115" s="197"/>
      <c r="DX115" s="198"/>
      <c r="EA115" s="200"/>
      <c r="EB115" s="201"/>
      <c r="EC115" s="202"/>
      <c r="ED115" s="197"/>
      <c r="EE115" s="197"/>
      <c r="EF115" s="198"/>
      <c r="EI115" s="200"/>
      <c r="EJ115" s="201"/>
      <c r="EK115" s="202"/>
      <c r="EL115" s="197"/>
      <c r="EM115" s="197"/>
      <c r="EN115" s="198"/>
      <c r="EQ115" s="200"/>
      <c r="ER115" s="201"/>
      <c r="ES115" s="202"/>
      <c r="ET115" s="197"/>
      <c r="EU115" s="197"/>
      <c r="EV115" s="198"/>
      <c r="EY115" s="200"/>
      <c r="EZ115" s="201"/>
      <c r="FA115" s="202"/>
      <c r="FB115" s="197"/>
      <c r="FC115" s="197"/>
      <c r="FD115" s="198"/>
      <c r="FG115" s="200"/>
      <c r="FH115" s="201"/>
      <c r="FI115" s="202"/>
      <c r="FJ115" s="197"/>
      <c r="FK115" s="197"/>
      <c r="FL115" s="198"/>
      <c r="FO115" s="200"/>
      <c r="FP115" s="201"/>
      <c r="FQ115" s="202"/>
      <c r="FR115" s="197"/>
      <c r="FS115" s="197"/>
      <c r="FT115" s="198"/>
      <c r="FW115" s="200"/>
      <c r="FX115" s="201"/>
      <c r="FY115" s="202"/>
      <c r="FZ115" s="197"/>
      <c r="GA115" s="197"/>
      <c r="GB115" s="198"/>
      <c r="GE115" s="200"/>
      <c r="GF115" s="201"/>
      <c r="GG115" s="202"/>
      <c r="GH115" s="197"/>
      <c r="GI115" s="197"/>
      <c r="GJ115" s="198"/>
      <c r="GM115" s="200"/>
      <c r="GN115" s="201"/>
      <c r="GO115" s="202"/>
      <c r="GP115" s="197"/>
      <c r="GQ115" s="197"/>
      <c r="GR115" s="198"/>
      <c r="GU115" s="200"/>
      <c r="GV115" s="201"/>
      <c r="GW115" s="202"/>
      <c r="GX115" s="197"/>
      <c r="GY115" s="197"/>
      <c r="GZ115" s="198"/>
      <c r="HC115" s="200"/>
      <c r="HD115" s="201"/>
      <c r="HE115" s="202"/>
      <c r="HF115" s="197"/>
      <c r="HG115" s="197"/>
      <c r="HH115" s="198"/>
      <c r="HK115" s="200"/>
      <c r="HL115" s="201"/>
      <c r="HM115" s="202"/>
      <c r="HN115" s="197"/>
      <c r="HO115" s="197"/>
      <c r="HP115" s="198"/>
      <c r="HS115" s="200"/>
      <c r="HT115" s="201"/>
      <c r="HU115" s="202"/>
      <c r="HV115" s="197"/>
      <c r="HW115" s="197"/>
      <c r="HX115" s="198"/>
      <c r="IA115" s="200"/>
      <c r="IB115" s="201"/>
      <c r="IC115" s="202"/>
      <c r="ID115" s="197"/>
      <c r="IE115" s="197"/>
      <c r="IF115" s="198"/>
      <c r="II115" s="200"/>
      <c r="IJ115" s="201"/>
      <c r="IK115" s="202"/>
      <c r="IL115" s="197"/>
      <c r="IM115" s="197"/>
      <c r="IN115" s="198"/>
      <c r="IQ115" s="200"/>
      <c r="IR115" s="201"/>
      <c r="IS115" s="202"/>
    </row>
    <row r="116" spans="1:6" ht="12.75">
      <c r="A116" s="192"/>
      <c r="C116" s="208"/>
      <c r="D116" s="241"/>
      <c r="E116" s="209"/>
      <c r="F116" s="242"/>
    </row>
    <row r="117" spans="1:6" ht="12.75">
      <c r="A117" s="234" t="s">
        <v>585</v>
      </c>
      <c r="B117" s="218" t="s">
        <v>43</v>
      </c>
      <c r="C117" s="219"/>
      <c r="D117" s="220"/>
      <c r="E117" s="221"/>
      <c r="F117" s="222"/>
    </row>
    <row r="118" spans="1:5" ht="12.75">
      <c r="A118" s="192"/>
      <c r="D118" s="191"/>
      <c r="E118" s="226"/>
    </row>
    <row r="119" spans="1:6" ht="51">
      <c r="A119" s="192" t="s">
        <v>653</v>
      </c>
      <c r="B119" s="235" t="s">
        <v>165</v>
      </c>
      <c r="C119" s="208" t="s">
        <v>67</v>
      </c>
      <c r="D119" s="208">
        <v>1</v>
      </c>
      <c r="E119" s="458"/>
      <c r="F119" s="458">
        <f>D119*E119</f>
        <v>0</v>
      </c>
    </row>
    <row r="120" spans="1:5" ht="12.75">
      <c r="A120" s="192"/>
      <c r="B120" s="235" t="s">
        <v>166</v>
      </c>
      <c r="C120" s="243"/>
      <c r="D120" s="243"/>
      <c r="E120" s="226"/>
    </row>
    <row r="121" spans="1:5" ht="12.75">
      <c r="A121" s="192"/>
      <c r="B121" s="235" t="s">
        <v>167</v>
      </c>
      <c r="C121" s="243"/>
      <c r="D121" s="243"/>
      <c r="E121" s="226"/>
    </row>
    <row r="122" spans="1:5" ht="12.75">
      <c r="A122" s="192"/>
      <c r="B122" s="235" t="s">
        <v>168</v>
      </c>
      <c r="C122" s="243"/>
      <c r="D122" s="243"/>
      <c r="E122" s="226"/>
    </row>
    <row r="123" spans="1:5" ht="12.75">
      <c r="A123" s="192"/>
      <c r="B123" s="235" t="s">
        <v>169</v>
      </c>
      <c r="C123" s="243"/>
      <c r="D123" s="243"/>
      <c r="E123" s="226"/>
    </row>
    <row r="124" spans="1:5" ht="25.5">
      <c r="A124" s="192"/>
      <c r="B124" s="235" t="s">
        <v>170</v>
      </c>
      <c r="C124" s="243"/>
      <c r="D124" s="243"/>
      <c r="E124" s="226"/>
    </row>
    <row r="125" spans="1:5" ht="12.75">
      <c r="A125" s="192"/>
      <c r="B125" s="235" t="s">
        <v>171</v>
      </c>
      <c r="C125" s="243" t="s">
        <v>121</v>
      </c>
      <c r="D125" s="243"/>
      <c r="E125" s="226"/>
    </row>
    <row r="126" spans="1:5" ht="12.75">
      <c r="A126" s="192"/>
      <c r="B126" s="235" t="s">
        <v>172</v>
      </c>
      <c r="C126" s="243"/>
      <c r="D126" s="243"/>
      <c r="E126" s="226"/>
    </row>
    <row r="127" spans="1:5" ht="12.75">
      <c r="A127" s="192"/>
      <c r="B127" s="235" t="s">
        <v>173</v>
      </c>
      <c r="C127" s="243"/>
      <c r="D127" s="243"/>
      <c r="E127" s="226"/>
    </row>
    <row r="128" spans="1:5" ht="12.75">
      <c r="A128" s="192"/>
      <c r="B128" s="235" t="s">
        <v>174</v>
      </c>
      <c r="C128" s="243"/>
      <c r="D128" s="243"/>
      <c r="E128" s="226"/>
    </row>
    <row r="129" spans="1:5" ht="25.5">
      <c r="A129" s="192"/>
      <c r="B129" s="235" t="s">
        <v>175</v>
      </c>
      <c r="C129" s="243"/>
      <c r="D129" s="243"/>
      <c r="E129" s="226"/>
    </row>
    <row r="130" spans="1:5" ht="12.75">
      <c r="A130" s="192"/>
      <c r="B130" s="235" t="s">
        <v>176</v>
      </c>
      <c r="C130" s="243"/>
      <c r="D130" s="243"/>
      <c r="E130" s="226"/>
    </row>
    <row r="131" spans="1:5" ht="12.75">
      <c r="A131" s="192"/>
      <c r="D131" s="191"/>
      <c r="E131" s="226"/>
    </row>
    <row r="132" spans="1:5" ht="38.25">
      <c r="A132" s="192" t="s">
        <v>654</v>
      </c>
      <c r="B132" s="244" t="s">
        <v>177</v>
      </c>
      <c r="D132" s="191"/>
      <c r="E132" s="226"/>
    </row>
    <row r="133" spans="1:5" ht="12.75">
      <c r="A133" s="192"/>
      <c r="B133" s="244" t="s">
        <v>178</v>
      </c>
      <c r="C133" s="191" t="s">
        <v>85</v>
      </c>
      <c r="D133" s="191">
        <v>1</v>
      </c>
      <c r="E133" s="226"/>
    </row>
    <row r="134" spans="1:5" ht="25.5">
      <c r="A134" s="192"/>
      <c r="B134" s="244" t="s">
        <v>179</v>
      </c>
      <c r="C134" s="191" t="s">
        <v>85</v>
      </c>
      <c r="D134" s="191">
        <v>1</v>
      </c>
      <c r="E134" s="226"/>
    </row>
    <row r="135" spans="1:5" ht="12.75">
      <c r="A135" s="192"/>
      <c r="B135" s="244" t="s">
        <v>180</v>
      </c>
      <c r="C135" s="191" t="s">
        <v>181</v>
      </c>
      <c r="D135" s="191">
        <v>1</v>
      </c>
      <c r="E135" s="226"/>
    </row>
    <row r="136" spans="1:5" ht="12.75">
      <c r="A136" s="192"/>
      <c r="B136" s="244" t="s">
        <v>182</v>
      </c>
      <c r="C136" s="191" t="s">
        <v>85</v>
      </c>
      <c r="D136" s="191">
        <v>20</v>
      </c>
      <c r="E136" s="226"/>
    </row>
    <row r="137" spans="1:5" ht="12.75">
      <c r="A137" s="192"/>
      <c r="B137" s="244" t="s">
        <v>183</v>
      </c>
      <c r="C137" s="191" t="s">
        <v>85</v>
      </c>
      <c r="D137" s="191">
        <v>1</v>
      </c>
      <c r="E137" s="226"/>
    </row>
    <row r="138" spans="1:5" ht="12.75">
      <c r="A138" s="192"/>
      <c r="B138" s="244" t="s">
        <v>184</v>
      </c>
      <c r="C138" s="191" t="s">
        <v>85</v>
      </c>
      <c r="D138" s="191">
        <v>2</v>
      </c>
      <c r="E138" s="226"/>
    </row>
    <row r="139" spans="1:5" ht="12.75">
      <c r="A139" s="192"/>
      <c r="B139" s="244" t="s">
        <v>185</v>
      </c>
      <c r="C139" s="191" t="s">
        <v>85</v>
      </c>
      <c r="D139" s="191">
        <v>2</v>
      </c>
      <c r="E139" s="226"/>
    </row>
    <row r="140" spans="1:5" ht="25.5">
      <c r="A140" s="192"/>
      <c r="B140" s="244" t="s">
        <v>186</v>
      </c>
      <c r="D140" s="191"/>
      <c r="E140" s="226"/>
    </row>
    <row r="141" spans="1:6" ht="12.75">
      <c r="A141" s="192"/>
      <c r="B141" s="244" t="s">
        <v>187</v>
      </c>
      <c r="C141" s="191" t="s">
        <v>67</v>
      </c>
      <c r="D141" s="191">
        <v>1</v>
      </c>
      <c r="E141" s="458"/>
      <c r="F141" s="458">
        <f>D141*E141</f>
        <v>0</v>
      </c>
    </row>
    <row r="142" spans="1:5" ht="12.75">
      <c r="A142" s="192"/>
      <c r="D142" s="191"/>
      <c r="E142" s="226"/>
    </row>
    <row r="143" spans="1:5" ht="38.25">
      <c r="A143" s="192" t="s">
        <v>655</v>
      </c>
      <c r="B143" s="244" t="s">
        <v>656</v>
      </c>
      <c r="D143" s="191"/>
      <c r="E143" s="226"/>
    </row>
    <row r="144" spans="1:5" ht="25.5">
      <c r="A144" s="192"/>
      <c r="B144" s="244" t="s">
        <v>658</v>
      </c>
      <c r="C144" s="191" t="s">
        <v>85</v>
      </c>
      <c r="D144" s="191">
        <v>1</v>
      </c>
      <c r="E144" s="226"/>
    </row>
    <row r="145" spans="1:5" ht="12.75">
      <c r="A145" s="192"/>
      <c r="B145" s="244" t="s">
        <v>659</v>
      </c>
      <c r="C145" s="191" t="s">
        <v>85</v>
      </c>
      <c r="D145" s="191">
        <v>3</v>
      </c>
      <c r="E145" s="226"/>
    </row>
    <row r="146" spans="1:5" ht="12.75">
      <c r="A146" s="192"/>
      <c r="B146" s="244" t="s">
        <v>657</v>
      </c>
      <c r="C146" s="191" t="s">
        <v>85</v>
      </c>
      <c r="D146" s="191">
        <v>2</v>
      </c>
      <c r="E146" s="226"/>
    </row>
    <row r="147" spans="1:5" ht="25.5">
      <c r="A147" s="192"/>
      <c r="B147" s="244" t="s">
        <v>660</v>
      </c>
      <c r="D147" s="191"/>
      <c r="E147" s="226"/>
    </row>
    <row r="148" spans="1:6" ht="12.75">
      <c r="A148" s="192"/>
      <c r="B148" s="244" t="s">
        <v>661</v>
      </c>
      <c r="C148" s="191" t="s">
        <v>67</v>
      </c>
      <c r="D148" s="191">
        <v>1</v>
      </c>
      <c r="E148" s="458"/>
      <c r="F148" s="458">
        <f>D148*E148</f>
        <v>0</v>
      </c>
    </row>
    <row r="149" spans="1:253" s="199" customFormat="1" ht="12.75">
      <c r="A149" s="240"/>
      <c r="B149" s="230" t="s">
        <v>188</v>
      </c>
      <c r="C149" s="231"/>
      <c r="D149" s="231"/>
      <c r="E149" s="232"/>
      <c r="F149" s="233">
        <f>SUM(F118:F148)</f>
        <v>0</v>
      </c>
      <c r="G149" s="197"/>
      <c r="H149" s="198"/>
      <c r="K149" s="200"/>
      <c r="L149" s="201"/>
      <c r="M149" s="202"/>
      <c r="N149" s="197"/>
      <c r="O149" s="197"/>
      <c r="P149" s="198"/>
      <c r="S149" s="200"/>
      <c r="T149" s="201"/>
      <c r="U149" s="202"/>
      <c r="V149" s="197"/>
      <c r="W149" s="197"/>
      <c r="X149" s="198"/>
      <c r="AA149" s="200"/>
      <c r="AB149" s="201"/>
      <c r="AC149" s="202"/>
      <c r="AD149" s="197"/>
      <c r="AE149" s="197"/>
      <c r="AF149" s="198"/>
      <c r="AI149" s="200"/>
      <c r="AJ149" s="201"/>
      <c r="AK149" s="202"/>
      <c r="AL149" s="197"/>
      <c r="AM149" s="197"/>
      <c r="AN149" s="198"/>
      <c r="AQ149" s="200"/>
      <c r="AR149" s="201"/>
      <c r="AS149" s="202"/>
      <c r="AT149" s="197"/>
      <c r="AU149" s="197"/>
      <c r="AV149" s="198"/>
      <c r="AY149" s="200"/>
      <c r="AZ149" s="201"/>
      <c r="BA149" s="202"/>
      <c r="BB149" s="197"/>
      <c r="BC149" s="197"/>
      <c r="BD149" s="198"/>
      <c r="BG149" s="200"/>
      <c r="BH149" s="201"/>
      <c r="BI149" s="202"/>
      <c r="BJ149" s="197"/>
      <c r="BK149" s="197"/>
      <c r="BL149" s="198"/>
      <c r="BO149" s="200"/>
      <c r="BP149" s="201"/>
      <c r="BQ149" s="202"/>
      <c r="BR149" s="197"/>
      <c r="BS149" s="197"/>
      <c r="BT149" s="198"/>
      <c r="BW149" s="200"/>
      <c r="BX149" s="201"/>
      <c r="BY149" s="202"/>
      <c r="BZ149" s="197"/>
      <c r="CA149" s="197"/>
      <c r="CB149" s="198"/>
      <c r="CE149" s="200"/>
      <c r="CF149" s="201"/>
      <c r="CG149" s="202"/>
      <c r="CH149" s="197"/>
      <c r="CI149" s="197"/>
      <c r="CJ149" s="198"/>
      <c r="CM149" s="200"/>
      <c r="CN149" s="201"/>
      <c r="CO149" s="202"/>
      <c r="CP149" s="197"/>
      <c r="CQ149" s="197"/>
      <c r="CR149" s="198"/>
      <c r="CU149" s="200"/>
      <c r="CV149" s="201"/>
      <c r="CW149" s="202"/>
      <c r="CX149" s="197"/>
      <c r="CY149" s="197"/>
      <c r="CZ149" s="198"/>
      <c r="DC149" s="200"/>
      <c r="DD149" s="201"/>
      <c r="DE149" s="202"/>
      <c r="DF149" s="197"/>
      <c r="DG149" s="197"/>
      <c r="DH149" s="198"/>
      <c r="DK149" s="200"/>
      <c r="DL149" s="201"/>
      <c r="DM149" s="202"/>
      <c r="DN149" s="197"/>
      <c r="DO149" s="197"/>
      <c r="DP149" s="198"/>
      <c r="DS149" s="200"/>
      <c r="DT149" s="201"/>
      <c r="DU149" s="202"/>
      <c r="DV149" s="197"/>
      <c r="DW149" s="197"/>
      <c r="DX149" s="198"/>
      <c r="EA149" s="200"/>
      <c r="EB149" s="201"/>
      <c r="EC149" s="202"/>
      <c r="ED149" s="197"/>
      <c r="EE149" s="197"/>
      <c r="EF149" s="198"/>
      <c r="EI149" s="200"/>
      <c r="EJ149" s="201"/>
      <c r="EK149" s="202"/>
      <c r="EL149" s="197"/>
      <c r="EM149" s="197"/>
      <c r="EN149" s="198"/>
      <c r="EQ149" s="200"/>
      <c r="ER149" s="201"/>
      <c r="ES149" s="202"/>
      <c r="ET149" s="197"/>
      <c r="EU149" s="197"/>
      <c r="EV149" s="198"/>
      <c r="EY149" s="200"/>
      <c r="EZ149" s="201"/>
      <c r="FA149" s="202"/>
      <c r="FB149" s="197"/>
      <c r="FC149" s="197"/>
      <c r="FD149" s="198"/>
      <c r="FG149" s="200"/>
      <c r="FH149" s="201"/>
      <c r="FI149" s="202"/>
      <c r="FJ149" s="197"/>
      <c r="FK149" s="197"/>
      <c r="FL149" s="198"/>
      <c r="FO149" s="200"/>
      <c r="FP149" s="201"/>
      <c r="FQ149" s="202"/>
      <c r="FR149" s="197"/>
      <c r="FS149" s="197"/>
      <c r="FT149" s="198"/>
      <c r="FW149" s="200"/>
      <c r="FX149" s="201"/>
      <c r="FY149" s="202"/>
      <c r="FZ149" s="197"/>
      <c r="GA149" s="197"/>
      <c r="GB149" s="198"/>
      <c r="GE149" s="200"/>
      <c r="GF149" s="201"/>
      <c r="GG149" s="202"/>
      <c r="GH149" s="197"/>
      <c r="GI149" s="197"/>
      <c r="GJ149" s="198"/>
      <c r="GM149" s="200"/>
      <c r="GN149" s="201"/>
      <c r="GO149" s="202"/>
      <c r="GP149" s="197"/>
      <c r="GQ149" s="197"/>
      <c r="GR149" s="198"/>
      <c r="GU149" s="200"/>
      <c r="GV149" s="201"/>
      <c r="GW149" s="202"/>
      <c r="GX149" s="197"/>
      <c r="GY149" s="197"/>
      <c r="GZ149" s="198"/>
      <c r="HC149" s="200"/>
      <c r="HD149" s="201"/>
      <c r="HE149" s="202"/>
      <c r="HF149" s="197"/>
      <c r="HG149" s="197"/>
      <c r="HH149" s="198"/>
      <c r="HK149" s="200"/>
      <c r="HL149" s="201"/>
      <c r="HM149" s="202"/>
      <c r="HN149" s="197"/>
      <c r="HO149" s="197"/>
      <c r="HP149" s="198"/>
      <c r="HS149" s="200"/>
      <c r="HT149" s="201"/>
      <c r="HU149" s="202"/>
      <c r="HV149" s="197"/>
      <c r="HW149" s="197"/>
      <c r="HX149" s="198"/>
      <c r="IA149" s="200"/>
      <c r="IB149" s="201"/>
      <c r="IC149" s="202"/>
      <c r="ID149" s="197"/>
      <c r="IE149" s="197"/>
      <c r="IF149" s="198"/>
      <c r="II149" s="200"/>
      <c r="IJ149" s="201"/>
      <c r="IK149" s="202"/>
      <c r="IL149" s="197"/>
      <c r="IM149" s="197"/>
      <c r="IN149" s="198"/>
      <c r="IQ149" s="200"/>
      <c r="IR149" s="201"/>
      <c r="IS149" s="202"/>
    </row>
    <row r="150" spans="1:6" ht="12.75">
      <c r="A150" s="192"/>
      <c r="C150" s="208"/>
      <c r="D150" s="208"/>
      <c r="E150" s="209"/>
      <c r="F150" s="242"/>
    </row>
    <row r="151" spans="1:6" ht="12.75">
      <c r="A151" s="234" t="s">
        <v>586</v>
      </c>
      <c r="B151" s="218" t="s">
        <v>189</v>
      </c>
      <c r="C151" s="219"/>
      <c r="D151" s="220"/>
      <c r="E151" s="221"/>
      <c r="F151" s="222"/>
    </row>
    <row r="152" spans="1:4" ht="12.75">
      <c r="A152" s="192"/>
      <c r="D152" s="191"/>
    </row>
    <row r="153" spans="1:6" ht="25.5">
      <c r="A153" s="192" t="s">
        <v>662</v>
      </c>
      <c r="B153" s="244" t="s">
        <v>672</v>
      </c>
      <c r="C153" s="191" t="s">
        <v>85</v>
      </c>
      <c r="D153" s="191">
        <v>2</v>
      </c>
      <c r="E153" s="458"/>
      <c r="F153" s="458">
        <f>D153*E153</f>
        <v>0</v>
      </c>
    </row>
    <row r="154" spans="1:4" ht="12.75">
      <c r="A154" s="192"/>
      <c r="D154" s="191"/>
    </row>
    <row r="155" spans="1:6" ht="25.5">
      <c r="A155" s="192" t="s">
        <v>664</v>
      </c>
      <c r="B155" s="244" t="s">
        <v>673</v>
      </c>
      <c r="C155" s="191" t="s">
        <v>85</v>
      </c>
      <c r="D155" s="191">
        <v>1</v>
      </c>
      <c r="E155" s="458"/>
      <c r="F155" s="458">
        <f>D155*E155</f>
        <v>0</v>
      </c>
    </row>
    <row r="156" spans="1:4" ht="12.75">
      <c r="A156" s="192"/>
      <c r="D156" s="191"/>
    </row>
    <row r="157" spans="1:6" ht="14.25">
      <c r="A157" s="192" t="s">
        <v>665</v>
      </c>
      <c r="B157" s="194" t="s">
        <v>996</v>
      </c>
      <c r="C157" s="191" t="s">
        <v>155</v>
      </c>
      <c r="D157" s="191">
        <v>28</v>
      </c>
      <c r="E157" s="458"/>
      <c r="F157" s="458">
        <f>D157*E157</f>
        <v>0</v>
      </c>
    </row>
    <row r="158" spans="1:4" ht="12.75">
      <c r="A158" s="192"/>
      <c r="D158" s="191"/>
    </row>
    <row r="159" spans="1:6" ht="14.25">
      <c r="A159" s="192" t="s">
        <v>666</v>
      </c>
      <c r="B159" s="194" t="s">
        <v>997</v>
      </c>
      <c r="C159" s="191" t="s">
        <v>155</v>
      </c>
      <c r="D159" s="191">
        <v>55</v>
      </c>
      <c r="E159" s="458"/>
      <c r="F159" s="458">
        <f>D159*E159</f>
        <v>0</v>
      </c>
    </row>
    <row r="160" spans="1:4" ht="12.75">
      <c r="A160" s="192"/>
      <c r="D160" s="191"/>
    </row>
    <row r="161" spans="1:6" ht="12.75">
      <c r="A161" s="192" t="s">
        <v>667</v>
      </c>
      <c r="B161" s="194" t="s">
        <v>190</v>
      </c>
      <c r="C161" s="191" t="s">
        <v>85</v>
      </c>
      <c r="D161" s="191">
        <v>3</v>
      </c>
      <c r="E161" s="458"/>
      <c r="F161" s="458">
        <f>D161*E161</f>
        <v>0</v>
      </c>
    </row>
    <row r="162" spans="1:4" ht="12.75">
      <c r="A162" s="192"/>
      <c r="D162" s="191"/>
    </row>
    <row r="163" spans="1:6" ht="12.75">
      <c r="A163" s="192" t="s">
        <v>668</v>
      </c>
      <c r="B163" s="194" t="s">
        <v>191</v>
      </c>
      <c r="C163" s="191" t="s">
        <v>85</v>
      </c>
      <c r="D163" s="191">
        <v>1</v>
      </c>
      <c r="E163" s="458"/>
      <c r="F163" s="458">
        <f>D163*E163</f>
        <v>0</v>
      </c>
    </row>
    <row r="164" spans="1:4" ht="12.75">
      <c r="A164" s="192"/>
      <c r="D164" s="191"/>
    </row>
    <row r="165" spans="1:6" ht="12.75">
      <c r="A165" s="192" t="s">
        <v>669</v>
      </c>
      <c r="B165" s="194" t="s">
        <v>674</v>
      </c>
      <c r="C165" s="191" t="s">
        <v>85</v>
      </c>
      <c r="D165" s="191">
        <v>13</v>
      </c>
      <c r="E165" s="458"/>
      <c r="F165" s="458">
        <f>D165*E165</f>
        <v>0</v>
      </c>
    </row>
    <row r="166" spans="1:4" ht="12.75">
      <c r="A166" s="192"/>
      <c r="D166" s="191"/>
    </row>
    <row r="167" spans="1:6" ht="12.75">
      <c r="A167" s="192" t="s">
        <v>670</v>
      </c>
      <c r="B167" s="194" t="s">
        <v>595</v>
      </c>
      <c r="C167" s="227" t="s">
        <v>153</v>
      </c>
      <c r="D167" s="228">
        <v>0.07</v>
      </c>
      <c r="E167" s="245">
        <f>SUM(F152:F166)</f>
        <v>0</v>
      </c>
      <c r="F167" s="238">
        <f>E167*D167</f>
        <v>0</v>
      </c>
    </row>
    <row r="168" spans="1:4" ht="12.75">
      <c r="A168" s="192"/>
      <c r="D168" s="191"/>
    </row>
    <row r="169" spans="1:6" ht="12.75">
      <c r="A169" s="192" t="s">
        <v>671</v>
      </c>
      <c r="B169" s="194" t="s">
        <v>675</v>
      </c>
      <c r="C169" s="191" t="s">
        <v>67</v>
      </c>
      <c r="D169" s="191">
        <v>1</v>
      </c>
      <c r="E169" s="458"/>
      <c r="F169" s="458">
        <f>D169*E169</f>
        <v>0</v>
      </c>
    </row>
    <row r="170" spans="1:4" ht="12.75">
      <c r="A170" s="192"/>
      <c r="D170" s="191"/>
    </row>
    <row r="171" spans="1:253" s="199" customFormat="1" ht="12.75">
      <c r="A171" s="240"/>
      <c r="B171" s="230" t="s">
        <v>663</v>
      </c>
      <c r="C171" s="231"/>
      <c r="D171" s="231"/>
      <c r="E171" s="232"/>
      <c r="F171" s="233">
        <f>SUM(F152:F170)</f>
        <v>0</v>
      </c>
      <c r="G171" s="197"/>
      <c r="H171" s="198"/>
      <c r="K171" s="200"/>
      <c r="L171" s="201"/>
      <c r="M171" s="202"/>
      <c r="N171" s="197"/>
      <c r="O171" s="197"/>
      <c r="P171" s="198"/>
      <c r="S171" s="200"/>
      <c r="T171" s="201"/>
      <c r="U171" s="202"/>
      <c r="V171" s="197"/>
      <c r="W171" s="197"/>
      <c r="X171" s="198"/>
      <c r="AA171" s="200"/>
      <c r="AB171" s="201"/>
      <c r="AC171" s="202"/>
      <c r="AD171" s="197"/>
      <c r="AE171" s="197"/>
      <c r="AF171" s="198"/>
      <c r="AI171" s="200"/>
      <c r="AJ171" s="201"/>
      <c r="AK171" s="202"/>
      <c r="AL171" s="197"/>
      <c r="AM171" s="197"/>
      <c r="AN171" s="198"/>
      <c r="AQ171" s="200"/>
      <c r="AR171" s="201"/>
      <c r="AS171" s="202"/>
      <c r="AT171" s="197"/>
      <c r="AU171" s="197"/>
      <c r="AV171" s="198"/>
      <c r="AY171" s="200"/>
      <c r="AZ171" s="201"/>
      <c r="BA171" s="202"/>
      <c r="BB171" s="197"/>
      <c r="BC171" s="197"/>
      <c r="BD171" s="198"/>
      <c r="BG171" s="200"/>
      <c r="BH171" s="201"/>
      <c r="BI171" s="202"/>
      <c r="BJ171" s="197"/>
      <c r="BK171" s="197"/>
      <c r="BL171" s="198"/>
      <c r="BO171" s="200"/>
      <c r="BP171" s="201"/>
      <c r="BQ171" s="202"/>
      <c r="BR171" s="197"/>
      <c r="BS171" s="197"/>
      <c r="BT171" s="198"/>
      <c r="BW171" s="200"/>
      <c r="BX171" s="201"/>
      <c r="BY171" s="202"/>
      <c r="BZ171" s="197"/>
      <c r="CA171" s="197"/>
      <c r="CB171" s="198"/>
      <c r="CE171" s="200"/>
      <c r="CF171" s="201"/>
      <c r="CG171" s="202"/>
      <c r="CH171" s="197"/>
      <c r="CI171" s="197"/>
      <c r="CJ171" s="198"/>
      <c r="CM171" s="200"/>
      <c r="CN171" s="201"/>
      <c r="CO171" s="202"/>
      <c r="CP171" s="197"/>
      <c r="CQ171" s="197"/>
      <c r="CR171" s="198"/>
      <c r="CU171" s="200"/>
      <c r="CV171" s="201"/>
      <c r="CW171" s="202"/>
      <c r="CX171" s="197"/>
      <c r="CY171" s="197"/>
      <c r="CZ171" s="198"/>
      <c r="DC171" s="200"/>
      <c r="DD171" s="201"/>
      <c r="DE171" s="202"/>
      <c r="DF171" s="197"/>
      <c r="DG171" s="197"/>
      <c r="DH171" s="198"/>
      <c r="DK171" s="200"/>
      <c r="DL171" s="201"/>
      <c r="DM171" s="202"/>
      <c r="DN171" s="197"/>
      <c r="DO171" s="197"/>
      <c r="DP171" s="198"/>
      <c r="DS171" s="200"/>
      <c r="DT171" s="201"/>
      <c r="DU171" s="202"/>
      <c r="DV171" s="197"/>
      <c r="DW171" s="197"/>
      <c r="DX171" s="198"/>
      <c r="EA171" s="200"/>
      <c r="EB171" s="201"/>
      <c r="EC171" s="202"/>
      <c r="ED171" s="197"/>
      <c r="EE171" s="197"/>
      <c r="EF171" s="198"/>
      <c r="EI171" s="200"/>
      <c r="EJ171" s="201"/>
      <c r="EK171" s="202"/>
      <c r="EL171" s="197"/>
      <c r="EM171" s="197"/>
      <c r="EN171" s="198"/>
      <c r="EQ171" s="200"/>
      <c r="ER171" s="201"/>
      <c r="ES171" s="202"/>
      <c r="ET171" s="197"/>
      <c r="EU171" s="197"/>
      <c r="EV171" s="198"/>
      <c r="EY171" s="200"/>
      <c r="EZ171" s="201"/>
      <c r="FA171" s="202"/>
      <c r="FB171" s="197"/>
      <c r="FC171" s="197"/>
      <c r="FD171" s="198"/>
      <c r="FG171" s="200"/>
      <c r="FH171" s="201"/>
      <c r="FI171" s="202"/>
      <c r="FJ171" s="197"/>
      <c r="FK171" s="197"/>
      <c r="FL171" s="198"/>
      <c r="FO171" s="200"/>
      <c r="FP171" s="201"/>
      <c r="FQ171" s="202"/>
      <c r="FR171" s="197"/>
      <c r="FS171" s="197"/>
      <c r="FT171" s="198"/>
      <c r="FW171" s="200"/>
      <c r="FX171" s="201"/>
      <c r="FY171" s="202"/>
      <c r="FZ171" s="197"/>
      <c r="GA171" s="197"/>
      <c r="GB171" s="198"/>
      <c r="GE171" s="200"/>
      <c r="GF171" s="201"/>
      <c r="GG171" s="202"/>
      <c r="GH171" s="197"/>
      <c r="GI171" s="197"/>
      <c r="GJ171" s="198"/>
      <c r="GM171" s="200"/>
      <c r="GN171" s="201"/>
      <c r="GO171" s="202"/>
      <c r="GP171" s="197"/>
      <c r="GQ171" s="197"/>
      <c r="GR171" s="198"/>
      <c r="GU171" s="200"/>
      <c r="GV171" s="201"/>
      <c r="GW171" s="202"/>
      <c r="GX171" s="197"/>
      <c r="GY171" s="197"/>
      <c r="GZ171" s="198"/>
      <c r="HC171" s="200"/>
      <c r="HD171" s="201"/>
      <c r="HE171" s="202"/>
      <c r="HF171" s="197"/>
      <c r="HG171" s="197"/>
      <c r="HH171" s="198"/>
      <c r="HK171" s="200"/>
      <c r="HL171" s="201"/>
      <c r="HM171" s="202"/>
      <c r="HN171" s="197"/>
      <c r="HO171" s="197"/>
      <c r="HP171" s="198"/>
      <c r="HS171" s="200"/>
      <c r="HT171" s="201"/>
      <c r="HU171" s="202"/>
      <c r="HV171" s="197"/>
      <c r="HW171" s="197"/>
      <c r="HX171" s="198"/>
      <c r="IA171" s="200"/>
      <c r="IB171" s="201"/>
      <c r="IC171" s="202"/>
      <c r="ID171" s="197"/>
      <c r="IE171" s="197"/>
      <c r="IF171" s="198"/>
      <c r="II171" s="200"/>
      <c r="IJ171" s="201"/>
      <c r="IK171" s="202"/>
      <c r="IL171" s="197"/>
      <c r="IM171" s="197"/>
      <c r="IN171" s="198"/>
      <c r="IQ171" s="200"/>
      <c r="IR171" s="201"/>
      <c r="IS171" s="202"/>
    </row>
    <row r="172" spans="1:6" ht="12.75">
      <c r="A172" s="246"/>
      <c r="C172" s="208"/>
      <c r="D172" s="208"/>
      <c r="E172" s="209"/>
      <c r="F172" s="242"/>
    </row>
    <row r="173" spans="1:6" ht="12.75">
      <c r="A173" s="234" t="s">
        <v>587</v>
      </c>
      <c r="B173" s="218" t="s">
        <v>47</v>
      </c>
      <c r="C173" s="219"/>
      <c r="D173" s="220"/>
      <c r="E173" s="221"/>
      <c r="F173" s="222"/>
    </row>
    <row r="174" spans="1:6" ht="12.75">
      <c r="A174" s="192"/>
      <c r="F174" s="195"/>
    </row>
    <row r="175" spans="1:6" ht="51">
      <c r="A175" s="462" t="s">
        <v>676</v>
      </c>
      <c r="B175" s="247" t="s">
        <v>766</v>
      </c>
      <c r="C175" s="248" t="s">
        <v>85</v>
      </c>
      <c r="D175" s="248">
        <v>35</v>
      </c>
      <c r="E175" s="402"/>
      <c r="F175" s="402">
        <f>D175*E175</f>
        <v>0</v>
      </c>
    </row>
    <row r="176" spans="1:6" ht="12.75">
      <c r="A176" s="462"/>
      <c r="B176" s="247"/>
      <c r="C176" s="248"/>
      <c r="D176" s="249"/>
      <c r="E176" s="250"/>
      <c r="F176" s="331"/>
    </row>
    <row r="177" spans="1:6" ht="51">
      <c r="A177" s="462" t="s">
        <v>677</v>
      </c>
      <c r="B177" s="247" t="s">
        <v>767</v>
      </c>
      <c r="C177" s="248" t="s">
        <v>85</v>
      </c>
      <c r="D177" s="248">
        <v>10</v>
      </c>
      <c r="E177" s="402"/>
      <c r="F177" s="402">
        <f>D177*E177</f>
        <v>0</v>
      </c>
    </row>
    <row r="178" spans="1:6" ht="12.75">
      <c r="A178" s="462"/>
      <c r="B178" s="247"/>
      <c r="C178" s="248"/>
      <c r="D178" s="249"/>
      <c r="E178" s="250"/>
      <c r="F178" s="331"/>
    </row>
    <row r="179" spans="1:6" ht="63.75">
      <c r="A179" s="462" t="s">
        <v>678</v>
      </c>
      <c r="B179" s="247" t="s">
        <v>768</v>
      </c>
      <c r="C179" s="248" t="s">
        <v>85</v>
      </c>
      <c r="D179" s="248">
        <v>28</v>
      </c>
      <c r="E179" s="402"/>
      <c r="F179" s="402">
        <f>D179*E179</f>
        <v>0</v>
      </c>
    </row>
    <row r="180" spans="1:6" ht="12.75">
      <c r="A180" s="462"/>
      <c r="B180" s="247"/>
      <c r="C180" s="248"/>
      <c r="D180" s="248"/>
      <c r="E180" s="250"/>
      <c r="F180" s="331"/>
    </row>
    <row r="181" spans="1:6" ht="51">
      <c r="A181" s="462" t="s">
        <v>679</v>
      </c>
      <c r="B181" s="247" t="s">
        <v>769</v>
      </c>
      <c r="C181" s="248" t="s">
        <v>85</v>
      </c>
      <c r="D181" s="248">
        <v>4</v>
      </c>
      <c r="E181" s="402"/>
      <c r="F181" s="402">
        <f>E181*D181</f>
        <v>0</v>
      </c>
    </row>
    <row r="182" spans="1:6" ht="12.75">
      <c r="A182" s="462"/>
      <c r="B182" s="247"/>
      <c r="C182" s="248"/>
      <c r="D182" s="248"/>
      <c r="E182" s="250"/>
      <c r="F182" s="331"/>
    </row>
    <row r="183" spans="1:6" ht="51">
      <c r="A183" s="462" t="s">
        <v>680</v>
      </c>
      <c r="B183" s="247" t="s">
        <v>770</v>
      </c>
      <c r="C183" s="248" t="s">
        <v>85</v>
      </c>
      <c r="D183" s="248">
        <v>4</v>
      </c>
      <c r="E183" s="402"/>
      <c r="F183" s="402">
        <f>D183*E183</f>
        <v>0</v>
      </c>
    </row>
    <row r="184" spans="1:6" ht="12.75">
      <c r="A184" s="462"/>
      <c r="B184" s="247"/>
      <c r="C184" s="248"/>
      <c r="D184" s="248"/>
      <c r="E184" s="250"/>
      <c r="F184" s="331"/>
    </row>
    <row r="185" spans="1:6" ht="76.5">
      <c r="A185" s="462" t="s">
        <v>681</v>
      </c>
      <c r="B185" s="247" t="s">
        <v>771</v>
      </c>
      <c r="C185" s="248" t="s">
        <v>85</v>
      </c>
      <c r="D185" s="248">
        <v>4</v>
      </c>
      <c r="E185" s="402"/>
      <c r="F185" s="402">
        <f>D185*E185</f>
        <v>0</v>
      </c>
    </row>
    <row r="186" spans="1:6" ht="12.75">
      <c r="A186" s="462"/>
      <c r="B186" s="247"/>
      <c r="C186" s="248"/>
      <c r="D186" s="248"/>
      <c r="E186" s="250"/>
      <c r="F186" s="331"/>
    </row>
    <row r="187" spans="1:6" ht="25.5">
      <c r="A187" s="462" t="s">
        <v>682</v>
      </c>
      <c r="B187" s="247" t="s">
        <v>772</v>
      </c>
      <c r="C187" s="248" t="s">
        <v>85</v>
      </c>
      <c r="D187" s="248">
        <v>4</v>
      </c>
      <c r="E187" s="402"/>
      <c r="F187" s="402">
        <f>D187*E187</f>
        <v>0</v>
      </c>
    </row>
    <row r="188" spans="1:6" ht="12.75">
      <c r="A188" s="462"/>
      <c r="B188" s="247"/>
      <c r="C188" s="248"/>
      <c r="D188" s="248"/>
      <c r="E188" s="250"/>
      <c r="F188" s="331"/>
    </row>
    <row r="189" spans="1:6" ht="38.25">
      <c r="A189" s="462" t="s">
        <v>683</v>
      </c>
      <c r="B189" s="247" t="s">
        <v>773</v>
      </c>
      <c r="C189" s="248" t="s">
        <v>85</v>
      </c>
      <c r="D189" s="248">
        <v>15</v>
      </c>
      <c r="E189" s="402"/>
      <c r="F189" s="402">
        <f>D189*E189</f>
        <v>0</v>
      </c>
    </row>
    <row r="190" spans="1:6" ht="12.75">
      <c r="A190" s="462"/>
      <c r="B190" s="247"/>
      <c r="C190" s="248"/>
      <c r="D190" s="248"/>
      <c r="E190" s="250"/>
      <c r="F190" s="331"/>
    </row>
    <row r="191" spans="1:6" ht="51">
      <c r="A191" s="462" t="s">
        <v>684</v>
      </c>
      <c r="B191" s="247" t="s">
        <v>774</v>
      </c>
      <c r="C191" s="248" t="s">
        <v>85</v>
      </c>
      <c r="D191" s="248">
        <v>4</v>
      </c>
      <c r="E191" s="402"/>
      <c r="F191" s="402">
        <f>D191*E191</f>
        <v>0</v>
      </c>
    </row>
    <row r="192" spans="1:6" ht="12.75">
      <c r="A192" s="462"/>
      <c r="B192" s="247"/>
      <c r="C192" s="248"/>
      <c r="D192" s="248"/>
      <c r="E192" s="250"/>
      <c r="F192" s="331"/>
    </row>
    <row r="193" spans="1:6" ht="51">
      <c r="A193" s="462" t="s">
        <v>685</v>
      </c>
      <c r="B193" s="247" t="s">
        <v>775</v>
      </c>
      <c r="C193" s="248" t="s">
        <v>85</v>
      </c>
      <c r="D193" s="248">
        <v>3</v>
      </c>
      <c r="E193" s="402"/>
      <c r="F193" s="402">
        <f>E193*D193</f>
        <v>0</v>
      </c>
    </row>
    <row r="194" spans="1:6" ht="12.75">
      <c r="A194" s="192"/>
      <c r="B194" s="247"/>
      <c r="C194" s="248"/>
      <c r="D194" s="248"/>
      <c r="E194" s="250"/>
      <c r="F194" s="331"/>
    </row>
    <row r="195" spans="1:6" ht="38.25">
      <c r="A195" s="462" t="s">
        <v>686</v>
      </c>
      <c r="B195" s="247" t="s">
        <v>776</v>
      </c>
      <c r="C195" s="248" t="s">
        <v>85</v>
      </c>
      <c r="D195" s="248">
        <v>4</v>
      </c>
      <c r="E195" s="402"/>
      <c r="F195" s="402">
        <f>D195*E195</f>
        <v>0</v>
      </c>
    </row>
    <row r="196" spans="1:6" ht="12.75">
      <c r="A196" s="462"/>
      <c r="B196" s="247"/>
      <c r="C196" s="248"/>
      <c r="D196" s="248"/>
      <c r="E196" s="250"/>
      <c r="F196" s="331"/>
    </row>
    <row r="197" spans="1:6" ht="38.25">
      <c r="A197" s="462" t="s">
        <v>687</v>
      </c>
      <c r="B197" s="247" t="s">
        <v>777</v>
      </c>
      <c r="C197" s="248" t="s">
        <v>155</v>
      </c>
      <c r="D197" s="248">
        <v>65</v>
      </c>
      <c r="E197" s="402"/>
      <c r="F197" s="402">
        <f>D197*E197</f>
        <v>0</v>
      </c>
    </row>
    <row r="198" spans="1:6" ht="12.75">
      <c r="A198" s="462"/>
      <c r="B198" s="247"/>
      <c r="C198" s="248"/>
      <c r="D198" s="248"/>
      <c r="E198" s="250"/>
      <c r="F198" s="331"/>
    </row>
    <row r="199" spans="1:6" ht="38.25">
      <c r="A199" s="462" t="s">
        <v>688</v>
      </c>
      <c r="B199" s="247" t="s">
        <v>778</v>
      </c>
      <c r="C199" s="248" t="s">
        <v>155</v>
      </c>
      <c r="D199" s="248">
        <v>28</v>
      </c>
      <c r="E199" s="402"/>
      <c r="F199" s="402">
        <f>D199*E199</f>
        <v>0</v>
      </c>
    </row>
    <row r="200" spans="1:6" ht="12.75">
      <c r="A200" s="462"/>
      <c r="B200" s="247"/>
      <c r="C200" s="248"/>
      <c r="D200" s="248"/>
      <c r="E200" s="250"/>
      <c r="F200" s="331"/>
    </row>
    <row r="201" spans="1:6" ht="51">
      <c r="A201" s="462" t="s">
        <v>689</v>
      </c>
      <c r="B201" s="247" t="s">
        <v>779</v>
      </c>
      <c r="C201" s="248" t="s">
        <v>155</v>
      </c>
      <c r="D201" s="248">
        <v>28</v>
      </c>
      <c r="E201" s="402"/>
      <c r="F201" s="402">
        <f>D201*E201</f>
        <v>0</v>
      </c>
    </row>
    <row r="202" spans="1:6" ht="12.75">
      <c r="A202" s="462"/>
      <c r="B202" s="247"/>
      <c r="C202" s="248"/>
      <c r="D202" s="248"/>
      <c r="E202" s="250"/>
      <c r="F202" s="331"/>
    </row>
    <row r="203" spans="1:6" ht="38.25">
      <c r="A203" s="462" t="s">
        <v>690</v>
      </c>
      <c r="B203" s="247" t="s">
        <v>701</v>
      </c>
      <c r="C203" s="248" t="s">
        <v>85</v>
      </c>
      <c r="D203" s="248">
        <v>15</v>
      </c>
      <c r="E203" s="402"/>
      <c r="F203" s="402">
        <f>D203*E203</f>
        <v>0</v>
      </c>
    </row>
    <row r="204" spans="1:6" ht="12.75">
      <c r="A204" s="462"/>
      <c r="B204" s="247"/>
      <c r="C204" s="248"/>
      <c r="D204" s="248"/>
      <c r="E204" s="250"/>
      <c r="F204" s="331"/>
    </row>
    <row r="205" spans="1:6" ht="38.25">
      <c r="A205" s="462" t="s">
        <v>691</v>
      </c>
      <c r="B205" s="247" t="s">
        <v>700</v>
      </c>
      <c r="C205" s="248" t="s">
        <v>85</v>
      </c>
      <c r="D205" s="248">
        <v>25</v>
      </c>
      <c r="E205" s="402"/>
      <c r="F205" s="402">
        <f>D205*E205</f>
        <v>0</v>
      </c>
    </row>
    <row r="206" spans="1:6" ht="12.75">
      <c r="A206" s="462"/>
      <c r="B206" s="247"/>
      <c r="C206" s="248"/>
      <c r="D206" s="248"/>
      <c r="E206" s="250"/>
      <c r="F206" s="331"/>
    </row>
    <row r="207" spans="1:6" ht="51">
      <c r="A207" s="462" t="s">
        <v>692</v>
      </c>
      <c r="B207" s="247" t="s">
        <v>699</v>
      </c>
      <c r="C207" s="248" t="s">
        <v>155</v>
      </c>
      <c r="D207" s="248">
        <v>125</v>
      </c>
      <c r="E207" s="402"/>
      <c r="F207" s="402">
        <f>D207*E207</f>
        <v>0</v>
      </c>
    </row>
    <row r="208" spans="1:6" ht="12.75">
      <c r="A208" s="462"/>
      <c r="B208" s="247"/>
      <c r="C208" s="248"/>
      <c r="D208" s="248"/>
      <c r="E208" s="250"/>
      <c r="F208" s="331"/>
    </row>
    <row r="209" spans="1:6" ht="25.5">
      <c r="A209" s="462" t="s">
        <v>693</v>
      </c>
      <c r="B209" s="247" t="s">
        <v>698</v>
      </c>
      <c r="C209" s="248" t="s">
        <v>67</v>
      </c>
      <c r="D209" s="248">
        <v>1</v>
      </c>
      <c r="E209" s="402"/>
      <c r="F209" s="402">
        <f>D209*E209</f>
        <v>0</v>
      </c>
    </row>
    <row r="210" spans="1:6" ht="12.75">
      <c r="A210" s="463"/>
      <c r="B210" s="247"/>
      <c r="C210" s="248"/>
      <c r="D210" s="248"/>
      <c r="E210" s="254"/>
      <c r="F210" s="254"/>
    </row>
    <row r="211" spans="1:6" ht="12.75">
      <c r="A211" s="462" t="s">
        <v>694</v>
      </c>
      <c r="B211" s="251" t="s">
        <v>697</v>
      </c>
      <c r="C211" s="252" t="s">
        <v>153</v>
      </c>
      <c r="D211" s="228">
        <v>0.03</v>
      </c>
      <c r="E211" s="253">
        <f>SUM(F174:F210)</f>
        <v>0</v>
      </c>
      <c r="F211" s="458">
        <f>E211*D211</f>
        <v>0</v>
      </c>
    </row>
    <row r="212" spans="1:6" ht="12.75">
      <c r="A212" s="192"/>
      <c r="B212" s="247"/>
      <c r="C212" s="248"/>
      <c r="D212" s="249"/>
      <c r="E212" s="254"/>
      <c r="F212" s="254"/>
    </row>
    <row r="213" spans="1:6" ht="12.75">
      <c r="A213" s="462" t="s">
        <v>695</v>
      </c>
      <c r="B213" s="251" t="s">
        <v>696</v>
      </c>
      <c r="C213" s="252" t="s">
        <v>153</v>
      </c>
      <c r="D213" s="228">
        <v>0.03</v>
      </c>
      <c r="E213" s="253">
        <f>SUM(F152:F212)</f>
        <v>0</v>
      </c>
      <c r="F213" s="458">
        <f>E213*D213</f>
        <v>0</v>
      </c>
    </row>
    <row r="214" spans="1:6" ht="12.75">
      <c r="A214" s="192"/>
      <c r="B214" s="247"/>
      <c r="C214" s="248"/>
      <c r="D214" s="249"/>
      <c r="E214" s="254"/>
      <c r="F214" s="254"/>
    </row>
    <row r="215" spans="1:253" s="199" customFormat="1" ht="12.75">
      <c r="A215" s="240"/>
      <c r="B215" s="230" t="s">
        <v>721</v>
      </c>
      <c r="C215" s="231"/>
      <c r="D215" s="231"/>
      <c r="E215" s="232"/>
      <c r="F215" s="233">
        <f>SUM(F174:F214)</f>
        <v>0</v>
      </c>
      <c r="G215" s="197"/>
      <c r="H215" s="198"/>
      <c r="K215" s="200"/>
      <c r="L215" s="201"/>
      <c r="M215" s="202"/>
      <c r="N215" s="197"/>
      <c r="O215" s="197"/>
      <c r="P215" s="198"/>
      <c r="S215" s="200"/>
      <c r="T215" s="201"/>
      <c r="U215" s="202"/>
      <c r="V215" s="197"/>
      <c r="W215" s="197"/>
      <c r="X215" s="198"/>
      <c r="AA215" s="200"/>
      <c r="AB215" s="201"/>
      <c r="AC215" s="202"/>
      <c r="AD215" s="197"/>
      <c r="AE215" s="197"/>
      <c r="AF215" s="198"/>
      <c r="AI215" s="200"/>
      <c r="AJ215" s="201"/>
      <c r="AK215" s="202"/>
      <c r="AL215" s="197"/>
      <c r="AM215" s="197"/>
      <c r="AN215" s="198"/>
      <c r="AQ215" s="200"/>
      <c r="AR215" s="201"/>
      <c r="AS215" s="202"/>
      <c r="AT215" s="197"/>
      <c r="AU215" s="197"/>
      <c r="AV215" s="198"/>
      <c r="AY215" s="200"/>
      <c r="AZ215" s="201"/>
      <c r="BA215" s="202"/>
      <c r="BB215" s="197"/>
      <c r="BC215" s="197"/>
      <c r="BD215" s="198"/>
      <c r="BG215" s="200"/>
      <c r="BH215" s="201"/>
      <c r="BI215" s="202"/>
      <c r="BJ215" s="197"/>
      <c r="BK215" s="197"/>
      <c r="BL215" s="198"/>
      <c r="BO215" s="200"/>
      <c r="BP215" s="201"/>
      <c r="BQ215" s="202"/>
      <c r="BR215" s="197"/>
      <c r="BS215" s="197"/>
      <c r="BT215" s="198"/>
      <c r="BW215" s="200"/>
      <c r="BX215" s="201"/>
      <c r="BY215" s="202"/>
      <c r="BZ215" s="197"/>
      <c r="CA215" s="197"/>
      <c r="CB215" s="198"/>
      <c r="CE215" s="200"/>
      <c r="CF215" s="201"/>
      <c r="CG215" s="202"/>
      <c r="CH215" s="197"/>
      <c r="CI215" s="197"/>
      <c r="CJ215" s="198"/>
      <c r="CM215" s="200"/>
      <c r="CN215" s="201"/>
      <c r="CO215" s="202"/>
      <c r="CP215" s="197"/>
      <c r="CQ215" s="197"/>
      <c r="CR215" s="198"/>
      <c r="CU215" s="200"/>
      <c r="CV215" s="201"/>
      <c r="CW215" s="202"/>
      <c r="CX215" s="197"/>
      <c r="CY215" s="197"/>
      <c r="CZ215" s="198"/>
      <c r="DC215" s="200"/>
      <c r="DD215" s="201"/>
      <c r="DE215" s="202"/>
      <c r="DF215" s="197"/>
      <c r="DG215" s="197"/>
      <c r="DH215" s="198"/>
      <c r="DK215" s="200"/>
      <c r="DL215" s="201"/>
      <c r="DM215" s="202"/>
      <c r="DN215" s="197"/>
      <c r="DO215" s="197"/>
      <c r="DP215" s="198"/>
      <c r="DS215" s="200"/>
      <c r="DT215" s="201"/>
      <c r="DU215" s="202"/>
      <c r="DV215" s="197"/>
      <c r="DW215" s="197"/>
      <c r="DX215" s="198"/>
      <c r="EA215" s="200"/>
      <c r="EB215" s="201"/>
      <c r="EC215" s="202"/>
      <c r="ED215" s="197"/>
      <c r="EE215" s="197"/>
      <c r="EF215" s="198"/>
      <c r="EI215" s="200"/>
      <c r="EJ215" s="201"/>
      <c r="EK215" s="202"/>
      <c r="EL215" s="197"/>
      <c r="EM215" s="197"/>
      <c r="EN215" s="198"/>
      <c r="EQ215" s="200"/>
      <c r="ER215" s="201"/>
      <c r="ES215" s="202"/>
      <c r="ET215" s="197"/>
      <c r="EU215" s="197"/>
      <c r="EV215" s="198"/>
      <c r="EY215" s="200"/>
      <c r="EZ215" s="201"/>
      <c r="FA215" s="202"/>
      <c r="FB215" s="197"/>
      <c r="FC215" s="197"/>
      <c r="FD215" s="198"/>
      <c r="FG215" s="200"/>
      <c r="FH215" s="201"/>
      <c r="FI215" s="202"/>
      <c r="FJ215" s="197"/>
      <c r="FK215" s="197"/>
      <c r="FL215" s="198"/>
      <c r="FO215" s="200"/>
      <c r="FP215" s="201"/>
      <c r="FQ215" s="202"/>
      <c r="FR215" s="197"/>
      <c r="FS215" s="197"/>
      <c r="FT215" s="198"/>
      <c r="FW215" s="200"/>
      <c r="FX215" s="201"/>
      <c r="FY215" s="202"/>
      <c r="FZ215" s="197"/>
      <c r="GA215" s="197"/>
      <c r="GB215" s="198"/>
      <c r="GE215" s="200"/>
      <c r="GF215" s="201"/>
      <c r="GG215" s="202"/>
      <c r="GH215" s="197"/>
      <c r="GI215" s="197"/>
      <c r="GJ215" s="198"/>
      <c r="GM215" s="200"/>
      <c r="GN215" s="201"/>
      <c r="GO215" s="202"/>
      <c r="GP215" s="197"/>
      <c r="GQ215" s="197"/>
      <c r="GR215" s="198"/>
      <c r="GU215" s="200"/>
      <c r="GV215" s="201"/>
      <c r="GW215" s="202"/>
      <c r="GX215" s="197"/>
      <c r="GY215" s="197"/>
      <c r="GZ215" s="198"/>
      <c r="HC215" s="200"/>
      <c r="HD215" s="201"/>
      <c r="HE215" s="202"/>
      <c r="HF215" s="197"/>
      <c r="HG215" s="197"/>
      <c r="HH215" s="198"/>
      <c r="HK215" s="200"/>
      <c r="HL215" s="201"/>
      <c r="HM215" s="202"/>
      <c r="HN215" s="197"/>
      <c r="HO215" s="197"/>
      <c r="HP215" s="198"/>
      <c r="HS215" s="200"/>
      <c r="HT215" s="201"/>
      <c r="HU215" s="202"/>
      <c r="HV215" s="197"/>
      <c r="HW215" s="197"/>
      <c r="HX215" s="198"/>
      <c r="IA215" s="200"/>
      <c r="IB215" s="201"/>
      <c r="IC215" s="202"/>
      <c r="ID215" s="197"/>
      <c r="IE215" s="197"/>
      <c r="IF215" s="198"/>
      <c r="II215" s="200"/>
      <c r="IJ215" s="201"/>
      <c r="IK215" s="202"/>
      <c r="IL215" s="197"/>
      <c r="IM215" s="197"/>
      <c r="IN215" s="198"/>
      <c r="IQ215" s="200"/>
      <c r="IR215" s="201"/>
      <c r="IS215" s="202"/>
    </row>
    <row r="216" spans="1:5" ht="12.75">
      <c r="A216" s="192"/>
      <c r="E216" s="226"/>
    </row>
    <row r="217" spans="1:6" ht="12.75">
      <c r="A217" s="234" t="s">
        <v>588</v>
      </c>
      <c r="B217" s="218" t="s">
        <v>49</v>
      </c>
      <c r="C217" s="219"/>
      <c r="D217" s="220"/>
      <c r="E217" s="221"/>
      <c r="F217" s="222"/>
    </row>
    <row r="218" spans="1:6" ht="12.75">
      <c r="A218" s="192"/>
      <c r="F218" s="195"/>
    </row>
    <row r="219" spans="1:6" ht="12.75">
      <c r="A219" s="192"/>
      <c r="B219" s="464" t="s">
        <v>720</v>
      </c>
      <c r="C219" s="465"/>
      <c r="D219" s="248"/>
      <c r="E219" s="255"/>
      <c r="F219" s="255"/>
    </row>
    <row r="220" spans="1:6" ht="51">
      <c r="A220" s="466" t="s">
        <v>702</v>
      </c>
      <c r="B220" s="247" t="s">
        <v>719</v>
      </c>
      <c r="C220" s="248" t="s">
        <v>85</v>
      </c>
      <c r="D220" s="248">
        <v>1</v>
      </c>
      <c r="E220" s="237"/>
      <c r="F220" s="237">
        <f>D220*E220</f>
        <v>0</v>
      </c>
    </row>
    <row r="221" spans="1:6" ht="12.75">
      <c r="A221" s="466"/>
      <c r="B221" s="467"/>
      <c r="C221" s="248"/>
      <c r="D221" s="248"/>
      <c r="E221" s="256"/>
      <c r="F221" s="237"/>
    </row>
    <row r="222" spans="1:6" ht="25.5">
      <c r="A222" s="466" t="s">
        <v>703</v>
      </c>
      <c r="B222" s="247" t="s">
        <v>718</v>
      </c>
      <c r="C222" s="248" t="s">
        <v>85</v>
      </c>
      <c r="D222" s="248">
        <v>1</v>
      </c>
      <c r="E222" s="237"/>
      <c r="F222" s="237">
        <f aca="true" t="shared" si="0" ref="F222:F236">D222*E222</f>
        <v>0</v>
      </c>
    </row>
    <row r="223" spans="1:6" ht="12.75">
      <c r="A223" s="466"/>
      <c r="B223" s="247"/>
      <c r="C223" s="248"/>
      <c r="D223" s="248"/>
      <c r="E223" s="256"/>
      <c r="F223" s="237"/>
    </row>
    <row r="224" spans="1:6" ht="38.25">
      <c r="A224" s="466" t="s">
        <v>704</v>
      </c>
      <c r="B224" s="247" t="s">
        <v>717</v>
      </c>
      <c r="C224" s="248" t="s">
        <v>85</v>
      </c>
      <c r="D224" s="248">
        <v>2</v>
      </c>
      <c r="E224" s="257"/>
      <c r="F224" s="237">
        <f t="shared" si="0"/>
        <v>0</v>
      </c>
    </row>
    <row r="225" spans="1:6" ht="12.75">
      <c r="A225" s="466"/>
      <c r="B225" s="247"/>
      <c r="C225" s="248"/>
      <c r="D225" s="248"/>
      <c r="E225" s="258"/>
      <c r="F225" s="237"/>
    </row>
    <row r="226" spans="1:6" ht="25.5">
      <c r="A226" s="466" t="s">
        <v>705</v>
      </c>
      <c r="B226" s="247" t="s">
        <v>716</v>
      </c>
      <c r="C226" s="248" t="s">
        <v>85</v>
      </c>
      <c r="D226" s="248">
        <v>1</v>
      </c>
      <c r="E226" s="257"/>
      <c r="F226" s="237">
        <f t="shared" si="0"/>
        <v>0</v>
      </c>
    </row>
    <row r="227" spans="1:6" ht="12.75">
      <c r="A227" s="466"/>
      <c r="B227" s="247"/>
      <c r="C227" s="248"/>
      <c r="D227" s="248"/>
      <c r="E227" s="258"/>
      <c r="F227" s="237"/>
    </row>
    <row r="228" spans="1:6" ht="25.5">
      <c r="A228" s="466" t="s">
        <v>706</v>
      </c>
      <c r="B228" s="247" t="s">
        <v>715</v>
      </c>
      <c r="C228" s="248" t="s">
        <v>85</v>
      </c>
      <c r="D228" s="248">
        <v>1</v>
      </c>
      <c r="E228" s="257"/>
      <c r="F228" s="237">
        <f t="shared" si="0"/>
        <v>0</v>
      </c>
    </row>
    <row r="229" spans="1:6" ht="12.75">
      <c r="A229" s="466"/>
      <c r="B229" s="247"/>
      <c r="C229" s="248"/>
      <c r="D229" s="248"/>
      <c r="E229" s="258"/>
      <c r="F229" s="237"/>
    </row>
    <row r="230" spans="1:6" ht="12.75">
      <c r="A230" s="466" t="s">
        <v>707</v>
      </c>
      <c r="B230" s="247" t="s">
        <v>714</v>
      </c>
      <c r="C230" s="248" t="s">
        <v>85</v>
      </c>
      <c r="D230" s="248">
        <v>1</v>
      </c>
      <c r="E230" s="257"/>
      <c r="F230" s="237">
        <f t="shared" si="0"/>
        <v>0</v>
      </c>
    </row>
    <row r="231" spans="1:6" ht="12.75">
      <c r="A231" s="466"/>
      <c r="B231" s="247"/>
      <c r="C231" s="248"/>
      <c r="D231" s="248"/>
      <c r="F231" s="237"/>
    </row>
    <row r="232" spans="1:6" ht="14.25">
      <c r="A232" s="466" t="s">
        <v>708</v>
      </c>
      <c r="B232" s="247" t="s">
        <v>998</v>
      </c>
      <c r="C232" s="248" t="s">
        <v>155</v>
      </c>
      <c r="D232" s="248">
        <v>30</v>
      </c>
      <c r="E232" s="257"/>
      <c r="F232" s="237">
        <f t="shared" si="0"/>
        <v>0</v>
      </c>
    </row>
    <row r="233" spans="1:6" ht="12.75">
      <c r="A233" s="466"/>
      <c r="B233" s="247"/>
      <c r="C233" s="248"/>
      <c r="D233" s="248"/>
      <c r="F233" s="237"/>
    </row>
    <row r="234" spans="1:6" ht="12.75">
      <c r="A234" s="466" t="s">
        <v>709</v>
      </c>
      <c r="B234" s="194" t="s">
        <v>713</v>
      </c>
      <c r="C234" s="327" t="s">
        <v>155</v>
      </c>
      <c r="D234" s="248">
        <v>30</v>
      </c>
      <c r="E234" s="257"/>
      <c r="F234" s="237">
        <f t="shared" si="0"/>
        <v>0</v>
      </c>
    </row>
    <row r="235" spans="1:6" ht="12.75">
      <c r="A235" s="466"/>
      <c r="B235" s="247"/>
      <c r="C235" s="248"/>
      <c r="D235" s="248"/>
      <c r="F235" s="237"/>
    </row>
    <row r="236" spans="1:6" ht="12.75">
      <c r="A236" s="466" t="s">
        <v>710</v>
      </c>
      <c r="B236" s="247" t="s">
        <v>711</v>
      </c>
      <c r="C236" s="248" t="s">
        <v>67</v>
      </c>
      <c r="D236" s="248">
        <v>1</v>
      </c>
      <c r="E236" s="257"/>
      <c r="F236" s="237">
        <f t="shared" si="0"/>
        <v>0</v>
      </c>
    </row>
    <row r="237" spans="1:5" ht="12.75">
      <c r="A237" s="192"/>
      <c r="E237" s="226"/>
    </row>
    <row r="238" spans="1:6" ht="12.75">
      <c r="A238" s="259"/>
      <c r="B238" s="230" t="s">
        <v>712</v>
      </c>
      <c r="C238" s="260"/>
      <c r="D238" s="260"/>
      <c r="E238" s="261"/>
      <c r="F238" s="233">
        <f>SUM(F218:F237)</f>
        <v>0</v>
      </c>
    </row>
    <row r="239" spans="1:5" ht="12.75">
      <c r="A239" s="192"/>
      <c r="E239" s="226"/>
    </row>
    <row r="240" spans="1:6" ht="12.75">
      <c r="A240" s="234" t="s">
        <v>589</v>
      </c>
      <c r="B240" s="218" t="s">
        <v>722</v>
      </c>
      <c r="C240" s="219"/>
      <c r="D240" s="220"/>
      <c r="E240" s="221"/>
      <c r="F240" s="222"/>
    </row>
    <row r="241" spans="1:6" ht="12.75">
      <c r="A241" s="192"/>
      <c r="F241" s="195"/>
    </row>
    <row r="242" spans="1:6" ht="12.75">
      <c r="A242" s="192" t="s">
        <v>723</v>
      </c>
      <c r="B242" s="194" t="s">
        <v>764</v>
      </c>
      <c r="C242" s="223" t="s">
        <v>155</v>
      </c>
      <c r="D242" s="262">
        <v>50</v>
      </c>
      <c r="E242" s="257"/>
      <c r="F242" s="237">
        <f>D242*E242</f>
        <v>0</v>
      </c>
    </row>
    <row r="243" spans="1:6" ht="12.75">
      <c r="A243" s="192"/>
      <c r="C243" s="223"/>
      <c r="D243" s="262"/>
      <c r="F243" s="237"/>
    </row>
    <row r="244" spans="1:6" ht="12.75">
      <c r="A244" s="192" t="s">
        <v>724</v>
      </c>
      <c r="B244" s="194" t="s">
        <v>763</v>
      </c>
      <c r="C244" s="223" t="s">
        <v>155</v>
      </c>
      <c r="D244" s="262">
        <v>73</v>
      </c>
      <c r="E244" s="257"/>
      <c r="F244" s="237">
        <f aca="true" t="shared" si="1" ref="F244:F280">D244*E244</f>
        <v>0</v>
      </c>
    </row>
    <row r="245" spans="1:6" ht="12.75">
      <c r="A245" s="192"/>
      <c r="C245" s="223"/>
      <c r="D245" s="262"/>
      <c r="F245" s="237"/>
    </row>
    <row r="246" spans="1:6" ht="38.25">
      <c r="A246" s="192" t="s">
        <v>725</v>
      </c>
      <c r="B246" s="244" t="s">
        <v>765</v>
      </c>
      <c r="C246" s="223" t="s">
        <v>85</v>
      </c>
      <c r="D246" s="262">
        <v>4</v>
      </c>
      <c r="E246" s="257"/>
      <c r="F246" s="237">
        <f t="shared" si="1"/>
        <v>0</v>
      </c>
    </row>
    <row r="247" spans="1:6" ht="12.75">
      <c r="A247" s="192"/>
      <c r="B247" s="244"/>
      <c r="C247" s="223"/>
      <c r="D247" s="262"/>
      <c r="F247" s="237"/>
    </row>
    <row r="248" spans="1:6" ht="25.5">
      <c r="A248" s="192" t="s">
        <v>726</v>
      </c>
      <c r="B248" s="244" t="s">
        <v>780</v>
      </c>
      <c r="C248" s="223" t="s">
        <v>85</v>
      </c>
      <c r="D248" s="262">
        <v>2</v>
      </c>
      <c r="E248" s="257"/>
      <c r="F248" s="237">
        <f t="shared" si="1"/>
        <v>0</v>
      </c>
    </row>
    <row r="249" spans="1:6" ht="12.75">
      <c r="A249" s="192"/>
      <c r="C249" s="223"/>
      <c r="D249" s="262"/>
      <c r="F249" s="237"/>
    </row>
    <row r="250" spans="1:6" ht="140.25">
      <c r="A250" s="192" t="s">
        <v>727</v>
      </c>
      <c r="B250" s="244" t="s">
        <v>781</v>
      </c>
      <c r="C250" s="223" t="s">
        <v>155</v>
      </c>
      <c r="D250" s="262">
        <v>48</v>
      </c>
      <c r="E250" s="257"/>
      <c r="F250" s="237">
        <f t="shared" si="1"/>
        <v>0</v>
      </c>
    </row>
    <row r="251" spans="1:6" ht="12.75">
      <c r="A251" s="192"/>
      <c r="D251" s="262"/>
      <c r="E251" s="226"/>
      <c r="F251" s="237"/>
    </row>
    <row r="252" spans="1:6" ht="140.25">
      <c r="A252" s="192" t="s">
        <v>728</v>
      </c>
      <c r="B252" s="244" t="s">
        <v>782</v>
      </c>
      <c r="C252" s="223" t="s">
        <v>155</v>
      </c>
      <c r="D252" s="262">
        <v>62</v>
      </c>
      <c r="E252" s="257"/>
      <c r="F252" s="237">
        <f t="shared" si="1"/>
        <v>0</v>
      </c>
    </row>
    <row r="253" spans="1:6" ht="12.75">
      <c r="A253" s="192"/>
      <c r="D253" s="262"/>
      <c r="E253" s="226"/>
      <c r="F253" s="237"/>
    </row>
    <row r="254" spans="1:6" ht="38.25">
      <c r="A254" s="192" t="s">
        <v>729</v>
      </c>
      <c r="B254" s="244" t="s">
        <v>783</v>
      </c>
      <c r="C254" s="191" t="s">
        <v>155</v>
      </c>
      <c r="D254" s="262">
        <v>52</v>
      </c>
      <c r="E254" s="226"/>
      <c r="F254" s="237">
        <f t="shared" si="1"/>
        <v>0</v>
      </c>
    </row>
    <row r="255" spans="1:6" ht="12.75">
      <c r="A255" s="192"/>
      <c r="C255" s="223"/>
      <c r="D255" s="262"/>
      <c r="F255" s="237"/>
    </row>
    <row r="256" spans="1:6" ht="38.25">
      <c r="A256" s="192" t="s">
        <v>730</v>
      </c>
      <c r="B256" s="244" t="s">
        <v>784</v>
      </c>
      <c r="C256" s="223" t="s">
        <v>155</v>
      </c>
      <c r="D256" s="262">
        <v>25</v>
      </c>
      <c r="F256" s="237">
        <f t="shared" si="1"/>
        <v>0</v>
      </c>
    </row>
    <row r="257" spans="1:6" ht="12.75">
      <c r="A257" s="192"/>
      <c r="C257" s="223"/>
      <c r="D257" s="262"/>
      <c r="E257" s="258"/>
      <c r="F257" s="237"/>
    </row>
    <row r="258" spans="1:6" ht="38.25">
      <c r="A258" s="192" t="s">
        <v>731</v>
      </c>
      <c r="B258" s="244" t="s">
        <v>785</v>
      </c>
      <c r="C258" s="223" t="s">
        <v>67</v>
      </c>
      <c r="D258" s="262">
        <v>3</v>
      </c>
      <c r="E258" s="257"/>
      <c r="F258" s="237">
        <f t="shared" si="1"/>
        <v>0</v>
      </c>
    </row>
    <row r="259" spans="1:6" ht="12.75">
      <c r="A259" s="192"/>
      <c r="C259" s="223"/>
      <c r="D259" s="262"/>
      <c r="E259" s="258"/>
      <c r="F259" s="237"/>
    </row>
    <row r="260" spans="1:6" ht="38.25">
      <c r="A260" s="192" t="s">
        <v>732</v>
      </c>
      <c r="B260" s="244" t="s">
        <v>786</v>
      </c>
      <c r="C260" s="223" t="s">
        <v>67</v>
      </c>
      <c r="D260" s="262">
        <v>1</v>
      </c>
      <c r="E260" s="257"/>
      <c r="F260" s="237">
        <f t="shared" si="1"/>
        <v>0</v>
      </c>
    </row>
    <row r="261" spans="1:6" ht="12.75">
      <c r="A261" s="192"/>
      <c r="C261" s="223"/>
      <c r="D261" s="262"/>
      <c r="F261" s="237"/>
    </row>
    <row r="262" spans="1:6" ht="39.75">
      <c r="A262" s="192" t="s">
        <v>733</v>
      </c>
      <c r="B262" s="244" t="s">
        <v>999</v>
      </c>
      <c r="C262" s="223" t="s">
        <v>192</v>
      </c>
      <c r="D262" s="262">
        <v>395</v>
      </c>
      <c r="E262" s="257"/>
      <c r="F262" s="237">
        <f t="shared" si="1"/>
        <v>0</v>
      </c>
    </row>
    <row r="263" spans="1:6" ht="12.75">
      <c r="A263" s="192"/>
      <c r="D263" s="262"/>
      <c r="E263" s="226"/>
      <c r="F263" s="237"/>
    </row>
    <row r="264" spans="1:6" ht="14.25">
      <c r="A264" s="192" t="s">
        <v>734</v>
      </c>
      <c r="B264" s="244" t="s">
        <v>1000</v>
      </c>
      <c r="C264" s="223" t="s">
        <v>193</v>
      </c>
      <c r="D264" s="262">
        <v>2</v>
      </c>
      <c r="E264" s="257"/>
      <c r="F264" s="237">
        <f t="shared" si="1"/>
        <v>0</v>
      </c>
    </row>
    <row r="265" spans="1:6" ht="12.75">
      <c r="A265" s="192"/>
      <c r="B265" s="244"/>
      <c r="C265" s="223"/>
      <c r="D265" s="262"/>
      <c r="F265" s="237"/>
    </row>
    <row r="266" spans="1:6" ht="25.5">
      <c r="A266" s="192" t="s">
        <v>735</v>
      </c>
      <c r="B266" s="244" t="s">
        <v>762</v>
      </c>
      <c r="C266" s="223" t="s">
        <v>85</v>
      </c>
      <c r="D266" s="262">
        <v>3</v>
      </c>
      <c r="E266" s="257"/>
      <c r="F266" s="237">
        <f t="shared" si="1"/>
        <v>0</v>
      </c>
    </row>
    <row r="267" spans="1:6" ht="12.75">
      <c r="A267" s="192"/>
      <c r="B267" s="244"/>
      <c r="C267" s="223"/>
      <c r="D267" s="262"/>
      <c r="F267" s="237"/>
    </row>
    <row r="268" spans="1:6" ht="12.75">
      <c r="A268" s="192" t="s">
        <v>736</v>
      </c>
      <c r="B268" s="244" t="s">
        <v>761</v>
      </c>
      <c r="C268" s="223" t="s">
        <v>85</v>
      </c>
      <c r="D268" s="262">
        <v>1</v>
      </c>
      <c r="E268" s="257"/>
      <c r="F268" s="237">
        <f t="shared" si="1"/>
        <v>0</v>
      </c>
    </row>
    <row r="269" spans="1:6" ht="12.75">
      <c r="A269" s="192"/>
      <c r="B269" s="244"/>
      <c r="C269" s="223"/>
      <c r="D269" s="262"/>
      <c r="F269" s="237"/>
    </row>
    <row r="270" spans="1:6" ht="14.25">
      <c r="A270" s="192" t="s">
        <v>737</v>
      </c>
      <c r="B270" s="244" t="s">
        <v>1001</v>
      </c>
      <c r="C270" s="223" t="s">
        <v>85</v>
      </c>
      <c r="D270" s="262">
        <v>1</v>
      </c>
      <c r="E270" s="257"/>
      <c r="F270" s="237">
        <f t="shared" si="1"/>
        <v>0</v>
      </c>
    </row>
    <row r="271" spans="1:6" ht="12.75">
      <c r="A271" s="192"/>
      <c r="B271" s="244"/>
      <c r="C271" s="223"/>
      <c r="D271" s="262"/>
      <c r="F271" s="237"/>
    </row>
    <row r="272" spans="1:6" ht="14.25">
      <c r="A272" s="192" t="s">
        <v>738</v>
      </c>
      <c r="B272" s="244" t="s">
        <v>1002</v>
      </c>
      <c r="C272" s="223" t="s">
        <v>85</v>
      </c>
      <c r="D272" s="262">
        <v>1</v>
      </c>
      <c r="E272" s="257"/>
      <c r="F272" s="237">
        <f t="shared" si="1"/>
        <v>0</v>
      </c>
    </row>
    <row r="273" spans="1:6" ht="12.75">
      <c r="A273" s="192"/>
      <c r="B273" s="244"/>
      <c r="C273" s="223"/>
      <c r="D273" s="262"/>
      <c r="F273" s="237"/>
    </row>
    <row r="274" spans="1:6" ht="12.75">
      <c r="A274" s="192" t="s">
        <v>739</v>
      </c>
      <c r="B274" s="244" t="s">
        <v>760</v>
      </c>
      <c r="C274" s="223" t="s">
        <v>192</v>
      </c>
      <c r="D274" s="262">
        <v>55</v>
      </c>
      <c r="E274" s="257"/>
      <c r="F274" s="237">
        <f t="shared" si="1"/>
        <v>0</v>
      </c>
    </row>
    <row r="275" spans="1:6" ht="12.75">
      <c r="A275" s="192"/>
      <c r="C275" s="223"/>
      <c r="D275" s="262"/>
      <c r="E275" s="258"/>
      <c r="F275" s="237"/>
    </row>
    <row r="276" spans="1:6" ht="14.25">
      <c r="A276" s="192" t="s">
        <v>740</v>
      </c>
      <c r="B276" s="194" t="s">
        <v>1003</v>
      </c>
      <c r="C276" s="227" t="s">
        <v>155</v>
      </c>
      <c r="D276" s="262">
        <v>58</v>
      </c>
      <c r="E276" s="257"/>
      <c r="F276" s="237">
        <f t="shared" si="1"/>
        <v>0</v>
      </c>
    </row>
    <row r="277" spans="1:6" ht="12.75">
      <c r="A277" s="192"/>
      <c r="C277" s="223"/>
      <c r="D277" s="262"/>
      <c r="E277" s="258"/>
      <c r="F277" s="237"/>
    </row>
    <row r="278" spans="1:6" ht="14.25">
      <c r="A278" s="192" t="s">
        <v>741</v>
      </c>
      <c r="B278" s="194" t="s">
        <v>1004</v>
      </c>
      <c r="C278" s="227" t="s">
        <v>155</v>
      </c>
      <c r="D278" s="262">
        <v>127</v>
      </c>
      <c r="E278" s="257"/>
      <c r="F278" s="237">
        <f t="shared" si="1"/>
        <v>0</v>
      </c>
    </row>
    <row r="279" spans="1:6" ht="12.75">
      <c r="A279" s="192"/>
      <c r="C279" s="223"/>
      <c r="D279" s="262"/>
      <c r="E279" s="258"/>
      <c r="F279" s="237"/>
    </row>
    <row r="280" spans="1:6" ht="14.25">
      <c r="A280" s="192" t="s">
        <v>742</v>
      </c>
      <c r="B280" s="194" t="s">
        <v>1005</v>
      </c>
      <c r="C280" s="227" t="s">
        <v>155</v>
      </c>
      <c r="D280" s="262">
        <v>86</v>
      </c>
      <c r="E280" s="257"/>
      <c r="F280" s="237">
        <f t="shared" si="1"/>
        <v>0</v>
      </c>
    </row>
    <row r="281" spans="1:5" ht="12.75">
      <c r="A281" s="192"/>
      <c r="C281" s="223"/>
      <c r="D281" s="262"/>
      <c r="E281" s="226"/>
    </row>
    <row r="282" spans="1:6" ht="12.75">
      <c r="A282" s="192" t="s">
        <v>743</v>
      </c>
      <c r="B282" s="263" t="s">
        <v>759</v>
      </c>
      <c r="C282" s="223" t="s">
        <v>153</v>
      </c>
      <c r="D282" s="264">
        <v>3</v>
      </c>
      <c r="E282" s="226">
        <f>SUM(F241:F280)</f>
        <v>0</v>
      </c>
      <c r="F282" s="226">
        <f>(E282/100)*D282</f>
        <v>0</v>
      </c>
    </row>
    <row r="283" spans="1:5" ht="12.75">
      <c r="A283" s="192"/>
      <c r="C283" s="223"/>
      <c r="D283" s="262"/>
      <c r="E283" s="226"/>
    </row>
    <row r="284" spans="1:6" ht="12.75">
      <c r="A284" s="192" t="s">
        <v>744</v>
      </c>
      <c r="B284" s="194" t="s">
        <v>758</v>
      </c>
      <c r="C284" s="223" t="s">
        <v>194</v>
      </c>
      <c r="D284" s="262">
        <v>2</v>
      </c>
      <c r="E284" s="257"/>
      <c r="F284" s="237">
        <f>D284*E284</f>
        <v>0</v>
      </c>
    </row>
    <row r="285" spans="1:6" ht="12.75">
      <c r="A285" s="192"/>
      <c r="C285" s="223"/>
      <c r="D285" s="262"/>
      <c r="E285" s="226"/>
      <c r="F285" s="237"/>
    </row>
    <row r="286" spans="1:6" ht="12.75">
      <c r="A286" s="265" t="s">
        <v>745</v>
      </c>
      <c r="B286" s="263" t="s">
        <v>757</v>
      </c>
      <c r="C286" s="223" t="s">
        <v>67</v>
      </c>
      <c r="D286" s="262">
        <v>1</v>
      </c>
      <c r="E286" s="257"/>
      <c r="F286" s="237">
        <f>D286*E286</f>
        <v>0</v>
      </c>
    </row>
    <row r="287" spans="1:6" ht="12.75">
      <c r="A287" s="192"/>
      <c r="C287" s="223"/>
      <c r="D287" s="262"/>
      <c r="E287" s="258"/>
      <c r="F287" s="237"/>
    </row>
    <row r="288" spans="1:6" ht="25.5">
      <c r="A288" s="265" t="s">
        <v>746</v>
      </c>
      <c r="B288" s="263" t="s">
        <v>756</v>
      </c>
      <c r="C288" s="223" t="s">
        <v>67</v>
      </c>
      <c r="D288" s="262">
        <v>1</v>
      </c>
      <c r="E288" s="257"/>
      <c r="F288" s="237">
        <f>D288*E288</f>
        <v>0</v>
      </c>
    </row>
    <row r="289" spans="1:6" ht="12.75">
      <c r="A289" s="266"/>
      <c r="B289" s="263"/>
      <c r="C289" s="223"/>
      <c r="D289" s="262"/>
      <c r="E289" s="258"/>
      <c r="F289" s="237"/>
    </row>
    <row r="290" spans="1:6" ht="12.75">
      <c r="A290" s="265" t="s">
        <v>747</v>
      </c>
      <c r="B290" s="263" t="s">
        <v>748</v>
      </c>
      <c r="C290" s="223" t="s">
        <v>67</v>
      </c>
      <c r="D290" s="223">
        <v>1</v>
      </c>
      <c r="E290" s="257"/>
      <c r="F290" s="237">
        <f>D290*E290</f>
        <v>0</v>
      </c>
    </row>
    <row r="291" spans="1:6" ht="12.75">
      <c r="A291" s="240"/>
      <c r="B291" s="230" t="s">
        <v>749</v>
      </c>
      <c r="C291" s="231"/>
      <c r="D291" s="231"/>
      <c r="E291" s="232"/>
      <c r="F291" s="233">
        <f>SUM(F241:F290)</f>
        <v>0</v>
      </c>
    </row>
  </sheetData>
  <sheetProtection selectLockedCells="1" selectUnlockedCells="1"/>
  <mergeCells count="5">
    <mergeCell ref="B1:D1"/>
    <mergeCell ref="A15:B15"/>
    <mergeCell ref="C15:F15"/>
    <mergeCell ref="B18:F18"/>
    <mergeCell ref="A4:F4"/>
  </mergeCells>
  <printOptions/>
  <pageMargins left="0.7" right="0.7" top="0.75" bottom="0.75" header="0.3" footer="0.3"/>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tabColor indexed="44"/>
  </sheetPr>
  <dimension ref="A1:H206"/>
  <sheetViews>
    <sheetView view="pageBreakPreview" zoomScaleSheetLayoutView="100" workbookViewId="0" topLeftCell="A1">
      <selection activeCell="F199" sqref="F199"/>
    </sheetView>
  </sheetViews>
  <sheetFormatPr defaultColWidth="9.00390625" defaultRowHeight="12.75"/>
  <cols>
    <col min="1" max="1" width="5.75390625" style="1" customWidth="1"/>
    <col min="2" max="2" width="45.75390625" style="148" customWidth="1"/>
    <col min="3" max="3" width="5.75390625" style="36" customWidth="1"/>
    <col min="4" max="4" width="8.75390625" style="36" customWidth="1"/>
    <col min="5" max="5" width="10.75390625" style="34" customWidth="1"/>
    <col min="6" max="6" width="11.75390625" style="34" customWidth="1"/>
    <col min="7" max="7" width="9.00390625" style="5" customWidth="1"/>
    <col min="8" max="8" width="67.375" style="5" customWidth="1"/>
    <col min="9" max="16384" width="9.00390625" style="5" customWidth="1"/>
  </cols>
  <sheetData>
    <row r="1" spans="1:6" s="167" customFormat="1" ht="12.75">
      <c r="A1" s="166"/>
      <c r="B1" s="513" t="s">
        <v>0</v>
      </c>
      <c r="C1" s="513"/>
      <c r="D1" s="513"/>
      <c r="E1" s="513"/>
      <c r="F1" s="513"/>
    </row>
    <row r="2" spans="1:6" s="167" customFormat="1" ht="12.75">
      <c r="A2" s="166"/>
      <c r="B2" s="168" t="s">
        <v>52</v>
      </c>
      <c r="C2" s="169"/>
      <c r="D2" s="170"/>
      <c r="E2" s="171"/>
      <c r="F2" s="171"/>
    </row>
    <row r="4" spans="1:6" ht="12.75" customHeight="1">
      <c r="A4" s="515" t="s">
        <v>0</v>
      </c>
      <c r="B4" s="515"/>
      <c r="C4" s="518"/>
      <c r="D4" s="518"/>
      <c r="E4" s="518"/>
      <c r="F4" s="518"/>
    </row>
    <row r="5" spans="1:6" ht="12.75">
      <c r="A5" s="457" t="s">
        <v>61</v>
      </c>
      <c r="B5" s="376" t="s">
        <v>62</v>
      </c>
      <c r="C5" s="375" t="s">
        <v>143</v>
      </c>
      <c r="D5" s="377" t="s">
        <v>63</v>
      </c>
      <c r="E5" s="378" t="s">
        <v>226</v>
      </c>
      <c r="F5" s="379" t="s">
        <v>227</v>
      </c>
    </row>
    <row r="6" spans="1:6" ht="26.25" customHeight="1">
      <c r="A6" s="267"/>
      <c r="B6" s="527" t="s">
        <v>529</v>
      </c>
      <c r="C6" s="528"/>
      <c r="D6" s="528"/>
      <c r="E6" s="528"/>
      <c r="F6" s="528"/>
    </row>
    <row r="7" spans="1:6" ht="12.75">
      <c r="A7" s="267"/>
      <c r="B7" s="268"/>
      <c r="C7" s="269"/>
      <c r="D7" s="270"/>
      <c r="E7" s="271"/>
      <c r="F7" s="272"/>
    </row>
    <row r="8" spans="1:6" ht="12.75">
      <c r="A8" s="468" t="s">
        <v>523</v>
      </c>
      <c r="B8" s="469" t="s">
        <v>54</v>
      </c>
      <c r="C8" s="470"/>
      <c r="D8" s="470"/>
      <c r="E8" s="354"/>
      <c r="F8" s="354"/>
    </row>
    <row r="9" spans="1:6" ht="12.75">
      <c r="A9" s="329"/>
      <c r="B9" s="273"/>
      <c r="C9" s="470"/>
      <c r="D9" s="470"/>
      <c r="E9" s="354"/>
      <c r="F9" s="354"/>
    </row>
    <row r="10" spans="1:6" ht="25.5">
      <c r="A10" s="329" t="s">
        <v>530</v>
      </c>
      <c r="B10" s="273" t="s">
        <v>426</v>
      </c>
      <c r="C10" s="470" t="s">
        <v>67</v>
      </c>
      <c r="D10" s="470">
        <v>1</v>
      </c>
      <c r="E10" s="358"/>
      <c r="F10" s="471">
        <f>D10*E10</f>
        <v>0</v>
      </c>
    </row>
    <row r="11" spans="1:6" ht="11.25" customHeight="1">
      <c r="A11" s="329"/>
      <c r="B11" s="273"/>
      <c r="C11" s="470"/>
      <c r="D11" s="470"/>
      <c r="E11" s="358"/>
      <c r="F11" s="358"/>
    </row>
    <row r="12" spans="1:6" ht="54.75" customHeight="1">
      <c r="A12" s="329" t="s">
        <v>531</v>
      </c>
      <c r="B12" s="273" t="s">
        <v>427</v>
      </c>
      <c r="C12" s="470" t="s">
        <v>155</v>
      </c>
      <c r="D12" s="470">
        <v>6</v>
      </c>
      <c r="E12" s="358"/>
      <c r="F12" s="471">
        <f>D12*E12</f>
        <v>0</v>
      </c>
    </row>
    <row r="13" spans="1:6" ht="12.75">
      <c r="A13" s="329"/>
      <c r="B13" s="273"/>
      <c r="C13" s="470"/>
      <c r="D13" s="470"/>
      <c r="E13" s="358"/>
      <c r="F13" s="358"/>
    </row>
    <row r="14" spans="1:6" ht="12.75">
      <c r="A14" s="329" t="s">
        <v>532</v>
      </c>
      <c r="B14" s="273" t="s">
        <v>428</v>
      </c>
      <c r="C14" s="470" t="s">
        <v>155</v>
      </c>
      <c r="D14" s="470">
        <v>6</v>
      </c>
      <c r="E14" s="358"/>
      <c r="F14" s="471">
        <f>D14*E14</f>
        <v>0</v>
      </c>
    </row>
    <row r="15" spans="1:6" ht="12.75">
      <c r="A15" s="329"/>
      <c r="B15" s="273"/>
      <c r="C15" s="470"/>
      <c r="D15" s="470"/>
      <c r="E15" s="358"/>
      <c r="F15" s="358"/>
    </row>
    <row r="16" spans="1:6" ht="51">
      <c r="A16" s="329" t="s">
        <v>533</v>
      </c>
      <c r="B16" s="472" t="s">
        <v>429</v>
      </c>
      <c r="C16" s="470" t="s">
        <v>155</v>
      </c>
      <c r="D16" s="470">
        <v>3</v>
      </c>
      <c r="E16" s="358"/>
      <c r="F16" s="471">
        <f>D16*E16</f>
        <v>0</v>
      </c>
    </row>
    <row r="17" spans="1:6" ht="12.75">
      <c r="A17" s="329"/>
      <c r="B17" s="472"/>
      <c r="C17" s="470"/>
      <c r="D17" s="470"/>
      <c r="E17" s="358"/>
      <c r="F17" s="358"/>
    </row>
    <row r="18" spans="1:6" ht="12.75">
      <c r="A18" s="329" t="s">
        <v>534</v>
      </c>
      <c r="B18" s="273" t="s">
        <v>428</v>
      </c>
      <c r="C18" s="470" t="s">
        <v>155</v>
      </c>
      <c r="D18" s="470">
        <v>3</v>
      </c>
      <c r="E18" s="358"/>
      <c r="F18" s="471">
        <f>D18*E18</f>
        <v>0</v>
      </c>
    </row>
    <row r="19" spans="1:6" ht="12.75">
      <c r="A19" s="329"/>
      <c r="B19" s="273"/>
      <c r="C19" s="470"/>
      <c r="D19" s="470"/>
      <c r="E19" s="358"/>
      <c r="F19" s="358"/>
    </row>
    <row r="20" spans="1:6" ht="51">
      <c r="A20" s="329" t="s">
        <v>535</v>
      </c>
      <c r="B20" s="273" t="s">
        <v>430</v>
      </c>
      <c r="C20" s="470" t="s">
        <v>155</v>
      </c>
      <c r="D20" s="470">
        <v>12</v>
      </c>
      <c r="E20" s="358"/>
      <c r="F20" s="471">
        <f>D20*E20</f>
        <v>0</v>
      </c>
    </row>
    <row r="21" spans="1:6" ht="12.75">
      <c r="A21" s="329"/>
      <c r="B21" s="273"/>
      <c r="C21" s="470"/>
      <c r="D21" s="470"/>
      <c r="E21" s="358"/>
      <c r="F21" s="358"/>
    </row>
    <row r="22" spans="1:6" ht="12.75">
      <c r="A22" s="329" t="s">
        <v>536</v>
      </c>
      <c r="B22" s="273" t="s">
        <v>431</v>
      </c>
      <c r="C22" s="470" t="s">
        <v>155</v>
      </c>
      <c r="D22" s="470">
        <v>6</v>
      </c>
      <c r="E22" s="358"/>
      <c r="F22" s="471">
        <f>D22*E22</f>
        <v>0</v>
      </c>
    </row>
    <row r="23" spans="1:6" ht="15" customHeight="1">
      <c r="A23" s="329"/>
      <c r="B23" s="273"/>
      <c r="C23" s="470"/>
      <c r="D23" s="470"/>
      <c r="E23" s="358"/>
      <c r="F23" s="358"/>
    </row>
    <row r="24" spans="1:6" ht="25.5">
      <c r="A24" s="329" t="s">
        <v>537</v>
      </c>
      <c r="B24" s="273" t="s">
        <v>432</v>
      </c>
      <c r="C24" s="470" t="s">
        <v>85</v>
      </c>
      <c r="D24" s="470">
        <v>1</v>
      </c>
      <c r="E24" s="358"/>
      <c r="F24" s="471">
        <f>D24*E24</f>
        <v>0</v>
      </c>
    </row>
    <row r="25" spans="1:6" ht="12.75">
      <c r="A25" s="329"/>
      <c r="B25" s="273"/>
      <c r="C25" s="470"/>
      <c r="D25" s="470"/>
      <c r="E25" s="358"/>
      <c r="F25" s="358"/>
    </row>
    <row r="26" spans="1:6" ht="12.75">
      <c r="A26" s="329" t="s">
        <v>538</v>
      </c>
      <c r="B26" s="273" t="s">
        <v>428</v>
      </c>
      <c r="C26" s="470" t="s">
        <v>85</v>
      </c>
      <c r="D26" s="470">
        <v>3</v>
      </c>
      <c r="E26" s="358"/>
      <c r="F26" s="471">
        <f>D26*E26</f>
        <v>0</v>
      </c>
    </row>
    <row r="27" spans="1:6" ht="12.75">
      <c r="A27" s="329"/>
      <c r="B27" s="273"/>
      <c r="C27" s="470"/>
      <c r="D27" s="470"/>
      <c r="E27" s="358"/>
      <c r="F27" s="358"/>
    </row>
    <row r="28" spans="1:6" ht="25.5">
      <c r="A28" s="329" t="s">
        <v>539</v>
      </c>
      <c r="B28" s="273" t="s">
        <v>433</v>
      </c>
      <c r="C28" s="470" t="s">
        <v>67</v>
      </c>
      <c r="D28" s="470">
        <v>1</v>
      </c>
      <c r="E28" s="358"/>
      <c r="F28" s="471">
        <f>D28*E28</f>
        <v>0</v>
      </c>
    </row>
    <row r="29" spans="1:6" ht="12.75">
      <c r="A29" s="329"/>
      <c r="B29" s="273"/>
      <c r="C29" s="470"/>
      <c r="D29" s="470"/>
      <c r="E29" s="358"/>
      <c r="F29" s="358"/>
    </row>
    <row r="30" spans="1:6" ht="51">
      <c r="A30" s="329" t="s">
        <v>540</v>
      </c>
      <c r="B30" s="273" t="s">
        <v>195</v>
      </c>
      <c r="C30" s="470" t="s">
        <v>67</v>
      </c>
      <c r="D30" s="470">
        <v>1</v>
      </c>
      <c r="E30" s="358"/>
      <c r="F30" s="471">
        <f>D30*E30</f>
        <v>0</v>
      </c>
    </row>
    <row r="31" spans="1:6" ht="12.75">
      <c r="A31" s="329"/>
      <c r="B31" s="273"/>
      <c r="C31" s="470"/>
      <c r="D31" s="470"/>
      <c r="E31" s="358"/>
      <c r="F31" s="358"/>
    </row>
    <row r="32" spans="1:6" ht="12.75">
      <c r="A32" s="329"/>
      <c r="B32" s="273" t="s">
        <v>196</v>
      </c>
      <c r="C32" s="470"/>
      <c r="D32" s="470"/>
      <c r="E32" s="358"/>
      <c r="F32" s="358"/>
    </row>
    <row r="33" spans="1:6" ht="12.75">
      <c r="A33" s="329"/>
      <c r="B33" s="273"/>
      <c r="C33" s="470"/>
      <c r="D33" s="470"/>
      <c r="E33" s="358"/>
      <c r="F33" s="358"/>
    </row>
    <row r="34" spans="1:6" ht="38.25">
      <c r="A34" s="329" t="s">
        <v>541</v>
      </c>
      <c r="B34" s="273" t="s">
        <v>434</v>
      </c>
      <c r="C34" s="470" t="s">
        <v>155</v>
      </c>
      <c r="D34" s="470">
        <v>6</v>
      </c>
      <c r="E34" s="358"/>
      <c r="F34" s="471">
        <f>D34*E34</f>
        <v>0</v>
      </c>
    </row>
    <row r="35" spans="1:6" ht="12.75">
      <c r="A35" s="329"/>
      <c r="B35" s="273"/>
      <c r="C35" s="470"/>
      <c r="D35" s="470"/>
      <c r="E35" s="358"/>
      <c r="F35" s="358"/>
    </row>
    <row r="36" spans="1:6" ht="12.75">
      <c r="A36" s="329" t="s">
        <v>542</v>
      </c>
      <c r="B36" s="273" t="s">
        <v>435</v>
      </c>
      <c r="C36" s="470" t="s">
        <v>155</v>
      </c>
      <c r="D36" s="470">
        <v>12</v>
      </c>
      <c r="E36" s="471"/>
      <c r="F36" s="471">
        <f>D36*E36</f>
        <v>0</v>
      </c>
    </row>
    <row r="37" spans="1:6" ht="12.75">
      <c r="A37" s="329"/>
      <c r="B37" s="273"/>
      <c r="C37" s="470"/>
      <c r="D37" s="470"/>
      <c r="E37" s="358"/>
      <c r="F37" s="358"/>
    </row>
    <row r="38" spans="1:6" ht="12.75">
      <c r="A38" s="329" t="s">
        <v>543</v>
      </c>
      <c r="B38" s="273" t="s">
        <v>436</v>
      </c>
      <c r="C38" s="470" t="s">
        <v>155</v>
      </c>
      <c r="D38" s="470">
        <v>1</v>
      </c>
      <c r="E38" s="358"/>
      <c r="F38" s="471">
        <f>D38*E38</f>
        <v>0</v>
      </c>
    </row>
    <row r="39" spans="1:6" ht="12.75">
      <c r="A39" s="329"/>
      <c r="B39" s="273"/>
      <c r="C39" s="470"/>
      <c r="D39" s="470"/>
      <c r="E39" s="358"/>
      <c r="F39" s="358"/>
    </row>
    <row r="40" spans="1:6" ht="12.75">
      <c r="A40" s="329" t="s">
        <v>544</v>
      </c>
      <c r="B40" s="273" t="s">
        <v>437</v>
      </c>
      <c r="C40" s="470" t="s">
        <v>155</v>
      </c>
      <c r="D40" s="470">
        <v>12</v>
      </c>
      <c r="E40" s="358"/>
      <c r="F40" s="471">
        <f>D40*E40</f>
        <v>0</v>
      </c>
    </row>
    <row r="41" spans="1:6" ht="12.75">
      <c r="A41" s="329"/>
      <c r="B41" s="273"/>
      <c r="C41" s="470"/>
      <c r="D41" s="470"/>
      <c r="E41" s="358"/>
      <c r="F41" s="358"/>
    </row>
    <row r="42" spans="1:6" ht="25.5">
      <c r="A42" s="329" t="s">
        <v>545</v>
      </c>
      <c r="B42" s="273" t="s">
        <v>438</v>
      </c>
      <c r="C42" s="470" t="s">
        <v>85</v>
      </c>
      <c r="D42" s="470">
        <v>3</v>
      </c>
      <c r="E42" s="358"/>
      <c r="F42" s="471">
        <f>D42*E42</f>
        <v>0</v>
      </c>
    </row>
    <row r="43" spans="1:6" ht="12.75">
      <c r="A43" s="329"/>
      <c r="B43" s="273"/>
      <c r="C43" s="470"/>
      <c r="D43" s="470"/>
      <c r="E43" s="358"/>
      <c r="F43" s="358"/>
    </row>
    <row r="44" spans="1:6" ht="12.75">
      <c r="A44" s="329" t="s">
        <v>546</v>
      </c>
      <c r="B44" s="273" t="s">
        <v>439</v>
      </c>
      <c r="C44" s="470" t="s">
        <v>85</v>
      </c>
      <c r="D44" s="470">
        <v>2</v>
      </c>
      <c r="E44" s="358"/>
      <c r="F44" s="471">
        <f>D44*E44</f>
        <v>0</v>
      </c>
    </row>
    <row r="45" spans="1:6" ht="14.25" customHeight="1">
      <c r="A45" s="329"/>
      <c r="B45" s="273"/>
      <c r="C45" s="470"/>
      <c r="D45" s="470"/>
      <c r="E45" s="358"/>
      <c r="F45" s="358"/>
    </row>
    <row r="46" spans="1:6" ht="25.5">
      <c r="A46" s="329" t="s">
        <v>547</v>
      </c>
      <c r="B46" s="273" t="s">
        <v>440</v>
      </c>
      <c r="C46" s="470" t="s">
        <v>85</v>
      </c>
      <c r="D46" s="470">
        <v>10</v>
      </c>
      <c r="E46" s="471"/>
      <c r="F46" s="471">
        <f>D46*E46</f>
        <v>0</v>
      </c>
    </row>
    <row r="47" spans="1:6" ht="12.75">
      <c r="A47" s="329"/>
      <c r="B47" s="273"/>
      <c r="C47" s="470"/>
      <c r="D47" s="470"/>
      <c r="E47" s="471"/>
      <c r="F47" s="471"/>
    </row>
    <row r="48" spans="1:6" ht="12.75">
      <c r="A48" s="329" t="s">
        <v>548</v>
      </c>
      <c r="B48" s="273" t="s">
        <v>441</v>
      </c>
      <c r="C48" s="470" t="s">
        <v>85</v>
      </c>
      <c r="D48" s="470">
        <v>5</v>
      </c>
      <c r="E48" s="471"/>
      <c r="F48" s="471">
        <f>D48*E48</f>
        <v>0</v>
      </c>
    </row>
    <row r="49" spans="1:6" ht="12.75">
      <c r="A49" s="329"/>
      <c r="B49" s="273"/>
      <c r="C49" s="470"/>
      <c r="D49" s="470"/>
      <c r="E49" s="358"/>
      <c r="F49" s="358"/>
    </row>
    <row r="50" spans="1:6" ht="12.75">
      <c r="A50" s="329" t="s">
        <v>549</v>
      </c>
      <c r="B50" s="273" t="s">
        <v>442</v>
      </c>
      <c r="C50" s="470" t="s">
        <v>85</v>
      </c>
      <c r="D50" s="470">
        <v>2</v>
      </c>
      <c r="E50" s="358"/>
      <c r="F50" s="471">
        <f>D50*E50</f>
        <v>0</v>
      </c>
    </row>
    <row r="51" spans="1:6" ht="12.75">
      <c r="A51" s="329"/>
      <c r="B51" s="273"/>
      <c r="C51" s="470"/>
      <c r="D51" s="470"/>
      <c r="E51" s="358"/>
      <c r="F51" s="358"/>
    </row>
    <row r="52" spans="1:6" ht="12.75">
      <c r="A52" s="329" t="s">
        <v>550</v>
      </c>
      <c r="B52" s="273" t="s">
        <v>443</v>
      </c>
      <c r="C52" s="470" t="s">
        <v>85</v>
      </c>
      <c r="D52" s="470">
        <v>2</v>
      </c>
      <c r="E52" s="358"/>
      <c r="F52" s="471">
        <f>D52*E52</f>
        <v>0</v>
      </c>
    </row>
    <row r="53" spans="1:6" ht="12.75">
      <c r="A53" s="329"/>
      <c r="B53" s="273"/>
      <c r="C53" s="470"/>
      <c r="D53" s="470"/>
      <c r="E53" s="358"/>
      <c r="F53" s="358"/>
    </row>
    <row r="54" spans="1:6" ht="25.5">
      <c r="A54" s="329" t="s">
        <v>551</v>
      </c>
      <c r="B54" s="273" t="s">
        <v>444</v>
      </c>
      <c r="C54" s="470" t="s">
        <v>85</v>
      </c>
      <c r="D54" s="470">
        <v>2</v>
      </c>
      <c r="E54" s="358"/>
      <c r="F54" s="471">
        <f>D54*E54</f>
        <v>0</v>
      </c>
    </row>
    <row r="55" spans="1:6" ht="12.75">
      <c r="A55" s="329"/>
      <c r="B55" s="273"/>
      <c r="C55" s="470"/>
      <c r="D55" s="470"/>
      <c r="E55" s="358"/>
      <c r="F55" s="358"/>
    </row>
    <row r="56" spans="1:6" ht="12.75">
      <c r="A56" s="329" t="s">
        <v>552</v>
      </c>
      <c r="B56" s="273" t="s">
        <v>445</v>
      </c>
      <c r="C56" s="470" t="s">
        <v>85</v>
      </c>
      <c r="D56" s="470">
        <v>2</v>
      </c>
      <c r="E56" s="358"/>
      <c r="F56" s="471">
        <f>D56*E56</f>
        <v>0</v>
      </c>
    </row>
    <row r="57" spans="1:6" ht="12.75">
      <c r="A57" s="329"/>
      <c r="B57" s="273"/>
      <c r="C57" s="470"/>
      <c r="D57" s="470"/>
      <c r="E57" s="358"/>
      <c r="F57" s="358"/>
    </row>
    <row r="58" spans="1:6" ht="12.75">
      <c r="A58" s="329" t="s">
        <v>553</v>
      </c>
      <c r="B58" s="273" t="s">
        <v>446</v>
      </c>
      <c r="C58" s="470" t="s">
        <v>85</v>
      </c>
      <c r="D58" s="470">
        <v>2</v>
      </c>
      <c r="E58" s="358"/>
      <c r="F58" s="471">
        <f>D58*E58</f>
        <v>0</v>
      </c>
    </row>
    <row r="59" spans="1:6" ht="12.75">
      <c r="A59" s="329"/>
      <c r="B59" s="273"/>
      <c r="C59" s="470"/>
      <c r="D59" s="470"/>
      <c r="E59" s="358"/>
      <c r="F59" s="358"/>
    </row>
    <row r="60" spans="1:6" ht="25.5">
      <c r="A60" s="329" t="s">
        <v>554</v>
      </c>
      <c r="B60" s="273" t="s">
        <v>447</v>
      </c>
      <c r="C60" s="470" t="s">
        <v>85</v>
      </c>
      <c r="D60" s="470">
        <v>1</v>
      </c>
      <c r="E60" s="358"/>
      <c r="F60" s="471">
        <f>D60*E60</f>
        <v>0</v>
      </c>
    </row>
    <row r="61" spans="1:6" ht="12.75">
      <c r="A61" s="329"/>
      <c r="B61" s="273"/>
      <c r="C61" s="470"/>
      <c r="D61" s="470"/>
      <c r="E61" s="358"/>
      <c r="F61" s="358"/>
    </row>
    <row r="62" spans="1:6" ht="25.5">
      <c r="A62" s="329" t="s">
        <v>555</v>
      </c>
      <c r="B62" s="273" t="s">
        <v>448</v>
      </c>
      <c r="C62" s="470" t="s">
        <v>85</v>
      </c>
      <c r="D62" s="470">
        <v>1</v>
      </c>
      <c r="E62" s="358"/>
      <c r="F62" s="471">
        <f>D62*E62</f>
        <v>0</v>
      </c>
    </row>
    <row r="63" spans="1:6" ht="12.75">
      <c r="A63" s="329"/>
      <c r="B63" s="273"/>
      <c r="C63" s="470"/>
      <c r="D63" s="470"/>
      <c r="E63" s="358"/>
      <c r="F63" s="358"/>
    </row>
    <row r="64" spans="1:6" ht="38.25">
      <c r="A64" s="329" t="s">
        <v>556</v>
      </c>
      <c r="B64" s="273" t="s">
        <v>197</v>
      </c>
      <c r="C64" s="470" t="s">
        <v>85</v>
      </c>
      <c r="D64" s="470">
        <v>2</v>
      </c>
      <c r="E64" s="358"/>
      <c r="F64" s="471">
        <f>D64*E64</f>
        <v>0</v>
      </c>
    </row>
    <row r="65" spans="1:6" ht="12.75">
      <c r="A65" s="329"/>
      <c r="B65" s="273"/>
      <c r="C65" s="470"/>
      <c r="D65" s="470"/>
      <c r="E65" s="358"/>
      <c r="F65" s="358"/>
    </row>
    <row r="66" spans="1:6" ht="25.5">
      <c r="A66" s="329" t="s">
        <v>557</v>
      </c>
      <c r="B66" s="273" t="s">
        <v>198</v>
      </c>
      <c r="C66" s="470" t="s">
        <v>85</v>
      </c>
      <c r="D66" s="470">
        <v>4</v>
      </c>
      <c r="E66" s="358"/>
      <c r="F66" s="471">
        <f>D66*E66</f>
        <v>0</v>
      </c>
    </row>
    <row r="67" spans="1:6" ht="12.75">
      <c r="A67" s="329"/>
      <c r="B67" s="273"/>
      <c r="C67" s="470"/>
      <c r="D67" s="470"/>
      <c r="E67" s="358"/>
      <c r="F67" s="358"/>
    </row>
    <row r="68" spans="1:6" ht="25.5">
      <c r="A68" s="329"/>
      <c r="B68" s="273" t="s">
        <v>199</v>
      </c>
      <c r="C68" s="470"/>
      <c r="D68" s="470"/>
      <c r="E68" s="358"/>
      <c r="F68" s="358"/>
    </row>
    <row r="69" spans="1:6" ht="12.75">
      <c r="A69" s="329"/>
      <c r="B69" s="273"/>
      <c r="C69" s="470"/>
      <c r="D69" s="470"/>
      <c r="E69" s="358"/>
      <c r="F69" s="358"/>
    </row>
    <row r="70" spans="1:6" ht="38.25">
      <c r="A70" s="329" t="s">
        <v>558</v>
      </c>
      <c r="B70" s="273" t="s">
        <v>449</v>
      </c>
      <c r="C70" s="470" t="s">
        <v>85</v>
      </c>
      <c r="D70" s="470">
        <v>1</v>
      </c>
      <c r="E70" s="471"/>
      <c r="F70" s="471">
        <f>D70*E70</f>
        <v>0</v>
      </c>
    </row>
    <row r="71" spans="1:6" ht="12.75">
      <c r="A71" s="329"/>
      <c r="B71" s="273"/>
      <c r="C71" s="470"/>
      <c r="D71" s="470"/>
      <c r="E71" s="358"/>
      <c r="F71" s="358"/>
    </row>
    <row r="72" spans="1:6" ht="51">
      <c r="A72" s="329" t="s">
        <v>559</v>
      </c>
      <c r="B72" s="273" t="s">
        <v>450</v>
      </c>
      <c r="C72" s="470" t="s">
        <v>85</v>
      </c>
      <c r="D72" s="470">
        <v>2</v>
      </c>
      <c r="E72" s="471"/>
      <c r="F72" s="471">
        <f>D72*E72</f>
        <v>0</v>
      </c>
    </row>
    <row r="73" spans="1:6" ht="12.75">
      <c r="A73" s="329"/>
      <c r="B73" s="273"/>
      <c r="C73" s="470"/>
      <c r="D73" s="470"/>
      <c r="E73" s="358"/>
      <c r="F73" s="358"/>
    </row>
    <row r="74" spans="1:6" ht="12.75">
      <c r="A74" s="354"/>
      <c r="B74" s="472" t="s">
        <v>200</v>
      </c>
      <c r="C74" s="470"/>
      <c r="D74" s="470"/>
      <c r="E74" s="358"/>
      <c r="F74" s="471"/>
    </row>
    <row r="75" spans="1:6" ht="12.75">
      <c r="A75" s="354"/>
      <c r="B75" s="472"/>
      <c r="C75" s="470"/>
      <c r="D75" s="470"/>
      <c r="E75" s="358"/>
      <c r="F75" s="358"/>
    </row>
    <row r="76" spans="1:6" ht="63.75">
      <c r="A76" s="329" t="s">
        <v>560</v>
      </c>
      <c r="B76" s="273" t="s">
        <v>451</v>
      </c>
      <c r="C76" s="470" t="s">
        <v>85</v>
      </c>
      <c r="D76" s="470">
        <v>1</v>
      </c>
      <c r="E76" s="471"/>
      <c r="F76" s="471">
        <f>D76*E76</f>
        <v>0</v>
      </c>
    </row>
    <row r="77" spans="1:6" ht="12.75">
      <c r="A77" s="329"/>
      <c r="B77" s="273"/>
      <c r="C77" s="470"/>
      <c r="D77" s="470"/>
      <c r="E77" s="358"/>
      <c r="F77" s="358"/>
    </row>
    <row r="78" spans="1:6" ht="38.25">
      <c r="A78" s="329" t="s">
        <v>561</v>
      </c>
      <c r="B78" s="273" t="s">
        <v>452</v>
      </c>
      <c r="C78" s="470" t="s">
        <v>85</v>
      </c>
      <c r="D78" s="470">
        <v>1</v>
      </c>
      <c r="E78" s="358"/>
      <c r="F78" s="471">
        <f>D78*E78</f>
        <v>0</v>
      </c>
    </row>
    <row r="79" spans="1:6" ht="12.75">
      <c r="A79" s="329"/>
      <c r="B79" s="273"/>
      <c r="C79" s="470"/>
      <c r="D79" s="470"/>
      <c r="E79" s="358"/>
      <c r="F79" s="358"/>
    </row>
    <row r="80" spans="1:6" ht="25.5">
      <c r="A80" s="329"/>
      <c r="B80" s="273" t="s">
        <v>201</v>
      </c>
      <c r="C80" s="470"/>
      <c r="D80" s="470"/>
      <c r="E80" s="358"/>
      <c r="F80" s="358"/>
    </row>
    <row r="81" spans="1:6" ht="12.75">
      <c r="A81" s="329"/>
      <c r="B81" s="273"/>
      <c r="C81" s="470"/>
      <c r="D81" s="470"/>
      <c r="E81" s="358"/>
      <c r="F81" s="358"/>
    </row>
    <row r="82" spans="1:6" ht="38.25">
      <c r="A82" s="329" t="s">
        <v>562</v>
      </c>
      <c r="B82" s="273" t="s">
        <v>202</v>
      </c>
      <c r="C82" s="470" t="s">
        <v>85</v>
      </c>
      <c r="D82" s="470">
        <v>1</v>
      </c>
      <c r="E82" s="358"/>
      <c r="F82" s="471">
        <f>D82*E82</f>
        <v>0</v>
      </c>
    </row>
    <row r="83" spans="1:6" ht="12.75">
      <c r="A83" s="329"/>
      <c r="B83" s="273"/>
      <c r="C83" s="470"/>
      <c r="D83" s="470"/>
      <c r="E83" s="358"/>
      <c r="F83" s="358"/>
    </row>
    <row r="84" spans="1:6" ht="38.25">
      <c r="A84" s="329" t="s">
        <v>563</v>
      </c>
      <c r="B84" s="273" t="s">
        <v>453</v>
      </c>
      <c r="C84" s="470" t="s">
        <v>85</v>
      </c>
      <c r="D84" s="470">
        <v>1</v>
      </c>
      <c r="E84" s="358"/>
      <c r="F84" s="471">
        <f>D84*E84</f>
        <v>0</v>
      </c>
    </row>
    <row r="85" spans="1:6" ht="12.75">
      <c r="A85" s="329"/>
      <c r="B85" s="273"/>
      <c r="C85" s="470"/>
      <c r="D85" s="470"/>
      <c r="E85" s="358"/>
      <c r="F85" s="358"/>
    </row>
    <row r="86" spans="1:6" ht="12.75">
      <c r="A86" s="329"/>
      <c r="B86" s="273" t="s">
        <v>203</v>
      </c>
      <c r="C86" s="470"/>
      <c r="D86" s="470"/>
      <c r="E86" s="358"/>
      <c r="F86" s="358"/>
    </row>
    <row r="87" spans="1:6" ht="12.75">
      <c r="A87" s="329"/>
      <c r="B87" s="273"/>
      <c r="C87" s="470"/>
      <c r="D87" s="470"/>
      <c r="E87" s="358"/>
      <c r="F87" s="358"/>
    </row>
    <row r="88" spans="1:6" ht="51">
      <c r="A88" s="329" t="s">
        <v>564</v>
      </c>
      <c r="B88" s="273" t="s">
        <v>454</v>
      </c>
      <c r="C88" s="470" t="s">
        <v>85</v>
      </c>
      <c r="D88" s="470">
        <v>1</v>
      </c>
      <c r="E88" s="358"/>
      <c r="F88" s="471">
        <f>D88*E88</f>
        <v>0</v>
      </c>
    </row>
    <row r="89" spans="1:6" ht="12.75">
      <c r="A89" s="329"/>
      <c r="B89" s="273"/>
      <c r="C89" s="470"/>
      <c r="D89" s="470"/>
      <c r="E89" s="358"/>
      <c r="F89" s="358"/>
    </row>
    <row r="90" spans="1:6" ht="51">
      <c r="A90" s="329" t="s">
        <v>565</v>
      </c>
      <c r="B90" s="273" t="s">
        <v>455</v>
      </c>
      <c r="C90" s="470" t="s">
        <v>85</v>
      </c>
      <c r="D90" s="470">
        <v>1</v>
      </c>
      <c r="E90" s="358"/>
      <c r="F90" s="471">
        <f>D90*E90</f>
        <v>0</v>
      </c>
    </row>
    <row r="91" spans="1:6" ht="12.75">
      <c r="A91" s="329"/>
      <c r="B91" s="273"/>
      <c r="C91" s="470"/>
      <c r="D91" s="470"/>
      <c r="E91" s="358"/>
      <c r="F91" s="358"/>
    </row>
    <row r="92" spans="1:6" ht="12.75">
      <c r="A92" s="329"/>
      <c r="B92" s="273" t="s">
        <v>456</v>
      </c>
      <c r="C92" s="470"/>
      <c r="D92" s="470"/>
      <c r="E92" s="358"/>
      <c r="F92" s="358"/>
    </row>
    <row r="93" spans="1:6" ht="12.75">
      <c r="A93" s="329"/>
      <c r="B93" s="273"/>
      <c r="C93" s="470"/>
      <c r="D93" s="470"/>
      <c r="E93" s="358"/>
      <c r="F93" s="358"/>
    </row>
    <row r="94" spans="1:6" ht="63.75">
      <c r="A94" s="329" t="s">
        <v>566</v>
      </c>
      <c r="B94" s="273" t="s">
        <v>457</v>
      </c>
      <c r="C94" s="470" t="s">
        <v>85</v>
      </c>
      <c r="D94" s="470">
        <v>1</v>
      </c>
      <c r="E94" s="358"/>
      <c r="F94" s="471">
        <f>D94*E94</f>
        <v>0</v>
      </c>
    </row>
    <row r="95" spans="1:6" ht="12.75">
      <c r="A95" s="329"/>
      <c r="B95" s="273"/>
      <c r="C95" s="470"/>
      <c r="D95" s="470"/>
      <c r="E95" s="358"/>
      <c r="F95" s="358"/>
    </row>
    <row r="96" spans="1:6" ht="25.5">
      <c r="A96" s="329" t="s">
        <v>567</v>
      </c>
      <c r="B96" s="273" t="s">
        <v>458</v>
      </c>
      <c r="C96" s="470" t="s">
        <v>85</v>
      </c>
      <c r="D96" s="470">
        <v>1</v>
      </c>
      <c r="E96" s="358"/>
      <c r="F96" s="471">
        <f>D96*E96</f>
        <v>0</v>
      </c>
    </row>
    <row r="97" spans="1:6" ht="12.75">
      <c r="A97" s="329"/>
      <c r="B97" s="273"/>
      <c r="C97" s="470"/>
      <c r="D97" s="470"/>
      <c r="E97" s="358"/>
      <c r="F97" s="358"/>
    </row>
    <row r="98" spans="1:6" ht="63.75">
      <c r="A98" s="329" t="s">
        <v>568</v>
      </c>
      <c r="B98" s="273" t="s">
        <v>459</v>
      </c>
      <c r="C98" s="470" t="s">
        <v>85</v>
      </c>
      <c r="D98" s="470">
        <v>1</v>
      </c>
      <c r="E98" s="358"/>
      <c r="F98" s="471">
        <f>D98*E98</f>
        <v>0</v>
      </c>
    </row>
    <row r="99" spans="1:6" ht="12.75">
      <c r="A99" s="329"/>
      <c r="B99" s="273"/>
      <c r="C99" s="470"/>
      <c r="D99" s="470"/>
      <c r="E99" s="358"/>
      <c r="F99" s="358"/>
    </row>
    <row r="100" spans="1:6" ht="51">
      <c r="A100" s="329" t="s">
        <v>569</v>
      </c>
      <c r="B100" s="273" t="s">
        <v>460</v>
      </c>
      <c r="C100" s="470" t="s">
        <v>85</v>
      </c>
      <c r="D100" s="470">
        <v>1</v>
      </c>
      <c r="E100" s="358"/>
      <c r="F100" s="471">
        <f>D100*E100</f>
        <v>0</v>
      </c>
    </row>
    <row r="101" spans="1:6" ht="12.75">
      <c r="A101" s="329"/>
      <c r="B101" s="273"/>
      <c r="C101" s="470"/>
      <c r="D101" s="470"/>
      <c r="E101" s="358"/>
      <c r="F101" s="358"/>
    </row>
    <row r="102" spans="1:6" ht="51">
      <c r="A102" s="329" t="s">
        <v>570</v>
      </c>
      <c r="B102" s="273" t="s">
        <v>461</v>
      </c>
      <c r="C102" s="470" t="s">
        <v>85</v>
      </c>
      <c r="D102" s="470">
        <v>1</v>
      </c>
      <c r="E102" s="358"/>
      <c r="F102" s="471">
        <f>D102*E102</f>
        <v>0</v>
      </c>
    </row>
    <row r="103" spans="1:6" ht="12.75">
      <c r="A103" s="329"/>
      <c r="B103" s="273"/>
      <c r="C103" s="470"/>
      <c r="D103" s="470"/>
      <c r="E103" s="358"/>
      <c r="F103" s="471"/>
    </row>
    <row r="104" spans="1:6" ht="51">
      <c r="A104" s="329" t="s">
        <v>571</v>
      </c>
      <c r="B104" s="273" t="s">
        <v>462</v>
      </c>
      <c r="C104" s="470" t="s">
        <v>85</v>
      </c>
      <c r="D104" s="470">
        <v>1</v>
      </c>
      <c r="E104" s="358"/>
      <c r="F104" s="471">
        <f>D104*E104</f>
        <v>0</v>
      </c>
    </row>
    <row r="105" spans="1:6" ht="12.75">
      <c r="A105" s="329"/>
      <c r="B105" s="273"/>
      <c r="C105" s="470"/>
      <c r="D105" s="470"/>
      <c r="E105" s="358"/>
      <c r="F105" s="358"/>
    </row>
    <row r="106" spans="1:6" ht="51">
      <c r="A106" s="329" t="s">
        <v>572</v>
      </c>
      <c r="B106" s="273" t="s">
        <v>463</v>
      </c>
      <c r="C106" s="470" t="s">
        <v>85</v>
      </c>
      <c r="D106" s="470">
        <v>1</v>
      </c>
      <c r="E106" s="358"/>
      <c r="F106" s="471">
        <f>D106*E106</f>
        <v>0</v>
      </c>
    </row>
    <row r="107" spans="1:6" ht="12" customHeight="1">
      <c r="A107" s="329"/>
      <c r="B107" s="273"/>
      <c r="C107" s="470"/>
      <c r="D107" s="470"/>
      <c r="E107" s="358"/>
      <c r="F107" s="358"/>
    </row>
    <row r="108" spans="1:6" ht="38.25">
      <c r="A108" s="329" t="s">
        <v>573</v>
      </c>
      <c r="B108" s="273" t="s">
        <v>464</v>
      </c>
      <c r="C108" s="470" t="s">
        <v>85</v>
      </c>
      <c r="D108" s="470">
        <v>1</v>
      </c>
      <c r="E108" s="358"/>
      <c r="F108" s="471">
        <f>D108*E108</f>
        <v>0</v>
      </c>
    </row>
    <row r="109" spans="1:6" ht="12.75">
      <c r="A109" s="473"/>
      <c r="B109" s="273"/>
      <c r="C109" s="470"/>
      <c r="D109" s="399"/>
      <c r="E109" s="358"/>
      <c r="F109" s="358"/>
    </row>
    <row r="110" spans="1:6" ht="39" customHeight="1">
      <c r="A110" s="329" t="s">
        <v>574</v>
      </c>
      <c r="B110" s="273" t="s">
        <v>465</v>
      </c>
      <c r="C110" s="470" t="s">
        <v>85</v>
      </c>
      <c r="D110" s="470">
        <v>1</v>
      </c>
      <c r="E110" s="358"/>
      <c r="F110" s="471">
        <f>D110*E110</f>
        <v>0</v>
      </c>
    </row>
    <row r="111" spans="1:6" ht="12.75">
      <c r="A111" s="329"/>
      <c r="B111" s="273"/>
      <c r="C111" s="470"/>
      <c r="D111" s="470"/>
      <c r="E111" s="358"/>
      <c r="F111" s="358"/>
    </row>
    <row r="112" spans="1:6" ht="38.25">
      <c r="A112" s="329" t="s">
        <v>575</v>
      </c>
      <c r="B112" s="273" t="s">
        <v>204</v>
      </c>
      <c r="C112" s="470" t="s">
        <v>85</v>
      </c>
      <c r="D112" s="470">
        <v>2</v>
      </c>
      <c r="E112" s="358"/>
      <c r="F112" s="471">
        <f>D112*E112</f>
        <v>0</v>
      </c>
    </row>
    <row r="113" spans="1:6" ht="12.75">
      <c r="A113" s="329"/>
      <c r="B113" s="273"/>
      <c r="C113" s="470"/>
      <c r="D113" s="470"/>
      <c r="E113" s="358"/>
      <c r="F113" s="358"/>
    </row>
    <row r="114" spans="1:6" ht="25.5">
      <c r="A114" s="329" t="s">
        <v>576</v>
      </c>
      <c r="B114" s="273" t="s">
        <v>205</v>
      </c>
      <c r="C114" s="470" t="s">
        <v>85</v>
      </c>
      <c r="D114" s="470">
        <v>2</v>
      </c>
      <c r="E114" s="358"/>
      <c r="F114" s="471">
        <f>D114*E114</f>
        <v>0</v>
      </c>
    </row>
    <row r="115" spans="1:6" ht="12.75">
      <c r="A115" s="329"/>
      <c r="B115" s="273"/>
      <c r="C115" s="470"/>
      <c r="D115" s="470"/>
      <c r="E115" s="358"/>
      <c r="F115" s="358"/>
    </row>
    <row r="116" spans="1:6" ht="25.5">
      <c r="A116" s="329" t="s">
        <v>577</v>
      </c>
      <c r="B116" s="273" t="s">
        <v>466</v>
      </c>
      <c r="C116" s="470" t="s">
        <v>85</v>
      </c>
      <c r="D116" s="470">
        <v>2</v>
      </c>
      <c r="E116" s="358"/>
      <c r="F116" s="471">
        <f>D116*E116</f>
        <v>0</v>
      </c>
    </row>
    <row r="117" spans="1:6" ht="12.75">
      <c r="A117" s="329"/>
      <c r="B117" s="273"/>
      <c r="C117" s="470"/>
      <c r="D117" s="470"/>
      <c r="E117" s="358"/>
      <c r="F117" s="471"/>
    </row>
    <row r="118" spans="1:6" ht="51">
      <c r="A118" s="329" t="s">
        <v>578</v>
      </c>
      <c r="B118" s="273" t="s">
        <v>483</v>
      </c>
      <c r="C118" s="470" t="s">
        <v>85</v>
      </c>
      <c r="D118" s="470">
        <v>1</v>
      </c>
      <c r="E118" s="358"/>
      <c r="F118" s="471">
        <f>D118*E118</f>
        <v>0</v>
      </c>
    </row>
    <row r="119" spans="1:6" ht="12.75">
      <c r="A119" s="329"/>
      <c r="B119" s="273"/>
      <c r="C119" s="470"/>
      <c r="D119" s="470"/>
      <c r="E119" s="358"/>
      <c r="F119" s="358"/>
    </row>
    <row r="120" spans="1:8" ht="38.25">
      <c r="A120" s="329" t="s">
        <v>579</v>
      </c>
      <c r="B120" s="273" t="s">
        <v>528</v>
      </c>
      <c r="C120" s="470" t="s">
        <v>85</v>
      </c>
      <c r="D120" s="470">
        <v>2</v>
      </c>
      <c r="E120" s="358"/>
      <c r="F120" s="471">
        <f>D120*E120</f>
        <v>0</v>
      </c>
      <c r="H120" s="125"/>
    </row>
    <row r="121" spans="1:6" ht="12.75">
      <c r="A121" s="329"/>
      <c r="B121" s="273"/>
      <c r="C121" s="470"/>
      <c r="D121" s="470"/>
      <c r="E121" s="358"/>
      <c r="F121" s="358"/>
    </row>
    <row r="122" spans="1:6" ht="38.25">
      <c r="A122" s="329" t="s">
        <v>580</v>
      </c>
      <c r="B122" s="273" t="s">
        <v>467</v>
      </c>
      <c r="C122" s="470" t="s">
        <v>85</v>
      </c>
      <c r="D122" s="470">
        <v>3</v>
      </c>
      <c r="E122" s="358"/>
      <c r="F122" s="471">
        <f>D122*E122</f>
        <v>0</v>
      </c>
    </row>
    <row r="123" spans="1:6" ht="12.75">
      <c r="A123" s="329"/>
      <c r="B123" s="273"/>
      <c r="C123" s="470"/>
      <c r="D123" s="470"/>
      <c r="E123" s="358"/>
      <c r="F123" s="358"/>
    </row>
    <row r="124" spans="1:6" ht="25.5">
      <c r="A124" s="329" t="s">
        <v>581</v>
      </c>
      <c r="B124" s="273" t="s">
        <v>206</v>
      </c>
      <c r="C124" s="470" t="s">
        <v>153</v>
      </c>
      <c r="D124" s="470">
        <v>5</v>
      </c>
      <c r="E124" s="358">
        <f>SUM(F14:F122)/100</f>
        <v>0</v>
      </c>
      <c r="F124" s="471">
        <f>D124*E124</f>
        <v>0</v>
      </c>
    </row>
    <row r="125" spans="1:6" ht="12.75">
      <c r="A125" s="329"/>
      <c r="B125" s="273"/>
      <c r="C125" s="470"/>
      <c r="D125" s="470"/>
      <c r="E125" s="358"/>
      <c r="F125" s="358"/>
    </row>
    <row r="126" spans="1:6" ht="25.5">
      <c r="A126" s="329" t="s">
        <v>582</v>
      </c>
      <c r="B126" s="273" t="s">
        <v>207</v>
      </c>
      <c r="C126" s="470" t="s">
        <v>67</v>
      </c>
      <c r="D126" s="470">
        <v>1</v>
      </c>
      <c r="E126" s="358"/>
      <c r="F126" s="358">
        <f>D126*E126</f>
        <v>0</v>
      </c>
    </row>
    <row r="127" spans="1:6" ht="12.75">
      <c r="A127" s="474"/>
      <c r="B127" s="475" t="s">
        <v>468</v>
      </c>
      <c r="C127" s="476"/>
      <c r="D127" s="476"/>
      <c r="E127" s="477"/>
      <c r="F127" s="478">
        <f>SUM(F10:F126)</f>
        <v>0</v>
      </c>
    </row>
    <row r="128" spans="1:6" ht="12.75">
      <c r="A128" s="293"/>
      <c r="B128" s="144"/>
      <c r="C128" s="479"/>
      <c r="D128" s="479"/>
      <c r="E128" s="480"/>
      <c r="F128" s="480"/>
    </row>
    <row r="129" spans="1:6" ht="12.75">
      <c r="A129" s="468" t="s">
        <v>522</v>
      </c>
      <c r="B129" s="481" t="s">
        <v>56</v>
      </c>
      <c r="C129" s="482"/>
      <c r="D129" s="482"/>
      <c r="E129" s="374"/>
      <c r="F129" s="374"/>
    </row>
    <row r="130" spans="1:6" ht="12.75">
      <c r="A130" s="329"/>
      <c r="B130" s="273"/>
      <c r="C130" s="470"/>
      <c r="D130" s="470"/>
      <c r="E130" s="358"/>
      <c r="F130" s="358"/>
    </row>
    <row r="131" spans="1:6" ht="167.25" customHeight="1">
      <c r="A131" s="329" t="s">
        <v>524</v>
      </c>
      <c r="B131" s="483" t="s">
        <v>469</v>
      </c>
      <c r="C131" s="470" t="s">
        <v>85</v>
      </c>
      <c r="D131" s="484">
        <v>1</v>
      </c>
      <c r="E131" s="358"/>
      <c r="F131" s="471">
        <f>D131*E131</f>
        <v>0</v>
      </c>
    </row>
    <row r="132" spans="1:6" ht="12.75">
      <c r="A132" s="329"/>
      <c r="B132" s="273"/>
      <c r="C132" s="470"/>
      <c r="D132" s="470"/>
      <c r="E132" s="358"/>
      <c r="F132" s="471"/>
    </row>
    <row r="133" spans="1:6" ht="51">
      <c r="A133" s="329" t="s">
        <v>525</v>
      </c>
      <c r="B133" s="273" t="s">
        <v>470</v>
      </c>
      <c r="C133" s="470" t="s">
        <v>155</v>
      </c>
      <c r="D133" s="470">
        <v>12</v>
      </c>
      <c r="E133" s="358"/>
      <c r="F133" s="471">
        <f>D133*E133</f>
        <v>0</v>
      </c>
    </row>
    <row r="134" spans="1:6" ht="12.75">
      <c r="A134" s="329"/>
      <c r="B134" s="273"/>
      <c r="C134" s="470"/>
      <c r="D134" s="470"/>
      <c r="E134" s="358"/>
      <c r="F134" s="358"/>
    </row>
    <row r="135" spans="1:6" ht="25.5">
      <c r="A135" s="329" t="s">
        <v>526</v>
      </c>
      <c r="B135" s="273" t="s">
        <v>206</v>
      </c>
      <c r="C135" s="470" t="s">
        <v>153</v>
      </c>
      <c r="D135" s="470">
        <v>5</v>
      </c>
      <c r="E135" s="358">
        <f>SUM(F132:F134)/100</f>
        <v>0</v>
      </c>
      <c r="F135" s="471">
        <f>D135*E135</f>
        <v>0</v>
      </c>
    </row>
    <row r="136" spans="1:6" ht="12.75">
      <c r="A136" s="329"/>
      <c r="B136" s="273"/>
      <c r="C136" s="470"/>
      <c r="D136" s="470"/>
      <c r="E136" s="358"/>
      <c r="F136" s="358"/>
    </row>
    <row r="137" spans="1:6" ht="25.5">
      <c r="A137" s="329" t="s">
        <v>527</v>
      </c>
      <c r="B137" s="273" t="s">
        <v>207</v>
      </c>
      <c r="C137" s="470" t="s">
        <v>67</v>
      </c>
      <c r="D137" s="470">
        <v>1</v>
      </c>
      <c r="E137" s="358"/>
      <c r="F137" s="471">
        <f>D137*E137</f>
        <v>0</v>
      </c>
    </row>
    <row r="138" spans="1:6" ht="12.75">
      <c r="A138" s="474"/>
      <c r="B138" s="475" t="s">
        <v>471</v>
      </c>
      <c r="C138" s="476"/>
      <c r="D138" s="476"/>
      <c r="E138" s="477"/>
      <c r="F138" s="478">
        <f>SUM(F131:F137)</f>
        <v>0</v>
      </c>
    </row>
    <row r="139" spans="1:6" ht="12.75">
      <c r="A139" s="293"/>
      <c r="B139" s="144"/>
      <c r="C139" s="479"/>
      <c r="D139" s="479"/>
      <c r="E139" s="480"/>
      <c r="F139" s="480"/>
    </row>
    <row r="140" spans="1:6" ht="12.75">
      <c r="A140" s="468" t="s">
        <v>513</v>
      </c>
      <c r="B140" s="481" t="s">
        <v>208</v>
      </c>
      <c r="C140" s="482"/>
      <c r="D140" s="482"/>
      <c r="E140" s="366"/>
      <c r="F140" s="366"/>
    </row>
    <row r="141" spans="1:6" ht="12.75">
      <c r="A141" s="329"/>
      <c r="B141" s="273"/>
      <c r="C141" s="470"/>
      <c r="D141" s="470"/>
      <c r="E141" s="354"/>
      <c r="F141" s="354"/>
    </row>
    <row r="142" spans="1:6" ht="12.75">
      <c r="A142" s="329"/>
      <c r="B142" s="273" t="s">
        <v>209</v>
      </c>
      <c r="C142" s="470"/>
      <c r="D142" s="470"/>
      <c r="E142" s="358"/>
      <c r="F142" s="358"/>
    </row>
    <row r="143" spans="1:6" ht="12.75">
      <c r="A143" s="329"/>
      <c r="B143" s="273"/>
      <c r="C143" s="470"/>
      <c r="D143" s="470"/>
      <c r="E143" s="354"/>
      <c r="F143" s="354"/>
    </row>
    <row r="144" spans="1:6" ht="51">
      <c r="A144" s="329" t="s">
        <v>514</v>
      </c>
      <c r="B144" s="273" t="s">
        <v>521</v>
      </c>
      <c r="C144" s="470" t="s">
        <v>85</v>
      </c>
      <c r="D144" s="470">
        <v>1</v>
      </c>
      <c r="E144" s="358"/>
      <c r="F144" s="471">
        <f>D144*E144</f>
        <v>0</v>
      </c>
    </row>
    <row r="145" spans="1:6" ht="12.75">
      <c r="A145" s="329"/>
      <c r="B145" s="273"/>
      <c r="C145" s="470"/>
      <c r="D145" s="470"/>
      <c r="E145" s="358"/>
      <c r="F145" s="358"/>
    </row>
    <row r="146" spans="1:6" ht="12.75">
      <c r="A146" s="329" t="s">
        <v>515</v>
      </c>
      <c r="B146" s="273" t="s">
        <v>472</v>
      </c>
      <c r="C146" s="470" t="s">
        <v>85</v>
      </c>
      <c r="D146" s="470">
        <v>3</v>
      </c>
      <c r="E146" s="358"/>
      <c r="F146" s="471">
        <f>D146*E146</f>
        <v>0</v>
      </c>
    </row>
    <row r="147" spans="1:6" ht="12.75">
      <c r="A147" s="329"/>
      <c r="B147" s="273"/>
      <c r="C147" s="470"/>
      <c r="D147" s="470"/>
      <c r="E147" s="358"/>
      <c r="F147" s="358"/>
    </row>
    <row r="148" spans="1:6" ht="51">
      <c r="A148" s="329" t="s">
        <v>516</v>
      </c>
      <c r="B148" s="273" t="s">
        <v>473</v>
      </c>
      <c r="C148" s="470" t="s">
        <v>155</v>
      </c>
      <c r="D148" s="470">
        <v>18</v>
      </c>
      <c r="E148" s="358"/>
      <c r="F148" s="471">
        <f>D148*E148</f>
        <v>0</v>
      </c>
    </row>
    <row r="149" spans="1:6" ht="12.75">
      <c r="A149" s="329"/>
      <c r="B149" s="273"/>
      <c r="C149" s="470"/>
      <c r="D149" s="470"/>
      <c r="E149" s="358"/>
      <c r="F149" s="358"/>
    </row>
    <row r="150" spans="1:6" ht="12.75">
      <c r="A150" s="473" t="s">
        <v>517</v>
      </c>
      <c r="B150" s="273" t="s">
        <v>210</v>
      </c>
      <c r="C150" s="470" t="s">
        <v>85</v>
      </c>
      <c r="D150" s="470">
        <v>4</v>
      </c>
      <c r="E150" s="358"/>
      <c r="F150" s="471">
        <f>D150*E150</f>
        <v>0</v>
      </c>
    </row>
    <row r="151" spans="1:6" ht="12.75">
      <c r="A151" s="473"/>
      <c r="B151" s="273"/>
      <c r="C151" s="470"/>
      <c r="D151" s="470"/>
      <c r="E151" s="358"/>
      <c r="F151" s="358"/>
    </row>
    <row r="152" spans="1:6" ht="12.75">
      <c r="A152" s="329" t="s">
        <v>518</v>
      </c>
      <c r="B152" s="273" t="s">
        <v>474</v>
      </c>
      <c r="C152" s="470" t="s">
        <v>85</v>
      </c>
      <c r="D152" s="470">
        <v>9</v>
      </c>
      <c r="E152" s="358"/>
      <c r="F152" s="471">
        <f>D152*E152</f>
        <v>0</v>
      </c>
    </row>
    <row r="153" spans="1:6" ht="12.75">
      <c r="A153" s="329"/>
      <c r="B153" s="273"/>
      <c r="C153" s="470"/>
      <c r="D153" s="470"/>
      <c r="E153" s="358"/>
      <c r="F153" s="358"/>
    </row>
    <row r="154" spans="1:6" ht="25.5">
      <c r="A154" s="329" t="s">
        <v>519</v>
      </c>
      <c r="B154" s="273" t="s">
        <v>475</v>
      </c>
      <c r="C154" s="470" t="s">
        <v>67</v>
      </c>
      <c r="D154" s="470">
        <v>1</v>
      </c>
      <c r="E154" s="358"/>
      <c r="F154" s="471">
        <f>D154*E154</f>
        <v>0</v>
      </c>
    </row>
    <row r="155" spans="1:6" ht="12.75">
      <c r="A155" s="329"/>
      <c r="B155" s="273"/>
      <c r="C155" s="470"/>
      <c r="D155" s="470"/>
      <c r="E155" s="358"/>
      <c r="F155" s="358"/>
    </row>
    <row r="156" spans="1:6" ht="25.5">
      <c r="A156" s="329" t="s">
        <v>520</v>
      </c>
      <c r="B156" s="273" t="s">
        <v>206</v>
      </c>
      <c r="C156" s="470" t="s">
        <v>153</v>
      </c>
      <c r="D156" s="470">
        <v>3</v>
      </c>
      <c r="E156" s="358">
        <f>SUM(F144:F152)/100</f>
        <v>0</v>
      </c>
      <c r="F156" s="471">
        <f>D156*E156</f>
        <v>0</v>
      </c>
    </row>
    <row r="157" spans="1:6" ht="12.75">
      <c r="A157" s="474"/>
      <c r="B157" s="475" t="s">
        <v>476</v>
      </c>
      <c r="C157" s="476"/>
      <c r="D157" s="476"/>
      <c r="E157" s="477"/>
      <c r="F157" s="478">
        <f>SUM(F144:F156)</f>
        <v>0</v>
      </c>
    </row>
    <row r="158" spans="1:6" ht="12.75">
      <c r="A158" s="329"/>
      <c r="B158" s="273"/>
      <c r="C158" s="470"/>
      <c r="D158" s="470"/>
      <c r="E158" s="354"/>
      <c r="F158" s="354"/>
    </row>
    <row r="159" spans="1:6" ht="12.75">
      <c r="A159" s="468" t="s">
        <v>502</v>
      </c>
      <c r="B159" s="485" t="s">
        <v>211</v>
      </c>
      <c r="C159" s="90"/>
      <c r="D159" s="90"/>
      <c r="E159" s="486"/>
      <c r="F159" s="486"/>
    </row>
    <row r="160" spans="1:6" ht="12.75">
      <c r="A160" s="329"/>
      <c r="B160" s="273"/>
      <c r="C160" s="470"/>
      <c r="D160" s="470"/>
      <c r="E160" s="487"/>
      <c r="F160" s="487"/>
    </row>
    <row r="161" spans="1:6" ht="38.25">
      <c r="A161" s="329" t="s">
        <v>503</v>
      </c>
      <c r="B161" s="273" t="s">
        <v>477</v>
      </c>
      <c r="C161" s="327" t="s">
        <v>67</v>
      </c>
      <c r="D161" s="327">
        <v>1</v>
      </c>
      <c r="E161" s="488"/>
      <c r="F161" s="489">
        <f>D161*E161</f>
        <v>0</v>
      </c>
    </row>
    <row r="162" spans="1:6" ht="12.75">
      <c r="A162" s="329"/>
      <c r="B162" s="273"/>
      <c r="C162" s="327"/>
      <c r="D162" s="327"/>
      <c r="E162" s="488"/>
      <c r="F162" s="488"/>
    </row>
    <row r="163" spans="1:6" ht="51">
      <c r="A163" s="329" t="s">
        <v>504</v>
      </c>
      <c r="B163" s="273" t="s">
        <v>430</v>
      </c>
      <c r="C163" s="327" t="s">
        <v>155</v>
      </c>
      <c r="D163" s="327">
        <v>12</v>
      </c>
      <c r="E163" s="331"/>
      <c r="F163" s="490">
        <f>D163*E163</f>
        <v>0</v>
      </c>
    </row>
    <row r="164" spans="1:6" ht="12.75">
      <c r="A164" s="329"/>
      <c r="B164" s="273"/>
      <c r="C164" s="327"/>
      <c r="D164" s="327"/>
      <c r="E164" s="331"/>
      <c r="F164" s="331"/>
    </row>
    <row r="165" spans="1:6" ht="12.75">
      <c r="A165" s="329" t="s">
        <v>505</v>
      </c>
      <c r="B165" s="273" t="s">
        <v>431</v>
      </c>
      <c r="C165" s="327" t="s">
        <v>155</v>
      </c>
      <c r="D165" s="327">
        <v>74</v>
      </c>
      <c r="E165" s="331"/>
      <c r="F165" s="490">
        <f>D165*E165</f>
        <v>0</v>
      </c>
    </row>
    <row r="166" spans="1:6" ht="12.75">
      <c r="A166" s="329"/>
      <c r="B166" s="273"/>
      <c r="C166" s="327"/>
      <c r="D166" s="327"/>
      <c r="E166" s="331"/>
      <c r="F166" s="331"/>
    </row>
    <row r="167" spans="1:6" ht="12.75">
      <c r="A167" s="329" t="s">
        <v>506</v>
      </c>
      <c r="B167" s="273" t="s">
        <v>478</v>
      </c>
      <c r="C167" s="327" t="s">
        <v>85</v>
      </c>
      <c r="D167" s="327">
        <v>2</v>
      </c>
      <c r="E167" s="331"/>
      <c r="F167" s="490">
        <f>D167*E167</f>
        <v>0</v>
      </c>
    </row>
    <row r="168" spans="1:6" ht="12.75">
      <c r="A168" s="329"/>
      <c r="B168" s="273"/>
      <c r="C168" s="327"/>
      <c r="D168" s="327"/>
      <c r="E168" s="331"/>
      <c r="F168" s="331"/>
    </row>
    <row r="169" spans="1:6" ht="12.75">
      <c r="A169" s="329" t="s">
        <v>507</v>
      </c>
      <c r="B169" s="273" t="s">
        <v>479</v>
      </c>
      <c r="C169" s="327" t="s">
        <v>85</v>
      </c>
      <c r="D169" s="327">
        <v>1</v>
      </c>
      <c r="E169" s="331"/>
      <c r="F169" s="331"/>
    </row>
    <row r="170" spans="1:6" ht="12.75">
      <c r="A170" s="329"/>
      <c r="B170" s="273"/>
      <c r="C170" s="327"/>
      <c r="D170" s="327"/>
      <c r="E170" s="331"/>
      <c r="F170" s="331"/>
    </row>
    <row r="171" spans="1:6" ht="25.5">
      <c r="A171" s="329" t="s">
        <v>508</v>
      </c>
      <c r="B171" s="273" t="s">
        <v>482</v>
      </c>
      <c r="C171" s="327" t="s">
        <v>155</v>
      </c>
      <c r="D171" s="327">
        <v>78</v>
      </c>
      <c r="E171" s="331"/>
      <c r="F171" s="490">
        <f>D171*E171</f>
        <v>0</v>
      </c>
    </row>
    <row r="172" spans="1:6" ht="12.75">
      <c r="A172" s="329"/>
      <c r="B172" s="273"/>
      <c r="C172" s="327"/>
      <c r="D172" s="327"/>
      <c r="E172" s="331"/>
      <c r="F172" s="331"/>
    </row>
    <row r="173" spans="1:6" ht="25.5">
      <c r="A173" s="329" t="s">
        <v>509</v>
      </c>
      <c r="B173" s="273" t="s">
        <v>433</v>
      </c>
      <c r="C173" s="327" t="s">
        <v>67</v>
      </c>
      <c r="D173" s="327">
        <v>1</v>
      </c>
      <c r="E173" s="331"/>
      <c r="F173" s="490">
        <f>D173*E173</f>
        <v>0</v>
      </c>
    </row>
    <row r="174" spans="1:6" ht="12.75">
      <c r="A174" s="329"/>
      <c r="B174" s="273"/>
      <c r="C174" s="327"/>
      <c r="D174" s="327"/>
      <c r="E174" s="331"/>
      <c r="F174" s="331"/>
    </row>
    <row r="175" spans="1:6" ht="51" customHeight="1">
      <c r="A175" s="329" t="s">
        <v>510</v>
      </c>
      <c r="B175" s="273" t="s">
        <v>195</v>
      </c>
      <c r="C175" s="327" t="s">
        <v>67</v>
      </c>
      <c r="D175" s="327">
        <v>1</v>
      </c>
      <c r="E175" s="331"/>
      <c r="F175" s="490">
        <f>D175*E175</f>
        <v>0</v>
      </c>
    </row>
    <row r="176" spans="1:6" ht="12.75">
      <c r="A176" s="329"/>
      <c r="B176" s="273"/>
      <c r="C176" s="327"/>
      <c r="D176" s="327"/>
      <c r="E176" s="331"/>
      <c r="F176" s="331"/>
    </row>
    <row r="177" spans="1:6" ht="25.5">
      <c r="A177" s="329" t="s">
        <v>511</v>
      </c>
      <c r="B177" s="273" t="s">
        <v>206</v>
      </c>
      <c r="C177" s="327" t="s">
        <v>153</v>
      </c>
      <c r="D177" s="327">
        <v>3</v>
      </c>
      <c r="E177" s="331">
        <f>SUM(F161:F175)/100</f>
        <v>0</v>
      </c>
      <c r="F177" s="490">
        <f>D177*E177</f>
        <v>0</v>
      </c>
    </row>
    <row r="178" spans="1:6" ht="12.75">
      <c r="A178" s="329"/>
      <c r="B178" s="273"/>
      <c r="C178" s="327"/>
      <c r="D178" s="327"/>
      <c r="E178" s="331"/>
      <c r="F178" s="331"/>
    </row>
    <row r="179" spans="1:6" ht="26.25" thickBot="1">
      <c r="A179" s="329" t="s">
        <v>512</v>
      </c>
      <c r="B179" s="273" t="s">
        <v>207</v>
      </c>
      <c r="C179" s="327" t="s">
        <v>67</v>
      </c>
      <c r="D179" s="327">
        <v>1</v>
      </c>
      <c r="E179" s="331"/>
      <c r="F179" s="490">
        <f>D179*E179</f>
        <v>0</v>
      </c>
    </row>
    <row r="180" spans="1:6" ht="13.5" thickTop="1">
      <c r="A180" s="474"/>
      <c r="B180" s="523" t="s">
        <v>480</v>
      </c>
      <c r="C180" s="524"/>
      <c r="D180" s="524"/>
      <c r="E180" s="477"/>
      <c r="F180" s="491">
        <f>SUM(F161:F179)</f>
        <v>0</v>
      </c>
    </row>
    <row r="181" spans="1:6" ht="12.75">
      <c r="A181" s="329"/>
      <c r="B181" s="273"/>
      <c r="C181" s="470"/>
      <c r="D181" s="470"/>
      <c r="E181" s="487"/>
      <c r="F181" s="487"/>
    </row>
    <row r="182" spans="1:6" ht="12.75">
      <c r="A182" s="468" t="s">
        <v>486</v>
      </c>
      <c r="B182" s="492" t="s">
        <v>213</v>
      </c>
      <c r="C182" s="470"/>
      <c r="D182" s="470"/>
      <c r="E182" s="487"/>
      <c r="F182" s="487"/>
    </row>
    <row r="183" spans="1:6" ht="12.75">
      <c r="A183" s="329"/>
      <c r="B183" s="273"/>
      <c r="C183" s="470"/>
      <c r="D183" s="470"/>
      <c r="E183" s="487"/>
      <c r="F183" s="487"/>
    </row>
    <row r="184" spans="1:6" ht="12.75">
      <c r="A184" s="329" t="s">
        <v>487</v>
      </c>
      <c r="B184" s="273" t="s">
        <v>500</v>
      </c>
      <c r="C184" s="327" t="s">
        <v>155</v>
      </c>
      <c r="D184" s="493">
        <v>74</v>
      </c>
      <c r="E184" s="331"/>
      <c r="F184" s="490">
        <f>D184*E184</f>
        <v>0</v>
      </c>
    </row>
    <row r="185" spans="1:6" ht="12.75">
      <c r="A185" s="329"/>
      <c r="B185" s="273"/>
      <c r="C185" s="327"/>
      <c r="D185" s="493"/>
      <c r="E185" s="331"/>
      <c r="F185" s="331"/>
    </row>
    <row r="186" spans="1:8" ht="51">
      <c r="A186" s="329" t="s">
        <v>488</v>
      </c>
      <c r="B186" s="273" t="s">
        <v>485</v>
      </c>
      <c r="C186" s="327" t="s">
        <v>76</v>
      </c>
      <c r="D186" s="493">
        <v>45</v>
      </c>
      <c r="E186" s="331"/>
      <c r="F186" s="490">
        <f>D186*E186</f>
        <v>0</v>
      </c>
      <c r="H186" s="125"/>
    </row>
    <row r="187" spans="1:6" ht="12.75">
      <c r="A187" s="329"/>
      <c r="B187" s="273"/>
      <c r="C187" s="327"/>
      <c r="D187" s="493"/>
      <c r="E187" s="331"/>
      <c r="F187" s="331"/>
    </row>
    <row r="188" spans="1:6" ht="12.75">
      <c r="A188" s="329" t="s">
        <v>489</v>
      </c>
      <c r="B188" s="273" t="s">
        <v>490</v>
      </c>
      <c r="C188" s="327" t="s">
        <v>73</v>
      </c>
      <c r="D188" s="493">
        <v>44</v>
      </c>
      <c r="E188" s="331"/>
      <c r="F188" s="490">
        <f>D188*E188</f>
        <v>0</v>
      </c>
    </row>
    <row r="189" spans="1:6" ht="12.75">
      <c r="A189" s="329"/>
      <c r="B189" s="273"/>
      <c r="C189" s="327"/>
      <c r="D189" s="493"/>
      <c r="E189" s="331"/>
      <c r="F189" s="331"/>
    </row>
    <row r="190" spans="1:8" ht="51">
      <c r="A190" s="329" t="s">
        <v>493</v>
      </c>
      <c r="B190" s="273" t="s">
        <v>492</v>
      </c>
      <c r="C190" s="327" t="s">
        <v>76</v>
      </c>
      <c r="D190" s="493">
        <v>14</v>
      </c>
      <c r="E190" s="331"/>
      <c r="F190" s="490">
        <f>D190*E190</f>
        <v>0</v>
      </c>
      <c r="H190" s="125"/>
    </row>
    <row r="191" spans="1:6" ht="12.75">
      <c r="A191" s="329"/>
      <c r="B191" s="273"/>
      <c r="C191" s="327"/>
      <c r="D191" s="493"/>
      <c r="E191" s="331"/>
      <c r="F191" s="331"/>
    </row>
    <row r="192" spans="1:6" ht="38.25">
      <c r="A192" s="329" t="s">
        <v>496</v>
      </c>
      <c r="B192" s="273" t="s">
        <v>491</v>
      </c>
      <c r="C192" s="327" t="s">
        <v>76</v>
      </c>
      <c r="D192" s="493">
        <v>29</v>
      </c>
      <c r="E192" s="331"/>
      <c r="F192" s="490">
        <f>D192*E192</f>
        <v>0</v>
      </c>
    </row>
    <row r="193" spans="1:6" ht="12.75">
      <c r="A193" s="329"/>
      <c r="B193" s="273"/>
      <c r="C193" s="327"/>
      <c r="D193" s="493"/>
      <c r="E193" s="331"/>
      <c r="F193" s="331"/>
    </row>
    <row r="194" spans="1:6" ht="25.5">
      <c r="A194" s="329" t="s">
        <v>495</v>
      </c>
      <c r="B194" s="273" t="s">
        <v>494</v>
      </c>
      <c r="C194" s="327" t="s">
        <v>155</v>
      </c>
      <c r="D194" s="493">
        <v>6</v>
      </c>
      <c r="E194" s="331"/>
      <c r="F194" s="490">
        <f>D194*E194</f>
        <v>0</v>
      </c>
    </row>
    <row r="195" spans="1:6" ht="12.75">
      <c r="A195" s="329"/>
      <c r="B195" s="273"/>
      <c r="C195" s="327"/>
      <c r="D195" s="493"/>
      <c r="E195" s="331"/>
      <c r="F195" s="331"/>
    </row>
    <row r="196" spans="1:6" ht="25.5">
      <c r="A196" s="329" t="s">
        <v>498</v>
      </c>
      <c r="B196" s="273" t="s">
        <v>497</v>
      </c>
      <c r="C196" s="327" t="s">
        <v>76</v>
      </c>
      <c r="D196" s="493">
        <v>1</v>
      </c>
      <c r="E196" s="331"/>
      <c r="F196" s="490">
        <f>D196*E196</f>
        <v>0</v>
      </c>
    </row>
    <row r="197" spans="1:6" ht="12.75">
      <c r="A197" s="329"/>
      <c r="B197" s="273"/>
      <c r="C197" s="327"/>
      <c r="D197" s="493"/>
      <c r="E197" s="331"/>
      <c r="F197" s="331"/>
    </row>
    <row r="198" spans="1:8" ht="128.25" thickBot="1">
      <c r="A198" s="329" t="s">
        <v>499</v>
      </c>
      <c r="B198" s="273" t="s">
        <v>484</v>
      </c>
      <c r="C198" s="327" t="s">
        <v>85</v>
      </c>
      <c r="D198" s="493">
        <v>1</v>
      </c>
      <c r="E198" s="331"/>
      <c r="F198" s="490">
        <f>D198*E198</f>
        <v>0</v>
      </c>
      <c r="H198" s="125"/>
    </row>
    <row r="199" spans="1:6" ht="14.25" thickBot="1" thickTop="1">
      <c r="A199" s="474"/>
      <c r="B199" s="525" t="s">
        <v>501</v>
      </c>
      <c r="C199" s="526"/>
      <c r="D199" s="494"/>
      <c r="E199" s="495"/>
      <c r="F199" s="491">
        <f>SUM(F184:F198)</f>
        <v>0</v>
      </c>
    </row>
    <row r="200" spans="1:6" ht="13.5" thickTop="1">
      <c r="A200" s="274"/>
      <c r="B200" s="275" t="s">
        <v>214</v>
      </c>
      <c r="C200" s="275"/>
      <c r="D200" s="275"/>
      <c r="E200" s="276"/>
      <c r="F200" s="277"/>
    </row>
    <row r="201" spans="1:6" ht="12.75">
      <c r="A201" s="278">
        <v>1</v>
      </c>
      <c r="B201" s="279" t="s">
        <v>54</v>
      </c>
      <c r="C201" s="280"/>
      <c r="D201" s="281"/>
      <c r="E201" s="282">
        <f>F127</f>
        <v>0</v>
      </c>
      <c r="F201" s="283" t="s">
        <v>144</v>
      </c>
    </row>
    <row r="202" spans="1:6" ht="12.75">
      <c r="A202" s="284">
        <v>2</v>
      </c>
      <c r="B202" s="279" t="s">
        <v>56</v>
      </c>
      <c r="C202" s="280"/>
      <c r="D202" s="281"/>
      <c r="E202" s="282">
        <f>F138</f>
        <v>0</v>
      </c>
      <c r="F202" s="283" t="s">
        <v>144</v>
      </c>
    </row>
    <row r="203" spans="1:6" ht="12.75">
      <c r="A203" s="278">
        <v>3</v>
      </c>
      <c r="B203" s="279" t="s">
        <v>208</v>
      </c>
      <c r="C203" s="280"/>
      <c r="D203" s="281"/>
      <c r="E203" s="282">
        <f>F157</f>
        <v>0</v>
      </c>
      <c r="F203" s="283" t="s">
        <v>144</v>
      </c>
    </row>
    <row r="204" spans="1:6" ht="12.75">
      <c r="A204" s="284">
        <v>4</v>
      </c>
      <c r="B204" s="279" t="s">
        <v>212</v>
      </c>
      <c r="C204" s="280"/>
      <c r="D204" s="281"/>
      <c r="E204" s="282">
        <f>F180</f>
        <v>0</v>
      </c>
      <c r="F204" s="283" t="s">
        <v>144</v>
      </c>
    </row>
    <row r="205" spans="1:6" ht="13.5" thickBot="1">
      <c r="A205" s="285">
        <v>5</v>
      </c>
      <c r="B205" s="286" t="s">
        <v>213</v>
      </c>
      <c r="C205" s="287"/>
      <c r="D205" s="288"/>
      <c r="E205" s="289">
        <f>F199</f>
        <v>0</v>
      </c>
      <c r="F205" s="290" t="s">
        <v>144</v>
      </c>
    </row>
    <row r="206" spans="1:6" ht="14.25" thickBot="1" thickTop="1">
      <c r="A206" s="291"/>
      <c r="B206" s="499" t="s">
        <v>225</v>
      </c>
      <c r="C206" s="292"/>
      <c r="D206" s="496"/>
      <c r="E206" s="497">
        <f>SUM(E201:E205)</f>
        <v>0</v>
      </c>
      <c r="F206" s="498" t="s">
        <v>144</v>
      </c>
    </row>
    <row r="207" ht="13.5" thickTop="1"/>
  </sheetData>
  <sheetProtection selectLockedCells="1" selectUnlockedCells="1"/>
  <mergeCells count="6">
    <mergeCell ref="B1:F1"/>
    <mergeCell ref="A4:B4"/>
    <mergeCell ref="C4:F4"/>
    <mergeCell ref="B180:D180"/>
    <mergeCell ref="B199:C199"/>
    <mergeCell ref="B6:F6"/>
  </mergeCells>
  <printOptions/>
  <pageMargins left="0.7" right="0.7" top="0.75" bottom="0.75" header="0.3" footer="0.3"/>
  <pageSetup horizontalDpi="300" verticalDpi="300" orientation="portrait" paperSize="9" r:id="rId1"/>
  <rowBreaks count="1" manualBreakCount="1">
    <brk id="199" max="255" man="1"/>
  </rowBreaks>
</worksheet>
</file>

<file path=xl/worksheets/sheet2.xml><?xml version="1.0" encoding="utf-8"?>
<worksheet xmlns="http://schemas.openxmlformats.org/spreadsheetml/2006/main" xmlns:r="http://schemas.openxmlformats.org/officeDocument/2006/relationships">
  <sheetPr>
    <tabColor indexed="43"/>
  </sheetPr>
  <dimension ref="A2:F19"/>
  <sheetViews>
    <sheetView view="pageBreakPreview" zoomScaleSheetLayoutView="100" zoomScalePageLayoutView="0" workbookViewId="0" topLeftCell="A7">
      <selection activeCell="E7" sqref="E7:E17"/>
    </sheetView>
  </sheetViews>
  <sheetFormatPr defaultColWidth="9.00390625" defaultRowHeight="12.75"/>
  <cols>
    <col min="1" max="1" width="5.75390625" style="34" customWidth="1"/>
    <col min="2" max="2" width="45.75390625" style="35" customWidth="1"/>
    <col min="3" max="3" width="5.75390625" style="36" customWidth="1"/>
    <col min="4" max="4" width="8.75390625" style="36" customWidth="1"/>
    <col min="5" max="5" width="10.75390625" style="37" customWidth="1"/>
    <col min="6" max="6" width="11.75390625" style="34" customWidth="1"/>
    <col min="7" max="16384" width="9.125" style="5" customWidth="1"/>
  </cols>
  <sheetData>
    <row r="2" spans="1:6" ht="12.75" customHeight="1">
      <c r="A2" s="502" t="s">
        <v>0</v>
      </c>
      <c r="B2" s="502"/>
      <c r="C2" s="503" t="s">
        <v>216</v>
      </c>
      <c r="D2" s="503"/>
      <c r="E2" s="503"/>
      <c r="F2" s="503"/>
    </row>
    <row r="3" spans="1:6" ht="12.75">
      <c r="A3" s="6" t="s">
        <v>61</v>
      </c>
      <c r="B3" s="7" t="s">
        <v>62</v>
      </c>
      <c r="C3" s="8" t="s">
        <v>143</v>
      </c>
      <c r="D3" s="9" t="s">
        <v>63</v>
      </c>
      <c r="E3" s="10" t="s">
        <v>226</v>
      </c>
      <c r="F3" s="11" t="s">
        <v>227</v>
      </c>
    </row>
    <row r="4" spans="1:6" ht="12.75">
      <c r="A4" s="12"/>
      <c r="B4" s="13"/>
      <c r="C4" s="14"/>
      <c r="D4" s="15"/>
      <c r="E4" s="16"/>
      <c r="F4" s="17"/>
    </row>
    <row r="5" spans="1:6" ht="12.75">
      <c r="A5" s="99" t="s">
        <v>64</v>
      </c>
      <c r="B5" s="100" t="s">
        <v>65</v>
      </c>
      <c r="C5" s="101"/>
      <c r="D5" s="3"/>
      <c r="E5" s="4"/>
      <c r="F5" s="1"/>
    </row>
    <row r="6" spans="1:6" ht="12.75">
      <c r="A6" s="99"/>
      <c r="B6" s="102"/>
      <c r="C6" s="101"/>
      <c r="D6" s="3"/>
      <c r="E6" s="4"/>
      <c r="F6" s="1"/>
    </row>
    <row r="7" spans="1:6" ht="25.5">
      <c r="A7" s="293" t="s">
        <v>66</v>
      </c>
      <c r="B7" s="294" t="s">
        <v>811</v>
      </c>
      <c r="C7" s="295" t="s">
        <v>67</v>
      </c>
      <c r="D7" s="296">
        <v>1</v>
      </c>
      <c r="E7" s="297"/>
      <c r="F7" s="297">
        <f aca="true" t="shared" si="0" ref="F7:F17">E7*D7</f>
        <v>0</v>
      </c>
    </row>
    <row r="8" spans="1:6" ht="12.75">
      <c r="A8" s="293"/>
      <c r="B8" s="294"/>
      <c r="C8" s="295"/>
      <c r="D8" s="296"/>
      <c r="E8" s="297"/>
      <c r="F8" s="297"/>
    </row>
    <row r="9" spans="1:6" ht="127.5">
      <c r="A9" s="293" t="s">
        <v>68</v>
      </c>
      <c r="B9" s="294" t="s">
        <v>812</v>
      </c>
      <c r="C9" s="295" t="s">
        <v>67</v>
      </c>
      <c r="D9" s="296">
        <v>1</v>
      </c>
      <c r="E9" s="297"/>
      <c r="F9" s="297">
        <f t="shared" si="0"/>
        <v>0</v>
      </c>
    </row>
    <row r="10" spans="1:6" ht="12.75">
      <c r="A10" s="293"/>
      <c r="B10" s="294"/>
      <c r="C10" s="295"/>
      <c r="D10" s="296"/>
      <c r="E10" s="297"/>
      <c r="F10" s="297"/>
    </row>
    <row r="11" spans="1:6" ht="25.5">
      <c r="A11" s="293" t="s">
        <v>69</v>
      </c>
      <c r="B11" s="294" t="s">
        <v>813</v>
      </c>
      <c r="C11" s="295" t="s">
        <v>67</v>
      </c>
      <c r="D11" s="296">
        <v>1</v>
      </c>
      <c r="E11" s="297"/>
      <c r="F11" s="297">
        <f t="shared" si="0"/>
        <v>0</v>
      </c>
    </row>
    <row r="12" spans="1:6" ht="12.75">
      <c r="A12" s="293"/>
      <c r="B12" s="294"/>
      <c r="C12" s="295"/>
      <c r="D12" s="296"/>
      <c r="E12" s="297"/>
      <c r="F12" s="297"/>
    </row>
    <row r="13" spans="1:6" ht="178.5">
      <c r="A13" s="293" t="s">
        <v>70</v>
      </c>
      <c r="B13" s="294" t="s">
        <v>814</v>
      </c>
      <c r="C13" s="295" t="s">
        <v>67</v>
      </c>
      <c r="D13" s="296">
        <v>1</v>
      </c>
      <c r="E13" s="297"/>
      <c r="F13" s="297">
        <f t="shared" si="0"/>
        <v>0</v>
      </c>
    </row>
    <row r="14" spans="1:6" ht="12.75">
      <c r="A14" s="293"/>
      <c r="B14" s="294"/>
      <c r="C14" s="295"/>
      <c r="D14" s="296"/>
      <c r="E14" s="297"/>
      <c r="F14" s="297"/>
    </row>
    <row r="15" spans="1:6" ht="51">
      <c r="A15" s="293" t="s">
        <v>71</v>
      </c>
      <c r="B15" s="294" t="s">
        <v>815</v>
      </c>
      <c r="C15" s="295" t="s">
        <v>67</v>
      </c>
      <c r="D15" s="296">
        <v>1</v>
      </c>
      <c r="E15" s="297"/>
      <c r="F15" s="297">
        <f t="shared" si="0"/>
        <v>0</v>
      </c>
    </row>
    <row r="16" spans="1:6" ht="12.75">
      <c r="A16" s="293"/>
      <c r="B16" s="294"/>
      <c r="C16" s="295"/>
      <c r="D16" s="296"/>
      <c r="E16" s="297"/>
      <c r="F16" s="297"/>
    </row>
    <row r="17" spans="1:6" ht="25.5">
      <c r="A17" s="293" t="s">
        <v>72</v>
      </c>
      <c r="B17" s="294" t="s">
        <v>228</v>
      </c>
      <c r="C17" s="295" t="s">
        <v>73</v>
      </c>
      <c r="D17" s="296">
        <v>90</v>
      </c>
      <c r="E17" s="297"/>
      <c r="F17" s="297">
        <f t="shared" si="0"/>
        <v>0</v>
      </c>
    </row>
    <row r="18" spans="1:6" ht="12.75">
      <c r="A18" s="104"/>
      <c r="B18" s="105" t="str">
        <f>B5</f>
        <v>PRIPRAVLJALNA IN RUŠITVENA DELA </v>
      </c>
      <c r="C18" s="106"/>
      <c r="D18" s="106"/>
      <c r="E18" s="107" t="s">
        <v>74</v>
      </c>
      <c r="F18" s="108">
        <f>SUM(F7:F17)</f>
        <v>0</v>
      </c>
    </row>
    <row r="19" spans="1:6" ht="12.75">
      <c r="A19" s="1"/>
      <c r="B19" s="2"/>
      <c r="C19" s="3"/>
      <c r="D19" s="3"/>
      <c r="E19" s="4"/>
      <c r="F19" s="1"/>
    </row>
  </sheetData>
  <sheetProtection selectLockedCells="1" selectUnlockedCells="1"/>
  <mergeCells count="2">
    <mergeCell ref="A2:B2"/>
    <mergeCell ref="C2:F2"/>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43"/>
  </sheetPr>
  <dimension ref="A2:F19"/>
  <sheetViews>
    <sheetView view="pageBreakPreview" zoomScaleSheetLayoutView="100" zoomScalePageLayoutView="0" workbookViewId="0" topLeftCell="A1">
      <selection activeCell="E7" sqref="E7:E17"/>
    </sheetView>
  </sheetViews>
  <sheetFormatPr defaultColWidth="9.00390625" defaultRowHeight="12.75"/>
  <cols>
    <col min="1" max="1" width="5.75390625" style="34" customWidth="1"/>
    <col min="2" max="2" width="45.75390625" style="35" customWidth="1"/>
    <col min="3" max="3" width="5.75390625" style="36" customWidth="1"/>
    <col min="4" max="4" width="8.75390625" style="74" customWidth="1"/>
    <col min="5" max="5" width="10.75390625" style="37" customWidth="1"/>
    <col min="6" max="6" width="11.75390625" style="37" customWidth="1"/>
    <col min="7" max="16384" width="9.125" style="5" customWidth="1"/>
  </cols>
  <sheetData>
    <row r="2" spans="1:6" ht="12.75" customHeight="1">
      <c r="A2" s="502" t="s">
        <v>0</v>
      </c>
      <c r="B2" s="502"/>
      <c r="C2" s="503" t="s">
        <v>216</v>
      </c>
      <c r="D2" s="503"/>
      <c r="E2" s="503"/>
      <c r="F2" s="503"/>
    </row>
    <row r="3" spans="1:6" ht="12.75">
      <c r="A3" s="6" t="s">
        <v>61</v>
      </c>
      <c r="B3" s="7" t="s">
        <v>62</v>
      </c>
      <c r="C3" s="8" t="s">
        <v>143</v>
      </c>
      <c r="D3" s="9" t="s">
        <v>63</v>
      </c>
      <c r="E3" s="10" t="s">
        <v>226</v>
      </c>
      <c r="F3" s="11" t="s">
        <v>227</v>
      </c>
    </row>
    <row r="4" spans="1:6" ht="10.5" customHeight="1">
      <c r="A4" s="12"/>
      <c r="B4" s="13"/>
      <c r="C4" s="14"/>
      <c r="D4" s="15"/>
      <c r="E4" s="16"/>
      <c r="F4" s="16"/>
    </row>
    <row r="5" spans="1:6" ht="12.75">
      <c r="A5" s="99" t="s">
        <v>75</v>
      </c>
      <c r="B5" s="100" t="s">
        <v>5</v>
      </c>
      <c r="C5" s="101"/>
      <c r="D5" s="101"/>
      <c r="E5" s="4"/>
      <c r="F5" s="4"/>
    </row>
    <row r="6" spans="1:6" ht="12.75">
      <c r="A6" s="99"/>
      <c r="B6" s="109"/>
      <c r="C6" s="21"/>
      <c r="D6" s="21"/>
      <c r="E6" s="110"/>
      <c r="F6" s="110"/>
    </row>
    <row r="7" spans="1:6" ht="51">
      <c r="A7" s="293" t="s">
        <v>298</v>
      </c>
      <c r="B7" s="119" t="s">
        <v>229</v>
      </c>
      <c r="C7" s="298" t="s">
        <v>76</v>
      </c>
      <c r="D7" s="298">
        <v>88</v>
      </c>
      <c r="E7" s="299"/>
      <c r="F7" s="299">
        <f aca="true" t="shared" si="0" ref="F7:F17">D7*E7</f>
        <v>0</v>
      </c>
    </row>
    <row r="8" spans="1:6" ht="12.75">
      <c r="A8" s="293"/>
      <c r="B8" s="300"/>
      <c r="C8" s="298"/>
      <c r="D8" s="298"/>
      <c r="E8" s="299"/>
      <c r="F8" s="299"/>
    </row>
    <row r="9" spans="1:6" ht="38.25">
      <c r="A9" s="293" t="s">
        <v>299</v>
      </c>
      <c r="B9" s="119" t="s">
        <v>816</v>
      </c>
      <c r="C9" s="298" t="s">
        <v>76</v>
      </c>
      <c r="D9" s="298">
        <v>31</v>
      </c>
      <c r="E9" s="299"/>
      <c r="F9" s="299">
        <f t="shared" si="0"/>
        <v>0</v>
      </c>
    </row>
    <row r="10" spans="1:6" ht="12.75">
      <c r="A10" s="293"/>
      <c r="B10" s="300"/>
      <c r="C10" s="298"/>
      <c r="D10" s="298"/>
      <c r="E10" s="299"/>
      <c r="F10" s="299"/>
    </row>
    <row r="11" spans="1:6" ht="25.5">
      <c r="A11" s="293" t="s">
        <v>300</v>
      </c>
      <c r="B11" s="119" t="s">
        <v>817</v>
      </c>
      <c r="C11" s="298" t="s">
        <v>73</v>
      </c>
      <c r="D11" s="298">
        <v>182</v>
      </c>
      <c r="E11" s="299"/>
      <c r="F11" s="299">
        <f t="shared" si="0"/>
        <v>0</v>
      </c>
    </row>
    <row r="12" spans="1:6" ht="12.75">
      <c r="A12" s="293"/>
      <c r="B12" s="300"/>
      <c r="C12" s="298"/>
      <c r="D12" s="298"/>
      <c r="E12" s="299"/>
      <c r="F12" s="299"/>
    </row>
    <row r="13" spans="1:6" ht="51">
      <c r="A13" s="293" t="s">
        <v>301</v>
      </c>
      <c r="B13" s="301" t="s">
        <v>818</v>
      </c>
      <c r="C13" s="298" t="s">
        <v>76</v>
      </c>
      <c r="D13" s="302">
        <v>70</v>
      </c>
      <c r="E13" s="118"/>
      <c r="F13" s="118">
        <f t="shared" si="0"/>
        <v>0</v>
      </c>
    </row>
    <row r="14" spans="1:6" ht="12.75">
      <c r="A14" s="293"/>
      <c r="B14" s="303"/>
      <c r="C14" s="298"/>
      <c r="D14" s="302"/>
      <c r="E14" s="118"/>
      <c r="F14" s="118"/>
    </row>
    <row r="15" spans="1:6" ht="63.75">
      <c r="A15" s="293" t="s">
        <v>302</v>
      </c>
      <c r="B15" s="119" t="s">
        <v>230</v>
      </c>
      <c r="C15" s="298" t="s">
        <v>76</v>
      </c>
      <c r="D15" s="302">
        <v>31</v>
      </c>
      <c r="E15" s="118"/>
      <c r="F15" s="118">
        <f t="shared" si="0"/>
        <v>0</v>
      </c>
    </row>
    <row r="16" spans="1:6" ht="12.75">
      <c r="A16" s="293"/>
      <c r="B16" s="300"/>
      <c r="C16" s="298"/>
      <c r="D16" s="302"/>
      <c r="E16" s="118"/>
      <c r="F16" s="118"/>
    </row>
    <row r="17" spans="1:6" ht="102">
      <c r="A17" s="293" t="s">
        <v>303</v>
      </c>
      <c r="B17" s="119" t="s">
        <v>819</v>
      </c>
      <c r="C17" s="298" t="s">
        <v>77</v>
      </c>
      <c r="D17" s="302">
        <v>37.1</v>
      </c>
      <c r="E17" s="118"/>
      <c r="F17" s="118">
        <f t="shared" si="0"/>
        <v>0</v>
      </c>
    </row>
    <row r="18" spans="1:6" ht="14.25" customHeight="1">
      <c r="A18" s="104"/>
      <c r="B18" s="105" t="s">
        <v>5</v>
      </c>
      <c r="C18" s="106"/>
      <c r="D18" s="111"/>
      <c r="E18" s="107" t="s">
        <v>74</v>
      </c>
      <c r="F18" s="112">
        <f>SUM(F7:F17)</f>
        <v>0</v>
      </c>
    </row>
    <row r="19" spans="1:6" ht="14.25" customHeight="1">
      <c r="A19" s="103"/>
      <c r="B19" s="113"/>
      <c r="C19" s="76"/>
      <c r="D19" s="114"/>
      <c r="E19" s="115"/>
      <c r="F19" s="115"/>
    </row>
  </sheetData>
  <sheetProtection selectLockedCells="1" selectUnlockedCells="1"/>
  <mergeCells count="2">
    <mergeCell ref="A2:B2"/>
    <mergeCell ref="C2:F2"/>
  </mergeCells>
  <printOptions/>
  <pageMargins left="0.7" right="0.7" top="0.75" bottom="0.75" header="0.3" footer="0.3"/>
  <pageSetup horizontalDpi="300" verticalDpi="300" orientation="portrait" paperSize="9" r:id="rId1"/>
  <rowBreaks count="1" manualBreakCount="1">
    <brk id="20" max="255" man="1"/>
  </rowBreaks>
</worksheet>
</file>

<file path=xl/worksheets/sheet4.xml><?xml version="1.0" encoding="utf-8"?>
<worksheet xmlns="http://schemas.openxmlformats.org/spreadsheetml/2006/main" xmlns:r="http://schemas.openxmlformats.org/officeDocument/2006/relationships">
  <sheetPr>
    <tabColor indexed="43"/>
  </sheetPr>
  <dimension ref="A1:F39"/>
  <sheetViews>
    <sheetView view="pageBreakPreview" zoomScaleSheetLayoutView="100" zoomScalePageLayoutView="0" workbookViewId="0" topLeftCell="A19">
      <selection activeCell="E9" sqref="E9:E37"/>
    </sheetView>
  </sheetViews>
  <sheetFormatPr defaultColWidth="9.00390625" defaultRowHeight="12.75"/>
  <cols>
    <col min="1" max="1" width="5.75390625" style="34" customWidth="1"/>
    <col min="2" max="2" width="45.75390625" style="35" customWidth="1"/>
    <col min="3" max="3" width="5.75390625" style="36" customWidth="1"/>
    <col min="4" max="4" width="8.75390625" style="36" customWidth="1"/>
    <col min="5" max="5" width="10.75390625" style="37" customWidth="1"/>
    <col min="6" max="6" width="11.75390625" style="37" customWidth="1"/>
    <col min="7" max="16384" width="9.125" style="5" customWidth="1"/>
  </cols>
  <sheetData>
    <row r="1" spans="1:6" ht="12.75">
      <c r="A1" s="1"/>
      <c r="B1" s="2"/>
      <c r="C1" s="3"/>
      <c r="D1" s="3"/>
      <c r="E1" s="4"/>
      <c r="F1" s="4"/>
    </row>
    <row r="2" spans="1:6" ht="12.75" customHeight="1">
      <c r="A2" s="502" t="s">
        <v>0</v>
      </c>
      <c r="B2" s="502"/>
      <c r="C2" s="503" t="s">
        <v>216</v>
      </c>
      <c r="D2" s="503"/>
      <c r="E2" s="503"/>
      <c r="F2" s="503"/>
    </row>
    <row r="3" spans="1:6" ht="12.75">
      <c r="A3" s="6" t="s">
        <v>61</v>
      </c>
      <c r="B3" s="7" t="s">
        <v>62</v>
      </c>
      <c r="C3" s="8" t="s">
        <v>143</v>
      </c>
      <c r="D3" s="9" t="s">
        <v>63</v>
      </c>
      <c r="E3" s="10" t="s">
        <v>226</v>
      </c>
      <c r="F3" s="11" t="s">
        <v>227</v>
      </c>
    </row>
    <row r="4" spans="1:6" ht="12.75">
      <c r="A4" s="12"/>
      <c r="B4" s="13"/>
      <c r="C4" s="14"/>
      <c r="D4" s="15"/>
      <c r="E4" s="16"/>
      <c r="F4" s="16"/>
    </row>
    <row r="5" spans="1:6" ht="12.75">
      <c r="A5" s="99" t="s">
        <v>78</v>
      </c>
      <c r="B5" s="100" t="s">
        <v>7</v>
      </c>
      <c r="C5" s="101"/>
      <c r="D5" s="3"/>
      <c r="E5" s="4"/>
      <c r="F5" s="4"/>
    </row>
    <row r="6" spans="1:6" ht="12.75">
      <c r="A6" s="99"/>
      <c r="B6" s="116"/>
      <c r="C6" s="101"/>
      <c r="D6" s="3"/>
      <c r="E6" s="4"/>
      <c r="F6" s="4"/>
    </row>
    <row r="7" spans="1:6" s="117" customFormat="1" ht="25.5" customHeight="1">
      <c r="A7" s="304"/>
      <c r="B7" s="504" t="s">
        <v>820</v>
      </c>
      <c r="C7" s="505"/>
      <c r="D7" s="505"/>
      <c r="E7" s="505"/>
      <c r="F7" s="505"/>
    </row>
    <row r="8" spans="1:6" ht="12.75">
      <c r="A8" s="293"/>
      <c r="B8" s="119"/>
      <c r="C8" s="298"/>
      <c r="D8" s="302"/>
      <c r="E8" s="305"/>
      <c r="F8" s="305"/>
    </row>
    <row r="9" spans="1:6" ht="38.25">
      <c r="A9" s="293" t="s">
        <v>79</v>
      </c>
      <c r="B9" s="119" t="s">
        <v>821</v>
      </c>
      <c r="C9" s="298" t="s">
        <v>76</v>
      </c>
      <c r="D9" s="302">
        <v>11</v>
      </c>
      <c r="E9" s="118"/>
      <c r="F9" s="118">
        <f aca="true" t="shared" si="0" ref="F9:F37">D9*E9</f>
        <v>0</v>
      </c>
    </row>
    <row r="10" spans="1:6" ht="12.75">
      <c r="A10" s="293"/>
      <c r="B10" s="119"/>
      <c r="C10" s="298"/>
      <c r="D10" s="302"/>
      <c r="E10" s="118"/>
      <c r="F10" s="118"/>
    </row>
    <row r="11" spans="1:6" ht="38.25">
      <c r="A11" s="293" t="s">
        <v>80</v>
      </c>
      <c r="B11" s="119" t="s">
        <v>822</v>
      </c>
      <c r="C11" s="298" t="s">
        <v>76</v>
      </c>
      <c r="D11" s="302">
        <v>12</v>
      </c>
      <c r="E11" s="118"/>
      <c r="F11" s="118">
        <f t="shared" si="0"/>
        <v>0</v>
      </c>
    </row>
    <row r="12" spans="1:6" ht="12.75">
      <c r="A12" s="293"/>
      <c r="B12" s="300"/>
      <c r="C12" s="298"/>
      <c r="D12" s="302"/>
      <c r="E12" s="118"/>
      <c r="F12" s="118"/>
    </row>
    <row r="13" spans="1:6" ht="38.25">
      <c r="A13" s="293" t="s">
        <v>316</v>
      </c>
      <c r="B13" s="119" t="s">
        <v>823</v>
      </c>
      <c r="C13" s="298" t="s">
        <v>76</v>
      </c>
      <c r="D13" s="302">
        <v>3.25</v>
      </c>
      <c r="E13" s="118"/>
      <c r="F13" s="118">
        <f t="shared" si="0"/>
        <v>0</v>
      </c>
    </row>
    <row r="14" spans="1:6" ht="12.75">
      <c r="A14" s="293"/>
      <c r="B14" s="300"/>
      <c r="C14" s="298"/>
      <c r="D14" s="302"/>
      <c r="E14" s="118"/>
      <c r="F14" s="118"/>
    </row>
    <row r="15" spans="1:6" ht="38.25">
      <c r="A15" s="293" t="s">
        <v>317</v>
      </c>
      <c r="B15" s="119" t="s">
        <v>824</v>
      </c>
      <c r="C15" s="298" t="s">
        <v>76</v>
      </c>
      <c r="D15" s="302">
        <v>1.15</v>
      </c>
      <c r="E15" s="118"/>
      <c r="F15" s="118">
        <f t="shared" si="0"/>
        <v>0</v>
      </c>
    </row>
    <row r="16" spans="1:6" ht="12.75">
      <c r="A16" s="293"/>
      <c r="B16" s="300"/>
      <c r="C16" s="298"/>
      <c r="D16" s="302"/>
      <c r="E16" s="118"/>
      <c r="F16" s="118"/>
    </row>
    <row r="17" spans="1:6" ht="38.25">
      <c r="A17" s="293" t="s">
        <v>318</v>
      </c>
      <c r="B17" s="119" t="s">
        <v>825</v>
      </c>
      <c r="C17" s="298" t="s">
        <v>76</v>
      </c>
      <c r="D17" s="302">
        <v>5.56</v>
      </c>
      <c r="E17" s="118"/>
      <c r="F17" s="118">
        <f t="shared" si="0"/>
        <v>0</v>
      </c>
    </row>
    <row r="18" spans="1:6" ht="12.75">
      <c r="A18" s="293"/>
      <c r="B18" s="300"/>
      <c r="C18" s="298"/>
      <c r="D18" s="302"/>
      <c r="E18" s="118"/>
      <c r="F18" s="118"/>
    </row>
    <row r="19" spans="1:6" ht="63.75">
      <c r="A19" s="293" t="s">
        <v>319</v>
      </c>
      <c r="B19" s="119" t="s">
        <v>826</v>
      </c>
      <c r="C19" s="298" t="s">
        <v>76</v>
      </c>
      <c r="D19" s="302">
        <v>8.2</v>
      </c>
      <c r="E19" s="118"/>
      <c r="F19" s="118">
        <f t="shared" si="0"/>
        <v>0</v>
      </c>
    </row>
    <row r="20" spans="1:6" ht="12.75">
      <c r="A20" s="293"/>
      <c r="B20" s="300"/>
      <c r="C20" s="298"/>
      <c r="D20" s="302"/>
      <c r="E20" s="118"/>
      <c r="F20" s="118"/>
    </row>
    <row r="21" spans="1:6" ht="38.25">
      <c r="A21" s="293" t="s">
        <v>320</v>
      </c>
      <c r="B21" s="119" t="s">
        <v>827</v>
      </c>
      <c r="C21" s="298" t="s">
        <v>76</v>
      </c>
      <c r="D21" s="302">
        <v>1.82</v>
      </c>
      <c r="E21" s="118"/>
      <c r="F21" s="118">
        <f t="shared" si="0"/>
        <v>0</v>
      </c>
    </row>
    <row r="22" spans="1:6" ht="12.75">
      <c r="A22" s="293"/>
      <c r="B22" s="300"/>
      <c r="C22" s="298"/>
      <c r="D22" s="302"/>
      <c r="E22" s="118"/>
      <c r="F22" s="118"/>
    </row>
    <row r="23" spans="1:6" ht="38.25">
      <c r="A23" s="293" t="s">
        <v>321</v>
      </c>
      <c r="B23" s="119" t="s">
        <v>828</v>
      </c>
      <c r="C23" s="298" t="s">
        <v>76</v>
      </c>
      <c r="D23" s="302">
        <v>1</v>
      </c>
      <c r="E23" s="118"/>
      <c r="F23" s="118">
        <f t="shared" si="0"/>
        <v>0</v>
      </c>
    </row>
    <row r="24" spans="1:6" ht="12.75">
      <c r="A24" s="293"/>
      <c r="B24" s="300"/>
      <c r="C24" s="298"/>
      <c r="D24" s="302"/>
      <c r="E24" s="118"/>
      <c r="F24" s="118"/>
    </row>
    <row r="25" spans="1:6" ht="38.25">
      <c r="A25" s="293" t="s">
        <v>322</v>
      </c>
      <c r="B25" s="119" t="s">
        <v>829</v>
      </c>
      <c r="C25" s="298" t="s">
        <v>76</v>
      </c>
      <c r="D25" s="302">
        <v>4.1</v>
      </c>
      <c r="E25" s="118"/>
      <c r="F25" s="118">
        <f t="shared" si="0"/>
        <v>0</v>
      </c>
    </row>
    <row r="26" spans="1:6" ht="12.75">
      <c r="A26" s="293"/>
      <c r="B26" s="300"/>
      <c r="C26" s="298"/>
      <c r="D26" s="302"/>
      <c r="E26" s="118"/>
      <c r="F26" s="118"/>
    </row>
    <row r="27" spans="1:6" ht="38.25">
      <c r="A27" s="293" t="s">
        <v>323</v>
      </c>
      <c r="B27" s="119" t="s">
        <v>830</v>
      </c>
      <c r="C27" s="298" t="s">
        <v>76</v>
      </c>
      <c r="D27" s="302">
        <v>0.8</v>
      </c>
      <c r="E27" s="118"/>
      <c r="F27" s="118">
        <f t="shared" si="0"/>
        <v>0</v>
      </c>
    </row>
    <row r="28" spans="1:6" ht="12.75">
      <c r="A28" s="293"/>
      <c r="B28" s="300"/>
      <c r="C28" s="298"/>
      <c r="D28" s="302"/>
      <c r="E28" s="118"/>
      <c r="F28" s="118"/>
    </row>
    <row r="29" spans="1:6" ht="38.25">
      <c r="A29" s="293" t="s">
        <v>324</v>
      </c>
      <c r="B29" s="119" t="s">
        <v>831</v>
      </c>
      <c r="C29" s="298" t="s">
        <v>76</v>
      </c>
      <c r="D29" s="302">
        <v>0.9</v>
      </c>
      <c r="E29" s="118"/>
      <c r="F29" s="118">
        <f t="shared" si="0"/>
        <v>0</v>
      </c>
    </row>
    <row r="30" spans="1:6" ht="12.75">
      <c r="A30" s="293"/>
      <c r="B30" s="300"/>
      <c r="C30" s="298"/>
      <c r="D30" s="302"/>
      <c r="E30" s="118"/>
      <c r="F30" s="118"/>
    </row>
    <row r="31" spans="1:6" ht="38.25">
      <c r="A31" s="293" t="s">
        <v>325</v>
      </c>
      <c r="B31" s="119" t="s">
        <v>832</v>
      </c>
      <c r="C31" s="298" t="s">
        <v>76</v>
      </c>
      <c r="D31" s="302">
        <v>26</v>
      </c>
      <c r="E31" s="118"/>
      <c r="F31" s="118">
        <f t="shared" si="0"/>
        <v>0</v>
      </c>
    </row>
    <row r="32" spans="1:6" ht="12.75">
      <c r="A32" s="293"/>
      <c r="B32" s="300"/>
      <c r="C32" s="298"/>
      <c r="D32" s="302"/>
      <c r="E32" s="118"/>
      <c r="F32" s="118"/>
    </row>
    <row r="33" spans="1:6" ht="38.25">
      <c r="A33" s="293" t="s">
        <v>326</v>
      </c>
      <c r="B33" s="119" t="s">
        <v>833</v>
      </c>
      <c r="C33" s="298" t="s">
        <v>76</v>
      </c>
      <c r="D33" s="302">
        <v>2.4</v>
      </c>
      <c r="E33" s="118"/>
      <c r="F33" s="118">
        <f t="shared" si="0"/>
        <v>0</v>
      </c>
    </row>
    <row r="34" spans="1:6" ht="12.75">
      <c r="A34" s="293"/>
      <c r="B34" s="300"/>
      <c r="C34" s="298"/>
      <c r="D34" s="302"/>
      <c r="E34" s="118"/>
      <c r="F34" s="118"/>
    </row>
    <row r="35" spans="1:6" ht="25.5">
      <c r="A35" s="293" t="s">
        <v>327</v>
      </c>
      <c r="B35" s="301" t="s">
        <v>231</v>
      </c>
      <c r="C35" s="298" t="s">
        <v>81</v>
      </c>
      <c r="D35" s="302">
        <v>4295</v>
      </c>
      <c r="E35" s="299"/>
      <c r="F35" s="118">
        <f t="shared" si="0"/>
        <v>0</v>
      </c>
    </row>
    <row r="36" spans="1:6" ht="12.75">
      <c r="A36" s="293"/>
      <c r="B36" s="303"/>
      <c r="C36" s="298"/>
      <c r="D36" s="302"/>
      <c r="E36" s="299"/>
      <c r="F36" s="118"/>
    </row>
    <row r="37" spans="1:6" ht="38.25">
      <c r="A37" s="293" t="s">
        <v>328</v>
      </c>
      <c r="B37" s="301" t="s">
        <v>232</v>
      </c>
      <c r="C37" s="298" t="s">
        <v>81</v>
      </c>
      <c r="D37" s="302">
        <v>1635</v>
      </c>
      <c r="E37" s="299"/>
      <c r="F37" s="118">
        <f t="shared" si="0"/>
        <v>0</v>
      </c>
    </row>
    <row r="38" spans="1:6" ht="12.75">
      <c r="A38" s="104"/>
      <c r="B38" s="105" t="str">
        <f>B5</f>
        <v>BETONSKA DELA</v>
      </c>
      <c r="C38" s="106"/>
      <c r="D38" s="106"/>
      <c r="E38" s="107" t="s">
        <v>74</v>
      </c>
      <c r="F38" s="112">
        <f>SUM(F7:F37)</f>
        <v>0</v>
      </c>
    </row>
    <row r="39" spans="1:6" ht="12.75">
      <c r="A39" s="1"/>
      <c r="B39" s="2"/>
      <c r="C39" s="3"/>
      <c r="D39" s="3"/>
      <c r="E39" s="4"/>
      <c r="F39" s="4"/>
    </row>
  </sheetData>
  <sheetProtection selectLockedCells="1" selectUnlockedCells="1"/>
  <mergeCells count="3">
    <mergeCell ref="A2:B2"/>
    <mergeCell ref="C2:F2"/>
    <mergeCell ref="B7:F7"/>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43"/>
  </sheetPr>
  <dimension ref="A1:F35"/>
  <sheetViews>
    <sheetView view="pageBreakPreview" zoomScaleSheetLayoutView="100" zoomScalePageLayoutView="0" workbookViewId="0" topLeftCell="A19">
      <selection activeCell="E9" sqref="E9:E33"/>
    </sheetView>
  </sheetViews>
  <sheetFormatPr defaultColWidth="9.00390625" defaultRowHeight="12.75"/>
  <cols>
    <col min="1" max="1" width="5.75390625" style="34" customWidth="1"/>
    <col min="2" max="2" width="45.75390625" style="35" customWidth="1"/>
    <col min="3" max="3" width="5.75390625" style="36" customWidth="1"/>
    <col min="4" max="4" width="8.75390625" style="36" customWidth="1"/>
    <col min="5" max="5" width="10.75390625" style="34" customWidth="1"/>
    <col min="6" max="6" width="11.75390625" style="34" customWidth="1"/>
    <col min="7" max="16384" width="9.125" style="5" customWidth="1"/>
  </cols>
  <sheetData>
    <row r="1" spans="1:6" ht="12.75">
      <c r="A1" s="1"/>
      <c r="B1" s="2"/>
      <c r="C1" s="3"/>
      <c r="D1" s="3"/>
      <c r="E1" s="1"/>
      <c r="F1" s="1"/>
    </row>
    <row r="2" spans="1:6" ht="12.75" customHeight="1">
      <c r="A2" s="502" t="s">
        <v>0</v>
      </c>
      <c r="B2" s="502"/>
      <c r="C2" s="503" t="s">
        <v>216</v>
      </c>
      <c r="D2" s="503"/>
      <c r="E2" s="503"/>
      <c r="F2" s="503"/>
    </row>
    <row r="3" spans="1:6" ht="12.75">
      <c r="A3" s="6" t="s">
        <v>61</v>
      </c>
      <c r="B3" s="7" t="s">
        <v>62</v>
      </c>
      <c r="C3" s="8" t="s">
        <v>143</v>
      </c>
      <c r="D3" s="9" t="s">
        <v>63</v>
      </c>
      <c r="E3" s="10" t="s">
        <v>226</v>
      </c>
      <c r="F3" s="11" t="s">
        <v>227</v>
      </c>
    </row>
    <row r="4" spans="1:6" ht="12.75">
      <c r="A4" s="12"/>
      <c r="B4" s="13"/>
      <c r="C4" s="14"/>
      <c r="D4" s="15"/>
      <c r="E4" s="120"/>
      <c r="F4" s="17"/>
    </row>
    <row r="5" spans="1:6" ht="12.75">
      <c r="A5" s="99" t="s">
        <v>82</v>
      </c>
      <c r="B5" s="100" t="s">
        <v>9</v>
      </c>
      <c r="C5" s="101"/>
      <c r="D5" s="3"/>
      <c r="E5" s="121"/>
      <c r="F5" s="1"/>
    </row>
    <row r="6" spans="1:6" ht="12.75">
      <c r="A6" s="99"/>
      <c r="B6" s="102"/>
      <c r="C6" s="101"/>
      <c r="D6" s="3"/>
      <c r="E6" s="121"/>
      <c r="F6" s="1"/>
    </row>
    <row r="7" spans="1:6" ht="52.5" customHeight="1">
      <c r="A7" s="306"/>
      <c r="B7" s="504" t="s">
        <v>835</v>
      </c>
      <c r="C7" s="506"/>
      <c r="D7" s="506"/>
      <c r="E7" s="506"/>
      <c r="F7" s="506"/>
    </row>
    <row r="8" spans="1:6" ht="12.75">
      <c r="A8" s="307"/>
      <c r="B8" s="308"/>
      <c r="C8" s="298"/>
      <c r="D8" s="309"/>
      <c r="E8" s="299"/>
      <c r="F8" s="293"/>
    </row>
    <row r="9" spans="1:6" ht="38.25">
      <c r="A9" s="310" t="s">
        <v>309</v>
      </c>
      <c r="B9" s="119" t="s">
        <v>836</v>
      </c>
      <c r="C9" s="311" t="s">
        <v>73</v>
      </c>
      <c r="D9" s="312">
        <v>70.7</v>
      </c>
      <c r="E9" s="313"/>
      <c r="F9" s="313">
        <f aca="true" t="shared" si="0" ref="F9:F33">D9*E9</f>
        <v>0</v>
      </c>
    </row>
    <row r="10" spans="1:6" ht="12.75">
      <c r="A10" s="310"/>
      <c r="B10" s="300"/>
      <c r="C10" s="311"/>
      <c r="D10" s="312"/>
      <c r="E10" s="313"/>
      <c r="F10" s="313"/>
    </row>
    <row r="11" spans="1:6" ht="25.5">
      <c r="A11" s="310" t="s">
        <v>310</v>
      </c>
      <c r="B11" s="119" t="s">
        <v>837</v>
      </c>
      <c r="C11" s="311" t="s">
        <v>77</v>
      </c>
      <c r="D11" s="312">
        <v>33.2</v>
      </c>
      <c r="E11" s="313"/>
      <c r="F11" s="313">
        <f t="shared" si="0"/>
        <v>0</v>
      </c>
    </row>
    <row r="12" spans="1:6" ht="12.75">
      <c r="A12" s="310"/>
      <c r="B12" s="300"/>
      <c r="C12" s="311"/>
      <c r="D12" s="312"/>
      <c r="E12" s="313"/>
      <c r="F12" s="313"/>
    </row>
    <row r="13" spans="1:6" ht="38.25">
      <c r="A13" s="310" t="s">
        <v>83</v>
      </c>
      <c r="B13" s="119" t="s">
        <v>838</v>
      </c>
      <c r="C13" s="311" t="s">
        <v>73</v>
      </c>
      <c r="D13" s="312">
        <v>57</v>
      </c>
      <c r="E13" s="313"/>
      <c r="F13" s="313">
        <f t="shared" si="0"/>
        <v>0</v>
      </c>
    </row>
    <row r="14" spans="1:6" ht="12.75">
      <c r="A14" s="310"/>
      <c r="B14" s="300"/>
      <c r="C14" s="311"/>
      <c r="D14" s="312"/>
      <c r="E14" s="313"/>
      <c r="F14" s="313"/>
    </row>
    <row r="15" spans="1:6" ht="38.25">
      <c r="A15" s="310" t="s">
        <v>84</v>
      </c>
      <c r="B15" s="119" t="s">
        <v>839</v>
      </c>
      <c r="C15" s="311" t="s">
        <v>73</v>
      </c>
      <c r="D15" s="312">
        <v>31.2</v>
      </c>
      <c r="E15" s="313"/>
      <c r="F15" s="313">
        <f t="shared" si="0"/>
        <v>0</v>
      </c>
    </row>
    <row r="16" spans="1:6" ht="12.75">
      <c r="A16" s="310"/>
      <c r="B16" s="300"/>
      <c r="C16" s="311"/>
      <c r="D16" s="312"/>
      <c r="E16" s="313"/>
      <c r="F16" s="313"/>
    </row>
    <row r="17" spans="1:6" ht="38.25">
      <c r="A17" s="310" t="s">
        <v>311</v>
      </c>
      <c r="B17" s="119" t="s">
        <v>840</v>
      </c>
      <c r="C17" s="311" t="s">
        <v>73</v>
      </c>
      <c r="D17" s="312">
        <v>114</v>
      </c>
      <c r="E17" s="313"/>
      <c r="F17" s="313">
        <f t="shared" si="0"/>
        <v>0</v>
      </c>
    </row>
    <row r="18" spans="1:6" ht="12.75">
      <c r="A18" s="310"/>
      <c r="B18" s="300"/>
      <c r="C18" s="311"/>
      <c r="D18" s="312"/>
      <c r="E18" s="313"/>
      <c r="F18" s="313"/>
    </row>
    <row r="19" spans="1:6" ht="38.25">
      <c r="A19" s="310" t="s">
        <v>312</v>
      </c>
      <c r="B19" s="119" t="s">
        <v>841</v>
      </c>
      <c r="C19" s="311" t="s">
        <v>73</v>
      </c>
      <c r="D19" s="312">
        <v>1.1</v>
      </c>
      <c r="E19" s="313"/>
      <c r="F19" s="313">
        <f t="shared" si="0"/>
        <v>0</v>
      </c>
    </row>
    <row r="20" spans="1:6" ht="12.75">
      <c r="A20" s="310"/>
      <c r="B20" s="300"/>
      <c r="C20" s="311"/>
      <c r="D20" s="312"/>
      <c r="E20" s="313"/>
      <c r="F20" s="313"/>
    </row>
    <row r="21" spans="1:6" ht="38.25">
      <c r="A21" s="310" t="s">
        <v>313</v>
      </c>
      <c r="B21" s="119" t="s">
        <v>842</v>
      </c>
      <c r="C21" s="311" t="s">
        <v>73</v>
      </c>
      <c r="D21" s="312">
        <v>19.6</v>
      </c>
      <c r="E21" s="313"/>
      <c r="F21" s="313">
        <f t="shared" si="0"/>
        <v>0</v>
      </c>
    </row>
    <row r="22" spans="1:6" ht="12.75">
      <c r="A22" s="310"/>
      <c r="B22" s="300"/>
      <c r="C22" s="311"/>
      <c r="D22" s="312"/>
      <c r="E22" s="313"/>
      <c r="F22" s="313"/>
    </row>
    <row r="23" spans="1:6" ht="38.25">
      <c r="A23" s="310" t="s">
        <v>314</v>
      </c>
      <c r="B23" s="119" t="s">
        <v>834</v>
      </c>
      <c r="C23" s="311" t="s">
        <v>73</v>
      </c>
      <c r="D23" s="312">
        <v>21.2</v>
      </c>
      <c r="E23" s="313"/>
      <c r="F23" s="313">
        <f t="shared" si="0"/>
        <v>0</v>
      </c>
    </row>
    <row r="24" spans="1:6" ht="12.75">
      <c r="A24" s="310"/>
      <c r="B24" s="300"/>
      <c r="C24" s="311"/>
      <c r="D24" s="312"/>
      <c r="E24" s="313"/>
      <c r="F24" s="313"/>
    </row>
    <row r="25" spans="1:6" ht="38.25">
      <c r="A25" s="310" t="s">
        <v>315</v>
      </c>
      <c r="B25" s="119" t="s">
        <v>843</v>
      </c>
      <c r="C25" s="311" t="s">
        <v>73</v>
      </c>
      <c r="D25" s="312">
        <v>55.54</v>
      </c>
      <c r="E25" s="313"/>
      <c r="F25" s="313">
        <f t="shared" si="0"/>
        <v>0</v>
      </c>
    </row>
    <row r="26" spans="1:6" ht="12.75">
      <c r="A26" s="310"/>
      <c r="B26" s="300"/>
      <c r="C26" s="311"/>
      <c r="D26" s="312"/>
      <c r="E26" s="313"/>
      <c r="F26" s="313"/>
    </row>
    <row r="27" spans="1:6" ht="38.25">
      <c r="A27" s="310" t="s">
        <v>308</v>
      </c>
      <c r="B27" s="119" t="s">
        <v>844</v>
      </c>
      <c r="C27" s="311" t="s">
        <v>77</v>
      </c>
      <c r="D27" s="312">
        <v>45.65</v>
      </c>
      <c r="E27" s="313"/>
      <c r="F27" s="313">
        <f t="shared" si="0"/>
        <v>0</v>
      </c>
    </row>
    <row r="28" spans="1:6" ht="12.75">
      <c r="A28" s="310"/>
      <c r="B28" s="300"/>
      <c r="C28" s="311"/>
      <c r="D28" s="312"/>
      <c r="E28" s="313"/>
      <c r="F28" s="313"/>
    </row>
    <row r="29" spans="1:6" ht="25.5">
      <c r="A29" s="310" t="s">
        <v>307</v>
      </c>
      <c r="B29" s="119" t="s">
        <v>845</v>
      </c>
      <c r="C29" s="311" t="s">
        <v>73</v>
      </c>
      <c r="D29" s="312">
        <v>49.8</v>
      </c>
      <c r="E29" s="313"/>
      <c r="F29" s="313">
        <f t="shared" si="0"/>
        <v>0</v>
      </c>
    </row>
    <row r="30" spans="1:6" ht="12.75">
      <c r="A30" s="310"/>
      <c r="B30" s="300"/>
      <c r="C30" s="311"/>
      <c r="D30" s="312"/>
      <c r="E30" s="313"/>
      <c r="F30" s="313"/>
    </row>
    <row r="31" spans="1:6" ht="102">
      <c r="A31" s="310" t="s">
        <v>306</v>
      </c>
      <c r="B31" s="119" t="s">
        <v>304</v>
      </c>
      <c r="C31" s="311" t="s">
        <v>73</v>
      </c>
      <c r="D31" s="312">
        <v>304.5</v>
      </c>
      <c r="E31" s="313"/>
      <c r="F31" s="313">
        <f t="shared" si="0"/>
        <v>0</v>
      </c>
    </row>
    <row r="32" spans="1:6" ht="12.75">
      <c r="A32" s="310"/>
      <c r="B32" s="300"/>
      <c r="C32" s="311"/>
      <c r="D32" s="312"/>
      <c r="E32" s="313"/>
      <c r="F32" s="313"/>
    </row>
    <row r="33" spans="1:6" ht="38.25">
      <c r="A33" s="310" t="s">
        <v>305</v>
      </c>
      <c r="B33" s="119" t="s">
        <v>846</v>
      </c>
      <c r="C33" s="311" t="s">
        <v>85</v>
      </c>
      <c r="D33" s="312">
        <v>2</v>
      </c>
      <c r="E33" s="313"/>
      <c r="F33" s="313">
        <f t="shared" si="0"/>
        <v>0</v>
      </c>
    </row>
    <row r="34" spans="1:6" ht="12.75">
      <c r="A34" s="314"/>
      <c r="B34" s="315" t="str">
        <f>B5</f>
        <v>TESARSKA DELA</v>
      </c>
      <c r="C34" s="316"/>
      <c r="D34" s="316"/>
      <c r="E34" s="317" t="s">
        <v>74</v>
      </c>
      <c r="F34" s="318">
        <f>SUM(F9:F33)</f>
        <v>0</v>
      </c>
    </row>
    <row r="35" spans="1:6" ht="12.75">
      <c r="A35" s="1"/>
      <c r="B35" s="2"/>
      <c r="C35" s="3"/>
      <c r="D35" s="3"/>
      <c r="E35" s="1"/>
      <c r="F35" s="1"/>
    </row>
  </sheetData>
  <sheetProtection selectLockedCells="1" selectUnlockedCells="1"/>
  <mergeCells count="3">
    <mergeCell ref="A2:B2"/>
    <mergeCell ref="C2:F2"/>
    <mergeCell ref="B7:F7"/>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43"/>
  </sheetPr>
  <dimension ref="A1:H29"/>
  <sheetViews>
    <sheetView view="pageBreakPreview" zoomScaleSheetLayoutView="100" zoomScalePageLayoutView="0" workbookViewId="0" topLeftCell="A8">
      <selection activeCell="E9" sqref="E9:E27"/>
    </sheetView>
  </sheetViews>
  <sheetFormatPr defaultColWidth="9.00390625" defaultRowHeight="12.75"/>
  <cols>
    <col min="1" max="1" width="6.75390625" style="34" customWidth="1"/>
    <col min="2" max="2" width="45.75390625" style="35" customWidth="1"/>
    <col min="3" max="3" width="5.75390625" style="36" customWidth="1"/>
    <col min="4" max="4" width="8.75390625" style="36" customWidth="1"/>
    <col min="5" max="5" width="10.75390625" style="37" customWidth="1"/>
    <col min="6" max="6" width="11.75390625" style="34" customWidth="1"/>
    <col min="7" max="7" width="9.125" style="5" customWidth="1"/>
    <col min="8" max="8" width="101.125" style="5" customWidth="1"/>
    <col min="9" max="16384" width="9.125" style="5" customWidth="1"/>
  </cols>
  <sheetData>
    <row r="1" spans="1:6" ht="12.75">
      <c r="A1" s="1"/>
      <c r="B1" s="2"/>
      <c r="C1" s="3"/>
      <c r="D1" s="3"/>
      <c r="E1" s="4"/>
      <c r="F1" s="1"/>
    </row>
    <row r="2" spans="1:6" ht="12.75" customHeight="1">
      <c r="A2" s="502" t="s">
        <v>0</v>
      </c>
      <c r="B2" s="502"/>
      <c r="C2" s="503" t="s">
        <v>216</v>
      </c>
      <c r="D2" s="503"/>
      <c r="E2" s="503"/>
      <c r="F2" s="503"/>
    </row>
    <row r="3" spans="1:6" ht="12.75">
      <c r="A3" s="6" t="s">
        <v>61</v>
      </c>
      <c r="B3" s="7" t="s">
        <v>62</v>
      </c>
      <c r="C3" s="8" t="s">
        <v>143</v>
      </c>
      <c r="D3" s="9" t="s">
        <v>63</v>
      </c>
      <c r="E3" s="10" t="s">
        <v>226</v>
      </c>
      <c r="F3" s="11" t="s">
        <v>227</v>
      </c>
    </row>
    <row r="4" spans="1:6" ht="12.75">
      <c r="A4" s="319"/>
      <c r="B4" s="320"/>
      <c r="C4" s="321"/>
      <c r="D4" s="322"/>
      <c r="E4" s="323"/>
      <c r="F4" s="324"/>
    </row>
    <row r="5" spans="1:6" ht="12.75">
      <c r="A5" s="325" t="s">
        <v>86</v>
      </c>
      <c r="B5" s="326" t="s">
        <v>11</v>
      </c>
      <c r="C5" s="327"/>
      <c r="D5" s="327"/>
      <c r="E5" s="328"/>
      <c r="F5" s="329"/>
    </row>
    <row r="6" spans="1:6" ht="12.75">
      <c r="A6" s="325"/>
      <c r="B6" s="330"/>
      <c r="C6" s="250"/>
      <c r="D6" s="327"/>
      <c r="E6" s="331"/>
      <c r="F6" s="329"/>
    </row>
    <row r="7" spans="1:6" ht="25.5" customHeight="1">
      <c r="A7" s="306"/>
      <c r="B7" s="504" t="s">
        <v>847</v>
      </c>
      <c r="C7" s="506"/>
      <c r="D7" s="506"/>
      <c r="E7" s="506"/>
      <c r="F7" s="506"/>
    </row>
    <row r="8" spans="1:6" ht="12.75">
      <c r="A8" s="306"/>
      <c r="B8" s="119"/>
      <c r="C8" s="332"/>
      <c r="D8" s="333"/>
      <c r="E8" s="334"/>
      <c r="F8" s="334"/>
    </row>
    <row r="9" spans="1:8" ht="38.25">
      <c r="A9" s="293" t="s">
        <v>87</v>
      </c>
      <c r="B9" s="119" t="s">
        <v>849</v>
      </c>
      <c r="C9" s="332" t="s">
        <v>73</v>
      </c>
      <c r="D9" s="333">
        <v>3.5</v>
      </c>
      <c r="E9" s="299"/>
      <c r="F9" s="299">
        <f>+E9*D9</f>
        <v>0</v>
      </c>
      <c r="H9" s="125"/>
    </row>
    <row r="10" spans="1:6" ht="12.75">
      <c r="A10" s="293"/>
      <c r="B10" s="300"/>
      <c r="C10" s="332"/>
      <c r="D10" s="333"/>
      <c r="E10" s="299"/>
      <c r="F10" s="299"/>
    </row>
    <row r="11" spans="1:8" ht="51">
      <c r="A11" s="313" t="s">
        <v>88</v>
      </c>
      <c r="B11" s="119" t="s">
        <v>848</v>
      </c>
      <c r="C11" s="332" t="s">
        <v>73</v>
      </c>
      <c r="D11" s="333">
        <v>132</v>
      </c>
      <c r="E11" s="299"/>
      <c r="F11" s="299">
        <f>+E11*D11</f>
        <v>0</v>
      </c>
      <c r="H11" s="125"/>
    </row>
    <row r="12" spans="1:6" ht="12.75">
      <c r="A12" s="313"/>
      <c r="B12" s="300"/>
      <c r="C12" s="332"/>
      <c r="D12" s="333"/>
      <c r="E12" s="299"/>
      <c r="F12" s="299"/>
    </row>
    <row r="13" spans="1:8" ht="25.5" customHeight="1">
      <c r="A13" s="313" t="s">
        <v>89</v>
      </c>
      <c r="B13" s="119" t="s">
        <v>850</v>
      </c>
      <c r="C13" s="332" t="s">
        <v>76</v>
      </c>
      <c r="D13" s="333">
        <v>20</v>
      </c>
      <c r="E13" s="299"/>
      <c r="F13" s="299">
        <f>+E13*D13</f>
        <v>0</v>
      </c>
      <c r="H13" s="126"/>
    </row>
    <row r="14" spans="1:6" ht="12.75">
      <c r="A14" s="313"/>
      <c r="B14" s="300"/>
      <c r="C14" s="332"/>
      <c r="D14" s="333"/>
      <c r="E14" s="299"/>
      <c r="F14" s="299"/>
    </row>
    <row r="15" spans="1:6" ht="25.5" customHeight="1">
      <c r="A15" s="293" t="s">
        <v>90</v>
      </c>
      <c r="B15" s="119" t="s">
        <v>851</v>
      </c>
      <c r="C15" s="332" t="s">
        <v>73</v>
      </c>
      <c r="D15" s="333">
        <v>1.12</v>
      </c>
      <c r="E15" s="299"/>
      <c r="F15" s="299">
        <f>+E15*D15</f>
        <v>0</v>
      </c>
    </row>
    <row r="16" spans="1:6" ht="12.75">
      <c r="A16" s="293"/>
      <c r="B16" s="300"/>
      <c r="C16" s="332"/>
      <c r="D16" s="333"/>
      <c r="E16" s="299"/>
      <c r="F16" s="299"/>
    </row>
    <row r="17" spans="1:6" ht="25.5" customHeight="1">
      <c r="A17" s="313" t="s">
        <v>91</v>
      </c>
      <c r="B17" s="119" t="s">
        <v>852</v>
      </c>
      <c r="C17" s="332" t="s">
        <v>73</v>
      </c>
      <c r="D17" s="333">
        <v>28</v>
      </c>
      <c r="E17" s="299"/>
      <c r="F17" s="299">
        <f>+E17*D17</f>
        <v>0</v>
      </c>
    </row>
    <row r="18" spans="1:6" ht="12.75">
      <c r="A18" s="313"/>
      <c r="B18" s="119"/>
      <c r="C18" s="332"/>
      <c r="D18" s="333"/>
      <c r="E18" s="299"/>
      <c r="F18" s="299"/>
    </row>
    <row r="19" spans="1:6" ht="25.5">
      <c r="A19" s="293" t="s">
        <v>233</v>
      </c>
      <c r="B19" s="301" t="s">
        <v>853</v>
      </c>
      <c r="C19" s="335" t="s">
        <v>73</v>
      </c>
      <c r="D19" s="312">
        <v>210.7</v>
      </c>
      <c r="E19" s="299"/>
      <c r="F19" s="299">
        <f>+E19*D19</f>
        <v>0</v>
      </c>
    </row>
    <row r="20" spans="1:6" ht="12.75">
      <c r="A20" s="313"/>
      <c r="B20" s="119"/>
      <c r="C20" s="332"/>
      <c r="D20" s="333"/>
      <c r="E20" s="299"/>
      <c r="F20" s="299"/>
    </row>
    <row r="21" spans="1:6" ht="63.75">
      <c r="A21" s="293" t="s">
        <v>243</v>
      </c>
      <c r="B21" s="301" t="s">
        <v>257</v>
      </c>
      <c r="C21" s="332" t="s">
        <v>73</v>
      </c>
      <c r="D21" s="333">
        <v>29</v>
      </c>
      <c r="E21" s="299"/>
      <c r="F21" s="299">
        <f>+E21*D21</f>
        <v>0</v>
      </c>
    </row>
    <row r="22" spans="1:6" ht="12.75">
      <c r="A22" s="293"/>
      <c r="B22" s="301"/>
      <c r="C22" s="332"/>
      <c r="D22" s="333"/>
      <c r="E22" s="299"/>
      <c r="F22" s="299"/>
    </row>
    <row r="23" spans="1:6" ht="63.75">
      <c r="A23" s="293" t="s">
        <v>255</v>
      </c>
      <c r="B23" s="301" t="s">
        <v>258</v>
      </c>
      <c r="C23" s="332" t="s">
        <v>73</v>
      </c>
      <c r="D23" s="333">
        <v>22.1</v>
      </c>
      <c r="E23" s="299"/>
      <c r="F23" s="299">
        <f>+E23*D23</f>
        <v>0</v>
      </c>
    </row>
    <row r="24" spans="1:6" ht="12.75">
      <c r="A24" s="293"/>
      <c r="B24" s="301"/>
      <c r="C24" s="332"/>
      <c r="D24" s="333"/>
      <c r="E24" s="299"/>
      <c r="F24" s="299"/>
    </row>
    <row r="25" spans="1:6" ht="51">
      <c r="A25" s="293" t="s">
        <v>254</v>
      </c>
      <c r="B25" s="301" t="s">
        <v>1006</v>
      </c>
      <c r="C25" s="332" t="s">
        <v>73</v>
      </c>
      <c r="D25" s="333">
        <v>27</v>
      </c>
      <c r="E25" s="299"/>
      <c r="F25" s="299">
        <f>+E25*D25</f>
        <v>0</v>
      </c>
    </row>
    <row r="26" spans="1:6" ht="12.75">
      <c r="A26" s="293"/>
      <c r="B26" s="303"/>
      <c r="C26" s="332"/>
      <c r="D26" s="333"/>
      <c r="E26" s="299"/>
      <c r="F26" s="299"/>
    </row>
    <row r="27" spans="1:6" ht="38.25">
      <c r="A27" s="336" t="s">
        <v>256</v>
      </c>
      <c r="B27" s="337" t="s">
        <v>854</v>
      </c>
      <c r="C27" s="338" t="s">
        <v>155</v>
      </c>
      <c r="D27" s="339">
        <v>6</v>
      </c>
      <c r="E27" s="340"/>
      <c r="F27" s="340">
        <f>+E27*D27</f>
        <v>0</v>
      </c>
    </row>
    <row r="28" spans="1:6" ht="12.75">
      <c r="A28" s="104"/>
      <c r="B28" s="105" t="str">
        <f>B5</f>
        <v>ZIDARSKA DELA</v>
      </c>
      <c r="C28" s="127"/>
      <c r="D28" s="128"/>
      <c r="E28" s="107" t="s">
        <v>74</v>
      </c>
      <c r="F28" s="112">
        <f>SUM(F9:F27)</f>
        <v>0</v>
      </c>
    </row>
    <row r="29" spans="1:6" ht="12.75">
      <c r="A29" s="1"/>
      <c r="B29" s="2"/>
      <c r="C29" s="3"/>
      <c r="D29" s="3"/>
      <c r="E29" s="4"/>
      <c r="F29" s="1"/>
    </row>
  </sheetData>
  <sheetProtection selectLockedCells="1" selectUnlockedCells="1"/>
  <mergeCells count="3">
    <mergeCell ref="A2:B2"/>
    <mergeCell ref="C2:F2"/>
    <mergeCell ref="B7:F7"/>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43"/>
  </sheetPr>
  <dimension ref="A1:F31"/>
  <sheetViews>
    <sheetView view="pageBreakPreview" zoomScaleSheetLayoutView="100" zoomScalePageLayoutView="0" workbookViewId="0" topLeftCell="A4">
      <selection activeCell="E7" sqref="E7:E29"/>
    </sheetView>
  </sheetViews>
  <sheetFormatPr defaultColWidth="9.00390625" defaultRowHeight="12.75"/>
  <cols>
    <col min="1" max="1" width="5.75390625" style="34" customWidth="1"/>
    <col min="2" max="2" width="45.75390625" style="35" customWidth="1"/>
    <col min="3" max="3" width="5.75390625" style="36" customWidth="1"/>
    <col min="4" max="4" width="8.75390625" style="36" customWidth="1"/>
    <col min="5" max="5" width="10.75390625" style="37" customWidth="1"/>
    <col min="6" max="6" width="11.75390625" style="34" customWidth="1"/>
    <col min="7" max="16384" width="9.125" style="5" customWidth="1"/>
  </cols>
  <sheetData>
    <row r="1" spans="1:6" ht="12.75">
      <c r="A1" s="1"/>
      <c r="B1" s="2"/>
      <c r="C1" s="3"/>
      <c r="D1" s="3"/>
      <c r="E1" s="4"/>
      <c r="F1" s="1"/>
    </row>
    <row r="2" spans="1:6" ht="12.75" customHeight="1">
      <c r="A2" s="502" t="s">
        <v>0</v>
      </c>
      <c r="B2" s="502"/>
      <c r="C2" s="503" t="s">
        <v>216</v>
      </c>
      <c r="D2" s="503"/>
      <c r="E2" s="503"/>
      <c r="F2" s="503"/>
    </row>
    <row r="3" spans="1:6" ht="12.75">
      <c r="A3" s="6" t="s">
        <v>61</v>
      </c>
      <c r="B3" s="7" t="s">
        <v>62</v>
      </c>
      <c r="C3" s="8" t="s">
        <v>143</v>
      </c>
      <c r="D3" s="9" t="s">
        <v>63</v>
      </c>
      <c r="E3" s="10" t="s">
        <v>226</v>
      </c>
      <c r="F3" s="11" t="s">
        <v>227</v>
      </c>
    </row>
    <row r="4" spans="1:6" ht="12.75">
      <c r="A4" s="12"/>
      <c r="B4" s="13"/>
      <c r="C4" s="14"/>
      <c r="D4" s="15"/>
      <c r="E4" s="16"/>
      <c r="F4" s="17"/>
    </row>
    <row r="5" spans="1:6" ht="12.75">
      <c r="A5" s="99" t="s">
        <v>92</v>
      </c>
      <c r="B5" s="100" t="s">
        <v>15</v>
      </c>
      <c r="C5" s="3"/>
      <c r="D5" s="3"/>
      <c r="E5" s="4"/>
      <c r="F5" s="1"/>
    </row>
    <row r="6" spans="1:6" ht="12.75">
      <c r="A6" s="1"/>
      <c r="B6" s="129"/>
      <c r="C6" s="25"/>
      <c r="D6" s="130"/>
      <c r="E6" s="131"/>
      <c r="F6" s="132"/>
    </row>
    <row r="7" spans="1:6" ht="25.5">
      <c r="A7" s="293" t="s">
        <v>287</v>
      </c>
      <c r="B7" s="301" t="s">
        <v>855</v>
      </c>
      <c r="C7" s="298" t="s">
        <v>73</v>
      </c>
      <c r="D7" s="302">
        <v>119.92</v>
      </c>
      <c r="E7" s="118"/>
      <c r="F7" s="118">
        <f>D7*E7</f>
        <v>0</v>
      </c>
    </row>
    <row r="8" spans="1:6" ht="12.75">
      <c r="A8" s="293"/>
      <c r="B8" s="301" t="s">
        <v>240</v>
      </c>
      <c r="C8" s="298"/>
      <c r="D8" s="302"/>
      <c r="E8" s="118"/>
      <c r="F8" s="118"/>
    </row>
    <row r="9" spans="1:6" ht="12.75">
      <c r="A9" s="293"/>
      <c r="B9" s="301" t="s">
        <v>856</v>
      </c>
      <c r="C9" s="298"/>
      <c r="D9" s="302"/>
      <c r="E9" s="118"/>
      <c r="F9" s="118"/>
    </row>
    <row r="10" spans="1:6" ht="12.75">
      <c r="A10" s="293"/>
      <c r="B10" s="301" t="s">
        <v>241</v>
      </c>
      <c r="C10" s="298"/>
      <c r="D10" s="302"/>
      <c r="E10" s="118"/>
      <c r="F10" s="118"/>
    </row>
    <row r="11" spans="1:6" ht="12.75">
      <c r="A11" s="293"/>
      <c r="B11" s="301" t="s">
        <v>857</v>
      </c>
      <c r="C11" s="298"/>
      <c r="D11" s="302"/>
      <c r="E11" s="118"/>
      <c r="F11" s="118"/>
    </row>
    <row r="12" spans="1:6" ht="12.75">
      <c r="A12" s="293"/>
      <c r="B12" s="301" t="s">
        <v>242</v>
      </c>
      <c r="C12" s="298"/>
      <c r="D12" s="302"/>
      <c r="E12" s="118"/>
      <c r="F12" s="118"/>
    </row>
    <row r="13" spans="1:6" ht="25.5" customHeight="1">
      <c r="A13" s="293"/>
      <c r="B13" s="301" t="s">
        <v>858</v>
      </c>
      <c r="C13" s="298"/>
      <c r="D13" s="302"/>
      <c r="E13" s="118"/>
      <c r="F13" s="118"/>
    </row>
    <row r="14" spans="1:6" ht="12.75">
      <c r="A14" s="293"/>
      <c r="B14" s="303"/>
      <c r="C14" s="298"/>
      <c r="D14" s="302"/>
      <c r="E14" s="118"/>
      <c r="F14" s="118"/>
    </row>
    <row r="15" spans="1:6" ht="38.25">
      <c r="A15" s="293" t="s">
        <v>288</v>
      </c>
      <c r="B15" s="301" t="s">
        <v>239</v>
      </c>
      <c r="C15" s="298" t="s">
        <v>77</v>
      </c>
      <c r="D15" s="302">
        <v>5.1</v>
      </c>
      <c r="E15" s="118"/>
      <c r="F15" s="118">
        <f aca="true" t="shared" si="0" ref="F15:F29">D15*E15</f>
        <v>0</v>
      </c>
    </row>
    <row r="16" spans="1:6" ht="12.75">
      <c r="A16" s="293"/>
      <c r="B16" s="303"/>
      <c r="C16" s="298"/>
      <c r="D16" s="302"/>
      <c r="E16" s="118"/>
      <c r="F16" s="118"/>
    </row>
    <row r="17" spans="1:6" ht="38.25">
      <c r="A17" s="293" t="s">
        <v>289</v>
      </c>
      <c r="B17" s="301" t="s">
        <v>238</v>
      </c>
      <c r="C17" s="298" t="s">
        <v>77</v>
      </c>
      <c r="D17" s="302">
        <v>34</v>
      </c>
      <c r="E17" s="118"/>
      <c r="F17" s="118">
        <f t="shared" si="0"/>
        <v>0</v>
      </c>
    </row>
    <row r="18" spans="1:6" ht="12.75">
      <c r="A18" s="293"/>
      <c r="B18" s="303"/>
      <c r="C18" s="298"/>
      <c r="D18" s="302"/>
      <c r="E18" s="118"/>
      <c r="F18" s="118"/>
    </row>
    <row r="19" spans="1:6" ht="25.5">
      <c r="A19" s="293" t="s">
        <v>290</v>
      </c>
      <c r="B19" s="301" t="s">
        <v>237</v>
      </c>
      <c r="C19" s="298" t="s">
        <v>77</v>
      </c>
      <c r="D19" s="302">
        <v>10</v>
      </c>
      <c r="E19" s="118"/>
      <c r="F19" s="118">
        <f t="shared" si="0"/>
        <v>0</v>
      </c>
    </row>
    <row r="20" spans="1:6" ht="12.75">
      <c r="A20" s="293"/>
      <c r="B20" s="303"/>
      <c r="C20" s="298"/>
      <c r="D20" s="302"/>
      <c r="E20" s="118"/>
      <c r="F20" s="118"/>
    </row>
    <row r="21" spans="1:6" ht="38.25">
      <c r="A21" s="293" t="s">
        <v>291</v>
      </c>
      <c r="B21" s="301" t="s">
        <v>236</v>
      </c>
      <c r="C21" s="298" t="s">
        <v>77</v>
      </c>
      <c r="D21" s="302">
        <v>41.26</v>
      </c>
      <c r="E21" s="118"/>
      <c r="F21" s="118">
        <f t="shared" si="0"/>
        <v>0</v>
      </c>
    </row>
    <row r="22" spans="1:6" ht="12.75">
      <c r="A22" s="293"/>
      <c r="B22" s="303"/>
      <c r="C22" s="298"/>
      <c r="D22" s="302"/>
      <c r="E22" s="118"/>
      <c r="F22" s="118"/>
    </row>
    <row r="23" spans="1:6" ht="25.5">
      <c r="A23" s="293" t="s">
        <v>292</v>
      </c>
      <c r="B23" s="301" t="s">
        <v>235</v>
      </c>
      <c r="C23" s="298" t="s">
        <v>77</v>
      </c>
      <c r="D23" s="302">
        <v>5</v>
      </c>
      <c r="E23" s="118"/>
      <c r="F23" s="118">
        <f t="shared" si="0"/>
        <v>0</v>
      </c>
    </row>
    <row r="24" spans="1:6" ht="12.75">
      <c r="A24" s="293"/>
      <c r="B24" s="303"/>
      <c r="C24" s="298"/>
      <c r="D24" s="302"/>
      <c r="E24" s="118"/>
      <c r="F24" s="118"/>
    </row>
    <row r="25" spans="1:6" ht="25.5">
      <c r="A25" s="293" t="s">
        <v>293</v>
      </c>
      <c r="B25" s="301" t="s">
        <v>859</v>
      </c>
      <c r="C25" s="298" t="s">
        <v>77</v>
      </c>
      <c r="D25" s="302">
        <v>3.5</v>
      </c>
      <c r="E25" s="118"/>
      <c r="F25" s="118">
        <f t="shared" si="0"/>
        <v>0</v>
      </c>
    </row>
    <row r="26" spans="1:6" ht="12.75">
      <c r="A26" s="293"/>
      <c r="B26" s="303"/>
      <c r="C26" s="298"/>
      <c r="D26" s="302"/>
      <c r="E26" s="118"/>
      <c r="F26" s="118"/>
    </row>
    <row r="27" spans="1:6" ht="38.25">
      <c r="A27" s="293" t="s">
        <v>294</v>
      </c>
      <c r="B27" s="301" t="s">
        <v>234</v>
      </c>
      <c r="C27" s="298" t="s">
        <v>73</v>
      </c>
      <c r="D27" s="302">
        <v>2.88</v>
      </c>
      <c r="E27" s="118"/>
      <c r="F27" s="118">
        <f t="shared" si="0"/>
        <v>0</v>
      </c>
    </row>
    <row r="28" spans="1:6" ht="12.75">
      <c r="A28" s="293"/>
      <c r="B28" s="303"/>
      <c r="C28" s="298"/>
      <c r="D28" s="302"/>
      <c r="E28" s="118"/>
      <c r="F28" s="118"/>
    </row>
    <row r="29" spans="1:6" ht="38.25">
      <c r="A29" s="293" t="s">
        <v>860</v>
      </c>
      <c r="B29" s="301" t="s">
        <v>295</v>
      </c>
      <c r="C29" s="298" t="s">
        <v>77</v>
      </c>
      <c r="D29" s="302">
        <v>5</v>
      </c>
      <c r="E29" s="118"/>
      <c r="F29" s="118">
        <f t="shared" si="0"/>
        <v>0</v>
      </c>
    </row>
    <row r="30" spans="1:6" ht="12.75">
      <c r="A30" s="104"/>
      <c r="B30" s="105" t="str">
        <f>B5</f>
        <v>KROVSKO - KLEPARSKA DELA</v>
      </c>
      <c r="C30" s="127"/>
      <c r="D30" s="128"/>
      <c r="E30" s="107" t="s">
        <v>74</v>
      </c>
      <c r="F30" s="112">
        <f>SUM(F7:F29)</f>
        <v>0</v>
      </c>
    </row>
    <row r="31" spans="1:6" ht="12.75">
      <c r="A31" s="1"/>
      <c r="B31" s="2"/>
      <c r="C31" s="3"/>
      <c r="D31" s="3"/>
      <c r="E31" s="4"/>
      <c r="F31" s="1"/>
    </row>
  </sheetData>
  <sheetProtection selectLockedCells="1" selectUnlockedCells="1"/>
  <mergeCells count="2">
    <mergeCell ref="A2:B2"/>
    <mergeCell ref="C2:F2"/>
  </mergeCell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45"/>
  </sheetPr>
  <dimension ref="A1:F15"/>
  <sheetViews>
    <sheetView view="pageBreakPreview" zoomScaleSheetLayoutView="100" zoomScalePageLayoutView="0" workbookViewId="0" topLeftCell="A1">
      <selection activeCell="E7" sqref="E7:E13"/>
    </sheetView>
  </sheetViews>
  <sheetFormatPr defaultColWidth="9.00390625" defaultRowHeight="12.75"/>
  <cols>
    <col min="1" max="1" width="5.75390625" style="34" customWidth="1"/>
    <col min="2" max="2" width="45.75390625" style="35" customWidth="1"/>
    <col min="3" max="3" width="5.75390625" style="36" customWidth="1"/>
    <col min="4" max="4" width="8.75390625" style="36" customWidth="1"/>
    <col min="5" max="5" width="10.75390625" style="37" customWidth="1"/>
    <col min="6" max="6" width="11.75390625" style="34" customWidth="1"/>
    <col min="7" max="16384" width="9.125" style="5" customWidth="1"/>
  </cols>
  <sheetData>
    <row r="1" spans="1:6" ht="12.75">
      <c r="A1" s="1"/>
      <c r="B1" s="2"/>
      <c r="C1" s="3"/>
      <c r="D1" s="3"/>
      <c r="E1" s="4"/>
      <c r="F1" s="1"/>
    </row>
    <row r="2" spans="1:6" ht="12.75">
      <c r="A2" s="502" t="s">
        <v>0</v>
      </c>
      <c r="B2" s="502"/>
      <c r="C2" s="503" t="s">
        <v>216</v>
      </c>
      <c r="D2" s="503"/>
      <c r="E2" s="503"/>
      <c r="F2" s="503"/>
    </row>
    <row r="3" spans="1:6" ht="12.75">
      <c r="A3" s="6" t="s">
        <v>61</v>
      </c>
      <c r="B3" s="7" t="s">
        <v>62</v>
      </c>
      <c r="C3" s="8" t="s">
        <v>143</v>
      </c>
      <c r="D3" s="9" t="s">
        <v>63</v>
      </c>
      <c r="E3" s="10" t="s">
        <v>226</v>
      </c>
      <c r="F3" s="11" t="s">
        <v>227</v>
      </c>
    </row>
    <row r="4" spans="1:6" ht="12.75">
      <c r="A4" s="12"/>
      <c r="B4" s="13"/>
      <c r="C4" s="14"/>
      <c r="D4" s="15"/>
      <c r="E4" s="16"/>
      <c r="F4" s="17"/>
    </row>
    <row r="5" spans="1:6" ht="12.75">
      <c r="A5" s="18" t="s">
        <v>260</v>
      </c>
      <c r="B5" s="19" t="s">
        <v>259</v>
      </c>
      <c r="C5" s="20"/>
      <c r="D5" s="133"/>
      <c r="E5" s="22"/>
      <c r="F5" s="22"/>
    </row>
    <row r="6" spans="1:6" ht="12.75">
      <c r="A6" s="18"/>
      <c r="B6" s="134"/>
      <c r="C6" s="20"/>
      <c r="D6" s="133"/>
      <c r="E6" s="22"/>
      <c r="F6" s="22"/>
    </row>
    <row r="7" spans="1:6" ht="51">
      <c r="A7" s="310" t="s">
        <v>93</v>
      </c>
      <c r="B7" s="301" t="s">
        <v>261</v>
      </c>
      <c r="C7" s="309" t="s">
        <v>73</v>
      </c>
      <c r="D7" s="298">
        <v>3</v>
      </c>
      <c r="E7" s="299"/>
      <c r="F7" s="299">
        <f>E7*D7</f>
        <v>0</v>
      </c>
    </row>
    <row r="8" spans="1:6" ht="12.75">
      <c r="A8" s="310"/>
      <c r="B8" s="301"/>
      <c r="C8" s="309"/>
      <c r="D8" s="298"/>
      <c r="E8" s="299"/>
      <c r="F8" s="299"/>
    </row>
    <row r="9" spans="1:6" ht="89.25">
      <c r="A9" s="310" t="s">
        <v>296</v>
      </c>
      <c r="B9" s="144" t="s">
        <v>262</v>
      </c>
      <c r="C9" s="309" t="s">
        <v>73</v>
      </c>
      <c r="D9" s="298">
        <v>46.55</v>
      </c>
      <c r="E9" s="299"/>
      <c r="F9" s="299">
        <f>E9*D9</f>
        <v>0</v>
      </c>
    </row>
    <row r="10" spans="1:6" ht="12.75">
      <c r="A10" s="310"/>
      <c r="B10" s="144"/>
      <c r="C10" s="309"/>
      <c r="D10" s="298"/>
      <c r="E10" s="299"/>
      <c r="F10" s="299"/>
    </row>
    <row r="11" spans="1:6" ht="38.25">
      <c r="A11" s="310" t="s">
        <v>297</v>
      </c>
      <c r="B11" s="144" t="s">
        <v>263</v>
      </c>
      <c r="C11" s="309" t="s">
        <v>77</v>
      </c>
      <c r="D11" s="298">
        <v>10.8</v>
      </c>
      <c r="E11" s="299"/>
      <c r="F11" s="299">
        <f>E11*D11</f>
        <v>0</v>
      </c>
    </row>
    <row r="12" spans="1:6" ht="12.75">
      <c r="A12" s="310"/>
      <c r="B12" s="144"/>
      <c r="C12" s="309"/>
      <c r="D12" s="298"/>
      <c r="E12" s="299"/>
      <c r="F12" s="299"/>
    </row>
    <row r="13" spans="1:6" ht="51">
      <c r="A13" s="310" t="s">
        <v>329</v>
      </c>
      <c r="B13" s="144" t="s">
        <v>861</v>
      </c>
      <c r="C13" s="309" t="s">
        <v>77</v>
      </c>
      <c r="D13" s="298">
        <v>4.55</v>
      </c>
      <c r="E13" s="299"/>
      <c r="F13" s="299">
        <f>E13*D13</f>
        <v>0</v>
      </c>
    </row>
    <row r="14" spans="1:6" ht="12.75">
      <c r="A14" s="104"/>
      <c r="B14" s="105" t="s">
        <v>259</v>
      </c>
      <c r="C14" s="127"/>
      <c r="D14" s="135"/>
      <c r="E14" s="136" t="s">
        <v>74</v>
      </c>
      <c r="F14" s="112">
        <f>SUM(F7:F13)</f>
        <v>0</v>
      </c>
    </row>
    <row r="15" spans="1:6" ht="12.75">
      <c r="A15" s="1"/>
      <c r="B15" s="2"/>
      <c r="C15" s="3"/>
      <c r="D15" s="3"/>
      <c r="E15" s="4"/>
      <c r="F15" s="1"/>
    </row>
  </sheetData>
  <sheetProtection/>
  <mergeCells count="2">
    <mergeCell ref="A2:B2"/>
    <mergeCell ref="C2:F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5"/>
  </sheetPr>
  <dimension ref="A1:F13"/>
  <sheetViews>
    <sheetView view="pageBreakPreview" zoomScaleSheetLayoutView="100" zoomScalePageLayoutView="0" workbookViewId="0" topLeftCell="A1">
      <selection activeCell="E7" sqref="E7:E11"/>
    </sheetView>
  </sheetViews>
  <sheetFormatPr defaultColWidth="8.75390625" defaultRowHeight="12.75"/>
  <cols>
    <col min="1" max="1" width="5.75390625" style="34" customWidth="1"/>
    <col min="2" max="2" width="45.75390625" style="35" customWidth="1"/>
    <col min="3" max="3" width="5.75390625" style="36" customWidth="1"/>
    <col min="4" max="4" width="8.75390625" style="36" customWidth="1"/>
    <col min="5" max="5" width="10.75390625" style="34" customWidth="1"/>
    <col min="6" max="6" width="11.75390625" style="34" customWidth="1"/>
    <col min="7" max="16384" width="8.75390625" style="5" customWidth="1"/>
  </cols>
  <sheetData>
    <row r="1" spans="1:6" ht="12.75">
      <c r="A1" s="1"/>
      <c r="B1" s="2"/>
      <c r="C1" s="3"/>
      <c r="D1" s="3"/>
      <c r="E1" s="1"/>
      <c r="F1" s="1"/>
    </row>
    <row r="2" spans="1:6" ht="12.75" customHeight="1">
      <c r="A2" s="502" t="s">
        <v>0</v>
      </c>
      <c r="B2" s="502"/>
      <c r="C2" s="503" t="s">
        <v>216</v>
      </c>
      <c r="D2" s="503"/>
      <c r="E2" s="503"/>
      <c r="F2" s="503"/>
    </row>
    <row r="3" spans="1:6" ht="12.75">
      <c r="A3" s="6" t="s">
        <v>61</v>
      </c>
      <c r="B3" s="7" t="s">
        <v>62</v>
      </c>
      <c r="C3" s="8" t="s">
        <v>143</v>
      </c>
      <c r="D3" s="9" t="s">
        <v>63</v>
      </c>
      <c r="E3" s="10" t="s">
        <v>226</v>
      </c>
      <c r="F3" s="11" t="s">
        <v>227</v>
      </c>
    </row>
    <row r="4" spans="1:6" ht="12.75">
      <c r="A4" s="137"/>
      <c r="B4" s="138"/>
      <c r="C4" s="139"/>
      <c r="D4" s="140"/>
      <c r="E4" s="141"/>
      <c r="F4" s="141"/>
    </row>
    <row r="5" spans="1:6" ht="12.75">
      <c r="A5" s="18" t="s">
        <v>94</v>
      </c>
      <c r="B5" s="19" t="s">
        <v>96</v>
      </c>
      <c r="C5" s="20"/>
      <c r="D5" s="133"/>
      <c r="E5" s="22"/>
      <c r="F5" s="22"/>
    </row>
    <row r="6" spans="1:6" ht="12.75">
      <c r="A6" s="18"/>
      <c r="B6" s="24"/>
      <c r="C6" s="20"/>
      <c r="D6" s="133"/>
      <c r="E6" s="22"/>
      <c r="F6" s="22"/>
    </row>
    <row r="7" spans="1:6" ht="89.25">
      <c r="A7" s="310" t="s">
        <v>792</v>
      </c>
      <c r="B7" s="301" t="s">
        <v>1015</v>
      </c>
      <c r="C7" s="309" t="s">
        <v>73</v>
      </c>
      <c r="D7" s="298">
        <v>22.05</v>
      </c>
      <c r="E7" s="118"/>
      <c r="F7" s="299">
        <f>+D7*E7</f>
        <v>0</v>
      </c>
    </row>
    <row r="8" spans="1:6" ht="12.75">
      <c r="A8" s="310"/>
      <c r="B8" s="303"/>
      <c r="C8" s="309"/>
      <c r="D8" s="341"/>
      <c r="E8" s="342"/>
      <c r="F8" s="343"/>
    </row>
    <row r="9" spans="1:6" ht="89.25">
      <c r="A9" s="310" t="s">
        <v>793</v>
      </c>
      <c r="B9" s="301" t="s">
        <v>1016</v>
      </c>
      <c r="C9" s="309" t="s">
        <v>77</v>
      </c>
      <c r="D9" s="298">
        <v>20.4</v>
      </c>
      <c r="E9" s="118"/>
      <c r="F9" s="299">
        <f>+D9*E9</f>
        <v>0</v>
      </c>
    </row>
    <row r="10" spans="1:6" ht="12.75">
      <c r="A10" s="310"/>
      <c r="B10" s="303"/>
      <c r="C10" s="309"/>
      <c r="D10" s="341"/>
      <c r="E10" s="342"/>
      <c r="F10" s="343"/>
    </row>
    <row r="11" spans="1:6" ht="89.25">
      <c r="A11" s="310" t="s">
        <v>794</v>
      </c>
      <c r="B11" s="301" t="s">
        <v>1007</v>
      </c>
      <c r="C11" s="309" t="s">
        <v>73</v>
      </c>
      <c r="D11" s="298">
        <v>34.05</v>
      </c>
      <c r="E11" s="118"/>
      <c r="F11" s="299">
        <f>+D11*E11</f>
        <v>0</v>
      </c>
    </row>
    <row r="12" spans="1:6" ht="12.75">
      <c r="A12" s="344"/>
      <c r="B12" s="315" t="s">
        <v>19</v>
      </c>
      <c r="C12" s="345"/>
      <c r="D12" s="346"/>
      <c r="E12" s="347" t="s">
        <v>74</v>
      </c>
      <c r="F12" s="348">
        <f>SUM(F7:F11)</f>
        <v>0</v>
      </c>
    </row>
    <row r="13" spans="1:6" ht="12.75">
      <c r="A13" s="1"/>
      <c r="B13" s="2"/>
      <c r="C13" s="3"/>
      <c r="D13" s="3"/>
      <c r="E13" s="1"/>
      <c r="F13" s="1"/>
    </row>
  </sheetData>
  <sheetProtection selectLockedCells="1" selectUnlockedCells="1"/>
  <mergeCells count="2">
    <mergeCell ref="A2:B2"/>
    <mergeCell ref="C2:F2"/>
  </mergeCells>
  <printOptions/>
  <pageMargins left="0.7" right="0.7" top="0.75" bottom="0.75" header="0.3" footer="0.3"/>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24869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Cigoj</dc:creator>
  <cp:keywords/>
  <dc:description/>
  <cp:lastModifiedBy>Boštjan Kravos</cp:lastModifiedBy>
  <cp:lastPrinted>2019-09-09T09:41:12Z</cp:lastPrinted>
  <dcterms:created xsi:type="dcterms:W3CDTF">2014-11-15T11:39:54Z</dcterms:created>
  <dcterms:modified xsi:type="dcterms:W3CDTF">2019-10-01T07:25:58Z</dcterms:modified>
  <cp:category/>
  <cp:version/>
  <cp:contentType/>
  <cp:contentStatus/>
  <cp:revision>383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