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S:\JAVNA NAROČILA\NAROČANJE, NAROČILA\VELIKA NAROČILA 4301\2021\4301-22-2021 Vecnamenska gimnasticna dvorana\za objavo\"/>
    </mc:Choice>
  </mc:AlternateContent>
  <xr:revisionPtr revIDLastSave="0" documentId="8_{C5468F12-4F54-4D2A-9E92-E3CB0A8A4CA2}" xr6:coauthVersionLast="47" xr6:coauthVersionMax="47" xr10:uidLastSave="{00000000-0000-0000-0000-000000000000}"/>
  <bookViews>
    <workbookView xWindow="-120" yWindow="-120" windowWidth="29040" windowHeight="15840" tabRatio="991" activeTab="23" xr2:uid="{00000000-000D-0000-FFFF-FFFF00000000}"/>
  </bookViews>
  <sheets>
    <sheet name="Rekapitulacija" sheetId="1" r:id="rId1"/>
    <sheet name="Rekapitulacija GO" sheetId="2" r:id="rId2"/>
    <sheet name="A.1" sheetId="3" r:id="rId3"/>
    <sheet name="A.2" sheetId="4" r:id="rId4"/>
    <sheet name="A.3" sheetId="5" r:id="rId5"/>
    <sheet name="A.4" sheetId="6" r:id="rId6"/>
    <sheet name="A.5" sheetId="7" r:id="rId7"/>
    <sheet name="A.6" sheetId="8" r:id="rId8"/>
    <sheet name="A.7" sheetId="9" r:id="rId9"/>
    <sheet name="B.1a" sheetId="10" r:id="rId10"/>
    <sheet name="B.1b" sheetId="11" r:id="rId11"/>
    <sheet name="B.2" sheetId="12" r:id="rId12"/>
    <sheet name="B.3" sheetId="13" r:id="rId13"/>
    <sheet name="B.4" sheetId="14" r:id="rId14"/>
    <sheet name="B.5" sheetId="15" r:id="rId15"/>
    <sheet name="B.6a" sheetId="16" r:id="rId16"/>
    <sheet name="B.6b" sheetId="17" r:id="rId17"/>
    <sheet name="B.7" sheetId="18" r:id="rId18"/>
    <sheet name="B.8" sheetId="19" r:id="rId19"/>
    <sheet name="B.9" sheetId="20" r:id="rId20"/>
    <sheet name="B.10" sheetId="21" r:id="rId21"/>
    <sheet name="B.11" sheetId="22" r:id="rId22"/>
    <sheet name="C." sheetId="23" r:id="rId23"/>
    <sheet name="D." sheetId="25" r:id="rId24"/>
    <sheet name="E." sheetId="24" r:id="rId25"/>
    <sheet name="F." sheetId="29" r:id="rId26"/>
  </sheets>
  <externalReferences>
    <externalReference r:id="rId27"/>
  </externalReferences>
  <definedNames>
    <definedName name="_xlnm_Print_Area" localSheetId="9">B.1a!$A$1:$D$27</definedName>
    <definedName name="_xlnm_Print_Area" localSheetId="1">'Rekapitulacija GO'!$A$1:$C$56</definedName>
    <definedName name="_xlnm_Print_Area_0" localSheetId="9">B.1a!$A$1:$D$27</definedName>
    <definedName name="_xlnm_Print_Area_0" localSheetId="1">'Rekapitulacija GO'!$A$1:$C$56</definedName>
    <definedName name="_xlnm_Print_Area_0_0" localSheetId="9">B.1a!$A$1:$D$27</definedName>
    <definedName name="_xlnm_Print_Area_0_0" localSheetId="1">'Rekapitulacija GO'!$A$1:$C$56</definedName>
    <definedName name="_xlnm_Print_Area_0_0_0" localSheetId="9">B.1a!$A$1:$D$27</definedName>
    <definedName name="_xlnm_Print_Area_0_0_0" localSheetId="1">'Rekapitulacija GO'!$A$1:$C$56</definedName>
    <definedName name="_xlnm_Print_Area_0_0_0_0" localSheetId="9">B.1a!$A$1:$D$27</definedName>
    <definedName name="_xlnm_Print_Area_0_0_0_0" localSheetId="1">'Rekapitulacija GO'!$A$1:$C$56</definedName>
    <definedName name="_xlnm_Print_Area_0_0_0_0_0" localSheetId="9">B.1a!$A$1:$D$27</definedName>
    <definedName name="_xlnm_Print_Area_0_0_0_0_0" localSheetId="1">'Rekapitulacija GO'!$A$1:$C$56</definedName>
    <definedName name="_xlnm_Print_Area_0_0_0_0_0_0" localSheetId="9">B.1a!$A$1:$D$27</definedName>
    <definedName name="_xlnm_Print_Area_0_0_0_0_0_0" localSheetId="1">'Rekapitulacija GO'!$A$1:$C$56</definedName>
    <definedName name="_xlnm_Print_Area_0_0_0_0_0_0_0" localSheetId="9">B.1a!$A$1:$D$27</definedName>
    <definedName name="_xlnm_Print_Area_0_0_0_0_0_0_0" localSheetId="1">'Rekapitulacija GO'!$A$1:$C$56</definedName>
    <definedName name="asdas" localSheetId="1">'Rekapitulacija GO'!$A$1:$C$58</definedName>
    <definedName name="DobMont">[1]OSNOVA!$B$38</definedName>
    <definedName name="Excel_BuiltIn_Print_Area" localSheetId="9">"#ref!"</definedName>
    <definedName name="Excel_BuiltIn_Print_Area" localSheetId="1">'Rekapitulacija GO'!$A$1:$C$56</definedName>
    <definedName name="Excel_BuiltIn_Print_Area_2">"#ref!"</definedName>
    <definedName name="_xlnm.Print_Area" localSheetId="3">A.2!$A:$F</definedName>
    <definedName name="_xlnm.Print_Area" localSheetId="1">'Rekapitulacija GO'!$A$1:$C$58</definedName>
    <definedName name="Print_Area_0" localSheetId="20">B.10!$A$1:$D$7</definedName>
    <definedName name="Print_Area_0" localSheetId="21">B.11!$A$1:$D$10</definedName>
    <definedName name="Print_Area_0" localSheetId="9">B.1a!$A$1:$D$27</definedName>
    <definedName name="Print_Area_0" localSheetId="11">B.2!$A$1:$D$33</definedName>
    <definedName name="Print_Area_0" localSheetId="12">B.3!$A$1:$D$55</definedName>
    <definedName name="Print_Area_0" localSheetId="13">B.4!$A$1:$D$14</definedName>
    <definedName name="Print_Area_0" localSheetId="14">B.5!$A$1:$D$26</definedName>
    <definedName name="Print_Area_0" localSheetId="16">B.6b!$A$1:$D$36</definedName>
    <definedName name="Print_Area_0" localSheetId="17">B.7!$A$4:$F$104</definedName>
    <definedName name="Print_Area_0" localSheetId="18">B.8!$A$1:$D$19</definedName>
    <definedName name="Print_Area_0" localSheetId="19">B.9!$A$1:$D$13</definedName>
    <definedName name="Print_Area_0" localSheetId="1">'Rekapitulacija GO'!$A$1:$C$58</definedName>
    <definedName name="Print_Area_0_0" localSheetId="20">B.10!$A$1:$D$7</definedName>
    <definedName name="Print_Area_0_0" localSheetId="21">B.11!$A$1:$D$10</definedName>
    <definedName name="Print_Area_0_0" localSheetId="9">B.1a!$A$1:$D$27</definedName>
    <definedName name="Print_Area_0_0" localSheetId="11">B.2!$A$1:$D$33</definedName>
    <definedName name="Print_Area_0_0" localSheetId="12">B.3!$A$1:$D$55</definedName>
    <definedName name="Print_Area_0_0" localSheetId="13">B.4!$A$1:$D$14</definedName>
    <definedName name="Print_Area_0_0" localSheetId="14">B.5!$A$1:$D$26</definedName>
    <definedName name="Print_Area_0_0" localSheetId="16">B.6b!$A$1:$D$37</definedName>
    <definedName name="Print_Area_0_0" localSheetId="18">B.8!$A$1:$D$19</definedName>
    <definedName name="Print_Area_0_0" localSheetId="19">B.9!$A$1:$D$13</definedName>
    <definedName name="Print_Area_0_0" localSheetId="1">'Rekapitulacija GO'!$A$1:$C$58</definedName>
    <definedName name="Print_Area_0_0_0" localSheetId="20">B.10!$A$1:$D$7</definedName>
    <definedName name="Print_Area_0_0_0" localSheetId="21">B.11!$A$1:$D$10</definedName>
    <definedName name="Print_Area_0_0_0" localSheetId="9">B.1a!$A$1:$D$27</definedName>
    <definedName name="Print_Area_0_0_0" localSheetId="11">B.2!$A$1:$D$33</definedName>
    <definedName name="Print_Area_0_0_0" localSheetId="12">B.3!$A$1:$D$55</definedName>
    <definedName name="Print_Area_0_0_0" localSheetId="13">B.4!$A$1:$D$14</definedName>
    <definedName name="Print_Area_0_0_0" localSheetId="14">B.5!$A$1:$D$26</definedName>
    <definedName name="Print_Area_0_0_0" localSheetId="16">B.6b!$A$1:$D$36</definedName>
    <definedName name="Print_Area_0_0_0" localSheetId="18">B.8!$A$1:$D$19</definedName>
    <definedName name="Print_Area_0_0_0" localSheetId="19">B.9!$A$1:$D$13</definedName>
    <definedName name="Print_Area_0_0_0" localSheetId="1">'Rekapitulacija GO'!$A$1:$C$58</definedName>
    <definedName name="Print_Area_0_0_0_0" localSheetId="20">B.10!$A$1:$D$7</definedName>
    <definedName name="Print_Area_0_0_0_0" localSheetId="21">B.11!$A$1:$D$10</definedName>
    <definedName name="Print_Area_0_0_0_0" localSheetId="9">B.1a!$A$1:$D$27</definedName>
    <definedName name="Print_Area_0_0_0_0" localSheetId="11">B.2!$A$1:$D$33</definedName>
    <definedName name="Print_Area_0_0_0_0" localSheetId="12">B.3!$A$1:$D$55</definedName>
    <definedName name="Print_Area_0_0_0_0" localSheetId="13">B.4!$A$1:$D$14</definedName>
    <definedName name="Print_Area_0_0_0_0" localSheetId="14">B.5!$A$1:$D$26</definedName>
    <definedName name="Print_Area_0_0_0_0" localSheetId="16">B.6b!$A$1:$D$37</definedName>
    <definedName name="Print_Area_0_0_0_0" localSheetId="18">B.8!$A$1:$D$19</definedName>
    <definedName name="Print_Area_0_0_0_0" localSheetId="19">B.9!$A$1:$D$13</definedName>
    <definedName name="Print_Area_0_0_0_0" localSheetId="1">'Rekapitulacija GO'!$A$1:$C$58</definedName>
    <definedName name="Print_Area_0_0_0_0_0" localSheetId="20">B.10!$A$1:$D$7</definedName>
    <definedName name="Print_Area_0_0_0_0_0" localSheetId="21">B.11!$A$1:$D$10</definedName>
    <definedName name="Print_Area_0_0_0_0_0" localSheetId="9">B.1a!$A$1:$D$27</definedName>
    <definedName name="Print_Area_0_0_0_0_0" localSheetId="11">B.2!$A$1:$D$33</definedName>
    <definedName name="Print_Area_0_0_0_0_0" localSheetId="12">B.3!$A$1:$D$55</definedName>
    <definedName name="Print_Area_0_0_0_0_0" localSheetId="13">B.4!$A$1:$D$14</definedName>
    <definedName name="Print_Area_0_0_0_0_0" localSheetId="14">B.5!$A$1:$D$26</definedName>
    <definedName name="Print_Area_0_0_0_0_0" localSheetId="16">B.6b!$A$1:$D$36</definedName>
    <definedName name="Print_Area_0_0_0_0_0" localSheetId="18">B.8!$A$1:$D$19</definedName>
    <definedName name="Print_Area_0_0_0_0_0" localSheetId="19">B.9!$A$1:$D$13</definedName>
    <definedName name="Print_Area_0_0_0_0_0" localSheetId="1">'Rekapitulacija GO'!$A$1:$C$58</definedName>
    <definedName name="Print_Area_0_0_0_0_0_0" localSheetId="20">B.10!$A$1:$D$7</definedName>
    <definedName name="Print_Area_0_0_0_0_0_0" localSheetId="21">B.11!$A$1:$D$10</definedName>
    <definedName name="Print_Area_0_0_0_0_0_0" localSheetId="9">B.1a!$A$1:$D$27</definedName>
    <definedName name="Print_Area_0_0_0_0_0_0" localSheetId="11">B.2!$A$1:$D$33</definedName>
    <definedName name="Print_Area_0_0_0_0_0_0" localSheetId="12">B.3!$A$1:$D$55</definedName>
    <definedName name="Print_Area_0_0_0_0_0_0" localSheetId="13">B.4!$A$1:$D$14</definedName>
    <definedName name="Print_Area_0_0_0_0_0_0" localSheetId="14">B.5!$A$1:$D$26</definedName>
    <definedName name="Print_Area_0_0_0_0_0_0" localSheetId="16">B.6b!$A$1:$D$37</definedName>
    <definedName name="Print_Area_0_0_0_0_0_0" localSheetId="18">B.8!$A$1:$D$19</definedName>
    <definedName name="Print_Area_0_0_0_0_0_0" localSheetId="19">B.9!$A$1:$D$13</definedName>
    <definedName name="Print_Area_0_0_0_0_0_0" localSheetId="1">'Rekapitulacija GO'!$A$1:$C$58</definedName>
    <definedName name="Print_Area_0_0_0_0_0_0_0" localSheetId="20">B.10!$A$1:$D$7</definedName>
    <definedName name="Print_Area_0_0_0_0_0_0_0" localSheetId="21">B.11!$A$1:$D$10</definedName>
    <definedName name="Print_Area_0_0_0_0_0_0_0" localSheetId="9">B.1a!$A$1:$D$27</definedName>
    <definedName name="Print_Area_0_0_0_0_0_0_0" localSheetId="11">B.2!$A$1:$D$33</definedName>
    <definedName name="Print_Area_0_0_0_0_0_0_0" localSheetId="12">B.3!$A$1:$D$55</definedName>
    <definedName name="Print_Area_0_0_0_0_0_0_0" localSheetId="13">B.4!$A$1:$D$14</definedName>
    <definedName name="Print_Area_0_0_0_0_0_0_0" localSheetId="14">B.5!$A$1:$D$26</definedName>
    <definedName name="Print_Area_0_0_0_0_0_0_0" localSheetId="16">B.6b!$A$1:$D$36</definedName>
    <definedName name="Print_Area_0_0_0_0_0_0_0" localSheetId="18">B.8!$A$1:$D$19</definedName>
    <definedName name="Print_Area_0_0_0_0_0_0_0" localSheetId="19">B.9!$A$1:$D$13</definedName>
    <definedName name="Print_Area_0_0_0_0_0_0_0" localSheetId="1">'Rekapitulacija GO'!$A$1:$C$58</definedName>
    <definedName name="Print_Area_0_0_0_0_0_0_0_0" localSheetId="20">B.10!$A$1:$D$7</definedName>
    <definedName name="Print_Area_0_0_0_0_0_0_0_0" localSheetId="21">B.11!$A$1:$D$10</definedName>
    <definedName name="Print_Area_0_0_0_0_0_0_0_0" localSheetId="9">B.1a!$A$1:$D$27</definedName>
    <definedName name="Print_Area_0_0_0_0_0_0_0_0" localSheetId="11">B.2!$A$1:$D$33</definedName>
    <definedName name="Print_Area_0_0_0_0_0_0_0_0" localSheetId="12">B.3!$A$1:$D$55</definedName>
    <definedName name="Print_Area_0_0_0_0_0_0_0_0" localSheetId="13">B.4!$A$1:$D$14</definedName>
    <definedName name="Print_Area_0_0_0_0_0_0_0_0" localSheetId="14">B.5!$A$1:$D$26</definedName>
    <definedName name="Print_Area_0_0_0_0_0_0_0_0" localSheetId="16">B.6b!$A$1:$D$37</definedName>
    <definedName name="Print_Area_0_0_0_0_0_0_0_0" localSheetId="18">B.8!$A$1:$D$19</definedName>
    <definedName name="Print_Area_0_0_0_0_0_0_0_0" localSheetId="19">B.9!$A$1:$D$13</definedName>
    <definedName name="Print_Area_0_0_0_0_0_0_0_0" localSheetId="1">'Rekapitulacija GO'!$A$1:$C$58</definedName>
    <definedName name="Print_Area_0_0_0_0_0_0_0_0_0" localSheetId="20">B.10!$A$1:$D$7</definedName>
    <definedName name="Print_Area_0_0_0_0_0_0_0_0_0" localSheetId="21">B.11!$A$1:$D$10</definedName>
    <definedName name="Print_Area_0_0_0_0_0_0_0_0_0" localSheetId="9">B.1a!$A$1:$D$27</definedName>
    <definedName name="Print_Area_0_0_0_0_0_0_0_0_0" localSheetId="11">B.2!$A$1:$D$33</definedName>
    <definedName name="Print_Area_0_0_0_0_0_0_0_0_0" localSheetId="12">B.3!$A$1:$D$55</definedName>
    <definedName name="Print_Area_0_0_0_0_0_0_0_0_0" localSheetId="13">B.4!$A$1:$D$14</definedName>
    <definedName name="Print_Area_0_0_0_0_0_0_0_0_0" localSheetId="14">B.5!$A$1:$D$26</definedName>
    <definedName name="Print_Area_0_0_0_0_0_0_0_0_0" localSheetId="16">B.6b!$A$1:$D$36</definedName>
    <definedName name="Print_Area_0_0_0_0_0_0_0_0_0" localSheetId="18">B.8!$A$1:$D$19</definedName>
    <definedName name="Print_Area_0_0_0_0_0_0_0_0_0" localSheetId="19">B.9!$A$1:$D$13</definedName>
    <definedName name="Print_Area_0_0_0_0_0_0_0_0_0" localSheetId="1">'Rekapitulacija GO'!$A$1:$C$58</definedName>
    <definedName name="Print_Area_0_0_0_0_0_0_0_0_0_0" localSheetId="20">B.10!$A$1:$D$7</definedName>
    <definedName name="Print_Area_0_0_0_0_0_0_0_0_0_0" localSheetId="21">B.11!$A$1:$D$10</definedName>
    <definedName name="Print_Area_0_0_0_0_0_0_0_0_0_0" localSheetId="9">B.1a!$A$1:$D$27</definedName>
    <definedName name="Print_Area_0_0_0_0_0_0_0_0_0_0" localSheetId="11">B.2!$A$1:$D$33</definedName>
    <definedName name="Print_Area_0_0_0_0_0_0_0_0_0_0" localSheetId="12">B.3!$A$1:$D$55</definedName>
    <definedName name="Print_Area_0_0_0_0_0_0_0_0_0_0" localSheetId="13">B.4!$A$1:$D$14</definedName>
    <definedName name="Print_Area_0_0_0_0_0_0_0_0_0_0" localSheetId="14">B.5!$A$1:$D$26</definedName>
    <definedName name="Print_Area_0_0_0_0_0_0_0_0_0_0" localSheetId="16">B.6b!$A$1:$D$37</definedName>
    <definedName name="Print_Area_0_0_0_0_0_0_0_0_0_0" localSheetId="18">B.8!$A$1:$D$19</definedName>
    <definedName name="Print_Area_0_0_0_0_0_0_0_0_0_0" localSheetId="19">B.9!$A$1:$D$13</definedName>
    <definedName name="Print_Area_0_0_0_0_0_0_0_0_0_0" localSheetId="1">'Rekapitulacija GO'!$A$1:$C$58</definedName>
    <definedName name="Print_Area_0_0_0_0_0_0_0_0_0_0_0" localSheetId="20">B.10!$A$1:$D$7</definedName>
    <definedName name="Print_Area_0_0_0_0_0_0_0_0_0_0_0" localSheetId="21">B.11!$A$1:$D$10</definedName>
    <definedName name="Print_Area_0_0_0_0_0_0_0_0_0_0_0" localSheetId="9">B.1a!$A$1:$D$27</definedName>
    <definedName name="Print_Area_0_0_0_0_0_0_0_0_0_0_0" localSheetId="11">B.2!$A$1:$D$33</definedName>
    <definedName name="Print_Area_0_0_0_0_0_0_0_0_0_0_0" localSheetId="12">B.3!$A$1:$D$46</definedName>
    <definedName name="Print_Area_0_0_0_0_0_0_0_0_0_0_0" localSheetId="13">B.4!$A$1:$D$14</definedName>
    <definedName name="Print_Area_0_0_0_0_0_0_0_0_0_0_0" localSheetId="14">B.5!$A$1:$D$26</definedName>
    <definedName name="Print_Area_0_0_0_0_0_0_0_0_0_0_0" localSheetId="16">B.6b!$A$1:$D$36</definedName>
    <definedName name="Print_Area_0_0_0_0_0_0_0_0_0_0_0" localSheetId="18">B.8!$A$1:$D$19</definedName>
    <definedName name="Print_Area_0_0_0_0_0_0_0_0_0_0_0" localSheetId="19">B.9!$A$1:$D$10</definedName>
    <definedName name="Print_Area_0_0_0_0_0_0_0_0_0_0_0" localSheetId="1">'Rekapitulacija GO'!$A$1:$C$58</definedName>
    <definedName name="Print_Area_0_0_0_0_0_0_0_0_0_0_0_0" localSheetId="20">B.10!$A$1:$D$7</definedName>
    <definedName name="Print_Area_0_0_0_0_0_0_0_0_0_0_0_0" localSheetId="21">B.11!$A$1:$D$10</definedName>
    <definedName name="Print_Area_0_0_0_0_0_0_0_0_0_0_0_0" localSheetId="9">B.1a!$A$1:$D$27</definedName>
    <definedName name="Print_Area_0_0_0_0_0_0_0_0_0_0_0_0" localSheetId="11">B.2!$A$1:$D$33</definedName>
    <definedName name="Print_Area_0_0_0_0_0_0_0_0_0_0_0_0" localSheetId="12">B.3!$A$1:$D$46</definedName>
    <definedName name="Print_Area_0_0_0_0_0_0_0_0_0_0_0_0" localSheetId="13">B.4!$A$1:$D$14</definedName>
    <definedName name="Print_Area_0_0_0_0_0_0_0_0_0_0_0_0" localSheetId="14">B.5!$A$1:$D$26</definedName>
    <definedName name="Print_Area_0_0_0_0_0_0_0_0_0_0_0_0" localSheetId="16">B.6b!$A$1:$D$37</definedName>
    <definedName name="Print_Area_0_0_0_0_0_0_0_0_0_0_0_0" localSheetId="18">B.8!$A$1:$D$19</definedName>
    <definedName name="Print_Area_0_0_0_0_0_0_0_0_0_0_0_0" localSheetId="19">B.9!$A$1:$D$13</definedName>
    <definedName name="Print_Area_0_0_0_0_0_0_0_0_0_0_0_0" localSheetId="1">'Rekapitulacija GO'!$A$1:$C$58</definedName>
    <definedName name="Print_Area_0_0_0_0_0_0_0_0_0_0_0_0_0" localSheetId="20">B.10!$A$1:$D$7</definedName>
    <definedName name="Print_Area_0_0_0_0_0_0_0_0_0_0_0_0_0" localSheetId="21">B.11!$A$1:$D$10</definedName>
    <definedName name="Print_Area_0_0_0_0_0_0_0_0_0_0_0_0_0" localSheetId="9">B.1a!$A$1:$D$27</definedName>
    <definedName name="Print_Area_0_0_0_0_0_0_0_0_0_0_0_0_0" localSheetId="11">B.2!$A$1:$D$33</definedName>
    <definedName name="Print_Area_0_0_0_0_0_0_0_0_0_0_0_0_0" localSheetId="12">B.3!$A$1:$D$46</definedName>
    <definedName name="Print_Area_0_0_0_0_0_0_0_0_0_0_0_0_0" localSheetId="13">B.4!$A$1:$D$14</definedName>
    <definedName name="Print_Area_0_0_0_0_0_0_0_0_0_0_0_0_0" localSheetId="14">B.5!$A$1:$D$26</definedName>
    <definedName name="Print_Area_0_0_0_0_0_0_0_0_0_0_0_0_0" localSheetId="16">B.6b!$A$1:$D$6</definedName>
    <definedName name="Print_Area_0_0_0_0_0_0_0_0_0_0_0_0_0" localSheetId="18">B.8!$A$1:$D$19</definedName>
    <definedName name="Print_Area_0_0_0_0_0_0_0_0_0_0_0_0_0" localSheetId="19">B.9!$A$1:$D$10</definedName>
    <definedName name="Print_Area_0_0_0_0_0_0_0_0_0_0_0_0_0" localSheetId="1">'Rekapitulacija GO'!$A$1:$C$58</definedName>
    <definedName name="Print_Area_0_0_0_0_0_0_0_0_0_0_0_0_0_0" localSheetId="20">B.10!$A$1:$D$7</definedName>
    <definedName name="Print_Area_0_0_0_0_0_0_0_0_0_0_0_0_0_0" localSheetId="21">B.11!$A$1:$D$10</definedName>
    <definedName name="Print_Area_0_0_0_0_0_0_0_0_0_0_0_0_0_0" localSheetId="9">B.1a!$A$1:$D$27</definedName>
    <definedName name="Print_Area_0_0_0_0_0_0_0_0_0_0_0_0_0_0" localSheetId="11">B.2!$A$1:$D$33</definedName>
    <definedName name="Print_Area_0_0_0_0_0_0_0_0_0_0_0_0_0_0" localSheetId="12">B.3!$A$1:$D$46</definedName>
    <definedName name="Print_Area_0_0_0_0_0_0_0_0_0_0_0_0_0_0" localSheetId="13">B.4!$A$1:$D$14</definedName>
    <definedName name="Print_Area_0_0_0_0_0_0_0_0_0_0_0_0_0_0" localSheetId="14">B.5!$A$1:$D$26</definedName>
    <definedName name="Print_Area_0_0_0_0_0_0_0_0_0_0_0_0_0_0" localSheetId="16">B.6b!$A$1:$D$6</definedName>
    <definedName name="Print_Area_0_0_0_0_0_0_0_0_0_0_0_0_0_0" localSheetId="18">B.8!$A$1:$D$19</definedName>
    <definedName name="Print_Area_0_0_0_0_0_0_0_0_0_0_0_0_0_0" localSheetId="19">B.9!$A$1:$D$10</definedName>
    <definedName name="Print_Area_0_0_0_0_0_0_0_0_0_0_0_0_0_0" localSheetId="1">'Rekapitulacija GO'!$A$1:$C$58</definedName>
    <definedName name="Print_Area_0_0_0_0_0_0_0_0_0_0_0_0_0_0_0" localSheetId="20">B.10!$A$1:$D$7</definedName>
    <definedName name="Print_Area_0_0_0_0_0_0_0_0_0_0_0_0_0_0_0" localSheetId="21">B.11!$A$1:$D$10</definedName>
    <definedName name="Print_Area_0_0_0_0_0_0_0_0_0_0_0_0_0_0_0" localSheetId="9">B.1a!$A$1:$D$27</definedName>
    <definedName name="Print_Area_0_0_0_0_0_0_0_0_0_0_0_0_0_0_0" localSheetId="11">B.2!$A$1:$D$33</definedName>
    <definedName name="Print_Area_0_0_0_0_0_0_0_0_0_0_0_0_0_0_0" localSheetId="12">B.3!$A$1:$D$46</definedName>
    <definedName name="Print_Area_0_0_0_0_0_0_0_0_0_0_0_0_0_0_0" localSheetId="13">B.4!$A$1:$D$14</definedName>
    <definedName name="Print_Area_0_0_0_0_0_0_0_0_0_0_0_0_0_0_0" localSheetId="14">B.5!$A$1:$D$26</definedName>
    <definedName name="Print_Area_0_0_0_0_0_0_0_0_0_0_0_0_0_0_0" localSheetId="16">B.6b!$A$1:$D$6</definedName>
    <definedName name="Print_Area_0_0_0_0_0_0_0_0_0_0_0_0_0_0_0" localSheetId="18">B.8!$A$1:$D$19</definedName>
    <definedName name="Print_Area_0_0_0_0_0_0_0_0_0_0_0_0_0_0_0" localSheetId="19">B.9!$A$1:$D$10</definedName>
    <definedName name="Print_Area_0_0_0_0_0_0_0_0_0_0_0_0_0_0_0" localSheetId="1">'Rekapitulacija GO'!$A$1:$C$58</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824" i="25" l="1"/>
  <c r="G707" i="25"/>
  <c r="G792" i="25"/>
  <c r="F10" i="29"/>
  <c r="G712" i="25"/>
  <c r="G714" i="25"/>
  <c r="G717" i="25"/>
  <c r="G719" i="25"/>
  <c r="G722" i="25"/>
  <c r="G724" i="25"/>
  <c r="G727" i="25"/>
  <c r="G730" i="25"/>
  <c r="G733" i="25"/>
  <c r="G735" i="25"/>
  <c r="G737" i="25"/>
  <c r="G739" i="25"/>
  <c r="G742" i="25"/>
  <c r="G744" i="25"/>
  <c r="G746" i="25"/>
  <c r="G749" i="25"/>
  <c r="G752" i="25"/>
  <c r="G754" i="25"/>
  <c r="G756" i="25"/>
  <c r="G758" i="25"/>
  <c r="G760" i="25"/>
  <c r="G762" i="25"/>
  <c r="G764" i="25"/>
  <c r="G766" i="25"/>
  <c r="G768" i="25"/>
  <c r="G770" i="25"/>
  <c r="G772" i="25"/>
  <c r="G774" i="25"/>
  <c r="G776" i="25"/>
  <c r="G778" i="25"/>
  <c r="G780" i="25"/>
  <c r="G782" i="25"/>
  <c r="G784" i="25"/>
  <c r="G786" i="25"/>
  <c r="G788" i="25"/>
  <c r="G790" i="25"/>
  <c r="G709" i="25"/>
  <c r="G656" i="25"/>
  <c r="G659" i="25"/>
  <c r="G661" i="25"/>
  <c r="G664" i="25"/>
  <c r="G667" i="25"/>
  <c r="G670" i="25"/>
  <c r="G672" i="25"/>
  <c r="G674" i="25"/>
  <c r="G676" i="25"/>
  <c r="G679" i="25"/>
  <c r="G681" i="25"/>
  <c r="G683" i="25"/>
  <c r="G685" i="25"/>
  <c r="G687" i="25"/>
  <c r="G689" i="25"/>
  <c r="G691" i="25"/>
  <c r="G693" i="25"/>
  <c r="G695" i="25"/>
  <c r="G654" i="25"/>
  <c r="G697" i="25" s="1"/>
  <c r="G577" i="25"/>
  <c r="G578" i="25"/>
  <c r="G579" i="25"/>
  <c r="G580" i="25"/>
  <c r="G582" i="25"/>
  <c r="G583" i="25"/>
  <c r="G584" i="25"/>
  <c r="G585" i="25"/>
  <c r="G586" i="25"/>
  <c r="G587" i="25"/>
  <c r="G588" i="25"/>
  <c r="G590" i="25"/>
  <c r="G592" i="25"/>
  <c r="G594" i="25"/>
  <c r="G596" i="25"/>
  <c r="G599" i="25"/>
  <c r="G601" i="25"/>
  <c r="G602" i="25"/>
  <c r="G603" i="25"/>
  <c r="G604" i="25"/>
  <c r="G605" i="25"/>
  <c r="G609" i="25"/>
  <c r="G611" i="25"/>
  <c r="G613" i="25"/>
  <c r="G615" i="25"/>
  <c r="G617" i="25"/>
  <c r="G619" i="25"/>
  <c r="G621" i="25"/>
  <c r="G624" i="25"/>
  <c r="G625" i="25"/>
  <c r="G626" i="25"/>
  <c r="G627" i="25"/>
  <c r="G628" i="25"/>
  <c r="G629" i="25"/>
  <c r="G630" i="25"/>
  <c r="G631" i="25"/>
  <c r="G632" i="25"/>
  <c r="G633" i="25"/>
  <c r="G634" i="25"/>
  <c r="G635" i="25"/>
  <c r="G636" i="25"/>
  <c r="G639" i="25"/>
  <c r="G641" i="25"/>
  <c r="G643" i="25"/>
  <c r="G576" i="25"/>
  <c r="G645" i="25" s="1"/>
  <c r="F12" i="29" l="1"/>
  <c r="F8" i="29"/>
  <c r="F6" i="29"/>
  <c r="F102" i="23"/>
  <c r="B1" i="24"/>
  <c r="B690" i="24"/>
  <c r="B691" i="24"/>
  <c r="B692" i="24"/>
  <c r="B694" i="24"/>
  <c r="B693" i="24"/>
  <c r="G431" i="25"/>
  <c r="B1" i="25"/>
  <c r="A1" i="22"/>
  <c r="F42" i="5"/>
  <c r="F41" i="5"/>
  <c r="F617" i="24"/>
  <c r="F620" i="24"/>
  <c r="F609" i="24"/>
  <c r="F605" i="24"/>
  <c r="G921" i="25"/>
  <c r="G919" i="25"/>
  <c r="G917" i="25"/>
  <c r="G915" i="25"/>
  <c r="G913" i="25"/>
  <c r="G911" i="25"/>
  <c r="G909" i="25"/>
  <c r="G882" i="25"/>
  <c r="G880" i="25"/>
  <c r="G878" i="25"/>
  <c r="G876" i="25"/>
  <c r="G874" i="25"/>
  <c r="G872" i="25"/>
  <c r="G870" i="25"/>
  <c r="G868" i="25"/>
  <c r="G866" i="25"/>
  <c r="G864" i="25"/>
  <c r="G862" i="25"/>
  <c r="G860" i="25"/>
  <c r="G858" i="25"/>
  <c r="G848" i="25"/>
  <c r="G846" i="25"/>
  <c r="G844" i="25"/>
  <c r="G842" i="25"/>
  <c r="G840" i="25"/>
  <c r="G838" i="25"/>
  <c r="G835" i="25"/>
  <c r="G834" i="25"/>
  <c r="G831" i="25"/>
  <c r="G829" i="25"/>
  <c r="G827" i="25"/>
  <c r="G822" i="25"/>
  <c r="G820" i="25"/>
  <c r="G818" i="25"/>
  <c r="G816" i="25"/>
  <c r="G813" i="25"/>
  <c r="G810" i="25"/>
  <c r="G808" i="25"/>
  <c r="G806" i="25"/>
  <c r="G803" i="25"/>
  <c r="G801" i="25"/>
  <c r="G850" i="25" s="1"/>
  <c r="G564" i="25"/>
  <c r="G558" i="25"/>
  <c r="G556" i="25"/>
  <c r="G554" i="25"/>
  <c r="G552" i="25"/>
  <c r="G550" i="25"/>
  <c r="G548" i="25"/>
  <c r="G546" i="25"/>
  <c r="G544" i="25"/>
  <c r="G542" i="25"/>
  <c r="G529" i="25"/>
  <c r="G527" i="25"/>
  <c r="G525" i="25"/>
  <c r="G523" i="25"/>
  <c r="G521" i="25"/>
  <c r="G519" i="25"/>
  <c r="G517" i="25"/>
  <c r="G515" i="25"/>
  <c r="G505" i="25"/>
  <c r="G499" i="25"/>
  <c r="G497" i="25"/>
  <c r="G495" i="25"/>
  <c r="G493" i="25"/>
  <c r="G491" i="25"/>
  <c r="G489" i="25"/>
  <c r="G487" i="25"/>
  <c r="G485" i="25"/>
  <c r="G483" i="25"/>
  <c r="G481" i="25"/>
  <c r="G479" i="25"/>
  <c r="G477" i="25"/>
  <c r="G475" i="25"/>
  <c r="G473" i="25"/>
  <c r="G471" i="25"/>
  <c r="G469" i="25"/>
  <c r="G467" i="25"/>
  <c r="G465" i="25"/>
  <c r="G463" i="25"/>
  <c r="G461" i="25"/>
  <c r="G459" i="25"/>
  <c r="G457" i="25"/>
  <c r="G455" i="25"/>
  <c r="G453" i="25"/>
  <c r="G451" i="25"/>
  <c r="G449" i="25"/>
  <c r="G447" i="25"/>
  <c r="G445" i="25"/>
  <c r="G435" i="25"/>
  <c r="G433" i="25"/>
  <c r="G429" i="25"/>
  <c r="G392" i="25"/>
  <c r="G373" i="25"/>
  <c r="G340" i="25"/>
  <c r="G272" i="25"/>
  <c r="G437" i="25" s="1"/>
  <c r="G247" i="25"/>
  <c r="G245" i="25"/>
  <c r="G243" i="25"/>
  <c r="G241" i="25"/>
  <c r="G239" i="25"/>
  <c r="G237" i="25"/>
  <c r="G235" i="25"/>
  <c r="G233" i="25"/>
  <c r="G231" i="25"/>
  <c r="G229" i="25"/>
  <c r="G227" i="25"/>
  <c r="G225" i="25"/>
  <c r="G223" i="25"/>
  <c r="G221" i="25"/>
  <c r="G219" i="25"/>
  <c r="G217" i="25"/>
  <c r="G215" i="25"/>
  <c r="G213" i="25"/>
  <c r="G211" i="25"/>
  <c r="G209" i="25"/>
  <c r="G207" i="25"/>
  <c r="G205" i="25"/>
  <c r="G203" i="25"/>
  <c r="G201" i="25"/>
  <c r="G199" i="25"/>
  <c r="G197" i="25"/>
  <c r="G195" i="25"/>
  <c r="G193" i="25"/>
  <c r="G191" i="25"/>
  <c r="G189" i="25"/>
  <c r="G187" i="25"/>
  <c r="G185" i="25"/>
  <c r="G183" i="25"/>
  <c r="G181" i="25"/>
  <c r="G179" i="25"/>
  <c r="G177" i="25"/>
  <c r="G175" i="25"/>
  <c r="G173" i="25"/>
  <c r="G171" i="25"/>
  <c r="G169" i="25"/>
  <c r="G167" i="25"/>
  <c r="G165" i="25"/>
  <c r="G163" i="25"/>
  <c r="G161" i="25"/>
  <c r="G159" i="25"/>
  <c r="G157" i="25"/>
  <c r="G155" i="25"/>
  <c r="G153" i="25"/>
  <c r="G151" i="25"/>
  <c r="G149" i="25"/>
  <c r="G147" i="25"/>
  <c r="G145" i="25"/>
  <c r="G143" i="25"/>
  <c r="G141" i="25"/>
  <c r="G139" i="25"/>
  <c r="G137" i="25"/>
  <c r="G135" i="25"/>
  <c r="G133" i="25"/>
  <c r="G131" i="25"/>
  <c r="G129" i="25"/>
  <c r="G121" i="25"/>
  <c r="G119" i="25"/>
  <c r="G117" i="25"/>
  <c r="G115" i="25"/>
  <c r="G114" i="25"/>
  <c r="G112" i="25"/>
  <c r="G111" i="25"/>
  <c r="G109" i="25"/>
  <c r="G108" i="25"/>
  <c r="G107" i="25"/>
  <c r="G104" i="25"/>
  <c r="G102" i="25"/>
  <c r="G100" i="25"/>
  <c r="G98" i="25"/>
  <c r="G97" i="25"/>
  <c r="G95" i="25"/>
  <c r="G92" i="25"/>
  <c r="G91" i="25"/>
  <c r="G88" i="25"/>
  <c r="G87" i="25"/>
  <c r="G86" i="25"/>
  <c r="G83" i="25"/>
  <c r="G80" i="25"/>
  <c r="G77" i="25"/>
  <c r="G76" i="25"/>
  <c r="G75" i="25"/>
  <c r="G72" i="25"/>
  <c r="G71" i="25"/>
  <c r="G68" i="25"/>
  <c r="G65" i="25"/>
  <c r="G64" i="25"/>
  <c r="G61" i="25"/>
  <c r="G58" i="25"/>
  <c r="G55" i="25"/>
  <c r="G52" i="25"/>
  <c r="G49" i="25"/>
  <c r="G46" i="25"/>
  <c r="G43" i="25"/>
  <c r="G40" i="25"/>
  <c r="B28" i="25"/>
  <c r="B14" i="25"/>
  <c r="B8" i="25"/>
  <c r="F687" i="24"/>
  <c r="F685" i="24"/>
  <c r="F677" i="24"/>
  <c r="F669" i="24"/>
  <c r="F666" i="24"/>
  <c r="F665" i="24"/>
  <c r="F662" i="24"/>
  <c r="F655" i="24"/>
  <c r="F648" i="24"/>
  <c r="F638" i="24"/>
  <c r="F636" i="24"/>
  <c r="F634" i="24"/>
  <c r="F632" i="24"/>
  <c r="F630" i="24"/>
  <c r="F628" i="24"/>
  <c r="F627" i="24"/>
  <c r="F626" i="24"/>
  <c r="F622" i="24"/>
  <c r="F600" i="24"/>
  <c r="F597" i="24"/>
  <c r="F591" i="24"/>
  <c r="F588" i="24"/>
  <c r="F583" i="24"/>
  <c r="F576" i="24"/>
  <c r="F569" i="24"/>
  <c r="F563" i="24"/>
  <c r="F557" i="24"/>
  <c r="F551" i="24"/>
  <c r="F545" i="24"/>
  <c r="F535" i="24"/>
  <c r="F623" i="24" s="1"/>
  <c r="F523" i="24"/>
  <c r="F521" i="24"/>
  <c r="F519" i="24"/>
  <c r="F517" i="24"/>
  <c r="F514" i="24"/>
  <c r="F512" i="24"/>
  <c r="F511" i="24"/>
  <c r="F510" i="24"/>
  <c r="F507" i="24"/>
  <c r="F504" i="24"/>
  <c r="F501" i="24"/>
  <c r="F500" i="24"/>
  <c r="F499" i="24"/>
  <c r="F492" i="24"/>
  <c r="F489" i="24"/>
  <c r="F487" i="24"/>
  <c r="F484" i="24"/>
  <c r="F481" i="24"/>
  <c r="F480" i="24"/>
  <c r="F479" i="24"/>
  <c r="F478" i="24"/>
  <c r="F477" i="24"/>
  <c r="F474" i="24"/>
  <c r="F471" i="24"/>
  <c r="F470" i="24"/>
  <c r="F469" i="24"/>
  <c r="F468" i="24"/>
  <c r="F467" i="24"/>
  <c r="F466" i="24"/>
  <c r="F465" i="24"/>
  <c r="F493" i="24" s="1"/>
  <c r="F455" i="24"/>
  <c r="F452" i="24"/>
  <c r="F449" i="24"/>
  <c r="F446" i="24"/>
  <c r="F443" i="24"/>
  <c r="F440" i="24"/>
  <c r="F437" i="24"/>
  <c r="F434" i="24"/>
  <c r="F431" i="24"/>
  <c r="F427" i="24"/>
  <c r="F423" i="24"/>
  <c r="F420" i="24"/>
  <c r="F417" i="24"/>
  <c r="F414" i="24"/>
  <c r="F411" i="24"/>
  <c r="F410" i="24"/>
  <c r="F409" i="24"/>
  <c r="F406" i="24"/>
  <c r="F402" i="24"/>
  <c r="F399" i="24"/>
  <c r="F342" i="24"/>
  <c r="F339" i="24"/>
  <c r="F336" i="24"/>
  <c r="F333" i="24"/>
  <c r="F330" i="24"/>
  <c r="F329" i="24"/>
  <c r="F326" i="24"/>
  <c r="F318" i="24"/>
  <c r="F315" i="24"/>
  <c r="F312" i="24"/>
  <c r="F309" i="24"/>
  <c r="F306" i="24"/>
  <c r="F303" i="24"/>
  <c r="F300" i="24"/>
  <c r="F297" i="24"/>
  <c r="F294" i="24"/>
  <c r="F293" i="24"/>
  <c r="F292" i="24"/>
  <c r="F291" i="24"/>
  <c r="F290" i="24"/>
  <c r="F287" i="24"/>
  <c r="F284" i="24"/>
  <c r="F281" i="24"/>
  <c r="F278" i="24"/>
  <c r="F220" i="24"/>
  <c r="F217" i="24"/>
  <c r="F214" i="24"/>
  <c r="F211" i="24"/>
  <c r="F208" i="24"/>
  <c r="F206" i="24"/>
  <c r="F203" i="24"/>
  <c r="F200" i="24"/>
  <c r="F195" i="24"/>
  <c r="F194" i="24"/>
  <c r="F191" i="24"/>
  <c r="F188" i="24"/>
  <c r="F185" i="24"/>
  <c r="F182" i="24"/>
  <c r="F179" i="24"/>
  <c r="F176" i="24"/>
  <c r="F175" i="24"/>
  <c r="F174" i="24"/>
  <c r="F173" i="24"/>
  <c r="F170" i="24"/>
  <c r="F169" i="24"/>
  <c r="F166" i="24"/>
  <c r="F165" i="24"/>
  <c r="F162" i="24"/>
  <c r="F161" i="24"/>
  <c r="F160" i="24"/>
  <c r="F159" i="24"/>
  <c r="F156" i="24"/>
  <c r="F153" i="24"/>
  <c r="F152" i="24"/>
  <c r="F151" i="24"/>
  <c r="F148" i="24"/>
  <c r="F145" i="24"/>
  <c r="F142" i="24"/>
  <c r="F140" i="24"/>
  <c r="F134" i="24"/>
  <c r="F115" i="24"/>
  <c r="F111" i="24"/>
  <c r="F108" i="24"/>
  <c r="F105" i="24"/>
  <c r="F102" i="24"/>
  <c r="F101" i="24"/>
  <c r="F100" i="24"/>
  <c r="F99" i="24"/>
  <c r="F98" i="24"/>
  <c r="F97" i="24"/>
  <c r="F96" i="24"/>
  <c r="F93" i="24"/>
  <c r="F92" i="24"/>
  <c r="F89" i="24"/>
  <c r="F86" i="24"/>
  <c r="F83" i="24"/>
  <c r="F80" i="24"/>
  <c r="F77" i="24"/>
  <c r="F76" i="24"/>
  <c r="F75" i="24"/>
  <c r="F74" i="24"/>
  <c r="F73" i="24"/>
  <c r="F72" i="24"/>
  <c r="F71" i="24"/>
  <c r="F67" i="24"/>
  <c r="F61" i="24"/>
  <c r="F60" i="24"/>
  <c r="F59" i="24"/>
  <c r="F58" i="24"/>
  <c r="F57" i="24"/>
  <c r="F56" i="24"/>
  <c r="F55" i="24"/>
  <c r="F54" i="24"/>
  <c r="F53" i="24"/>
  <c r="F47" i="24"/>
  <c r="F46" i="24"/>
  <c r="F43" i="24"/>
  <c r="F40" i="24"/>
  <c r="F39" i="24"/>
  <c r="F109" i="23"/>
  <c r="F106" i="23"/>
  <c r="F104" i="23"/>
  <c r="F100" i="23"/>
  <c r="F98" i="23"/>
  <c r="F96" i="23"/>
  <c r="F94" i="23"/>
  <c r="F92" i="23"/>
  <c r="F90" i="23"/>
  <c r="F88" i="23"/>
  <c r="F86" i="23"/>
  <c r="F84" i="23"/>
  <c r="F82" i="23"/>
  <c r="F80" i="23"/>
  <c r="F78" i="23"/>
  <c r="F76" i="23"/>
  <c r="F74" i="23"/>
  <c r="F72" i="23"/>
  <c r="F71" i="23"/>
  <c r="F70" i="23"/>
  <c r="F69" i="23"/>
  <c r="F66" i="23"/>
  <c r="F64" i="23"/>
  <c r="F62" i="23"/>
  <c r="F60" i="23"/>
  <c r="F58" i="23"/>
  <c r="F56" i="23"/>
  <c r="F54" i="23"/>
  <c r="F52" i="23"/>
  <c r="F50" i="23"/>
  <c r="F48" i="23"/>
  <c r="D46" i="23"/>
  <c r="F46" i="23" s="1"/>
  <c r="F44" i="23"/>
  <c r="F42" i="23"/>
  <c r="F40" i="23"/>
  <c r="F38" i="23"/>
  <c r="F36" i="23"/>
  <c r="F34" i="23"/>
  <c r="F32" i="23"/>
  <c r="F30" i="23"/>
  <c r="F28" i="23"/>
  <c r="F26" i="23"/>
  <c r="F24" i="23"/>
  <c r="F22" i="23"/>
  <c r="F20" i="23"/>
  <c r="F18" i="23"/>
  <c r="F16" i="23"/>
  <c r="F14" i="23"/>
  <c r="F12" i="23"/>
  <c r="F10" i="23"/>
  <c r="F8" i="23"/>
  <c r="F6" i="23"/>
  <c r="F34" i="22"/>
  <c r="F35" i="22" s="1"/>
  <c r="C51" i="2" s="1"/>
  <c r="F6" i="21"/>
  <c r="F7" i="21" s="1"/>
  <c r="C49" i="2" s="1"/>
  <c r="F12" i="20"/>
  <c r="F10" i="20"/>
  <c r="F8" i="20"/>
  <c r="A8" i="20"/>
  <c r="A10" i="20" s="1"/>
  <c r="A12" i="20" s="1"/>
  <c r="F6" i="20"/>
  <c r="F17" i="19"/>
  <c r="A17" i="19"/>
  <c r="F15" i="19"/>
  <c r="F13" i="19"/>
  <c r="F12" i="19"/>
  <c r="F10" i="19"/>
  <c r="F8" i="19"/>
  <c r="F118" i="18"/>
  <c r="F110" i="18"/>
  <c r="F101" i="18"/>
  <c r="F90" i="18"/>
  <c r="F87" i="18"/>
  <c r="F79" i="18"/>
  <c r="F71" i="18"/>
  <c r="F36" i="17"/>
  <c r="F34" i="17"/>
  <c r="F32" i="17"/>
  <c r="F30" i="17"/>
  <c r="F28" i="17"/>
  <c r="F26" i="17"/>
  <c r="F24" i="17"/>
  <c r="F22" i="17"/>
  <c r="F20" i="17"/>
  <c r="F18" i="17"/>
  <c r="F16" i="17"/>
  <c r="F14" i="17"/>
  <c r="F12" i="17"/>
  <c r="F10" i="17"/>
  <c r="F8" i="17"/>
  <c r="A8" i="17"/>
  <c r="A10" i="17" s="1"/>
  <c r="A12" i="17" s="1"/>
  <c r="A14" i="17" s="1"/>
  <c r="A16" i="17" s="1"/>
  <c r="A18" i="17" s="1"/>
  <c r="A20" i="17" s="1"/>
  <c r="A22" i="17" s="1"/>
  <c r="A24" i="17" s="1"/>
  <c r="A26" i="17" s="1"/>
  <c r="A28" i="17" s="1"/>
  <c r="A30" i="17" s="1"/>
  <c r="A32" i="17" s="1"/>
  <c r="A34" i="17" s="1"/>
  <c r="A36" i="17" s="1"/>
  <c r="F6" i="17"/>
  <c r="F74" i="16"/>
  <c r="F67" i="16"/>
  <c r="F60" i="16"/>
  <c r="F52" i="16"/>
  <c r="F44" i="16"/>
  <c r="F36" i="16"/>
  <c r="F25" i="15"/>
  <c r="F23" i="15"/>
  <c r="F21" i="15"/>
  <c r="F19" i="15"/>
  <c r="F16" i="15"/>
  <c r="F14" i="15"/>
  <c r="F12" i="15"/>
  <c r="F10" i="15"/>
  <c r="F8" i="15"/>
  <c r="A8" i="15"/>
  <c r="A10" i="15" s="1"/>
  <c r="A12" i="15" s="1"/>
  <c r="A14" i="15" s="1"/>
  <c r="A16" i="15" s="1"/>
  <c r="A18" i="15" s="1"/>
  <c r="A21" i="15" s="1"/>
  <c r="A23" i="15" s="1"/>
  <c r="A25" i="15" s="1"/>
  <c r="F6" i="15"/>
  <c r="F12" i="14"/>
  <c r="F10" i="14"/>
  <c r="F8" i="14"/>
  <c r="F6" i="14"/>
  <c r="F54" i="13"/>
  <c r="F52" i="13"/>
  <c r="D50" i="13"/>
  <c r="F50" i="13" s="1"/>
  <c r="F48" i="13"/>
  <c r="F44" i="13"/>
  <c r="F42" i="13"/>
  <c r="F40" i="13"/>
  <c r="F38" i="13"/>
  <c r="F36" i="13"/>
  <c r="F34" i="13"/>
  <c r="F32" i="13"/>
  <c r="F30" i="13"/>
  <c r="F28" i="13"/>
  <c r="F26" i="13"/>
  <c r="F24" i="13"/>
  <c r="F22" i="13"/>
  <c r="F20" i="13"/>
  <c r="F18" i="13"/>
  <c r="F16" i="13"/>
  <c r="F14" i="13"/>
  <c r="F12" i="13"/>
  <c r="F10" i="13"/>
  <c r="F8" i="13"/>
  <c r="A8" i="13"/>
  <c r="A10" i="13" s="1"/>
  <c r="A12" i="13" s="1"/>
  <c r="A14" i="13" s="1"/>
  <c r="A16" i="13" s="1"/>
  <c r="A18" i="13" s="1"/>
  <c r="A20" i="13" s="1"/>
  <c r="A22" i="13" s="1"/>
  <c r="A24" i="13" s="1"/>
  <c r="A26" i="13" s="1"/>
  <c r="A28" i="13" s="1"/>
  <c r="A30" i="13" s="1"/>
  <c r="A32" i="13" s="1"/>
  <c r="A34" i="13" s="1"/>
  <c r="A36" i="13" s="1"/>
  <c r="A38" i="13" s="1"/>
  <c r="A40" i="13" s="1"/>
  <c r="A42" i="13" s="1"/>
  <c r="A44" i="13" s="1"/>
  <c r="A46" i="13" s="1"/>
  <c r="A50" i="13" s="1"/>
  <c r="A52" i="13" s="1"/>
  <c r="A54" i="13" s="1"/>
  <c r="F6" i="13"/>
  <c r="F32" i="12"/>
  <c r="F30" i="12"/>
  <c r="F28" i="12"/>
  <c r="F26" i="12"/>
  <c r="F24" i="12"/>
  <c r="F22" i="12"/>
  <c r="F20" i="12"/>
  <c r="F18" i="12"/>
  <c r="F16" i="12"/>
  <c r="F14" i="12"/>
  <c r="F12" i="12"/>
  <c r="F10" i="12"/>
  <c r="F8" i="12"/>
  <c r="A8" i="12"/>
  <c r="A10" i="12" s="1"/>
  <c r="A12" i="12" s="1"/>
  <c r="A14" i="12" s="1"/>
  <c r="A16" i="12" s="1"/>
  <c r="A18" i="12" s="1"/>
  <c r="A20" i="12" s="1"/>
  <c r="A22" i="12" s="1"/>
  <c r="A24" i="12" s="1"/>
  <c r="A26" i="12" s="1"/>
  <c r="A28" i="12" s="1"/>
  <c r="A30" i="12" s="1"/>
  <c r="A32" i="12" s="1"/>
  <c r="F6" i="12"/>
  <c r="F58" i="11"/>
  <c r="F56" i="11"/>
  <c r="F54" i="11"/>
  <c r="F52" i="11"/>
  <c r="F50" i="11"/>
  <c r="F48" i="11"/>
  <c r="F46" i="11"/>
  <c r="F44" i="11"/>
  <c r="F42" i="11"/>
  <c r="F40" i="11"/>
  <c r="F38" i="11"/>
  <c r="F36" i="11"/>
  <c r="F34" i="11"/>
  <c r="F32" i="11"/>
  <c r="F30" i="11"/>
  <c r="F28" i="11"/>
  <c r="F26" i="11"/>
  <c r="F24" i="11"/>
  <c r="F22" i="11"/>
  <c r="F20" i="11"/>
  <c r="F18" i="11"/>
  <c r="F16" i="11"/>
  <c r="F14" i="11"/>
  <c r="F12" i="11"/>
  <c r="F10" i="11"/>
  <c r="A10" i="11"/>
  <c r="A12" i="11" s="1"/>
  <c r="A14" i="11" s="1"/>
  <c r="A16" i="11" s="1"/>
  <c r="A18" i="11" s="1"/>
  <c r="A20" i="11" s="1"/>
  <c r="A22" i="11" s="1"/>
  <c r="A24" i="11" s="1"/>
  <c r="A26" i="11" s="1"/>
  <c r="A28" i="11" s="1"/>
  <c r="A30" i="11" s="1"/>
  <c r="A32" i="11" s="1"/>
  <c r="A34" i="11" s="1"/>
  <c r="A36" i="11" s="1"/>
  <c r="A38" i="11" s="1"/>
  <c r="A40" i="11" s="1"/>
  <c r="A42" i="11" s="1"/>
  <c r="A44" i="11" s="1"/>
  <c r="A46" i="11" s="1"/>
  <c r="A48" i="11" s="1"/>
  <c r="A50" i="11" s="1"/>
  <c r="A52" i="11" s="1"/>
  <c r="A54" i="11" s="1"/>
  <c r="A56" i="11" s="1"/>
  <c r="A58" i="11" s="1"/>
  <c r="F8" i="11"/>
  <c r="F26" i="10"/>
  <c r="F24" i="10"/>
  <c r="F22" i="10"/>
  <c r="F20" i="10"/>
  <c r="F18" i="10"/>
  <c r="F16" i="10"/>
  <c r="F14" i="10"/>
  <c r="F12" i="10"/>
  <c r="F10" i="10"/>
  <c r="F8" i="10"/>
  <c r="A8" i="10"/>
  <c r="A10" i="10" s="1"/>
  <c r="A12" i="10" s="1"/>
  <c r="A14" i="10" s="1"/>
  <c r="A16" i="10" s="1"/>
  <c r="A18" i="10" s="1"/>
  <c r="A20" i="10" s="1"/>
  <c r="A22" i="10" s="1"/>
  <c r="A24" i="10" s="1"/>
  <c r="A26" i="10" s="1"/>
  <c r="F6" i="10"/>
  <c r="F38" i="9"/>
  <c r="F35" i="9"/>
  <c r="F33" i="9"/>
  <c r="F32" i="9"/>
  <c r="F31" i="9"/>
  <c r="F30" i="9"/>
  <c r="F27" i="9"/>
  <c r="F25" i="9"/>
  <c r="F23" i="9"/>
  <c r="F21" i="9"/>
  <c r="F20" i="9"/>
  <c r="F19" i="9"/>
  <c r="F18" i="9"/>
  <c r="F17" i="9"/>
  <c r="F14" i="9"/>
  <c r="F12" i="9"/>
  <c r="F10" i="9"/>
  <c r="F8" i="9"/>
  <c r="A8" i="9"/>
  <c r="A10" i="9" s="1"/>
  <c r="A12" i="9" s="1"/>
  <c r="A14" i="9" s="1"/>
  <c r="A16" i="9" s="1"/>
  <c r="A23" i="9" s="1"/>
  <c r="A25" i="9" s="1"/>
  <c r="A27" i="9" s="1"/>
  <c r="A29" i="9" s="1"/>
  <c r="A35" i="9" s="1"/>
  <c r="A37" i="9" s="1"/>
  <c r="F6" i="9"/>
  <c r="F109" i="8"/>
  <c r="F107" i="8"/>
  <c r="F105" i="8"/>
  <c r="F103" i="8"/>
  <c r="F101" i="8"/>
  <c r="F99" i="8"/>
  <c r="F97" i="8"/>
  <c r="F95" i="8"/>
  <c r="F92" i="8"/>
  <c r="F91" i="8"/>
  <c r="F90" i="8"/>
  <c r="F89" i="8"/>
  <c r="F88" i="8"/>
  <c r="F86" i="8"/>
  <c r="F84" i="8"/>
  <c r="F82" i="8"/>
  <c r="F80" i="8"/>
  <c r="F78" i="8"/>
  <c r="F76" i="8"/>
  <c r="F74" i="8"/>
  <c r="F72" i="8"/>
  <c r="F70" i="8"/>
  <c r="F68" i="8"/>
  <c r="F66" i="8"/>
  <c r="F64" i="8"/>
  <c r="F62" i="8"/>
  <c r="F60" i="8"/>
  <c r="C60" i="8"/>
  <c r="C62" i="8" s="1"/>
  <c r="C64" i="8" s="1"/>
  <c r="C66" i="8" s="1"/>
  <c r="F58" i="8"/>
  <c r="F56" i="8"/>
  <c r="F54" i="8"/>
  <c r="F52" i="8"/>
  <c r="F50" i="8"/>
  <c r="F48" i="8"/>
  <c r="F46" i="8"/>
  <c r="F44" i="8"/>
  <c r="F42" i="8"/>
  <c r="F40" i="8"/>
  <c r="F38" i="8"/>
  <c r="F36" i="8"/>
  <c r="F34" i="8"/>
  <c r="F32" i="8"/>
  <c r="F30" i="8"/>
  <c r="F28" i="8"/>
  <c r="F26" i="8"/>
  <c r="F24" i="8"/>
  <c r="F22" i="8"/>
  <c r="F20" i="8"/>
  <c r="F18" i="8"/>
  <c r="F16" i="8"/>
  <c r="F14" i="8"/>
  <c r="F12" i="8"/>
  <c r="F10" i="8"/>
  <c r="A10" i="8"/>
  <c r="A12" i="8" s="1"/>
  <c r="A14" i="8" s="1"/>
  <c r="A16" i="8" s="1"/>
  <c r="A18" i="8" s="1"/>
  <c r="A20" i="8" s="1"/>
  <c r="A22" i="8" s="1"/>
  <c r="A24" i="8" s="1"/>
  <c r="A26" i="8" s="1"/>
  <c r="A28" i="8" s="1"/>
  <c r="A30" i="8" s="1"/>
  <c r="A32" i="8" s="1"/>
  <c r="A34" i="8" s="1"/>
  <c r="A36" i="8" s="1"/>
  <c r="A38" i="8" s="1"/>
  <c r="A40" i="8" s="1"/>
  <c r="A42" i="8" s="1"/>
  <c r="A44" i="8" s="1"/>
  <c r="A46" i="8" s="1"/>
  <c r="A48" i="8" s="1"/>
  <c r="A50" i="8" s="1"/>
  <c r="A52" i="8" s="1"/>
  <c r="A54" i="8" s="1"/>
  <c r="A56" i="8" s="1"/>
  <c r="A58" i="8" s="1"/>
  <c r="A60" i="8" s="1"/>
  <c r="A62" i="8" s="1"/>
  <c r="A64" i="8" s="1"/>
  <c r="A66" i="8" s="1"/>
  <c r="A68" i="8" s="1"/>
  <c r="A70" i="8" s="1"/>
  <c r="A72" i="8" s="1"/>
  <c r="F8" i="8"/>
  <c r="F6" i="8"/>
  <c r="F88" i="7"/>
  <c r="F86" i="7"/>
  <c r="F84" i="7"/>
  <c r="F82" i="7"/>
  <c r="F80" i="7"/>
  <c r="F78" i="7"/>
  <c r="F76" i="7"/>
  <c r="F74" i="7"/>
  <c r="F72" i="7"/>
  <c r="F66" i="7"/>
  <c r="F62" i="7"/>
  <c r="F60" i="7"/>
  <c r="F58" i="7"/>
  <c r="F56" i="7"/>
  <c r="F54" i="7"/>
  <c r="F52" i="7"/>
  <c r="F50" i="7"/>
  <c r="F48" i="7"/>
  <c r="F46" i="7"/>
  <c r="F44" i="7"/>
  <c r="F42" i="7"/>
  <c r="F34" i="7"/>
  <c r="F32" i="7"/>
  <c r="F30" i="7"/>
  <c r="F28" i="7"/>
  <c r="F22" i="7"/>
  <c r="F18" i="7"/>
  <c r="F16" i="7"/>
  <c r="F14" i="7"/>
  <c r="F12" i="7"/>
  <c r="F10" i="7"/>
  <c r="F8" i="7"/>
  <c r="A8" i="7"/>
  <c r="A10" i="7" s="1"/>
  <c r="A12" i="7" s="1"/>
  <c r="A14" i="7" s="1"/>
  <c r="A16" i="7" s="1"/>
  <c r="A18" i="7" s="1"/>
  <c r="A20" i="7" s="1"/>
  <c r="A22" i="7" s="1"/>
  <c r="A24" i="7" s="1"/>
  <c r="A26" i="7" s="1"/>
  <c r="A28" i="7" s="1"/>
  <c r="A30" i="7" s="1"/>
  <c r="A32" i="7" s="1"/>
  <c r="A34" i="7" s="1"/>
  <c r="A36" i="7" s="1"/>
  <c r="A38" i="7" s="1"/>
  <c r="A40" i="7" s="1"/>
  <c r="A42" i="7" s="1"/>
  <c r="A44" i="7" s="1"/>
  <c r="A46" i="7" s="1"/>
  <c r="A48" i="7" s="1"/>
  <c r="A50" i="7" s="1"/>
  <c r="A52" i="7" s="1"/>
  <c r="A54" i="7" s="1"/>
  <c r="A56" i="7" s="1"/>
  <c r="A58" i="7" s="1"/>
  <c r="A60" i="7" s="1"/>
  <c r="A62" i="7" s="1"/>
  <c r="A64" i="7" s="1"/>
  <c r="A66" i="7" s="1"/>
  <c r="A68" i="7" s="1"/>
  <c r="A70" i="7" s="1"/>
  <c r="A72" i="7" s="1"/>
  <c r="A74" i="7" s="1"/>
  <c r="A76" i="7" s="1"/>
  <c r="A78" i="7" s="1"/>
  <c r="A80" i="7" s="1"/>
  <c r="A82" i="7" s="1"/>
  <c r="A84" i="7" s="1"/>
  <c r="A86" i="7" s="1"/>
  <c r="A88" i="7" s="1"/>
  <c r="F6" i="7"/>
  <c r="F54" i="6"/>
  <c r="F52" i="6"/>
  <c r="F50" i="6"/>
  <c r="F48" i="6"/>
  <c r="F46" i="6"/>
  <c r="F44" i="6"/>
  <c r="F42" i="6"/>
  <c r="F40" i="6"/>
  <c r="F38" i="6"/>
  <c r="F36" i="6"/>
  <c r="F34" i="6"/>
  <c r="F32" i="6"/>
  <c r="F30" i="6"/>
  <c r="F28" i="6"/>
  <c r="F26" i="6"/>
  <c r="F24" i="6"/>
  <c r="F22" i="6"/>
  <c r="F20" i="6"/>
  <c r="F18" i="6"/>
  <c r="F16" i="6"/>
  <c r="F14" i="6"/>
  <c r="F12" i="6"/>
  <c r="F10" i="6"/>
  <c r="A8" i="6"/>
  <c r="A10" i="6" s="1"/>
  <c r="A12" i="6" s="1"/>
  <c r="A14" i="6" s="1"/>
  <c r="A16" i="6" s="1"/>
  <c r="A18" i="6" s="1"/>
  <c r="A20" i="6" s="1"/>
  <c r="A22" i="6" s="1"/>
  <c r="A24" i="6" s="1"/>
  <c r="A26" i="6" s="1"/>
  <c r="A28" i="6" s="1"/>
  <c r="A30" i="6" s="1"/>
  <c r="A32" i="6" s="1"/>
  <c r="A34" i="6" s="1"/>
  <c r="A36" i="6" s="1"/>
  <c r="F6" i="6"/>
  <c r="F38" i="5"/>
  <c r="D36" i="5"/>
  <c r="F36" i="5" s="1"/>
  <c r="F34" i="5"/>
  <c r="F32" i="5"/>
  <c r="F30" i="5"/>
  <c r="F28" i="5"/>
  <c r="F26" i="5"/>
  <c r="F24" i="5"/>
  <c r="F22" i="5"/>
  <c r="F20" i="5"/>
  <c r="F18" i="5"/>
  <c r="F16" i="5"/>
  <c r="F14" i="5"/>
  <c r="F12" i="5"/>
  <c r="F10" i="5"/>
  <c r="F8" i="5"/>
  <c r="A8" i="5"/>
  <c r="A10" i="5" s="1"/>
  <c r="A12" i="5" s="1"/>
  <c r="A14" i="5" s="1"/>
  <c r="A16" i="5" s="1"/>
  <c r="A18" i="5" s="1"/>
  <c r="A20" i="5" s="1"/>
  <c r="A22" i="5" s="1"/>
  <c r="A24" i="5" s="1"/>
  <c r="A26" i="5" s="1"/>
  <c r="A28" i="5" s="1"/>
  <c r="A30" i="5" s="1"/>
  <c r="A32" i="5" s="1"/>
  <c r="A34" i="5" s="1"/>
  <c r="A36" i="5" s="1"/>
  <c r="F6" i="5"/>
  <c r="F29" i="4"/>
  <c r="F26" i="4"/>
  <c r="F24" i="4"/>
  <c r="F22" i="4"/>
  <c r="F20" i="4"/>
  <c r="F18" i="4"/>
  <c r="F16" i="4"/>
  <c r="F14" i="4"/>
  <c r="F12" i="4"/>
  <c r="F10" i="4"/>
  <c r="F8" i="4"/>
  <c r="A8" i="4"/>
  <c r="A10" i="4" s="1"/>
  <c r="A12" i="4" s="1"/>
  <c r="A14" i="4" s="1"/>
  <c r="A16" i="4" s="1"/>
  <c r="A18" i="4" s="1"/>
  <c r="A20" i="4" s="1"/>
  <c r="A22" i="4" s="1"/>
  <c r="A24" i="4" s="1"/>
  <c r="A26" i="4" s="1"/>
  <c r="A28" i="4" s="1"/>
  <c r="F6" i="4"/>
  <c r="F28" i="3"/>
  <c r="F26" i="3"/>
  <c r="F24" i="3"/>
  <c r="F22" i="3"/>
  <c r="F20" i="3"/>
  <c r="F18" i="3"/>
  <c r="F16" i="3"/>
  <c r="F14" i="3"/>
  <c r="F12" i="3"/>
  <c r="F10" i="3"/>
  <c r="F8" i="3"/>
  <c r="A8" i="3"/>
  <c r="A10" i="3" s="1"/>
  <c r="A12" i="3" s="1"/>
  <c r="A14" i="3" s="1"/>
  <c r="A16" i="3" s="1"/>
  <c r="A18" i="3" s="1"/>
  <c r="A20" i="3" s="1"/>
  <c r="A22" i="3" s="1"/>
  <c r="A24" i="3" s="1"/>
  <c r="A26" i="3" s="1"/>
  <c r="A28" i="3" s="1"/>
  <c r="F6" i="3"/>
  <c r="B43" i="2"/>
  <c r="B39" i="2"/>
  <c r="F117" i="24" l="1"/>
  <c r="G884" i="25"/>
  <c r="F14" i="29"/>
  <c r="D20" i="1" s="1"/>
  <c r="F222" i="24"/>
  <c r="F343" i="24"/>
  <c r="F456" i="24"/>
  <c r="G923" i="25"/>
  <c r="F43" i="5"/>
  <c r="C13" i="2" s="1"/>
  <c r="F13" i="14"/>
  <c r="C35" i="2" s="1"/>
  <c r="F30" i="4"/>
  <c r="C11" i="2" s="1"/>
  <c r="F26" i="15"/>
  <c r="C37" i="2" s="1"/>
  <c r="F38" i="17"/>
  <c r="C41" i="2" s="1"/>
  <c r="F39" i="9"/>
  <c r="C21" i="2" s="1"/>
  <c r="F639" i="24"/>
  <c r="C693" i="24" s="1"/>
  <c r="G22" i="25"/>
  <c r="G24" i="25"/>
  <c r="G20" i="25"/>
  <c r="F110" i="23"/>
  <c r="D14" i="1" s="1"/>
  <c r="G12" i="25"/>
  <c r="G28" i="25"/>
  <c r="F120" i="18"/>
  <c r="C43" i="2" s="1"/>
  <c r="F688" i="24"/>
  <c r="C694" i="24" s="1"/>
  <c r="F33" i="12"/>
  <c r="C31" i="2" s="1"/>
  <c r="F503" i="25"/>
  <c r="G503" i="25" s="1"/>
  <c r="A76" i="8"/>
  <c r="A74" i="8"/>
  <c r="A78" i="8" s="1"/>
  <c r="A80" i="8" s="1"/>
  <c r="A82" i="8" s="1"/>
  <c r="A84" i="8" s="1"/>
  <c r="A86" i="8" s="1"/>
  <c r="A88" i="8" s="1"/>
  <c r="A94" i="8" s="1"/>
  <c r="A38" i="6"/>
  <c r="A42" i="6" s="1"/>
  <c r="A44" i="6" s="1"/>
  <c r="A46" i="6" s="1"/>
  <c r="A48" i="6" s="1"/>
  <c r="A50" i="6" s="1"/>
  <c r="A52" i="6" s="1"/>
  <c r="A54" i="6" s="1"/>
  <c r="A40" i="6"/>
  <c r="F29" i="3"/>
  <c r="C9" i="2" s="1"/>
  <c r="F40" i="7"/>
  <c r="F36" i="7"/>
  <c r="F38" i="7"/>
  <c r="F24" i="7"/>
  <c r="F26" i="7"/>
  <c r="F8" i="6"/>
  <c r="F55" i="6" s="1"/>
  <c r="C15" i="2" s="1"/>
  <c r="F20" i="7"/>
  <c r="F64" i="7"/>
  <c r="F59" i="11"/>
  <c r="C29" i="2" s="1"/>
  <c r="F55" i="13"/>
  <c r="C33" i="2" s="1"/>
  <c r="F75" i="16"/>
  <c r="C39" i="2" s="1"/>
  <c r="F13" i="20"/>
  <c r="C47" i="2" s="1"/>
  <c r="F524" i="24"/>
  <c r="F110" i="8"/>
  <c r="C19" i="2" s="1"/>
  <c r="F27" i="10"/>
  <c r="C27" i="2" s="1"/>
  <c r="F19" i="19"/>
  <c r="C45" i="2" s="1"/>
  <c r="G123" i="25"/>
  <c r="G8" i="25" s="1"/>
  <c r="F501" i="25"/>
  <c r="G501" i="25" s="1"/>
  <c r="G507" i="25" s="1"/>
  <c r="G18" i="25"/>
  <c r="F560" i="25"/>
  <c r="G560" i="25" s="1"/>
  <c r="G26" i="25" l="1"/>
  <c r="G14" i="25"/>
  <c r="G249" i="25"/>
  <c r="G10" i="25" s="1"/>
  <c r="C690" i="24"/>
  <c r="C692" i="24"/>
  <c r="C52" i="2"/>
  <c r="D12" i="1" s="1"/>
  <c r="F562" i="25"/>
  <c r="G562" i="25" s="1"/>
  <c r="G566" i="25" s="1"/>
  <c r="G16" i="25" s="1"/>
  <c r="A97" i="8"/>
  <c r="A99" i="8" s="1"/>
  <c r="A101" i="8"/>
  <c r="A103" i="8" s="1"/>
  <c r="A105" i="8" s="1"/>
  <c r="A107" i="8" s="1"/>
  <c r="A109" i="8" s="1"/>
  <c r="C691" i="24"/>
  <c r="F68" i="7"/>
  <c r="F70" i="7"/>
  <c r="G30" i="25" l="1"/>
  <c r="D16" i="1" s="1"/>
  <c r="C695" i="24"/>
  <c r="D18" i="1" s="1"/>
  <c r="F89" i="7"/>
  <c r="C17" i="2" s="1"/>
  <c r="C22" i="2" s="1"/>
  <c r="D10" i="1" s="1"/>
  <c r="D22" i="1" l="1"/>
  <c r="D24" i="1" s="1"/>
  <c r="D26" i="1" s="1"/>
  <c r="D28" i="1" s="1"/>
  <c r="C55" i="2"/>
  <c r="C56" i="2" s="1"/>
  <c r="C57" i="2" s="1"/>
  <c r="A1" i="8"/>
  <c r="A1" i="4"/>
  <c r="A1" i="5"/>
  <c r="A1" i="23"/>
  <c r="A1" i="6"/>
  <c r="A1" i="7"/>
  <c r="A1" i="9"/>
  <c r="A1" i="15" s="1"/>
  <c r="A1" i="18" l="1"/>
  <c r="A1" i="11"/>
  <c r="A1" i="19"/>
  <c r="A1" i="20"/>
  <c r="A1" i="21"/>
  <c r="A1" i="14"/>
  <c r="A1" i="17"/>
  <c r="A1" i="13"/>
  <c r="A1" i="10"/>
  <c r="A1" i="16"/>
  <c r="A1" i="12"/>
</calcChain>
</file>

<file path=xl/sharedStrings.xml><?xml version="1.0" encoding="utf-8"?>
<sst xmlns="http://schemas.openxmlformats.org/spreadsheetml/2006/main" count="3547" uniqueCount="1666">
  <si>
    <t>objekt:</t>
  </si>
  <si>
    <t>REKAPITULACIJA</t>
  </si>
  <si>
    <t>OBRTNIŠKA DELA</t>
  </si>
  <si>
    <t>ZUNANJA UREDITEV</t>
  </si>
  <si>
    <t>STROJNE INSTALACIJE</t>
  </si>
  <si>
    <t>SKUPAJ</t>
  </si>
  <si>
    <t>22% DDV</t>
  </si>
  <si>
    <t>SKUPAJ Z DDV</t>
  </si>
  <si>
    <t>A</t>
  </si>
  <si>
    <t>RUŠITVENA IN GRADBENA DELA</t>
  </si>
  <si>
    <t>A.1</t>
  </si>
  <si>
    <t>PRIPRAVLJALNA DELA</t>
  </si>
  <si>
    <t>A.2</t>
  </si>
  <si>
    <t>RUŠITVENA DELA</t>
  </si>
  <si>
    <t>A.3</t>
  </si>
  <si>
    <t>ZEMELJSKA DELA</t>
  </si>
  <si>
    <t>A.4</t>
  </si>
  <si>
    <t>BETONSKA DELA</t>
  </si>
  <si>
    <t>A.5</t>
  </si>
  <si>
    <t>TESARSKA DELA</t>
  </si>
  <si>
    <t>A.6</t>
  </si>
  <si>
    <t>ZIDARSKA DELA</t>
  </si>
  <si>
    <t>A.7</t>
  </si>
  <si>
    <t>KANALIZACIJA</t>
  </si>
  <si>
    <t>RUŠITVENA DELA IN GRADBENA DELA SKUPAJ</t>
  </si>
  <si>
    <t>B</t>
  </si>
  <si>
    <t>B.1a</t>
  </si>
  <si>
    <t>B.1b</t>
  </si>
  <si>
    <t>B.2</t>
  </si>
  <si>
    <t>B.3</t>
  </si>
  <si>
    <t>MAVČNA DELA, MONTAŽNI STROPOVI IN AKUSTIČNE OBLOGE</t>
  </si>
  <si>
    <t>B.4</t>
  </si>
  <si>
    <t>KERAMIČARSKA DELA</t>
  </si>
  <si>
    <t>B.5</t>
  </si>
  <si>
    <t>TLAKARSKA DELA</t>
  </si>
  <si>
    <t>B.6a</t>
  </si>
  <si>
    <t>B.6b</t>
  </si>
  <si>
    <t>LESENO STAVBNO POHIŠTVO</t>
  </si>
  <si>
    <t>B.7</t>
  </si>
  <si>
    <t>B.8</t>
  </si>
  <si>
    <t>FASADERSKA DELA</t>
  </si>
  <si>
    <t>B.9</t>
  </si>
  <si>
    <t>SLIKOPLESKARSKA DELA</t>
  </si>
  <si>
    <t>B.10</t>
  </si>
  <si>
    <t>DVIGALO</t>
  </si>
  <si>
    <t>OBRTNIŠKA DELA SKUPAJ</t>
  </si>
  <si>
    <t>A+B</t>
  </si>
  <si>
    <t>DDV 22%</t>
  </si>
  <si>
    <t>A – rušitvena in gradbena dela</t>
  </si>
  <si>
    <t>opis postavke</t>
  </si>
  <si>
    <t>količina</t>
  </si>
  <si>
    <t>kpl</t>
  </si>
  <si>
    <t>Ureditev območja gradbišča (skladno z elaboratom) z zavarovanjem pred okolico, z označbami transportnih poti in ureditvijo prostora začasne deponije materialov, ki se odstranijo. Zavarovanje gradbišča pred okolico z ograjo višine 2m, komplet z nihajnimi vrati opremljeno z obešanko.</t>
  </si>
  <si>
    <t>Zavarovanje območja gradnje za čas izvajanja del: postavitev opozorilnih tabel in varnostnih trakov ter začasnih fiksnih barier na mestih, kjer je povečana možnost vhoda nepooblaščenih oseb.</t>
  </si>
  <si>
    <t>Zaščita dostopnih poti in ostalih površin ob objektu, sprotno čiščenje in pranje.</t>
  </si>
  <si>
    <t>Ureditev gradbiščnega priključka elektrike kompletno z vsemi deli in potrebnimi materiali in najem omare.</t>
  </si>
  <si>
    <t>Zavarovanje gradbišča, skladno z zahtevami naročnika oziroma pogoji iz pogodbe.</t>
  </si>
  <si>
    <t>Pregled in izdelava fotodokumentacije stanja obstoječe dvorane, spremljanje in evidentiranje stanja v izogib morebitnim prijavam poškodb, ki bi nastale kot posledica izvajanja del na sosednjih objektih.</t>
  </si>
  <si>
    <t>SKUPAJ PRIPRAVLJALNA DELA</t>
  </si>
  <si>
    <t>m2</t>
  </si>
  <si>
    <t>m3</t>
  </si>
  <si>
    <t>kos</t>
  </si>
  <si>
    <t>m1</t>
  </si>
  <si>
    <t>ur</t>
  </si>
  <si>
    <t>SKUPAJ RUŠITVENA DELA</t>
  </si>
  <si>
    <t xml:space="preserve">ZEMELJSKA DELA </t>
  </si>
  <si>
    <t>A.3.17</t>
  </si>
  <si>
    <t>Geomehanik - pregled temeljnih tal z vpisom v gradbeni dnevnik.</t>
  </si>
  <si>
    <t>SKUPAJ ZEMELJSKA DELA</t>
  </si>
  <si>
    <t>kg</t>
  </si>
  <si>
    <t>SKUPAJ TESARSKA DELA</t>
  </si>
  <si>
    <t>Nabava, dobava in vgradnja dilatacijskih trakov v tlaku kot npr. DEFLEX Design 445/L-050, na vratnih odprtinah v osi 1, klet in pritličje  komplet s pritrjevanjem in vsemi pomožnimi deli.</t>
  </si>
  <si>
    <t>m'</t>
  </si>
  <si>
    <t>Nabava, dobava in vgradnja dilatacijskih trakov v tlaku kot npr. DEFLEX 710/B-AL, na vratnih odprtinah v osi 1, nadstropje, komplet s pritrjevanjem in vsemi pomožnimi deli.</t>
  </si>
  <si>
    <t>Nabava, dobava in vgradnja dilatacijskih trakov vertikalna dilatacija zida v kleti os a1, kot npr. DEFLEX Design 445/L-050, komplet s pritrjevanjem in vsemi pomožnimi deli.</t>
  </si>
  <si>
    <t>SKUPAJ ZIDARSKA DELA</t>
  </si>
  <si>
    <t>DN 50</t>
  </si>
  <si>
    <t>DN 75</t>
  </si>
  <si>
    <t>DN 110</t>
  </si>
  <si>
    <t>DN 160</t>
  </si>
  <si>
    <t>DN 200</t>
  </si>
  <si>
    <t>SKUPAJ KANALIZACIJA</t>
  </si>
  <si>
    <t>B – obrtniška dela</t>
  </si>
  <si>
    <t>KROVSKO KLEPARSKA DELA</t>
  </si>
  <si>
    <t>SKUPAJ KROVSKOKLEPARSKA DELA</t>
  </si>
  <si>
    <t>ODVODNJAVANJE STREH</t>
  </si>
  <si>
    <t>SKUPAJ ODVODNJAVANJE STREH</t>
  </si>
  <si>
    <t>KLJUČAVNIČARSKA DELA</t>
  </si>
  <si>
    <t>Nabava, dobava in montaža steklene varnostne polne ograje iz dvoslojnega varnostnega stekla d= 8 mm (npr. tip BALARDO), višine 1,10 m, vpetega v tipski kovinski profil, ki se pritrdi na kovinski kotnik, pritrjen talno v medetažno AB konstrukcijo, vse komplet kotnik, profili in steklo, po detajlu.</t>
  </si>
  <si>
    <t>SKUPAJ KLJUČAVNIČARSKA DELA</t>
  </si>
  <si>
    <t>SKUPAJ MAVČNOKARTONSKA DELA, MONTAŽNI STROPOVI IN AKUSTIČNE OBLOGE</t>
  </si>
  <si>
    <t>B.4.1</t>
  </si>
  <si>
    <t>B.4.2</t>
  </si>
  <si>
    <t>B.4.3</t>
  </si>
  <si>
    <t>SKUPAJ KERAMIČARSKA DELA</t>
  </si>
  <si>
    <t xml:space="preserve">Dobava in vgradnja predpražnika z gumastim vložkom in krtačo kot npr. EMCO Diplomat 522R B. Skupaj z vgradnjo v kovinski RF okvir. </t>
  </si>
  <si>
    <t>kom</t>
  </si>
  <si>
    <t>SKUPAJ TLAKARSKA DELA</t>
  </si>
  <si>
    <t>NOTRANJE STAVBNO POHIŠTVO - ALU</t>
  </si>
  <si>
    <t>Splošni opis</t>
  </si>
  <si>
    <t>* Obvezna je vgradnja zunanjega stavbnega pohištva s trojno zasteklitvijo s toplotno prehodnostjo U ≤ 0,9 W/m2K (določeno po standardu SIST EN 14351-1:2006+A1:2010) po načelu tesnjenja v treh ravneh, kot je opredeljeno v smernici RAL. Zahteve za energijsko učinkovitost zunanjega stavbnega pohištva lahko odstopajo pri posameznih elementih zaradi posebnih projektnih pogojev (npr. varnostne in protipožarne zahteve, spomeniško varstvo) ali zaradi posebnih tehničnih rešitev, vendar mora biti v tem primeru uporabljena tehnologija z najvišjo možno energijsko učinkovitostjo. (vir: Ekosklad - Nepovratna spodbuda 40SUB-LS16, https://www.ekosklad.si/lokalna-samouprava/nameni/prikazi/actionID=49).</t>
  </si>
  <si>
    <t>Notranja ALU vrata</t>
  </si>
  <si>
    <t>Toplotna izolativnost fasade glede na tip vgrajenega stekla</t>
  </si>
  <si>
    <t>Uw [W/m2K]_x005F_x000D_
glede na material distančnika stekla</t>
  </si>
  <si>
    <t>Schüco
ADS 65 HD</t>
  </si>
  <si>
    <t>Ug
[W/m2K]</t>
  </si>
  <si>
    <t>Tip</t>
  </si>
  <si>
    <t>inox</t>
  </si>
  <si>
    <t>TPS</t>
  </si>
  <si>
    <t>Navedene vrednosti veljajo za enokrilna vrata dim 1100x2200mm s pogledno širino profilov 147mm</t>
  </si>
  <si>
    <t>Schüco ADS ADS 65 HD - testi in standardi</t>
  </si>
  <si>
    <t>Toplotna izolativnost po EN ISO 10077-2</t>
  </si>
  <si>
    <t>Uf = 2,3 - 2,9 W/m2K</t>
  </si>
  <si>
    <t>Zvočna izolativnost po EN ISO 140-3</t>
  </si>
  <si>
    <t>do 43dB</t>
  </si>
  <si>
    <t>Protvlomni razred po ENV 1627</t>
  </si>
  <si>
    <t>do RC3</t>
  </si>
  <si>
    <t>Zrakotesnost po EN 12207</t>
  </si>
  <si>
    <t>razred 2</t>
  </si>
  <si>
    <t>Vodotesnost po EN 12208</t>
  </si>
  <si>
    <t>razred 5a</t>
  </si>
  <si>
    <t>Odpornost na udarni veter EN 12210</t>
  </si>
  <si>
    <t>Mehanske lastnosti po EN 13115</t>
  </si>
  <si>
    <t>Mehanska trajnost po EN 12400</t>
  </si>
  <si>
    <t>razred 6</t>
  </si>
  <si>
    <t>poz.</t>
  </si>
  <si>
    <t>VN K 01</t>
  </si>
  <si>
    <t>Barva profilacije:
- RAL barva po izbiri projektanta</t>
  </si>
  <si>
    <t>VN K 02</t>
  </si>
  <si>
    <t>VN K 03</t>
  </si>
  <si>
    <t>VN K 04</t>
  </si>
  <si>
    <t>VN K 05</t>
  </si>
  <si>
    <t>ON K 01</t>
  </si>
  <si>
    <t>SKUPAJ NOTRANJE STAVBNO POHIŠTVO - ALU</t>
  </si>
  <si>
    <t>SKUPAJ LESENO STAVBNO POHIŠTVO</t>
  </si>
  <si>
    <t>ZUNANJE STAVBNO POHIŠTVO - ALU</t>
  </si>
  <si>
    <t>Zunanja ALU okna in balkonska vrata</t>
  </si>
  <si>
    <t>Schüco
AWS 75.SI+</t>
  </si>
  <si>
    <t>Navedene vrednosti veljajo za standardni element - enokrilno okno 1230x1480mm s pogledno širino profilov 107mm</t>
  </si>
  <si>
    <t>Schüco AWS 75.SI - testi in standardi</t>
  </si>
  <si>
    <t>Uf = 0,9...1,6 W/m2K</t>
  </si>
  <si>
    <t>do 48dB</t>
  </si>
  <si>
    <t>razred 4</t>
  </si>
  <si>
    <t>razred 9a</t>
  </si>
  <si>
    <t>razred C5/B5</t>
  </si>
  <si>
    <t>razred 3</t>
  </si>
  <si>
    <t>Zunanja ALU vrata</t>
  </si>
  <si>
    <t>Schüco
ADS 75 HD.HI</t>
  </si>
  <si>
    <t>Schüco ADS 75 HD.HI - testi in standardi</t>
  </si>
  <si>
    <t>Uf = 2,21 W/m2K</t>
  </si>
  <si>
    <t>ALU protipožarna vrata in steklene stene</t>
  </si>
  <si>
    <t>Schüco ADS 80 FR 30 - testi in standardi</t>
  </si>
  <si>
    <t>Požarna odpornost po EN 13501-2</t>
  </si>
  <si>
    <t>EI130 / EI230</t>
  </si>
  <si>
    <t>Funkcija samozapiranja po EN 14600</t>
  </si>
  <si>
    <t>C5</t>
  </si>
  <si>
    <t>Dimnotesnost po EN 1634-3</t>
  </si>
  <si>
    <t>razred Sm</t>
  </si>
  <si>
    <t>Protvlomni razred po EN 1627-3</t>
  </si>
  <si>
    <t>FZ K 01</t>
  </si>
  <si>
    <t>Dimenzije in opis:
- steklena stena sever
- širina 11,85 m
- višina 2,60 m
- 11 delna steklena stena z vgrajenimi okni
- 11x enokrilno odpiranje po H in V osi
- delitev po shemi iz priloge</t>
  </si>
  <si>
    <t>Sistem:
Schüco AWS 75.SI+</t>
  </si>
  <si>
    <t>Zasteklitev:
- troslojna, Ug = 0,5 W/m2K, TPS distančnik
- varnostna zasteklitev za športne dvorane in proti padcu v globino
- zunanje steklo kaljeno, notranje lepljeno
- debeline glede na dimenzije
- predlagana sestava 6ESG-16-4-16-44.2</t>
  </si>
  <si>
    <t>Senčilo:
- /</t>
  </si>
  <si>
    <t>Oprema okna (odpirajoča polja):
- Schüco AvanTec KvD (skrito okovje)
- nevidno okovje za odpiranje po H in V osi
- s prvim premikom ročice se okovje odpira na ventus (po H osi), odpiranje okovje na krilo je omogočeno samo pooblaščenim osebam za potrebe čiščenja in gasilcem, da zagotovijo dovod svežega zraka za odvod dima v primeru požara
- odpiranje na krilo je možno le s ključem
- ključ v omarici poleg oken</t>
  </si>
  <si>
    <t>0 K 01</t>
  </si>
  <si>
    <t>Dimenzije in opis:
- okno klet
- širina 8,06 m
- višina 1,375 m
- 5 delno okno
- 3x enokrilno odpiranje po V in H osi
- 2x fiksna zasteklitev
- delitev po shemi iz priloge</t>
  </si>
  <si>
    <t>Zasteklitev:
- troslojna, Ug = 0,5 W/m2K, TPS distančnik
- debeline glede na dimenzije
- predlagana sestava 6-16-4-16-6</t>
  </si>
  <si>
    <t>Oprema okna (odpirajoča polja):
- Schüco AvanTec DK (skrito okovje)
- nevidno okovje za odpiranje po V in H osi</t>
  </si>
  <si>
    <t>Ostalo:
-zgornji profil višine 20 cm (zaradi montaže screen rolojev)
- pod oknom sistemski Schüco PVC 'basis' profil
- zunanja polica ALU ekstrudirana s sistemskimi zaključki in spojnimi elementi, širine cca 35 cm
- notranja polica vezana plošča debeline 3 cm v barvi po izboru projektanta, širine cca 23 cm
- z vsem potrebnim montažnim in tesnilnim materialom
- montaža po RAL smernicah montaže  z EPDM trakovi (npr. Cladseal extrior ter Cadseal interior) širine 20cm
- po detajlih iz PZI projekta</t>
  </si>
  <si>
    <t>0 K 02</t>
  </si>
  <si>
    <t>Dimenzije in opis:
- okno jug
- širina 8,60 m
- višina 1,55 m
- 8 delno oknoi
- 8x enokrilno odpiranje za odvod dima in toplote
- delitev po shemi iz priloge</t>
  </si>
  <si>
    <t>Zasteklitev:
- troslojna, Ug = 0,5 W/m2K, TPS distančnik
- zunanje steklo sončnozaščitno refleksno sivo (refleksija na 2 licu)
- notranje steklo varnostno lepljeno (odpotnost na udarce z žogo)
- debeline glede na dimenzije
- predlagana sestava 6-16-4-16-44.2</t>
  </si>
  <si>
    <t>Oprema okna (odpirajoča polja):
- Schüco AvanTec nasadila (skrita nasadila)
- oprema za odpiranje oken za odvod dima in toplote GEZE RWA 100 NT skladen s SIST EN 12101- 2
- opis v posebni postavki</t>
  </si>
  <si>
    <t>Ostalo:- zgornji in bočna profila višine 12,5 cm (zaradi montaže odpiralnega mehanizma)- pod oknom sistemski Schüco PVC 'basis' profil
- zunanja polica ALU ekstrudirana s sistemskimi zaključki in spojnimi elementi, širine cca 35 cm
- notranja polica vezana plošča debeline 3 cm v barvi po izboru projektanta, širine cca 23 cm
- z vsem potrebnim montažnim in tesnilnim materialom
- montaža po RAL smernicah montaže z EPDM trakovi (npr. Cladseal extrior ter Cadseal interior) širine 20cm 
- po detajlih iz PZI projekta</t>
  </si>
  <si>
    <t>Odpiranje oken za odvod dima in toplote iz postavke 2</t>
  </si>
  <si>
    <t>VZ K 01</t>
  </si>
  <si>
    <t>Dimenzije in opis:
- dvokrilna panik vrata glavni vhod
- širina 1,73 m
- višina 2,52 m
- odpiranje ven
- delitev po shemi iz priloge</t>
  </si>
  <si>
    <t>Sistem:
Schüco ADS 75 HD.HI</t>
  </si>
  <si>
    <t>Zasteklitev:
- troslojna, Ug = 0,5 W/m2K, TPS distančnik
- varnostna zasteklitev
- zunanje steklo kaljeno, notranje lepljeno
- debeline glede na dimenzije
- predlagana sestava 6ESG-16-4-16-44.2
-kontrastni grafični motiv na steklu na višini 1m ter na višini 1,4m</t>
  </si>
  <si>
    <t>Oprema vrata:
- svetla širina krila primarnega krila med pripirama 90 cm, svetla širina med pripirama pri obeh odprtih krilih 132 cm
-zgornji profil višine 12,5 cm 
- posebna izvedba vratnih kril za dvokrilna panik vrata z 11 mm fugo na notranji strani med vratnima kriloma
- nasadila: sistemska Schüco cilndrična
- kljuka: Schüco sistemska panic letev na obeh krilih na notranji strani; Schuco sistemska kljuka na prednostnem krilu na zunanji strani</t>
  </si>
  <si>
    <t>Izvedba praga:
- spodnji zaključek vrat je potrebno izvesti s sistemskim pragom iz aluminija/umetne mase, višine 20 mm, opremljenim s sistemskim tesnjenjem
- pod pragom sistemski Schüco PVC profili za pritrditev na AB ploščo 'v tlaku'</t>
  </si>
  <si>
    <t>Ostalo:
- PVC sistemski basis profil v tlaku
-razširjen profil podboja zaradi izvedbe toplotne izolacije fasade
- z vsem potrebnim montažnim in tesnilnim materialom
-RAL montaža  z EPDM trakovi (npr. Cladseal extrior ter Cadseal interior) širine 20cm
- po detajlih iz PZI projekta.</t>
  </si>
  <si>
    <t>VZ K 02</t>
  </si>
  <si>
    <t>Dimenzije in opis:
- vrata shramba
- širina 1,75 m
- višina 2.10 m
- zunanja alu dvokrilna polna vrata
- odpiranje ven</t>
  </si>
  <si>
    <t>Polnilo:
- alu-izolacijsko polnilo debeline 60 mm nalepljeno na vratni krili
- posebna izvedba vratnih kril za lepljenje fasadne obloge</t>
  </si>
  <si>
    <t>Oprema vrata:
- nasadila: sistemska Schüco cilndrična
- kljuka: Schüco sistemska na notranji strani, odpiranje z zunanje strani samo s ključem
- ključavnica: večtočkovna sistemska Schüco
- zapah na sekundarnem krilu</t>
  </si>
  <si>
    <t>Ostalo:
- kontinuiran jekleni kotnik po obodu (špaleta + preklada) za montažo vrat v ravnini s pločevinasto fasado - zunanja linija vrat 300 mm od osnovne konstrukcije objekta
- toplotno in hidro izoliran spoj z osnovno konstrukcijo objekta
- montaža po RAL smernicah montaže  z EPDM trakovi (npr. Cladseal extrior ter Cadseal interior) širine 20cm
- z vsem potrebnim montažnim in tesnilnim materialom.
- po detajlih iz PZI projekta.</t>
  </si>
  <si>
    <t>VZ K 03</t>
  </si>
  <si>
    <t>Dimenzije in opis:
- vrata stopnišče mansarda
- širina 1,20 m
- višina 2,70 m
- zunanja alu enokrilna vrata
- odpiranje ven</t>
  </si>
  <si>
    <t>Polnilo:
- ali izolacijsko debeline 50 mm</t>
  </si>
  <si>
    <t>Oprema vrata:
- nasadila: sistemska Schüco cilndrična
- kljuka: Schüco sistemska obojestransko
- ključavnica: večtočkovna sistemska Schüco
- zapiralo: GEZE TS 5000</t>
  </si>
  <si>
    <t>Ostalo:
-razširjen profil podboja zaradi izvedbe toplotne izolacije fasade
- PVC sistemski basis profil v tlaku
- montaža po RAL smernicah montaže  z EPDM trakovi (npr. Cladseal extrior ter Cadseal interior) širine 20cm
- z vsem potrebnim montažnim in tesnilnim materialom
- po detajlih iz PZI projekta.</t>
  </si>
  <si>
    <t>SKUPAJ ZUNANJE STAVBNO POHIŠTVO - ALU</t>
  </si>
  <si>
    <t>SKUPAJ FASADERSKA DELA</t>
  </si>
  <si>
    <t>SLIKOPLESKARKA DELA</t>
  </si>
  <si>
    <t>SKUPAJ SLIKOPLESKARSKA DELA</t>
  </si>
  <si>
    <t>DVIGALO SKUPAJ</t>
  </si>
  <si>
    <t xml:space="preserve">Nabava, dobava in vgradnja tamponskega materiala v tamponsko blazino pod asfaltno površino v deb. 30 cm, z dobavo drobljenca Dmax = 32  mm, s komprimiranjem v slojih po 10 cm in planiranjem zaključnega sloja s točnostjo +- 2 cm, do zbitosti ME &gt;35MN/m2 oz. modula Evd&gt;40MN/m2. </t>
  </si>
  <si>
    <t>DN 250</t>
  </si>
  <si>
    <t>DN 300</t>
  </si>
  <si>
    <t>KV delavec</t>
  </si>
  <si>
    <t>SKUPAJ ZUNANJA UREDITEV</t>
  </si>
  <si>
    <t>1.</t>
  </si>
  <si>
    <t>2.</t>
  </si>
  <si>
    <t>3.</t>
  </si>
  <si>
    <t>4.</t>
  </si>
  <si>
    <t>Za vse instalacije vodene v terenu je potrebno že v fazi izvedbe poskrbeti za vrise sprememb v kataster.</t>
  </si>
  <si>
    <t>5.</t>
  </si>
  <si>
    <t>-</t>
  </si>
  <si>
    <t>Vsaka vgrajena naprava mora biti opremljena z navodili za uporabo v slovenskem jeziku.</t>
  </si>
  <si>
    <t>5.4.1.</t>
  </si>
  <si>
    <t>CENTRALNO OGREVANJE IN HLAJENJE</t>
  </si>
  <si>
    <t xml:space="preserve">Razvodi ogrevne in hladilne vode z elementi </t>
  </si>
  <si>
    <t>Carisma CRT 33</t>
  </si>
  <si>
    <t>Carisma CRT 63</t>
  </si>
  <si>
    <t>Sobni termostat ze regulacijo in priklop konvektorjev po popisu</t>
  </si>
  <si>
    <t>1 konvektor na termostat</t>
  </si>
  <si>
    <t>DN15</t>
  </si>
  <si>
    <t>DN20</t>
  </si>
  <si>
    <t>Jekleni kompaktni ploščati radiatorji z vsemi tesnili in spojnim materialom, ter montažnimi konzolami, preklop iz tal oz. stene, prebarvani z ustrezno barvo, vključno z redukcijami, čepi, za maksimalni obratovalni tlak 10 bar in maksimalno obratovalno temperaturo 110C</t>
  </si>
  <si>
    <t>Radiatorski ventil PN10 s termostatsko glavo ter potrebnim tesnilnim in montažnim materialom</t>
  </si>
  <si>
    <t>Radiatorski holandec PN10, s potrebnim tesnilnim in montažnim materialom</t>
  </si>
  <si>
    <t xml:space="preserve">kot npr. VOGEL &amp; NOOT tip T6  oz. enakovredni </t>
  </si>
  <si>
    <t>11PM/900/400</t>
  </si>
  <si>
    <t>21PM-S/900/520</t>
  </si>
  <si>
    <t>21PM-S/900/600</t>
  </si>
  <si>
    <t>21PM-S/900/800</t>
  </si>
  <si>
    <t>21PM-S/900/1000</t>
  </si>
  <si>
    <t>21PM-S/900/1200</t>
  </si>
  <si>
    <t>22PM/900/800</t>
  </si>
  <si>
    <t>33PM/900/600</t>
  </si>
  <si>
    <t>T6 PLAN 22PM/900/1400</t>
  </si>
  <si>
    <t xml:space="preserve">kot npr. VOGEL &amp; NOOT tip ARTEC BERLIN  oz. enakovredni </t>
  </si>
  <si>
    <t>1200/500</t>
  </si>
  <si>
    <t>6.</t>
  </si>
  <si>
    <t xml:space="preserve">Srednje težka jeklena navojna cev po DIN 2440, komplet z varilnimi loki po DIN 2605, zmanjševalnimi kosi po DIN 2616, z varilnim materialom in dodatkom za razrez, nazivne velikosti: </t>
  </si>
  <si>
    <t>opcija: izbira alumplast cevi</t>
  </si>
  <si>
    <t>DN10</t>
  </si>
  <si>
    <t>m</t>
  </si>
  <si>
    <t xml:space="preserve">DN15 </t>
  </si>
  <si>
    <t xml:space="preserve">DN20 </t>
  </si>
  <si>
    <t xml:space="preserve">DN25 </t>
  </si>
  <si>
    <t xml:space="preserve">DN32 </t>
  </si>
  <si>
    <t>DN40</t>
  </si>
  <si>
    <t>DN80</t>
  </si>
  <si>
    <t>7.</t>
  </si>
  <si>
    <t>8.</t>
  </si>
  <si>
    <t>Izpraznjevalna pipa s holandcem z nastavkom za gumi cev s polnim prehodom, z obojestranskim navojnim priključkom in navojnim čepom</t>
  </si>
  <si>
    <t>9.</t>
  </si>
  <si>
    <t>Kroglična navojna pipa z notranjimi navojnimi priključki, tlačne stopnje PN10 komplet z montažnim materialom</t>
  </si>
  <si>
    <t>DN25</t>
  </si>
  <si>
    <t>10.</t>
  </si>
  <si>
    <t>11.</t>
  </si>
  <si>
    <t>13.</t>
  </si>
  <si>
    <t>komplet</t>
  </si>
  <si>
    <t>14.</t>
  </si>
  <si>
    <t>Izdelava stenskih in stropnih prebojev vključno s potrebno požarno zaščito in utorov / v gradbeni podlogi</t>
  </si>
  <si>
    <t>15.</t>
  </si>
  <si>
    <t>Transportni, manipulativni in ostali splošni stroški</t>
  </si>
  <si>
    <t>Priprava ogrevne in hladilne vode</t>
  </si>
  <si>
    <t>npr. proizvod BLUE BOX tip GEYSER 2 HT, z mehkim zagonom, s komunikacijskim modulom in posluževalno konzolo v objektu</t>
  </si>
  <si>
    <t>napajalna napetost: V/Ph/Hz: 400/3+N/50</t>
  </si>
  <si>
    <t>hranilnik toplote v sklopu enote</t>
  </si>
  <si>
    <t>lovilnik nečistoč - filter</t>
  </si>
  <si>
    <t>gumi amortizerji</t>
  </si>
  <si>
    <t>kaskadna regulacija obeh toplotnih črpalk (deljenje bremena, izenačevanje obratovalnih ur..)</t>
  </si>
  <si>
    <t>Upoštevati kabelske povezave za potrebe krmiljenja in komunikacijskih povezav med zunanjo enoto in posluževalno enoto!
ogrevanja: 65°C, delovanje do -20°C</t>
  </si>
  <si>
    <t>Kompresor: tip: Scroll, masa plina (R 410), max. temperatura predtoka
ogrevanja: 65°C, delovanje do -20°C</t>
  </si>
  <si>
    <t>Hladilni krog: kontrolno stikalo, sušilnik filtra, dvojni ekspanzijski elektronski ventil, 4-potni ventil na povratnem vodu, ventil za vzdrž. In kontrolo, tlačno varnostna grupa</t>
  </si>
  <si>
    <t>Obtočna črpalka  in varnostno zaščitni sklop na strani hladilne vode (ekspanzijska posoda in varnostni ventil)</t>
  </si>
  <si>
    <t xml:space="preserve">Qh= 45 kW </t>
  </si>
  <si>
    <t xml:space="preserve">Qg= 35 kW pri -8 st.C (temperatura ogrevne vode 55 st. C) </t>
  </si>
  <si>
    <t>Regulacijska in periferna regulacijska oprema - TOPLOTNA POSTAJA- regulatorji in oprema za elektrokomandno omaro (komplet s potrebnimi tipali).</t>
  </si>
  <si>
    <t>Upoštevati dobavo električnega razdelilnika z vso potrebno opremo, PLC krmilnikom za vodenje in nadzor celotnega sistema priprave ogrevne in hladilne vode, skladno s priloženo tehnološko shemo. Prvo izdelati enopolno in vezalno shemo ter pridobiti pozitivno mnenje pooblaščenega predstavnika investitorja.</t>
  </si>
  <si>
    <t>Upoštevati izvedbo vseh kabelskih povezav v strojnici! V skladu z načrtom električnih inštalacij je  načrtovana priključitev toplotnih črpalk na mrežno napajanje</t>
  </si>
  <si>
    <t>Inženirske storitve na nivoju naprav: izdelava el. podlog, programiranje krmilnika (kontrola ožičenja, regulacijskih elementov, nastavitve), preizkusni zagon, šolanje uporabnika sistema, predajni zapisnik, izdelava el. menujev, …</t>
  </si>
  <si>
    <t>Flusostat</t>
  </si>
  <si>
    <t>DN65</t>
  </si>
  <si>
    <t>Lovilnik nečistoč z navojnima priključkoma, tlačne stopnje PN10</t>
  </si>
  <si>
    <t>DN32</t>
  </si>
  <si>
    <t>Lovilnik nečistoč s prirobničnima priključkoma, tlačne stopnje PN10</t>
  </si>
  <si>
    <t>Protipovratne lopute z navojnim priključkom, tesnilnim in pritrdilnim materialom, PN10</t>
  </si>
  <si>
    <t>Protipovratne lopute s prirobničnima priključkoma, tesnilnim in pritrdilnim materialom, PN10</t>
  </si>
  <si>
    <t>Prirobnični zasun z gumijastim tesnenjem, z ročico za odpiranje, vključno z dvema prirobnicama in vijaki, PN10</t>
  </si>
  <si>
    <t>Krogelna pipa s polnim prehodom, z navojnima priključkoma, okrov iz sive litine, z ročico za odpiranje, PN 10</t>
  </si>
  <si>
    <t>12.</t>
  </si>
  <si>
    <t>16.</t>
  </si>
  <si>
    <t>17.</t>
  </si>
  <si>
    <t>Obtočna črpalka z navojnimi priključki z vsem tesnilnim materialom s podatki za posamezen tip črpalke:</t>
  </si>
  <si>
    <t>Q= 2,3 m3/h</t>
  </si>
  <si>
    <t>H= 0,37  bar</t>
  </si>
  <si>
    <t>Pel= 75 W (prilključek dim. DN32)</t>
  </si>
  <si>
    <t>Q= 1,2 m3/h</t>
  </si>
  <si>
    <t>H= 0,41  bar</t>
  </si>
  <si>
    <t>Pel= 75 W (priključek dim. DN25)</t>
  </si>
  <si>
    <t>18.</t>
  </si>
  <si>
    <t>19.</t>
  </si>
  <si>
    <t>20.</t>
  </si>
  <si>
    <t>21.</t>
  </si>
  <si>
    <t>22.</t>
  </si>
  <si>
    <t>23.</t>
  </si>
  <si>
    <t>5.4.2.</t>
  </si>
  <si>
    <t>PREZRAČEVANJE</t>
  </si>
  <si>
    <t>KLIMA NAPRAVA - KN1 - GARDEROBE+PISARNE</t>
  </si>
  <si>
    <t>DOVOD:</t>
  </si>
  <si>
    <t>ODVOD:</t>
  </si>
  <si>
    <r>
      <rPr>
        <sz val="10"/>
        <rFont val="Tahoma"/>
        <family val="2"/>
        <charset val="238"/>
      </rPr>
      <t>fleksibilni priključek, visoko učinkovit prostotekoči EC ventilator, visokoučinkoviti protitočni ploščni rekuperator (</t>
    </r>
    <r>
      <rPr>
        <sz val="10"/>
        <rFont val="Symbol"/>
        <family val="1"/>
        <charset val="2"/>
      </rPr>
      <t>&gt;</t>
    </r>
    <r>
      <rPr>
        <sz val="10"/>
        <rFont val="Tahoma"/>
        <family val="2"/>
        <charset val="238"/>
      </rPr>
      <t>88%), izpušna rešetka s pogonom vgrajenim v ohišje, fleksibilni priključek</t>
    </r>
  </si>
  <si>
    <t>Ventilator dovod:</t>
  </si>
  <si>
    <r>
      <rPr>
        <sz val="10"/>
        <rFont val="Tahoma"/>
        <family val="2"/>
        <charset val="238"/>
      </rPr>
      <t>Q</t>
    </r>
    <r>
      <rPr>
        <vertAlign val="subscript"/>
        <sz val="10"/>
        <rFont val="Tahoma"/>
        <family val="2"/>
        <charset val="238"/>
      </rPr>
      <t>dov</t>
    </r>
    <r>
      <rPr>
        <sz val="10"/>
        <rFont val="Tahoma"/>
        <family val="2"/>
        <charset val="238"/>
      </rPr>
      <t>= 3400 m</t>
    </r>
    <r>
      <rPr>
        <vertAlign val="superscript"/>
        <sz val="10"/>
        <rFont val="Tahoma"/>
        <family val="2"/>
        <charset val="238"/>
      </rPr>
      <t>3</t>
    </r>
    <r>
      <rPr>
        <sz val="10"/>
        <rFont val="Tahoma"/>
        <family val="2"/>
        <charset val="238"/>
      </rPr>
      <t>/h</t>
    </r>
  </si>
  <si>
    <r>
      <rPr>
        <sz val="10"/>
        <rFont val="Tahoma"/>
        <family val="2"/>
        <charset val="238"/>
      </rPr>
      <t>p</t>
    </r>
    <r>
      <rPr>
        <vertAlign val="subscript"/>
        <sz val="10"/>
        <rFont val="Tahoma"/>
        <family val="2"/>
        <charset val="238"/>
      </rPr>
      <t>ext</t>
    </r>
    <r>
      <rPr>
        <sz val="10"/>
        <rFont val="Tahoma"/>
        <family val="2"/>
        <charset val="238"/>
      </rPr>
      <t>= 350 Pa</t>
    </r>
  </si>
  <si>
    <t>Maksimalna moč ventilatorja: 1900 W</t>
  </si>
  <si>
    <t>Napetost: 400 V</t>
  </si>
  <si>
    <t>Ventilator odvod:</t>
  </si>
  <si>
    <r>
      <rPr>
        <sz val="10"/>
        <rFont val="Tahoma"/>
        <family val="2"/>
        <charset val="238"/>
      </rPr>
      <t>Q</t>
    </r>
    <r>
      <rPr>
        <vertAlign val="subscript"/>
        <sz val="10"/>
        <rFont val="Tahoma"/>
        <family val="2"/>
        <charset val="238"/>
      </rPr>
      <t>odv</t>
    </r>
    <r>
      <rPr>
        <sz val="10"/>
        <rFont val="Tahoma"/>
        <family val="2"/>
        <charset val="238"/>
      </rPr>
      <t>= 3400 m</t>
    </r>
    <r>
      <rPr>
        <vertAlign val="superscript"/>
        <sz val="10"/>
        <rFont val="Tahoma"/>
        <family val="2"/>
        <charset val="238"/>
      </rPr>
      <t>3</t>
    </r>
    <r>
      <rPr>
        <sz val="10"/>
        <rFont val="Tahoma"/>
        <family val="2"/>
        <charset val="238"/>
      </rPr>
      <t>/h</t>
    </r>
  </si>
  <si>
    <r>
      <rPr>
        <sz val="10"/>
        <rFont val="Tahoma"/>
        <family val="2"/>
        <charset val="238"/>
      </rPr>
      <t>p</t>
    </r>
    <r>
      <rPr>
        <vertAlign val="subscript"/>
        <sz val="10"/>
        <rFont val="Tahoma"/>
        <family val="2"/>
        <charset val="238"/>
      </rPr>
      <t>ext</t>
    </r>
    <r>
      <rPr>
        <sz val="10"/>
        <rFont val="Tahoma"/>
        <family val="2"/>
        <charset val="238"/>
      </rPr>
      <t>= 380 Pa</t>
    </r>
  </si>
  <si>
    <t>Maksimalna moč ventilatorja: 1100 W</t>
  </si>
  <si>
    <t>Toplovodni grelnik:</t>
  </si>
  <si>
    <t xml:space="preserve">Qg= 10000 W </t>
  </si>
  <si>
    <t xml:space="preserve">Qh= 15800 W </t>
  </si>
  <si>
    <t>zaporni ventil dim. DN40, navojni (2 kosa)</t>
  </si>
  <si>
    <t>čistilni kos dim. DN40 (2 kosa)</t>
  </si>
  <si>
    <t>prekotlačni ventil dim. DN25 (1 kos)</t>
  </si>
  <si>
    <t>odzračevanje (1 kos)</t>
  </si>
  <si>
    <t>izpust dim. DN15 (1 kos)</t>
  </si>
  <si>
    <t>tripotni ventil dim. DN25 z elektromotornim pogonom, kvs= 10 m3/h</t>
  </si>
  <si>
    <t xml:space="preserve">obtočna črpalka, dim. priključka DN32, Q= 2,7 m3/h, p= 0,33 bar, Pel=210 W </t>
  </si>
  <si>
    <t xml:space="preserve">Krmilno-nadzorni sistem proizvajalca klimatske naprave, ki zajema: elektro omaro s krmilnim in močnostnim delom zmontirano na napravo, periferno opremo (tipala, motorne pogone, diferenčne merilnike tlaka, termostate), možnost daljinskega upravljanja preko upravljalne konzole z zaslonom, WEB server, navodila za ožičenje, uporabo in servisiranje ter zagon. </t>
  </si>
  <si>
    <t>Krmilno-nadzorni sistem omogoča:</t>
  </si>
  <si>
    <t>upravljalna konzola, zmontirana v prostoru, omogoča izpis in nastavitev vseh servisnih in obratovalnih parametrov</t>
  </si>
  <si>
    <t>izbor hitrosti EC ventilatorjev, ki temelji na osnovi izbranega režima</t>
  </si>
  <si>
    <t>alarmiranje merjenih temperaturnih parametrov, upravlajnje z alarmnimi mejami</t>
  </si>
  <si>
    <t>tedenski urnik za vodenje ventilacije in želenih temperatur</t>
  </si>
  <si>
    <t>WEB strežnik in ethernet vmesnik kot standardna rešitev za oddaljeni dostop ali povezavo na CNS</t>
  </si>
  <si>
    <t>digitalni vhodi za signale 230 V (4 vhodi od tega 3 zakasnjeni - vklopi oz. preklopi in podobno)</t>
  </si>
  <si>
    <t>kot opcija je možnost priklopa CO2 ali RH tipala do 2 tipali z diskretnim ali zveznim (0-10 V) izhodom</t>
  </si>
  <si>
    <t>Posebne regulacijske zahteve:</t>
  </si>
  <si>
    <t>kot npr. WEGWE DIWER EVO 96/96 WF</t>
  </si>
  <si>
    <t>1.1.</t>
  </si>
  <si>
    <t>1.2</t>
  </si>
  <si>
    <t>Zračni kanali iz pocinkane pločevine, izdelani po predpisih DIN 24190 do 24194, vključno s fazonskimi kosi, revizijskimi odprtinami in odprtinami začiščenje, nastavitvenimi loputami, obešali ter tesnilnim in montažnim materialom.</t>
  </si>
  <si>
    <t>Prezračevalna rešetka za dovod zraka izdelana iz aluminijastih profilov, rešetka je prirejena za vgradnjo v kanal in je dobavljena skupaj s pritrdilnim materialom. Rešetka se dobavi skupaj z nastavnim delom za regulacijo pretoka.</t>
  </si>
  <si>
    <t>JR-1F 225x125</t>
  </si>
  <si>
    <t>JR-1F 325x75</t>
  </si>
  <si>
    <t>JR-1F 325x125</t>
  </si>
  <si>
    <t>JR-1F 425x125</t>
  </si>
  <si>
    <t>JR-1F 625x125</t>
  </si>
  <si>
    <t>Spodrezana vrata</t>
  </si>
  <si>
    <t>Prezračevalni ventil za odvod zraka iz prostora kot npr. proizvod Lindab tip PV-1N DN100</t>
  </si>
  <si>
    <t>650x700x1000</t>
  </si>
  <si>
    <t xml:space="preserve">Loputa ustreza 90 minutni požarni odpornosti v skladu z DIN 4102 v skladu s študijo požarne varnosti (oz. EN 1366-2), elektromotorna izvedba, dobavljeno skupaj s pritrdilnim in tesnilnim materialom (PL-15/K90/E5/D1/K - 24 V, BELIMO). </t>
  </si>
  <si>
    <t>-ohišje iz jeklene pločevine</t>
  </si>
  <si>
    <t>-zaporna lamela, ročica za odpiranje</t>
  </si>
  <si>
    <t>-modul za krmiljenje (v dogovoru z elektro izvajalcem)</t>
  </si>
  <si>
    <t>kot npr. LINDAB oz. enakovredni</t>
  </si>
  <si>
    <t>B x H = 650x350 mm, L = 500 mm</t>
  </si>
  <si>
    <t>Predizolirani fleksibilni okrogli kanali s pojnim materialom</t>
  </si>
  <si>
    <t>DN100</t>
  </si>
  <si>
    <t>DN150</t>
  </si>
  <si>
    <t>Pripravljalna in zaključna dela zarisovanje, poizkusni pogon</t>
  </si>
  <si>
    <t>KLIMA NAPRAVA - KN2 - DVORANA</t>
  </si>
  <si>
    <r>
      <rPr>
        <sz val="10"/>
        <rFont val="Tahoma"/>
        <family val="2"/>
        <charset val="238"/>
      </rPr>
      <t>Q</t>
    </r>
    <r>
      <rPr>
        <vertAlign val="subscript"/>
        <sz val="10"/>
        <rFont val="Tahoma"/>
        <family val="2"/>
        <charset val="238"/>
      </rPr>
      <t>dov</t>
    </r>
    <r>
      <rPr>
        <sz val="10"/>
        <rFont val="Tahoma"/>
        <family val="2"/>
        <charset val="238"/>
      </rPr>
      <t>= 8700 m</t>
    </r>
    <r>
      <rPr>
        <vertAlign val="superscript"/>
        <sz val="10"/>
        <rFont val="Tahoma"/>
        <family val="2"/>
        <charset val="238"/>
      </rPr>
      <t>3</t>
    </r>
    <r>
      <rPr>
        <sz val="10"/>
        <rFont val="Tahoma"/>
        <family val="2"/>
        <charset val="238"/>
      </rPr>
      <t>/h</t>
    </r>
  </si>
  <si>
    <r>
      <rPr>
        <sz val="10"/>
        <rFont val="Tahoma"/>
        <family val="2"/>
        <charset val="238"/>
      </rPr>
      <t>p</t>
    </r>
    <r>
      <rPr>
        <vertAlign val="subscript"/>
        <sz val="10"/>
        <rFont val="Tahoma"/>
        <family val="2"/>
        <charset val="238"/>
      </rPr>
      <t>ext</t>
    </r>
    <r>
      <rPr>
        <sz val="10"/>
        <rFont val="Tahoma"/>
        <family val="2"/>
        <charset val="238"/>
      </rPr>
      <t>= 420 Pa</t>
    </r>
  </si>
  <si>
    <t>Maksimalna moč ventilatorja: 5000 W</t>
  </si>
  <si>
    <r>
      <rPr>
        <sz val="10"/>
        <rFont val="Tahoma"/>
        <family val="2"/>
        <charset val="238"/>
      </rPr>
      <t>Q</t>
    </r>
    <r>
      <rPr>
        <vertAlign val="subscript"/>
        <sz val="10"/>
        <rFont val="Tahoma"/>
        <family val="2"/>
        <charset val="238"/>
      </rPr>
      <t>odv</t>
    </r>
    <r>
      <rPr>
        <sz val="10"/>
        <rFont val="Tahoma"/>
        <family val="2"/>
        <charset val="238"/>
      </rPr>
      <t>= 8680 m</t>
    </r>
    <r>
      <rPr>
        <vertAlign val="superscript"/>
        <sz val="10"/>
        <rFont val="Tahoma"/>
        <family val="2"/>
        <charset val="238"/>
      </rPr>
      <t>3</t>
    </r>
    <r>
      <rPr>
        <sz val="10"/>
        <rFont val="Tahoma"/>
        <family val="2"/>
        <charset val="238"/>
      </rPr>
      <t>/h</t>
    </r>
  </si>
  <si>
    <r>
      <rPr>
        <sz val="10"/>
        <rFont val="Tahoma"/>
        <family val="2"/>
        <charset val="238"/>
      </rPr>
      <t>p</t>
    </r>
    <r>
      <rPr>
        <vertAlign val="subscript"/>
        <sz val="10"/>
        <rFont val="Tahoma"/>
        <family val="2"/>
        <charset val="238"/>
      </rPr>
      <t>ext</t>
    </r>
    <r>
      <rPr>
        <sz val="10"/>
        <rFont val="Tahoma"/>
        <family val="2"/>
        <charset val="238"/>
      </rPr>
      <t>= 390 Pa</t>
    </r>
  </si>
  <si>
    <t>Maksimalna moč ventilatorja: 3300 W</t>
  </si>
  <si>
    <t xml:space="preserve">Qg= 30000 W </t>
  </si>
  <si>
    <t xml:space="preserve">Qh= 67700 W </t>
  </si>
  <si>
    <t>zaporni ventil dim. DN80, prirobnični (2 kosa)</t>
  </si>
  <si>
    <t>čistilni kos dim. DN80 (2 kosa)</t>
  </si>
  <si>
    <t>prekotlačni ventil dim. DN80 (1 kos)</t>
  </si>
  <si>
    <t>tripotni ventil dim. DN50 z elektromotornim pogonom, kvs= 40 m3/h</t>
  </si>
  <si>
    <t xml:space="preserve">obtočna črpalka, dim. priključka DN40, Q= 11,5 m3/h, p= 0,39 bar, Pel=500 W </t>
  </si>
  <si>
    <t>kot npr. WEGWE DIWER EVO 1512/1512 WF</t>
  </si>
  <si>
    <t>Prezračevalna rešetka za dovod/odvod zraka izdelana iz aluminijastih profilov, rešetka je prirejena za vgradnjo v kanal in je dobavljena skupaj s pritrdilnim materialom. Rešetka se dobavi skupaj z nastavnim delom za regulacijo pretoka.</t>
  </si>
  <si>
    <t xml:space="preserve">kot npr. proizvod Lindab </t>
  </si>
  <si>
    <t>SK-2/F 625x225</t>
  </si>
  <si>
    <t>JNŽ-6 dim. 300x250</t>
  </si>
  <si>
    <t>1000x1000x1000</t>
  </si>
  <si>
    <t>5.4.3.</t>
  </si>
  <si>
    <t>VODOVODNE INSTALACIJE</t>
  </si>
  <si>
    <t>CEVNA INSTALACIJA</t>
  </si>
  <si>
    <t>DN12 oz. ø16x2,0 - predizolirana S 9 mm</t>
  </si>
  <si>
    <t>DN15 oz. ø20x2,25  - predizolirana S 9 mm</t>
  </si>
  <si>
    <t>DN20 oz. ø25x2,5  - predizolirana S 13mm</t>
  </si>
  <si>
    <t>DN25 oz. ø32x3,0  - predizolirana S 13 mm</t>
  </si>
  <si>
    <t>DN32 oz. ø40x4,0  - predizolirana S 19 mm</t>
  </si>
  <si>
    <t>DN40 oz. ø50x4,5  - predizolirana S 19 mm</t>
  </si>
  <si>
    <t>DN50 oz. ø63x5,8  - predizolirana S 19 mm</t>
  </si>
  <si>
    <t>Revizijska odprtina z vratci in potrebnim montažnim materialom</t>
  </si>
  <si>
    <t>a.</t>
  </si>
  <si>
    <t>150x150</t>
  </si>
  <si>
    <t>Zaporna pipa s tesnilnim in montažnim materialom</t>
  </si>
  <si>
    <t>DN50</t>
  </si>
  <si>
    <t>Protipovratna loputa s potrebnim pritrdilnim in montažnim materialom</t>
  </si>
  <si>
    <t>Pripravljalna in zaključna dela za vse opisane storitve. Vključno tlačni preizkus</t>
  </si>
  <si>
    <t>Cevovodi za odpadno vodo iz zvočno izoliranih PP cevi, npr. VALSIR-silere, z natičnimi obojkami DIN 19560, D 40, tesnjeno s tesnilnim obročkom, polaganje v poslopjih. Vključno s fazonskimi kosi. Vključno pritrditev cevi.</t>
  </si>
  <si>
    <t>PP ravna cev z eno obojko dolžine od 150 do 3000 mm</t>
  </si>
  <si>
    <t>DN70</t>
  </si>
  <si>
    <t>b.</t>
  </si>
  <si>
    <t>čistilni kos/ vključno z zaščitnimi vratci</t>
  </si>
  <si>
    <t>c.</t>
  </si>
  <si>
    <t>Talna rešetka za sklop tušev z vsem potrebnim montažnim materialom</t>
  </si>
  <si>
    <t>kotna dim. (1,8m + 3m) x 0,1 m</t>
  </si>
  <si>
    <t>kotna dim. (2,2m + 3,5m) x 0,1 m</t>
  </si>
  <si>
    <t>ravna dim. 1,5 m x 0,1 m</t>
  </si>
  <si>
    <t>ɸ32</t>
  </si>
  <si>
    <t>Kompleten umivalnik po izbiri arhitekta oz. investitorja z armaturo sestoječ iz:</t>
  </si>
  <si>
    <t>umivalnika - kot npr. proizvod POZZI GINORI linija 500 LAVABO 47, izdelanega iz bele keramike, primeren za montažo na zid</t>
  </si>
  <si>
    <t>odtočnega ventila in sifona za umivalnik, dimenzije DN50</t>
  </si>
  <si>
    <t>mešalne baterije DN15 na umivalniku s fiksnim izpustom in perlatorjem</t>
  </si>
  <si>
    <t>dveh kotnih ventilov DN15</t>
  </si>
  <si>
    <t>podometne konstrukcije za montažo umivalnika</t>
  </si>
  <si>
    <t>Kompleten invalidski umivalnik po izbiri arhitekta oz. investitorja z armaturo s sestoječ iz:</t>
  </si>
  <si>
    <t>umivalnika, izdelanega iz bele keramike, primeren za montažo na zid</t>
  </si>
  <si>
    <t>ogledalo za invalide - nagibno</t>
  </si>
  <si>
    <t>držala za invalide</t>
  </si>
  <si>
    <t>3.a</t>
  </si>
  <si>
    <t>Armatura za korito, ki bo dobavljeno v sklopu opreme</t>
  </si>
  <si>
    <t>odtočnega ventila in sifona za korito</t>
  </si>
  <si>
    <t>mešalne baterije DN15 na korito s fiksnim izpustom in perlatorjem - stenske izvedbe</t>
  </si>
  <si>
    <t xml:space="preserve">dveh kotnih ventilov DN15 </t>
  </si>
  <si>
    <t>odtočnega ventila in sifona za umivalnik, dimenzije DN50 (2x)</t>
  </si>
  <si>
    <t>mešalne baterije DN15 na umivalniku s fiksnim izpustom in perlatorjem (2x)</t>
  </si>
  <si>
    <t>dveh kotnih ventilov DN15 (2x)</t>
  </si>
  <si>
    <t>oprema straniščne školjke, sestoječa iz dvojnega sedeža, gumijastih mašet, tesnenja izpiralnega cevovoda, gumijastega tesnila pod straniščno školjko in pritrdilnega matreriala</t>
  </si>
  <si>
    <t>potrebna držala ob školjki</t>
  </si>
  <si>
    <t>Tuš kad po izbiri arhitekta oz. investitorja, sestoječa iz:</t>
  </si>
  <si>
    <t>senzorske armature z nadglavnim tušem in tuš ročko</t>
  </si>
  <si>
    <t>mešalnega ventila za nastavitev temperature</t>
  </si>
  <si>
    <t>kabine za tuš kot npr. BIDALI oz. enakovredne</t>
  </si>
  <si>
    <t>tuš kadi velikosti 80x80 cm kot npr. GINORI BIANCO</t>
  </si>
  <si>
    <t xml:space="preserve">senzorske armature z nadglavnim tušem </t>
  </si>
  <si>
    <t>s podometno konstrukcijo</t>
  </si>
  <si>
    <t>INOX korito za pranje čevljev, z iztokom DN100 v tla. Element se dobavi s pripadajočo opremo sestoječo iz:</t>
  </si>
  <si>
    <t>odtočnega ventila in sifona za korito, dimenzije DN100</t>
  </si>
  <si>
    <t>dimenzije 185x50 cm</t>
  </si>
  <si>
    <t>Kromirana iztočna pipa DN20 z zidno rozeto in holandskim nastavkom za gumi cev  s tesnilnim  materialom</t>
  </si>
  <si>
    <t>Stenski EURO hidrant z vgradno omarico in vratci za shranjevanje gumijaste cevi.</t>
  </si>
  <si>
    <t>Priključna cev 1"</t>
  </si>
  <si>
    <t>Dobava in montaža ročnega gasilnega aparata na prah za suho gašenje, konzolami za pritrditev na zid - polnjen in dobavljen z nalepkami.</t>
  </si>
  <si>
    <t>Cirkulacijska črpalka z navojnima priključkoma za sanitarno vodo z vsem tesnilnim materialom s podatki za črpalko:</t>
  </si>
  <si>
    <t>kot npr. IMP PUMPS tip SAN 25/70-130 oz. enakovredna</t>
  </si>
  <si>
    <t>Q= 1,5 m3/h</t>
  </si>
  <si>
    <t>H= 0,4 bar</t>
  </si>
  <si>
    <t>P= 150 W</t>
  </si>
  <si>
    <t>5.5.4.</t>
  </si>
  <si>
    <t>PRESTAVITEV OBSOJEČIH INSTALACIJ</t>
  </si>
  <si>
    <t>5.5.5.</t>
  </si>
  <si>
    <t>KLIMATA</t>
  </si>
  <si>
    <t>s podatki:</t>
  </si>
  <si>
    <t>Qn= 10 m3/h</t>
  </si>
  <si>
    <t>dim. priključka: DN50</t>
  </si>
  <si>
    <t>Qmin= 100 l/h, Qmax= 20 m3/h</t>
  </si>
  <si>
    <t>kot npr. Allmess tip CF Echo II, s potrebnimi tipali, vgradnim kompletom in kartico oz. enakovreden</t>
  </si>
  <si>
    <t>RADIATORJI</t>
  </si>
  <si>
    <t>Qn= 2,5 m3/h</t>
  </si>
  <si>
    <t>dim. priključka: DN25</t>
  </si>
  <si>
    <t>Qmin= 25 l/h, Qmax= 5 m3/h</t>
  </si>
  <si>
    <t>KONVEKTORJI</t>
  </si>
  <si>
    <t>Qn= 1,5 m3/h</t>
  </si>
  <si>
    <t>dim. priključka: DN20</t>
  </si>
  <si>
    <t>Qmin= 15 l/h, Qmax= 3 m3/h</t>
  </si>
  <si>
    <t>Prirobnični zasun z gumijastim tesnenjem, z ročico za odpiranje, vključno s prirobnicama in vijaki, tlačne stopnje PN10</t>
  </si>
  <si>
    <t>Meritev porabe mrzle sanitarne vode</t>
  </si>
  <si>
    <t>Vodomer dim. DN40 za mrzlo vodo do 50°C za horizontalno ali vertikalno vgadnjo, skupaj z dvema zapornimi navojnima ventiloma DN50, PN16, čistilni kos DN50.  Vodomer je umerjen, atestiran in preizkušen od ustreznega podjetja. Komplet z vsem povezovalnim, pritrdilnim in tesnostnim materialom.</t>
  </si>
  <si>
    <t>dim. DN40</t>
  </si>
  <si>
    <t>Qmax= 20 m3/h</t>
  </si>
  <si>
    <t>Meritev porabe tople sanitarne vode</t>
  </si>
  <si>
    <t>Vodomer dim. DN25 za vodo do 90°C za horizontalno ali vertikalno vgadnjo, skupaj z dvema zapornima navojnima ventiloma DN40, PN16, čistilni kos DN40.  Vodomer je umerjen, atestiran in preizkušen od ustreznega podjetja. Komplet z vsem povezovalnim, pritrdilnim in tesnostnim materialom.</t>
  </si>
  <si>
    <t>dim. DN25</t>
  </si>
  <si>
    <t>Qn= 6 m3/h</t>
  </si>
  <si>
    <t>Qmax= 12 m3/h</t>
  </si>
  <si>
    <t>ELEKTRIČNE INSTALACIJE</t>
  </si>
  <si>
    <t xml:space="preserve">REKAPITULACIJA  </t>
  </si>
  <si>
    <t>I.</t>
  </si>
  <si>
    <t>II.</t>
  </si>
  <si>
    <t>VODOVNI MATERIAL</t>
  </si>
  <si>
    <t>III.</t>
  </si>
  <si>
    <t>RAZDELILNIKI</t>
  </si>
  <si>
    <t>IV.</t>
  </si>
  <si>
    <t>V.</t>
  </si>
  <si>
    <t>STRUKTURIRANO OŽIČENJE</t>
  </si>
  <si>
    <t>VI.</t>
  </si>
  <si>
    <t>MULTIMEDIJSKA OPREMA</t>
  </si>
  <si>
    <t>VII.</t>
  </si>
  <si>
    <t>KONTROLA PRISTOPA</t>
  </si>
  <si>
    <t>VIII.</t>
  </si>
  <si>
    <t>POŽARNO JAVLJANJE</t>
  </si>
  <si>
    <t>IX.</t>
  </si>
  <si>
    <t>SISTEM ODPIRANJA VRAT</t>
  </si>
  <si>
    <t>X.</t>
  </si>
  <si>
    <t>NN PRIKLJUČEK</t>
  </si>
  <si>
    <t>XI.</t>
  </si>
  <si>
    <t>SVETILNA TELESA</t>
  </si>
  <si>
    <t>EM</t>
  </si>
  <si>
    <t>Opomba:</t>
  </si>
  <si>
    <t>Vgradni LED downlighter
Montaža: Vgradna. Svetlobni vir: visoko učinkovit COB LED modul, CRI &lt; 85/95, Hladilni sistem: pasiven hladilnik iz tlačno litega aluminija. Optika: visoko učinkovit metaliziran in lakiran polikarbonat z enakomerno porazdelitvijo svetlobnega snop. Ohišje: polikarbonat, ojačan s steklenimi vlakni, test z žarilno nitko pri 850°C. Prednosti: svetilka je spojena s predstikalno napravo. Napajalnik: priložen visoko učinkoviti LED konverter s konstantnim tokom (FO). IP zaščita: 44. Svetlobni tok: 1330lm. Učinkovitost 95lm/W</t>
  </si>
  <si>
    <t>L1</t>
  </si>
  <si>
    <t>NITOR R DPR 1330lm 14W 840 F0 IP44 white/white</t>
  </si>
  <si>
    <t>Vgradni LED downlighter
Montaža: Vgradna. Svetlobni vir: visoko učinkovit COB LED modul, CRI &lt; 85/95, Hladilni sistem: pasiven hladilnik iz tlačno litega aluminija. Optika: visoko učinkovit metaliziran in lakiran polikarbonat z enakomerno porazdelitvijo svetlobnega snop. Ohišje: polikarbonat, ojačan s steklenimi vlakni, test z žarilno nitko pri 850°C. Prednosti: svetilka je spojena s predstikalno napravo. Napajalnik: priložen visoko učinkoviti LED konverter s konstantnim tokom (FO). IP zaščita: 44. Svetlobni tok: 790lm. Učinkovitost 87lm/W</t>
  </si>
  <si>
    <t>L2</t>
  </si>
  <si>
    <t>NITOR R DPR 790lm 9W 840 F0 IP44 white/white</t>
  </si>
  <si>
    <t>Nadometna linijska LED svetilka L=1695mm
Montaža: stropna (C). Svetlobni vir: PCB LED moduli visoke svetilnosti, mid-power SMD LED, CRI &gt;80, barvno odstopanje MacAdam ≤ 3, 50.000h L80 B10. Optika: satiniran opalni polikarbonatni difuzor (SOP). Ohišje: profil iz ekstrudiranega aluminija, prašno barvan. Predstikalna naprava:
integriran visoko učinkoviti LED konverter s konstantnim tokom (FO) 
IP zaščita: 40. Svetlobni tok: 4440lm. Učinkovitost 88lm/W</t>
  </si>
  <si>
    <t>L3</t>
  </si>
  <si>
    <t>MINUS C4440 lm 50W 840 1695mm F0 white</t>
  </si>
  <si>
    <t>Nadometna linijska LED svetilka L=1415mm
Montaža: stropna (C). Svetlobni vir: PCB LED moduli visoke svetilnosti, mid-power SMD LED, CRI &gt;80, barvno odstopanje MacAdam ≤ 3, 50.000h L80 B10. Optika: satiniran opalni polikarbonatni difuzor (SOP). Ohišje: profil iz ekstrudiranega aluminija, prašno barvan. Predstikalna naprava:
integriran visoko učinkoviti LED konverter s konstantnim tokom (FO) 
IP zaščita: 40. Svetlobni tok: 2500lm. Učinkovitost 96lm/W</t>
  </si>
  <si>
    <t>L3A</t>
  </si>
  <si>
    <t>INTRA MINUS C2500 lm 26W 1415mm F0 white</t>
  </si>
  <si>
    <t>Spuščena linijska LED svetilka L=1950mm
Montaža: spuščena (S). Svetlobni vir: PCB LED moduli visoke svetilnosti, mid-power SMD LED, CRI &gt; 80, barvno odstopanje MacAdam ≤ 3, 50.000h L80 B10. Modules: satiniran opalni polikarbonatni difuzor (SOP). Ohišje: profil iz ekstrudiranega aluminija, prašno barvan.Napajalnik: integriran visoko učinkoviti LED konverter s konstantnim tokom (FO). IP zaščita: 40. Komplet z: prilagodljiv vešalni pribor dolžine 1,5 m s prozornim napajalnim kablom. Svetlobni tok: 1950lm. Učinkovitost 75lm/W</t>
  </si>
  <si>
    <t>L4</t>
  </si>
  <si>
    <t>KALIS 65 S SOP 1950 lm 26W 840 1415mm F0 IP40 white</t>
  </si>
  <si>
    <t>Vgradna linijska LED svetilka
Montaža: vgradna (RV). Svetlobni vir: PCB LED moduli visoke svetilnosti, mid-power SMD LED, CRI &gt; 80, barvno odstopanje MacAdam ≤ 3, 50.000h L80 B10. Modules: satiniran opalni polikarbonatni difuzor (SOP). Ohišje: profil iz ekstrudiranega aluminija, prašno barvan.Napajalnik: integriran visoko učinkoviti LED konverter s konstantnim tokom (FO). IP zaščita: 40. Komplet z: prilagodljiv vešalni pribor dolžine 1,5 m s prozornim napajalnim kablom. Svetlobni tok: 2380lm. Učinkovitost 95lm/W</t>
  </si>
  <si>
    <t>L5</t>
  </si>
  <si>
    <t>KALIS 65 RV SOP 1950 lm 26W 840 1428mm F0 IP40 white</t>
  </si>
  <si>
    <t>Vgradni LED downlighter
Montaža: Vgradna. Svetlobni vir: visoko učinkovit COB LED modul, CRI &lt; 85/95, Hladilni sistem: pasiven hladilnik iz tlačno litega aluminija. Optika: visoko učinkovit metaliziran in lakiran polikarbonat z enakomerno porazdelitvijo svetlobnega snop. Ohišje: polikarbonat, ojačan s steklenimi vlakni, test z žarilno nitko pri 850°C. Prednosti: svetilka je spojena s predstikalno napravo. Napajalnik: priložen visoko učinkoviti LED konverter s konstantnim tokom (FO). IP zaščita: 44. Svetlobni tok: 1800lm. Učinkovitost 85lm/W</t>
  </si>
  <si>
    <t>L6</t>
  </si>
  <si>
    <t>NITOR R DPR 1800lm 21W 8490 F0 IP44 white/white</t>
  </si>
  <si>
    <t>L7</t>
  </si>
  <si>
    <t>5700 4290 lm 36W 840 F0 1277mm IP65</t>
  </si>
  <si>
    <t>Vgradna pisarniška LED svetilka
Montaža: vgradna (R). Svetlobni vir: PCB LED moduli visoke svetilnosti, mid-power SMD LED, CRI &gt; 80, barvno odstopanje MacAdam ≤ 3, 50.000h L80 B10. Optika: mikro-prizmatična PMMA optika (DPR). Ohišje: jeklena pločevina, prašno barvana. Prednosti: nizko bleščanje in kontrast, svetlobni vir s spremenljivo barvno temperaturo svetlobe. Napajalnik: integriran visoko učinkoviti LED konverter s konstantnim tokom (FO) IP zaščita: 40. Dodatek (ločeno naročilo): montažni pribor za spuščen strop. Svetlobni tok: 3380lm. Učinkovitost 96lm/W</t>
  </si>
  <si>
    <t>L8</t>
  </si>
  <si>
    <t>DMI R DPR 3380 lm 35W 840 F0</t>
  </si>
  <si>
    <t>1300 recessed mounting kit</t>
  </si>
  <si>
    <t>L9</t>
  </si>
  <si>
    <t>LONA C SOP 400 2380 lm 25W 840 F0 white</t>
  </si>
  <si>
    <t>L10</t>
  </si>
  <si>
    <t>Lineled CT SOP 820 lm 21W</t>
  </si>
  <si>
    <t>Driver SP75 75W 24V active PFC</t>
  </si>
  <si>
    <t xml:space="preserve"> </t>
  </si>
  <si>
    <t>L11</t>
  </si>
  <si>
    <t>KALIS LINE RV SOP Starting 6380 lm 91W 840 3094mm</t>
  </si>
  <si>
    <t>KALIS LINE RV SOP Central 6380 lm 91W 840 3094 mm</t>
  </si>
  <si>
    <t>KALIS LINE RV SOP End  4640 lm 67W 840 2254 mm</t>
  </si>
  <si>
    <t>Profesionalni arimetrični LED reflektor
Asimetrična optika; Moč: 197W; Svetlobni tok: 22.100lm; IP 66. Ohišje: aluminij, prašno barvan. 5000K  komplet z DALI dušilko</t>
  </si>
  <si>
    <t>L12</t>
  </si>
  <si>
    <t>FALE MACH 5 LED HP 20 LED 800mA OTTICA 3-HP/ OPTIC 3-HP</t>
  </si>
  <si>
    <t>L13</t>
  </si>
  <si>
    <t>MINUS C 3700 lm 41W 840 1415mm F0 white</t>
  </si>
  <si>
    <t>L14</t>
  </si>
  <si>
    <t>KALIS LINE RV SOP Starting 2320mm 33W 840 1134mm F0 white</t>
  </si>
  <si>
    <t>KALIS LINE RV SOP Central 5220mm 75W 840 2522mm F0 white</t>
  </si>
  <si>
    <t>KALIS LINE RV SOP End2320mm 33W 840 1134mm F0 white</t>
  </si>
  <si>
    <t>L15</t>
  </si>
  <si>
    <t>KALIS LINE RV SOP Starting 3510mm 47W 840 2534mm F0 white</t>
  </si>
  <si>
    <t>KALIS LINE RV SOP End 3510mm 47W 840 2534mm F0 white</t>
  </si>
  <si>
    <t>L16</t>
  </si>
  <si>
    <t>ETEA DIRECT LED 15W/840 IP43 F0</t>
  </si>
  <si>
    <t>Beghelli 12184S Logica LG LED 24W SE 1/2/3P IP65 - nadgradna svetilka zasilne razsvetljave z LED virom svetlobe in povišano stopnjo zaščite, z avtotest funkcijo, z dvojno simetrično mat optiko, izhodni svetlobni tok pri 1h avtonomiji: 1500 lm, v pripravnem spoju avtonomije 1h, dimenzije: 406x147x63 mm, z garancijo 4 leta na komplet svetilko vključno z baterijo</t>
  </si>
  <si>
    <t>12194 - zaščitna mreža</t>
  </si>
  <si>
    <t xml:space="preserve"> Beghelli 4390 UP LED MULTI AT OPT SE 8LTO IP42 Lunga-vgradna svetilka zasilne razsvetljave z Lunga koridor optiko, z LED virom svetlobe, s titan baterijami, z avto test funkcijo, v pripravnem spoju avtonomije 1h, izhodne svetilnosti 180 lm pri 1h,  priključne moči 1W, dimenzije: Ø90x40 mm,  potrebni izrez: Ø65 mm,  PC ohišje bele barve RAL 9003, z garancijo 10 let na komplet svetilko vključno z baterijo</t>
  </si>
  <si>
    <t xml:space="preserve"> Beghelli 4390 UP LED MULTI AT OPT SE 8LTO IP42 Larga-vgradna svetilka zasilne razsvetljave z Larga antipanik optiko, z LED virom svetlobe, s titan baterijami, z avto test funkcijo, v pripravnem spoju avtonomije 1h, izhodne svetilnosti 180 lm pri 1h,  priključne moči 1W, dimenzije: Ø90x40 mm,  potrebni izrez: Ø65 mm,  PC ohišje bele barve RAL 9003, z garancijo 10 let na komplet svetilko vključno z baterijo</t>
  </si>
  <si>
    <t>Beghelli 4370 UP LED  1124W IP65 AT OPT SE8LTO - nadgradna stenska oz. stropna svetilka zasilne razsvetljave z LED virom svetlobe, s titan baterijami, z avto test funkcijo, v pripravnem spoju avtonomije 1h, s sistemom leč in mikroprizem za dosego minimiziranja bleščanja in visok svetlobno tehnični izkoristek, dimenzije: 213x83x20 mm, z vgrajeno libelo za enostavno montažo v ravni liniji, stanovitno ohišje debeline 20 mm s povišano stopnjo zaščite odporno na udarce po IK07, z garancijo 10 let na komplet svetilko vključno z baterijo</t>
  </si>
  <si>
    <t>Beghelli 12185 Logica LG LED 8W SA/PS 1/2/3N IP65 - nadgradna svetilka zasilne razsvetljave z LED virom svetlobe in povišano stopnjo zaščite, z avtotest funkcijo, z dvojno simetrično mat optiko, izhodni svetlobni tok v trajnem spoju: 400 lm, v trajnem spoju, avtonomije 1h, dimenzije: 406x147x63 mm, z garancijo 4 leta na komplet svetilko vključno z baterijo</t>
  </si>
  <si>
    <t>3899 - nalepke s piktogrami smeri izhoda, smer: naravnost</t>
  </si>
  <si>
    <t>Beghelli 19309 INDICA 20M LED DF20M AT SA/PS 1/3H IP42 - nadgradna svetilka zasilne razsvetljave z LED virom svetlobe, z avto test funkcijo, v trajnem spoju avtonomije 1h, s piktogramom smeri izhoda, okvir svetilke iz eloksiranega aluminija in s sitotiskom potiskan opalni PC zaslon, dimenzije: 235x135x15 mm, piktogramski zasloni smeri: levo, desno, naravnost priloženi, z garancijo 4 leta vključno z baterijo</t>
  </si>
  <si>
    <t>19384-vgradni set za vgradnjo v spuščeni strop</t>
  </si>
  <si>
    <t>24.</t>
  </si>
  <si>
    <t>Beghelli 12183 Logica LG LED 11W SE 1/2/3P IP65 - nadgradna svetilka zasilne razsvetljave z LED virom svetlobe in povišano stopnjo zaščite, z avtotest funkcijo, z dvojno simetrično mat optiko, izhodni svetlobni tok pri 1h avtonomiji: 800 lm, v pripravnem spoju avtonomije 1h, dimenzije: 406x147x63 mm, z garancijo 4 leta na komplet svetilko vključno z baterijo</t>
  </si>
  <si>
    <t>25.</t>
  </si>
  <si>
    <t>Aestetica 4269 - piktogramske nalepke s piktogrami smeri izhoda, smer: naravnost / levo / desno</t>
  </si>
  <si>
    <t>26.</t>
  </si>
  <si>
    <t>%</t>
  </si>
  <si>
    <t>27.</t>
  </si>
  <si>
    <t>Meritve osvetljenosti varnostne razsvetljave in izdaja potrdila o ustreznosti s strani pooblaščene organizacije.</t>
  </si>
  <si>
    <t>28.</t>
  </si>
  <si>
    <t>SKUPAJ SVETILNA TELESA</t>
  </si>
  <si>
    <t>Razvodnica 92x92x45</t>
  </si>
  <si>
    <t>Merilnik osvetljenosti DALI ABB LF/U 2.1</t>
  </si>
  <si>
    <t>29.</t>
  </si>
  <si>
    <t>Vmesnik za priklop tipke, dimmer, KNX  DALI ABB US/U 4.1</t>
  </si>
  <si>
    <t>30.</t>
  </si>
  <si>
    <t>31.</t>
  </si>
  <si>
    <t>32.</t>
  </si>
  <si>
    <t>33.</t>
  </si>
  <si>
    <t>34.</t>
  </si>
  <si>
    <t>35.</t>
  </si>
  <si>
    <t>36.</t>
  </si>
  <si>
    <t>37.</t>
  </si>
  <si>
    <t>Parapetni kanal ELBA kovinski bel 130/72 komplet s kovinsko pregrado zaključki, pokrovi, končniki, spojnim in veznim materialom.</t>
  </si>
  <si>
    <t>38.</t>
  </si>
  <si>
    <t>39.</t>
  </si>
  <si>
    <t>40.</t>
  </si>
  <si>
    <t>41.</t>
  </si>
  <si>
    <t>42.</t>
  </si>
  <si>
    <t>43.</t>
  </si>
  <si>
    <t>44.</t>
  </si>
  <si>
    <t>45.</t>
  </si>
  <si>
    <t>IR senzor stropni 360˚</t>
  </si>
  <si>
    <t>46.</t>
  </si>
  <si>
    <t>IR senzor stropni 180˚</t>
  </si>
  <si>
    <t>47.</t>
  </si>
  <si>
    <t>48.</t>
  </si>
  <si>
    <t>49.</t>
  </si>
  <si>
    <t>50.</t>
  </si>
  <si>
    <t>51.</t>
  </si>
  <si>
    <t>52.</t>
  </si>
  <si>
    <t>53.</t>
  </si>
  <si>
    <t>54.</t>
  </si>
  <si>
    <t>55.</t>
  </si>
  <si>
    <t>56.</t>
  </si>
  <si>
    <t>57.</t>
  </si>
  <si>
    <t>Kabel IY(ST)Y 3x2x0,8mm²</t>
  </si>
  <si>
    <t>58.</t>
  </si>
  <si>
    <t>59.</t>
  </si>
  <si>
    <t>60.</t>
  </si>
  <si>
    <t xml:space="preserve">SKUPAJ VODOVNI MATERIAL </t>
  </si>
  <si>
    <t>merilna garnitura</t>
  </si>
  <si>
    <t>skupaj PMO</t>
  </si>
  <si>
    <t>Pro ECO 120W 24VDC 5A</t>
  </si>
  <si>
    <t xml:space="preserve">samo evidenčno, zajeto v točki  XI. SPREMLJANJE PORABE ENERGANTOV , točka 1   </t>
  </si>
  <si>
    <t>Advantech Ethernet Switch EKI 2525</t>
  </si>
  <si>
    <t>Eaton panel-terminal XV-152-D6-57TVRC-10 150529 (5,7inch)</t>
  </si>
  <si>
    <t>samo evidenčno, zajeto v točki  XI. SPREMLJANJE PORABE ENERGANTOV , točka 1</t>
  </si>
  <si>
    <t>Spominska kartica 512MB</t>
  </si>
  <si>
    <t xml:space="preserve">Beckhoff Buscoupler CanOpen BK5150  </t>
  </si>
  <si>
    <t>Beckhoff digitalni vhodi KL1809  16xDI 24vdc</t>
  </si>
  <si>
    <t>Beckhoff digitalni izhodi KL2809  16xDO 24vdc</t>
  </si>
  <si>
    <t>Beckhoff analogni vhodi KL3052 2xAI 4...20mA</t>
  </si>
  <si>
    <t>Beckhoff M-Bus master terminal KL6781</t>
  </si>
  <si>
    <t>UPS Socomec 600VA 360W</t>
  </si>
  <si>
    <t>skupaj R-GD.K</t>
  </si>
  <si>
    <t>skupaj R-GD.P.</t>
  </si>
  <si>
    <t>skupaj R-GD.1N.</t>
  </si>
  <si>
    <t>skupaj R-E</t>
  </si>
  <si>
    <t>SKUPAJ RAZDELILNIKI</t>
  </si>
  <si>
    <t>STRELOVOD IN IZENAČITVE POTENCIALOV</t>
  </si>
  <si>
    <t>Montažna dela strelovodne instalacije na višini.</t>
  </si>
  <si>
    <t>Objemke 1/2"</t>
  </si>
  <si>
    <t>Objemke 3/4"</t>
  </si>
  <si>
    <t>SKUPAJ STRELOVOD IN IZENAČITEV POTENCIALOV</t>
  </si>
  <si>
    <t>USB  vtičnica In=1A, izvedba za  v parapetni kanal</t>
  </si>
  <si>
    <t>Podatkovni delilnik 19",1U, 24x RJ 45, Kat.6</t>
  </si>
  <si>
    <t>Telefonski delilnik 19", 1U, 24xRJ45, kat.3</t>
  </si>
  <si>
    <t>Panel 24xRJ45 kat.5</t>
  </si>
  <si>
    <t>Povezovalni kabel RJ45 kat.6</t>
  </si>
  <si>
    <t>Energetski razdelilnik za montažo v komunikacijsko omaro</t>
  </si>
  <si>
    <t>Ventilatorski sklop s termostatom</t>
  </si>
  <si>
    <t>svetilka 11W</t>
  </si>
  <si>
    <t>organizator kablov horizontalni</t>
  </si>
  <si>
    <t>polica za aktivno opremo</t>
  </si>
  <si>
    <t>peach kabel optični dvojni</t>
  </si>
  <si>
    <t>skupaj KV-D</t>
  </si>
  <si>
    <t>Oprema ozvočenja dvorane</t>
  </si>
  <si>
    <t>SNN2000 avdio avdio ojačevalnik 2X200W/8Ohm, 2HE vgradni za 19"</t>
  </si>
  <si>
    <t>SNN2010 avdio avdio ojačevalnik 2X100W/8Ohm, 2HE vgradni za 19"</t>
  </si>
  <si>
    <t>napajalno polje s stikalom za vklop/izklop</t>
  </si>
  <si>
    <t>6HE/19"  ohišje 19" za vgradnjo avdio komponent</t>
  </si>
  <si>
    <t>Priklop opreme na predhodno izvedeno instalacijo, montirane zvočnike, dokumentacija, poučitev osebja za uporabo, manipulativni in transportni stroški.</t>
  </si>
  <si>
    <t xml:space="preserve">montaža zvočnikov </t>
  </si>
  <si>
    <t>izdelava instalacije</t>
  </si>
  <si>
    <t>manipulativni stroški, drobni instalacijski in pritrdilni material</t>
  </si>
  <si>
    <t>Video oprema dvorane</t>
  </si>
  <si>
    <t xml:space="preserve">PPL 3 x 1,5mm2                                                 </t>
  </si>
  <si>
    <t>PPL 2 x 4mm2</t>
  </si>
  <si>
    <t xml:space="preserve">FTP CAT 6                                                                      </t>
  </si>
  <si>
    <t xml:space="preserve">Tasker C258                                                                  </t>
  </si>
  <si>
    <t xml:space="preserve">Tasker C118                                                                        </t>
  </si>
  <si>
    <t>HDMI M/M z ojačevalnikom   - 15m</t>
  </si>
  <si>
    <t>Montaža  video zaslonov</t>
  </si>
  <si>
    <t>konektiranje kablov</t>
  </si>
  <si>
    <t>Šibkotočni konektorji za RO-1</t>
  </si>
  <si>
    <t>Montaža vrtljivih kamer</t>
  </si>
  <si>
    <t>Programiranje sistema, zagon</t>
  </si>
  <si>
    <t>Manipulativni stroški, dokumentacija</t>
  </si>
  <si>
    <t>SKUPAJ MULTIMEDIJSKA OPREMA</t>
  </si>
  <si>
    <t xml:space="preserve">CENTRALA </t>
  </si>
  <si>
    <t>NAPAJALNI DEL</t>
  </si>
  <si>
    <t>BRALNE ENOTE</t>
  </si>
  <si>
    <t>KARTICE IN KLJUČI</t>
  </si>
  <si>
    <t>PROGRAMSKA OPREMA in DODATKI</t>
  </si>
  <si>
    <t>ELEKTRIČNE KLJUČAVNICE in MAGNETI</t>
  </si>
  <si>
    <t>NAPAJANJE CENTRALE, DODATNO NAPAJANJE</t>
  </si>
  <si>
    <t>MODULI CENTRALE IN RAZŠIRITVE</t>
  </si>
  <si>
    <t>OPREMA</t>
  </si>
  <si>
    <t xml:space="preserve">ROČNI </t>
  </si>
  <si>
    <t>TABLICA JAVLJALNIK</t>
  </si>
  <si>
    <t>JAVLJALNIKI</t>
  </si>
  <si>
    <t>VZORČNA KOMORA</t>
  </si>
  <si>
    <t>SIRENE, PRIKAZOVALNIKI</t>
  </si>
  <si>
    <t>TABLICA SIRENA</t>
  </si>
  <si>
    <t>SKUPAJ POŽARNO JAVLJANJE</t>
  </si>
  <si>
    <t>KLET:</t>
  </si>
  <si>
    <t>v paketu s panik terminal</t>
  </si>
  <si>
    <t>PRITLIČJE:</t>
  </si>
  <si>
    <t>VN 10</t>
  </si>
  <si>
    <t xml:space="preserve">Modularna krmilno napajalna centrala </t>
  </si>
  <si>
    <t>SKUPAJ NN PRIKLJUČEK</t>
  </si>
  <si>
    <t>SPREMLJANJE PORABE ENERGENTOV</t>
  </si>
  <si>
    <t>V razdelilnik R-GD.K se dodda sledeče elemente:</t>
  </si>
  <si>
    <t xml:space="preserve">Beckhoff napajalni modul KL9100  </t>
  </si>
  <si>
    <t xml:space="preserve">Beckhoff END modul KL9010  </t>
  </si>
  <si>
    <t>Rele type Finder 40.52/10/24VDC + kontaktor type 95.75</t>
  </si>
  <si>
    <t>sponke Weidmüller WDU, WPE</t>
  </si>
  <si>
    <t>kabel RS485</t>
  </si>
  <si>
    <t>Kabel CanOpen 3x0,34mm</t>
  </si>
  <si>
    <t>Izdelava namenske programske opreme za krmilnik. Programska oprema omogoča zbiranje podatkov porabe po posameznih merilnikih.</t>
  </si>
  <si>
    <t>SKUPAJ SPREMLJANJE PORABE ENERGENTOV</t>
  </si>
  <si>
    <t>KAMNOSEŠKA DELA</t>
  </si>
  <si>
    <t>[EUR]</t>
  </si>
  <si>
    <t>Zakoličba osi objekta komplet s postavitvijo in zavarovanjem profilov.</t>
  </si>
  <si>
    <t>Ročno izklesanje obstoječih temeljev.</t>
  </si>
  <si>
    <t>Grobo čiščenje po končanih rušitvenih delih.</t>
  </si>
  <si>
    <t>Odstranitev obstoječega asfalta,  komplet z nakladanjem na prevozno sredstvo in odvozom v stalno deponijo za oddajo gradbenih odpadkov in plačilom takse za prevzem odpadkov.</t>
  </si>
  <si>
    <t>Odstranitev obstoječih betonskih robnikov,  komplet z nakladanjem na prevozno sredstvo in odvozom v stalno deponijo za oddajo gradbenih odpadkov in s plačilom takse za prevzem odpadkov.</t>
  </si>
  <si>
    <t>Odstranitev obstoječe ograje, višine do 3,5 m, iz Alu stebričkov in opornikov (8 kos) in pletene Alu mreže, komplet z dvokrilnimi vrati, deponiranje na začasno deponijo za ponovno vgradnjo, odstranitev tudi obstoječih betonskih temeljev ograje ter odvoz ruševin v stalno deponijo za oddajo gradbenih odpadkov in plačilom takse za prevzem odpadkov.</t>
  </si>
  <si>
    <t>Odstranitev obstoječega kanalizacijskega jaška iz betonske cevi fi 60 cm, z LTŽ rešetko, komplet z nakladanjem ruševin na prevozno sredstvo in odvozom v stalno deponijo za oddajo gradbenih odpadkov in plačilom takse za prevzem odpadkov.</t>
  </si>
  <si>
    <t>Odstranitev obstoječega kanalizacijskega jaška iz betonske cevi fi 60 cm, z betonskim pokrovom, komplet z nakladanjem ruševin na prevozno sredstvo in odvozom v stalno deponijo za oddajo gradbenih odpadkov in plačilom takse za prevzem odpadkov.</t>
  </si>
  <si>
    <t>Odstranitev obstoječe kanalizacije iz betonskih cevi fi 50 cm, z nakladanjem ruševin na prevozno sredstvo in odvozom v stalno deponijo za oddajo gradbenih odpadkov in plačilom takse za prevzem odpadkov.</t>
  </si>
  <si>
    <t>Ročna odstranitev zasteklitve fasade v osi 1, a-d sestavljena iz stekla in ALU profilov za okvir, komplet z odstranitvijo parapeta in kovinske ograje, ter z vsemi pripravljalnimi deli, zavarovanjem gradbišča pri rušenju, izdelavo prašne zapore, s transportom do začasne deponije, nakladanjem na prevozno sredstvo in odvozom v stalno deponijo za oddajo gradbenih odpadkov in plačilom takse za prevzem odpadkov.</t>
  </si>
  <si>
    <t>Ročno rušenje armiranobetonskih in betonskih konstrukcij - betonski prefabricirani elementi fasade, deb. do 20 cm, višine do 10 m, komplet z rezanjem betonskih plošč, ter skupaj z vsemi pripravljalnimi deli, zavarovanjem gradbišča pri rušenju, izdelavo prašne zapore, s transportom do začasne deponije, nakladanjem na prevozno sredstvo in odvozom v stalno deponijo za oddajo gradbenih odpadkov in plačilom takse za prevzem odpadkov.</t>
  </si>
  <si>
    <t>Odstranjevanje obstoječe pločevinaste fasade, v osi a in d, komplet z odstranitvijo vseh kleparskih izdelkov (obrobe, žlebovi, odtočne cevi), ter z nakladanjem na prevozno sredstvo in odvozom v stalno deponijo za oddajo gradbenih odpadkov in plačilom takse za prevzem odpadkov.</t>
  </si>
  <si>
    <t>cena/EM</t>
  </si>
  <si>
    <t>znesek [EUR]</t>
  </si>
  <si>
    <t>Razna manjša gradbena dela, ki se izvajajo v režiji. Obračun po dejanskih količinah evidentiranih v gradbenem dnevniku in potrjenih s strani nadzornega inženirja.</t>
  </si>
  <si>
    <t>RUŠITVENA, GRADBENA IN OBRTNIŠKA DELA SKUPAJ</t>
  </si>
  <si>
    <t>VEČNAMENSKA GIMNASTIČNA DVORANA ZA OŠ</t>
  </si>
  <si>
    <t>Strojni široki izkop v terenu III. in IV. kategorije z nakladanjem na prevozno sredstvo.</t>
  </si>
  <si>
    <t>Planiranje in utrjevanje dna izkopa pred nasipom tamponskega materiala.</t>
  </si>
  <si>
    <t>Planiranje in utrjevanje dna izkopa pod točkovnimi temelji ojačitve temeljne plošče.</t>
  </si>
  <si>
    <t>Planiranje in utrjevanje dna izkopa pod AB slopi za oajčitev temeljne plošče ob obstoječih temeljih.</t>
  </si>
  <si>
    <t>Planiranje in utrjevanje dna izkopa za dvigalni jašek.</t>
  </si>
  <si>
    <t>Zasip točkovnih temljev z materialom od izkopa, komplet z komprimiranjem v plasteh po 20 cm.</t>
  </si>
  <si>
    <t>Nakladanje na transportno sredstvo in odvoz viška materiala v stalno deponijo ter plačilo takse (faktor razstresljivosti je zajet v ceni).</t>
  </si>
  <si>
    <t>rovokopač, bager do 20t</t>
  </si>
  <si>
    <t>A.3.18</t>
  </si>
  <si>
    <t>Razna manjša zemeljska dela, ki se izvajajo v režiji. Obračun po dejanskih količinah evidentiranih v gradbenem dnevniku in potrjenih s strani nadzornega inženirja.</t>
  </si>
  <si>
    <t>Vgradnja sidernih elementov v stropne plošče za športna orodja, samo vgradnja, sidra dobavi proizvajalec športne opreme.</t>
  </si>
  <si>
    <t>Nabava, dobava in ročna vgradnja betona C30/37 XC2, Dmax. 16, S4. Vgrajevanje v konstrukcije preseka 0,04 - 0,08 m3/m'; Dmax 16mm, betoniranje odprtin v stenah za potrebe montaže lesenih lepljenih nosilcev.</t>
  </si>
  <si>
    <t>Izdelava odra na lesenih ali železnih stolicah, višine do 3,5 m, postavitev in odstranitev za potrebe gradbenih, obrtniških in instalacijskih del. Po končanih delih se odre očisti in odpelje na deponijo. Odre se obračuna samo 1x (obračun tlorisna projekcija prostorov, brez dvorane).</t>
  </si>
  <si>
    <t>Izdelava odra na lesenih ali železnih stolicah, višine do 10 m, postavitev in odstranitev za potrebe gradbenih, obrtniških in instalacijskih del. Po končanih delih se odre očisti in odpelje na deponijo. Odre se obračuna samo 1x (obračun tlorisna projekcija prostorov, dvorana).</t>
  </si>
  <si>
    <t>Izdelava fasadnega odra iz cevi, višine do 15 m, komplet montaža, demontaža, najemnina in čiščenje.</t>
  </si>
  <si>
    <t>Izdelava fasadnega odra iz cevi, višine do 5 m, postavitev na obstoječi strehi dvorane, komplet montaža, demontaža, najemnina in čiščenje.</t>
  </si>
  <si>
    <t>Nabava, dobava in zidanje zidu z zidaki iz opečnega modularnega bloka, v apneno - cementni malti deb. 25  cm.</t>
  </si>
  <si>
    <t>Grobi in fini omet z apnenocementno malto 1:2:6 s predhodnim obrizgom z r.c.m. 1:3 (izpostavljeni vogali imajo zaključno letev) , komplet z vsemi potrebnimi pomožnimi deli.</t>
  </si>
  <si>
    <t>Izdelava vertikalne bitumenske hidroizolacije dvigalnega jaška s predhodnim hladnim bitumenskim premazom in dvoplastna vertikalna hidroizolacija s polimer-bitumenskimi trakovi z nosilcem poliesterskega filca  - Dermaflex 40180, v skladu s SIST en 13969 tip t ter SIST 1031; točkovno lepljena toplotna izolacija - zaščita vertikalne hidroizolacije temeljev in svetlobnega jaška, z XPS ekstrudiranim polistirenom s preklopom debeline 10 cm.</t>
  </si>
  <si>
    <t>Izdelava horizontalne bitumenske hidroizolacije s predhodnim hladnim bitumenskim premazom in dvoplastno horizontalno hidroizolacijo s polimer-bitumenskimi trakovi z nosilcem poliesterkega filca - Dermaflex 40180, v skladu s SIST en 13969 tip t ter SIST 1031, komplet s 100% zavarjenimi spoji, hladnim premazom, 2 x trakovi in vsemi potrebnimi pomožnimi deli. Vključno z izdelavo zaključkov na steni in parapetu do višine 30cm. Obračun po tlorisni površini. Izvedba v pogojih in skladno z navodili proizvajalca.</t>
  </si>
  <si>
    <t>Dobava in izvedba horizontalne hidroizolacije pod AB zidove na stiku s talno ploščo z polimercementno hidroizolacijo kot npr. Hidrostop elastik, Hidrostop penetrat, Hidrostop 94 v dveh slojih križno s čopičem ali gladilko.</t>
  </si>
  <si>
    <t>Dobava in vgradnja horizontalne toplotne izolacije XPS pod talno ploščo; EN 13164, kot npr. Fibran XPS 500L, debeline 10 cm.</t>
  </si>
  <si>
    <t>Dobava in vgradnja vertikalne izolacije XPS; EN 13164, kot npr. Fibran XPS 300L, deb. 5 cm, točkovno lepljena na površino obstoječe fasade iz prefabriciranih betonskih elementov.</t>
  </si>
  <si>
    <t>Dobava in vgradnja vertikalne izolacije XPS; EN 13164, kot npr. Fibran XPS 300L, deb. 10 cm, točkovno lepljena na površino obstoječe fasade iz prefabriciranih betonskih elementov.</t>
  </si>
  <si>
    <t>Dobava in vgradnja vertikalne izolacije XPS; EN 13164, kot npr. Fibran XPS 300L, deb. 50 cm, točkovno lepljena na površino obstoječe fasade iz prefabriciranih betonskih elementov.</t>
  </si>
  <si>
    <t>Dobava in vgradnja vertikalne izolacije XPS; EN 13164, kot npr. Fibran XPS 300L, deb. 5 cm, izolacija slopov ojačitve temeljne plošče ob obstoječih temeljih.</t>
  </si>
  <si>
    <t>Dobava in vgradnja izolativnega materiala v razsutem stanju kot npr. Perlit, za zapolnitev prostora med obstoječimi temelji in slopi ojačitve temeljne plošče.</t>
  </si>
  <si>
    <t>Dobava in vgradnja izolacije XPS, rob talne plošče; EN 13164, 300L, npr. Fibran debeline 10 cm.</t>
  </si>
  <si>
    <t>Dobava in vgradnja izolacije XPS, rob talne plošče; EN 13164, 300L, npr. Fibran debeline 21 cm.</t>
  </si>
  <si>
    <t>Dobava in vgradnja izolacije XPS, na nosilce; EN 13164, 300L, npr. Fibran debeline 5 cm. Pritrjevanje v AB konstrukcijo, komplet z vsemi deli.</t>
  </si>
  <si>
    <t>Dobava in vgradnja izolacije XPS, na betonsko ploščo previsa; EN 13164, 300L, npr. Fibran debeline 26 cm. Pritrjevanje v AB konstrukcijo, komplet z vsemi deli.</t>
  </si>
  <si>
    <t>Dobava in vgradnja izolacije XPS, na betonsko steno; EN 13164, 300L, npr. Fibran debeline 26 cm. Pritrjevanje v AB konstrukcijo, komplet z vsemi deli.</t>
  </si>
  <si>
    <t>Dobava in vgradnja talne izolacije XPS; EN 13164, npr. Fibran 300L, debeline 3 cm.</t>
  </si>
  <si>
    <t>Dobava in vgradnja talne izolacije XPS; EN 13164, npr. Fibran 300L, debeline 4 cm.</t>
  </si>
  <si>
    <t>Dobava in vgradnja talne izolacije XPS; EN 13164, npr. Fibran 300L, debeline 15 cm.</t>
  </si>
  <si>
    <t>Dobava in vgradnja talne izolacije XPS; EN 13164, npr. Fibran 300L, debeline 26 cm.</t>
  </si>
  <si>
    <t>Dobava in vgradnja zvočne izolacije npr. Casali - silent-E plus, 8 mm.</t>
  </si>
  <si>
    <t>Nabava, dobava in izdelava mikroarmiranega estriha debeline 4 cm,mikroarmirana PP vlakna 0,95 kg/m3, kot npr. FIBRILs F 120 ali enokovredno, zaribane površine vključno s predhodnim čiščenjem podlage, robnim trakom debeline 10 mm, izdelavo dilatacij in vsemi pomožnimi deli.</t>
  </si>
  <si>
    <t>Nabava, dobava in izdelava mikroarmiranega estriha debeline 5-15 cm, mikroarmirana PP vlakna 0,95 kg/m3, kot npr. FIBRILs F 120 ali enokovredno, zaribane površine vključno s predhodnim čiščenjem podlage, robnim trakom debeline 10 mm, izdelavo dilatacij in vsemi pomožnimi deli.</t>
  </si>
  <si>
    <t>Nabava, dobava in izdelava mikroarmiranega estriha debeline 5 cm, mikroarmirana PP vlakna 0,95 kg/m3, kot npr. FIBRILs F 120 ali enokovredno, zaribane površine vključno s predhodnim čiščenjem podlage, robnim trakom debeline 10 mm, izdelavo dilatacij in vsemi pomožnimi deli.</t>
  </si>
  <si>
    <t>Nabava, dobava in izdelava mikroarmiranega estriha debeline 5,5 cm, mikroarmirana PP vlakna 0,95 kg/m3, kot npr. FIBRILs F 120 ali enokovredno, zaribane površine vključno s predhodnim čiščenjem podlage, robnim trakom debeline 10 mm, izdelavo dilatacij in vsemi pomožnimi deli.</t>
  </si>
  <si>
    <t>Nabava, dobava in izdelava mikroarmiranega estriha debeline 6 cm, mikroarmirana PP vlakna 0,95 kg/m3, kot npr. FIBRILs F 120 ali enokovredno, zaribane površine vključno s predhodnim čiščenjem podlage, robnim trakom debeline 10 mm, izdelavo dilatacij in vsemi pomožnimi deli.</t>
  </si>
  <si>
    <t>Nabava, dobava in izdelava mikroarmiranega estriha debeline 6,5 cm, mikroarmirana PP vlakna 0,95 kg/m3, kot npr. FIBRILs F 120 ali enokovredno, zaribane površine vključno s predhodnim čiščenjem podlage, robnim trakom debeline 10 mm, izdelavo dilatacij in vsemi pomožnimi deli.</t>
  </si>
  <si>
    <t>Nabava, dobava in izdelava mikroarmiranega estriha debeline 6 cm - (v območju tušev v naklonu 1,5%), mikroarmirana PP vlakna 0,95 kg/m3, kot npr. FIBRILs F 120 ali enokovredno, zaribane površine vključno s predhodnim čiščenjem podlage, robnim trakom debeline 10 mm, izdelavo dilatacij in vsemi pomožnimi deli.</t>
  </si>
  <si>
    <t>Nabava, dobava in izdelava mikroarmiranega estriha debeline 7,5 cm - v naklonu 1,5% (v območju tušev v naklonu 1,5%), mikroarmirana PP vlakna 0,95 kg/m3, kot npr. FIBRILs F 120 ali enokovredno, zaribane površine vključno s predhodnim čiščenjem podlage, robnim trakom debeline 10 mm, izdelavo dilatacij in vsemi pomožnimi deli.</t>
  </si>
  <si>
    <t>Nabava, dobava in izdelava mikroarmiranega estriha debeline 7,8 cm - (v območju tušev v naklonu 1,5%), mikroarmirana PP vlakna 0,95 kg/m3, kot npr. FIBRILs F 120 ali enokovredno, zaribane površine vključno s predhodnim čiščenjem podlage, robnim trakom debeline 10 mm, izdelavo dilatacij in vsemi pomožnimi deli.</t>
  </si>
  <si>
    <t>Nabava, dobava in izdelava mikroarmiranega estriha debeline 14 cm - (območje tušev), mikroarmirana PP vlakna 0,95 kg/m3, kot npr. FIBRILs F 120 ali enokovredno, zaribane površine vključno s predhodnim čiščenjem podlage, robnim trakom debeline 10 mm, izdelavo dilatacij in vsemi pomožnimi deli.</t>
  </si>
  <si>
    <t>Nabava, dobava in polaganje ločilnega sloja - PE folije.</t>
  </si>
  <si>
    <t>Nabava, dobava in vgradnja dilatacijskih trakov v tlaku kot npr. DEFLEX Design E445/L-050, stik s steno, v osi 1, klet in pritličje  komplet s pritrjevanjem in vsemi pomožnimi deli.</t>
  </si>
  <si>
    <t>Nabava, dobava in vgradnja PVC DN 110, odušnik iz sanitarij, komplet z rešetko na atiki, vgradnja v steno pred betoniranjem.</t>
  </si>
  <si>
    <t>Nabava, dobava in vgradnja PVC DN 110, odtok iz sanitarij, vgradnja v steno pred betoniranjem.</t>
  </si>
  <si>
    <t>Nabava, dobava in vgradnja PVC DN 150, odušnik iz sanitarij,  vgradnja v steno pred betoniranjem.</t>
  </si>
  <si>
    <t>Gradbena pomoč pri vgradnji elementov jeklene konstrukcije, stavbnega pohištva in raznih elementov (pripire, instalacijski elementi).</t>
  </si>
  <si>
    <t>Krpanje ometov sten po končanih instalacijskih delih.</t>
  </si>
  <si>
    <t>KV zidar</t>
  </si>
  <si>
    <t>Razna manjša zidarska dela, ki se izvajajo v režiji. Obračun po dejanskih količinah evidentiranih v gradbenem dnevniku in potrjenih s strani nadzornega inženirja.</t>
  </si>
  <si>
    <t>Vrtanje lukenj v AB ploščo deb. plošče 22 cm, premer lukenj fi 110 mm.</t>
  </si>
  <si>
    <t>Vrtanje lukenj v AB ploščo deb. 18 cm, premer lukenj fi 110 mm</t>
  </si>
  <si>
    <t>Vrtanje lukenj v AB ploščo deb. 22 cm, premer lukenj fi 200 mm.</t>
  </si>
  <si>
    <t>Vrtanje lukenj v AB ploščo deb. 22 cm, premer lukenj fi 150 mm.</t>
  </si>
  <si>
    <t>Vrtanje lukenj v AB ploščo deb. 18 cm, premer lukenj fi 150 mm.</t>
  </si>
  <si>
    <t>Vrtanje lukenj v AB ploščo deb. 18 cm, premer lukenj fi 200 mm.</t>
  </si>
  <si>
    <t>Izvedba dilatacij na stikih novega in obstoječega objekta.</t>
  </si>
  <si>
    <t>Zakoličba kanalizacije.</t>
  </si>
  <si>
    <t>Planiranje in utrjevanje dna izkopa za kanalizacijo.</t>
  </si>
  <si>
    <t>Nabava, dobava in izdelava GRP jaškov fekalne kanalizacije fi 60 cm, globine 0,75 - 1,00 m, komplet z inox plinotesnimi pokrovi, ki se jih zapolni s tlakom, izdelavo mulde in obdelavo s poliestrom.</t>
  </si>
  <si>
    <t>Nabava, dobava in izdelava GRP jaškov fekalne kanalizacije fi 60 cm, globine do 0,75 m, komplet z inox plinotesnimi pokrovi, ki se jih zapolni s tlakom, izdelavo mulde in obdelavo s poliestrom.</t>
  </si>
  <si>
    <t>Nabava, dobava in izdelava GRP jaškov fekalne kanalizacije fi 60 cm, globine 1,00 - 1,25 m, komplet z inox plinotesnimi pokrovi, ki se jih zapolni s tlakom, izdelavo mulde in obdelavo s poliestrom.</t>
  </si>
  <si>
    <t>Izdelava priključkov nove kanalizacije PVC DN200 na obstoječe jaške, komplet z obdelavo odprtine po končanih delih.</t>
  </si>
  <si>
    <t>Izkop za kanalizacijo z odvozom materiala v stalno deponijo vključno s plačilom taks.</t>
  </si>
  <si>
    <t>Doplačilo za obdelavo sestave strehe, po izvedeni montaži svetlobnikov, tip Solatube z enojno kupolo M74 DS (740 mm).</t>
  </si>
  <si>
    <t>Izdelava kap atike iz Al barvne pločevine, večdelne izvedbe, skupne r.š. 90 cm, OSB plošča zaščitena kot. npr. s polystick samolepilno folijo pomožna naklonska podkonstrukcija iz estrudiranega polistirena deb. 5 cm. Z vsemi mehanskimi pritrdili, kitanjem in drsnimi kleparskimi zaključki na stikih.  Vsi stiki in vijačne zveze morajo biti zatesnjeni in antikorozijsko zaščiteni, vse komplet pločevina in ekstrudirani polistiren.</t>
  </si>
  <si>
    <t>Montaža fasade iz obstoječih plošč iz valovite pločevine, obstoječe plošče deponirane na gradbišču, komplet z novo podkonstrukcijo.</t>
  </si>
  <si>
    <t>Dobava, izdelava in montaža zidnih obrob in obrob prezračevalnih kanalov (okroglih in kvadratnik oblik), r.š. 30 cm, iz pocinkane in barvane pločevine debeline 0,6 mm. Z vsemi mehanskimi pritrdili, kitanjem in drsnimi kleparskimi zaključki na stikih. Vsi sitiki in vijačne zveze morajo biti zatesnjeni in antikorozijsko zaščiteni.</t>
  </si>
  <si>
    <t>Dobava in vgradnja vertikalne izolacije XPS; EN 13164, kot npr. Fibran XPS 300L, debeline 5 cm, izolacija notranje strani atike, vse komplet.</t>
  </si>
  <si>
    <t>Dobava, nabava in vgradnja žleba iz barvane pločevine, komplet s kljukami.</t>
  </si>
  <si>
    <t>Dobava, nabava in vgradnja odtočnih vertikal v sloju izolacije iz PVC cevi premera DN110, z vsem potrebnim pritrdilnim in tesnilnim materialom.</t>
  </si>
  <si>
    <t xml:space="preserve">Razne prilagoditve obstoječih kleparskih izdelkov zaradi izvedbe nove fasade:
- premontaža žlebov na kovinskih konstrukcijah,
- premiki odtočnih cevi,
- popravila poškodovanih delov,
- prilagoditev zidnih strešnih obrob.
</t>
  </si>
  <si>
    <t>LORO-X DRAINLET sifonski odtok, series 49(DJ), dvodelno, brez toplotne izolacije, vertikalni priključek, pretok vode 27.0 l/s pri globini vode na strehi 55 mm, z vijačno prirobnico, DN 100.</t>
  </si>
  <si>
    <t>LORO-X cev, izdelana iz jekla, vroče potopno pocinkana skladno z DIN EN 1123, s povečanim standardom kakovosti po oznaki kakovosti RAL GZ-694, z dvo-koračnim nasadnim spajanjem,  protipožarna zaščitenost v razredu A1, DN100, dolžine 250 mm.</t>
  </si>
  <si>
    <t>LORO-X koleno, izdelana iz jekla, vroče potopno pocinkana skladno z DIN EN 1123, s povečanim standardom kakovosti po oznaki kakovosti RAL GZ-694, z dvo-koračnim nasadnim spajanjem,  protipožarna zaščitenost v razredu A1, 87°, DN 100.</t>
  </si>
  <si>
    <t>LORO-X cev, izdelana iz jekla, vroče potopno pocinkana skladno z DIN EN 1123, s povečanim standardom kakovosti po oznaki kakovosti RAL GZ-694, z dvo-koračnim nasadnim spajanjem,  protipožarna zaščitenost v razredu A1, DN100, dolžine 1000 mm.</t>
  </si>
  <si>
    <t>LORO-X cev, izdelana iz jekla, vroče potopno pocinkana skladno z DIN EN 1123, s povečanim standardom kakovosti po oznaki kakovosti RAL GZ-694, z dvo-koračnim nasadnim spajanjem,  protipožarna zaščitenost v razredu A1, DN100, dolžine 2500 mm.</t>
  </si>
  <si>
    <t>LORO-X tesnilni elemeni, izdelan iz elastomera, za LORO -X ležiščne povezave, DN100.</t>
  </si>
  <si>
    <t>LORO-X sidrna sponka (anchor clip), izdelana iz jekla, vroče potopno pocinkana skladno z DIN EN 1123, s povečanim standardom kakovosti po oznaki kakovosti RAL GZ-694,  protipožarna zaščitenost v razredu A1, DN 100.</t>
  </si>
  <si>
    <t>LORO-X mazivo, 250 gramov.</t>
  </si>
  <si>
    <t>LORO-X cev, izdelana iz jekla, vroče potopno pocinkana skladno z DIN EN 1123, s povečanim standardom kakovosti po oznaki kakovosti RAL GZ-694, z dvo-koračnim nasadnim spajanjem,  protipožarna zaščitenost v razredu A1, DN100, dolžine 3000 mm.</t>
  </si>
  <si>
    <t>LORO-X DRAINJET sifonski parapetni odtok, serija 79(RB), za glavno drenažo s sifonskim odtekanjem, pretok vode 9.0 l/s pri globini vode na strehi 75 mm, z vijačno prirobnico, kot prost in pritrjen nosilec prirobnice, 45 stopinjski pokončni priključek za plastične strešne membrane, globina ugreza v streho 106 mm, s pokrovom DRAINJET iz nerjavnega jekla, po DIN EN 1253, s povečanim standardom kakovosti po oznaki kakovosti RAL GZ-694, dokazilo o zmogljivosti na osnovi preizkusa po s standardom predpisani metodi na pokončni odtočni cevi brez ventilacije, dolžine 4.2m, skladno s tehničnim listom sestava LX4849, izdelan iz nerjavnega jekla, DN 100.</t>
  </si>
  <si>
    <t>LORO-X DRAINLET sifonski odtok, series 84(DL), dvodelno, brez toplotne izolacije, vertikalni priključek, pretok vode 6.3 l/s pri globini vode na strehi 35 mm, z vijačno prirobnico, s povečanim standardom kakovosti po oznaki kakovosti RAL GZ-694, DN 70.</t>
  </si>
  <si>
    <t>LORO-X tesnilni element, izdelan iz elastomera, za LORO-X ležiščne povezave, DN100.</t>
  </si>
  <si>
    <t>LORO-X koleno, izdelano iz jekla, vroče potopno pocinkano skladno z DIN EN 1123, s povečanim standardom kakovosti po oznaki kakovosti RAL GZ-694, z dvo-koračnim nasadnim spajanjem, protipožarna zaščitenost v razredu A1, 90°, DN 100.</t>
  </si>
  <si>
    <t>LORO-X revijzijski jašek (zaščita pred zamašitvijo) za DRAINJET in DRAILET strešno odvodnjavanje.</t>
  </si>
  <si>
    <t>LORO-X odcep (T kos), izdelano iz jekla, vroče potopno pocinkano skladno z DIN EN 1123, s povečanim standardom kakovosti po oznaki kakovosti RAL GZ-694, z dvo-koračnim nasadnim spajanjem, protipožarna zaščitenost v razredu A1, odcep 87°, DN 100.</t>
  </si>
  <si>
    <t>LORO-X redukcija, izdelana iz jekla, vroče potopno pocinkana skladno z DIN EN 1123, s povečanim standardom kakovosti po oznaki kakovosti RAL GZ-694, z dvo-koračnim nasadnim spajanjem, protipožarna zaščitenost v razredu A1, redukcija  DN 70/100.</t>
  </si>
  <si>
    <t>LORO-X koleno, izdelano iz jekla, vroče potopno pocinkano skladno z DIN EN 1123, s povečanim standardom kakovosti po oznaki kakovosti RAL GZ-694, z dvo-koračnim nasadnim spajanjem, protipožarna zaščitenost v razredu A1, 87°, DN 70.</t>
  </si>
  <si>
    <t>LORO-X cev, izdelana iz jekla, vroče potopno pocinkana skladno z DIN EN 1123, s povečanim standardom kakovosti po oznaki kakovosti RAL GZ-694, z dvo-koračnim nasadnim spajanjem, protipožarna zaščitenost v razredu A1, DN70, dolžine 1000 mm.</t>
  </si>
  <si>
    <t>LORO-X cev, izdelana iz jekla, vroče potopno pocinkana skladno z DIN EN 1123, s povečanim standardom kakovosti po oznaki kakovosti RAL GZ-694, z dvo-koračnim nasadnim spajanjem, protipožarna zaščitenost v razredu A1, DN70, dolžine 2500 mm.</t>
  </si>
  <si>
    <t>LORO-X tesnilni element, izdelan iz elastomera, za LORO-X ležiščne povezave, DN70.</t>
  </si>
  <si>
    <t>LORO-X sidrna sponka (anchor clip), izdelana iz jekla, vroče potopno pocinkana skladno z DIN EN 1123, s povečanim standardom kakovosti po oznaki kakovosti RAL GZ-694,  protipožarna zaščitenost v razredu A1, DN 70.</t>
  </si>
  <si>
    <t>LORO-X cevna objemka, izdelana iz jekla, z M10 vijaki, DN 70.</t>
  </si>
  <si>
    <t>LORO-X cevna objemka, izdelana iz jekla, z M10 vijaki, DN 100.</t>
  </si>
  <si>
    <t>Izdelava, dobava in montaža primarne konstrukcije strehe sestavljene iz:
- jeklenih nosilcev HOP 100/100/5
- jeklenih nosilcev UNP 180
- nateznih jeklenih diagonal fi 22 (zavetrovanje).
HOP profili so privijačeni preko sidrnih ploščic v lesen nosilec. Jeklo kakovosti S235. V postavki je potrebno zajeti material in delo za vsa vezna sredstva, izvedbo varjenih stikov ter izvedbo vpetja konstrukcije v lesene elemente. Elementi kovinske konstrukcije zaščiteni z antikorozijskim in ognjevarnim premazom. Vsi stiki in zvari se po montaži očistijo in zaščitijo z antikorozijskim premazom na licu mesta.
Vidni deli konstrukcije (upoštevati 85% konstrukcije) so dvakrat barvani z zaključnim premazom za kovine. Jeklena konstrukcija se izdela skladno z zasnovo konstrukcije. V postavki je potrebno zajeti predhodno kontrolo dimenzij na objektu in izdelavo delavniških načrtov, ki jih potrdi odgovorni projektant gradbenih konstrukcij.</t>
  </si>
  <si>
    <t>Izdelava, dobava in montaža jeklenega profila - kotnika 100/100/5 za pokrov gimnastične jame, jeklo kakovosti S235. V postavki je potrebno zajeti material in delo za vsa vezna sredstva in izvedbo varjenih stikov ter izvedbo vpetja profilov v nosilno konstrukcijo. Elementi kovinske konstrukcije zaščiteni z antikorozijskim premazom. Vsi stiki in zvari se po montaži očistijo in zaščitijo z antikorozijskim premazom na licu mesta. Jeklena konstrukcija se izdela skladno z zasnovo konstrukcije. V postavki je potrebno zajeti predhodno kontrolo dimenzij na objektu in izdelavo delavniških načrtov, ki jih potrdi odgovorni projektant gradbenih konstrukcij.</t>
  </si>
  <si>
    <t>Nabava, dobava in montaža kovinske inox prečke pritrjene prek stojk v tla, višina 1,10 m, po detajlu.</t>
  </si>
  <si>
    <t>Nabava in dobava vročecinkane kovinske lestve z varovalnimi prečkami, fiksno pritrjena na fasado, višine 4,0 m, po detajlu projektanta. Izvajalec predhodno poda predlog v potrditev.</t>
  </si>
  <si>
    <t>Izdelava in vgradnja raznih jeklenih elementov:
- profili za ojačitve v MK stenah,
- manjši menjalniki,
- kovinski okvirji in stojke za montažo strojnih naprav, 
- nosilci pri dvigalih, 
- sidra in pritrdilni elementi vgrajeni v AB konstrukcije. 
Vsi elementi antikorozijsko zaščiteni, vsi vidni elementi konstrukcij finalno barvani z RAL barvo po dogovoru z odgovornim projektantom arhitekture. Količina je ocenjena.</t>
  </si>
  <si>
    <t>Strop v stopnišču - požarna obloga, požarna odpornost REI 60:
Izdelava, dobava in montaža požarno odpornega spuščenega stropa v naklonu, v sestavi:                                                                                                                                                                                                                   - perforirana samonosna trapezna pločevina v barvi po izboru projektanta,
- obloga iz dvoslojnih ognjevarnih mavčnokartonskih plošč (kot npr. Rigips RF 2x15mm),
- kovinska podkonstrukcija iz pocinkanih tipskih profilov C 60/27. Kovinska konstrukcija se pritrjuje na osnovno konstrukcijo. Stiki s stenami izvedeni po certificiranem detajlu proizvajalca, ki zagotavlja ustrezno požarno odpornost REI60. Vse stike je potrebno zatesniti z požarno odpornimi kiti.</t>
  </si>
  <si>
    <t xml:space="preserve">Izdelava dvoslojnih oblog kaskad, vključno s podkonstrukcijo. Z vsemi pomožnimi deli, obdelavami križanj ter zaključki stikov. </t>
  </si>
  <si>
    <t xml:space="preserve">Izdelava dvoslojnih odprtin v stenah - niše za gasilni aparat, dim. 30/59 cm, višine 60 cm, vključno s podkonstrukcijo. Z vsemi pomožnimi deli, obdelavami križanj ter zaključki stikov. </t>
  </si>
  <si>
    <t>Doplačilo za izvedbo perforacije na cementnoiverni plošči debeline 18 mm, vključno z izdelavo projekta prostorske akustike.</t>
  </si>
  <si>
    <t>Izdelava revizijskih odprtin v stropovih.</t>
  </si>
  <si>
    <t>Razna manjša popravila obstoječih tlakov po poškodbah. Material po vzoru obstoječih tlakov.</t>
  </si>
  <si>
    <t>Izdelava zunanjega tlaka  v sestavi:
• brušen beton z ustreznim razporedom dilatacij 10 cm,
• ločilni sloj – PE folija,
• toplotna izolacija (npr. Fibran xps-300 L) 10 cm,
• dvoplastna horizontalna hidroizolacija s polimer-bitumenskimi trakovi z nosilcem poliesterkega filca - Dermaflex 40180, v skladu s SIST en 13969 tip t ter SIST 1031,
• podložni beton v naklonu deb. 7 cm.</t>
  </si>
  <si>
    <t>Izdelava zunanjega tlaka - pod previsom vhoda v sestavi:
• brušen beton z ustreznim razporedom dilatacij 10 cm,
• ločilni sloj – PE folija,
• toplotna izolacija (npr. Fibran xps-300 L) 12 cm, 
• dvoplastna horizontalna hidroizolacija s polimer-bitumenskimi trakovi z nosilcem poliesterkega filca - Dermaflex 40180, v skladu s SIST en 13969 tip t ter SIST 1031,
• podložni beton v naklonu deb. 5 - 12,5 cm.</t>
  </si>
  <si>
    <t xml:space="preserve"> - dim. 2,40 x 1,70 m</t>
  </si>
  <si>
    <t>Izdelava zaključnega poliuretanskega protiprašnega premaza na podest in stopnice (nastopne ploskve in čela stopnic),  vključno z zavihki na stene v višini 6 cm.</t>
  </si>
  <si>
    <t>Izdelava zaključnega poliuretanskega protiprašnega premaza vključno z zavihki na stene v višini 6 cm. Obračun po tlorisni površini.</t>
  </si>
  <si>
    <t>Splošni opis:</t>
  </si>
  <si>
    <t xml:space="preserve">Opomba: Obvezna je vgradnja zunanjega stavbnega pohištva s trojno zasteklitvijo s toplotno prehodnostjo U ≤ 0,9 W/m2K (določeno po standardu SIST EN 14351-1:2006+A1:2010) po načelu tesnjenja v treh ravneh, kot je opredeljeno v smernici RAL. Zahteve za energijsko učinkovitost zunanjega stavbnega pohištva lahko odstopajo pri posameznih elementih zaradi posebnih projektnih pogojev (npr. varnostne in protipožarne zahteve, spomeniško varstvo) ali zaradi posebnih tehničnih rešitev, vendar mora biti v tem primeru uporabljena tehnologija z najvišjo možno energijsko učinkovitostjo. </t>
  </si>
  <si>
    <t>Navedene vrednosti veljajo za enokrilna vrata dim 1100x2200mm s pogledno širino profilov 147 mm</t>
  </si>
  <si>
    <t>Sistem: Schüco ADS 80 FR 30</t>
  </si>
  <si>
    <t>Zasteklitev: steklo EI30 v skladu s STS</t>
  </si>
  <si>
    <t>Barva profilacije: RAL barva po izbiri projektanta</t>
  </si>
  <si>
    <t>Dimenzije in opis: vrata hodnik klet, širina 1,65 m, višina 2,50 m, enokrilna steklena ALU protipožarna panik vrata z obsvetlobo EI 30.</t>
  </si>
  <si>
    <t>Ostalo: z vsem potrebnim montažnim in tesnilnim materialom, po detajlih iz PZI projekta.</t>
  </si>
  <si>
    <t>Ostalo: komplet z vsem potrebnim montažnim in tesnilnim materialom, po detajlih iz PZI projekta.</t>
  </si>
  <si>
    <t>Dimenzije in opis: enokrilna vrata z obsvetlobo hodnik klet, garderobe klet, plezalna stena klet, širina 1,65 m, višina 2,60 m, odpiranje ven, delitev po shemi iz priloge.</t>
  </si>
  <si>
    <t>Sistem: Schüco ADS 65 HD</t>
  </si>
  <si>
    <t>Zasteklitev: dvoslojna, Rw = 37 dB, varnostna zasteklitev, lepljeno steklo, debeline glede na dimenzije, predlagana, sestava 44.2 - 16 – 44.2, kontrastni grafični motiv na steklu na višini 1 m ter na višini 1,4 m.</t>
  </si>
  <si>
    <t>Izvedba praga: brez praga.</t>
  </si>
  <si>
    <t>Dimenzije in opis: enokrilna vrata z obsvetlobo hodnik klet, garderobe klet, plezalna stena klet, širina 1,70 m, višina 2,50 m, odpiranje ven, po tlorisu, delitev po shemi iz priloge.</t>
  </si>
  <si>
    <t>Zasteklitev: dvoslojna, Rw = 37 dB, varnostna zasteklitev, lepljeno steklo, debeline glede na dimenzije, predlagana sestava 44.2 - 16 – 44.2, kontrastni grafični motiv na steklu na višini 1 m ter na višini 1,4 m.</t>
  </si>
  <si>
    <t>Dimenzije in opis: enokrilna vrata z obsvetlobo hodnik klet, garderobe klet, plezalna stena klet, širina 1,47 m, višina 2,60 m, odpiranje ven, delitev po shemi iz priloge.</t>
  </si>
  <si>
    <t>Dimenzije in opis: vrata hodnik nadstropje, širina 1,65 m, višina 2,28 m, enokrilna steklena ALU protipožarna panik vrata z obsvetlobo EI 30.</t>
  </si>
  <si>
    <t>Sistem: Schüco ADS 80 FR 30.</t>
  </si>
  <si>
    <t>Barva profilacije: RAL barva po izbiri projektanta.</t>
  </si>
  <si>
    <t>Zasteklitev: steklo EI30 v skladu s STS, kontrastni grafični motiv na steklu na višini 1 m ter na višini 1,4 m.</t>
  </si>
  <si>
    <t>Dimenzije in opis: fiksna zasteklitev kabineta nadstropja, širina 2,55 m, višina 1,95 m, delitev po shemi iz priloge.</t>
  </si>
  <si>
    <t>Sistem: Schüco AWS 65.</t>
  </si>
  <si>
    <t>Zasteklitev: dvoslojna, Rw = 37 dB, varnostna zasteklitev, lepljeno steklo, debeline glede na dimenzije, predlagana sestava 44.2 - 16 - 44.2.</t>
  </si>
  <si>
    <t>Oprema: pod oknom sistemski Schüco PVC 'basis' profil, zunanja polica in špalete iz enakega materiala, kot akustična obloga stene, širine cca 28 cm.</t>
  </si>
  <si>
    <t xml:space="preserve">Opomba: v ceni na je zajeto tudi: servisno tipkalo na strehi kabine, pakiranje in transport do gradbišča, dokumentacija (delavniška dokumentacija, PID, POV navodila), šolanje skrbnika dvigala, ploščice in napisi, ki pripadajo neposredno dvigalu v skladu z SIST EN81-1, stroški za prisotnost montažnega osebja pri prevzemu dvigal in tehničnem pregledu objekta, montaža dvigala brez postavljanja odrov ob uporabi predhodno vgrajenih montažnih obešal, lestev za pomoč pri vstopanju v jamo jaška, ki ustreza SIST EN 81-1 predpisom, odstranitev pakirnega materiala, dobava montažnih obešal za dviganje v jašku, osvetlitev in elektrifikacija jaška v skladu z SIST EN 81-1 predpisom, stroški tehničnega pregleda dvigala in pridobitev certifikata, raztovarjanje in prenašanje težkih delov dvigala na gradbišču, enkratno naknadno čiščenje naprave po zaključku montaže, dostava uteži pri prevzemu s strani izvedencev.
</t>
  </si>
  <si>
    <t>tip: brez strojnice, s sistemskim certifikatom, npr. KONE MonoSpace, PW13/10-19</t>
  </si>
  <si>
    <t>nosilnost dvigala: 13 oseb ali 1000 kg</t>
  </si>
  <si>
    <t>hitrost vožnje: 1,00 m/s</t>
  </si>
  <si>
    <t>višina dviga: 7225 mm</t>
  </si>
  <si>
    <t>število postaj: 3</t>
  </si>
  <si>
    <t>število dostopov: 3, na isti strani - neprehodna kabina</t>
  </si>
  <si>
    <t>namestitev dvigala: v samostojnem betonskem jašku</t>
  </si>
  <si>
    <t>velikost jaška: širine 1650 mm, globine: 2500 mm</t>
  </si>
  <si>
    <t>višina glave jaška: 3600 mm</t>
  </si>
  <si>
    <t>globina jame jaška: 1100 mm</t>
  </si>
  <si>
    <t>dostopni prostor pod jaškom: ne</t>
  </si>
  <si>
    <t>vrsta pogona: frekvenčno in napetostno krmiljeni regenerativni pogon s trifaznim tokom s sinhronskim motorjem - EcoDisc, z izvedbo brez reduktorja in samodejno nastavljivim zavornim sistemom za varno, udobno in tiho obratovanje</t>
  </si>
  <si>
    <t>namestitev pogona: sinhronski motor brez reduktorja z integriranim pogonskim diskom je pritrjen v glavi jaška na jeklenih vodilih kabine (brez strojnice)</t>
  </si>
  <si>
    <t>pogonska moč: 5,7 kW, energetsko učinkovita razred »A« po standardu VDI 4707</t>
  </si>
  <si>
    <t xml:space="preserve">št. voženj na uro: do 180 </t>
  </si>
  <si>
    <t>priključna napetost: 3 x 400 V, 50 Hz</t>
  </si>
  <si>
    <t>notranje mere kabine: širina 1100 mm, globina 2100 mm, višina 2200 mm</t>
  </si>
  <si>
    <t>materiali in oprema: izbor iz predloženih katalogov, obe stranski in zadnja stena iz kakovostnega hrastovega laminata, sprednja stena iz brušene nerjaveče pločevine, tla v ceni nedrseča guma ali po izboru arhitekta kot na hodniku (izvede izvajalec tlakarskih del), strop iz brušene nerjaveče pločevine in varčnimi LED okroglimi svetilkami, inox okroglo oprijemalo na stranski steni, ogledalo na zadnji steni nad višino oprijemala, zasilna avtomatska razsvetljava, avtomatski programirljiv ventilator, prostoročna telefonska naprava za povezavo med kabino in klicnim centrom za primer reševanja ujetih oseb iz kabine dvigala (omogoča klic na 4 predhodno programirane številke)</t>
  </si>
  <si>
    <t>vrata kabine: avtomatska dvodelna teleskopska vrata s krili in okvirji iz brušene nerjaveče pločevine, širina 900 mm, višina 2100 mm, frekvenčno regulirani pogon, varovanje z infrardečo svetlobno zaveso in omejilnikom zaporne sile</t>
  </si>
  <si>
    <t>vrata jaška: avtomatska dvodelna teleskopska vrata s krili in okvirji iz galvansko cinkane pločevine in belo pobarvane, širina 900 mm, višina 2100 mm, požarne odpornosti EI60, 2 kosa</t>
  </si>
  <si>
    <t>mikroprocesorsko krmiljenje: zbirno krmiljenje simplex gor in dol, požarno krmiljenje oz. požarna vožnja v glavno postajo ob alarmu za požar po SIST EN 81-73, električno in mehansko reševanje v primeru ujetih oseb v kabini, avtomatsko natančno pristajanje in niveliranje kabine, predčasno odpiranje vrat pri vožnji v postajo, filter proti radijskim motnjam, možnost priklopa na hišni agregat, servisni panel za vzdrževalca v najvišji postaji nameščen v vratnem okvirju, regenerativni sistem, napredne funkcije ko dvigalo ni v uporabi (stand-by, avtomatski izklop razsvetljave, avtomatski izklop ventilatorja, sporočilni pokazatelji se zatemnijo)</t>
  </si>
  <si>
    <t>signalizacija: signalizacija primerna zahtevam invalidnih oseb po SIST EN 81-70</t>
  </si>
  <si>
    <t>oprema kabine: vertikalno kabinsko tipkalo v kombinaciji iz brušene nerjaveče Asturias Satin in polikarbonatnega stekla v delni višini kabine, tipke za vsako postajo, braillova reliefna pisava, tipka za odpiranje vrat, tipka za zapiranje vrat, tipka za alarm, digitalni LCD kazalnik preobremenitve, položaja kabine in puščice smeri vožnje v beli barvi na črnem ozadju</t>
  </si>
  <si>
    <t>v glavni postaji: inox pozivna tipka kvadratne oblike prilagojena za enostavno uporabo gibalno oviranih oseb, digitalni LCD kazalnik položaja kabine in puščice smeri vožnje v beli barvi na črnem ozadnju ter gong skupaj integrirano v pozivni tipki</t>
  </si>
  <si>
    <t>v ostalih postajah: inox pozivna tipka kvadratne oblike prilagojena za enostavno uporabo gibalno oviranih oseb, digitalni LCD kazalnik puščice smeri vožnje v beli barvi na črnem ozadju ter gong skupaj integrirano v pozivni tipki
signalizacija montirana v okvir jaškovnih vrat</t>
  </si>
  <si>
    <t xml:space="preserve">dodatna oprema: razsvetljava jaška, lestev za dostop v jamo jaška, vtičnica na strehi kabine in elektrifikacija jaška, montaža brez delovnega odra v jašku, izvedba naprave v skladu s standardom SIST EN 81-1
</t>
  </si>
  <si>
    <t>SKUPAJ KAMNOSEŠKA DELA</t>
  </si>
  <si>
    <t>Brušenje in kitanje ter pleskanje opečnih ometanih in betonskih sten in stropov ter oblog s predhodno pripravo podlage ter 2x pleskanje z disperzijsko barvo v tonu po izboru projektanta. Cca. 50% površin je barvanih v temnejše odtenke.</t>
  </si>
  <si>
    <t>Brušenje in kitanje mavčnokartonskih sten in stropov ter AB sten in stropov, priprava podlage za oplesk, pleskanje z disperzijsko barvo v tonu po izboru projektanta.</t>
  </si>
  <si>
    <t>Območje pralne barve: nabava, dobava in oplesk z lateks pralno barvo na predhodno opleskano površino v tonu po izboru projektanta s predhodno pripravo podlage, cca. 30 % površin je barvanih v temnejše odtenke.</t>
  </si>
  <si>
    <t>Protiprašni premaz na akrilni osnovi betonskih sten dvigalnega jaška in gimnastične jame, komplet s pripravo površine in z vsemi potrebnimi deli.</t>
  </si>
  <si>
    <t xml:space="preserve">Opomba: V ceno m2 je potrebno všteti komplet ves pomožni material vse perforirane profile, delavniški izris plošč, odpadni material cca. 10%, izrez in pripravo plošč, vse prevozne stroške, vse okenske in vratne špalete širine 48 in 32 cm.                                                                                                                                                    </t>
  </si>
  <si>
    <t>Kontaktna fasada – zunanje stene, poševna AB stena, dobava in izdelava fasadnega sistema v sestavi (od znotraj navzven):
-  toplotna izolacija XPS debeline 5 cm (do 0,50 m nad AB ploščo nadstropja je predvidena  obdelava z  armirno maso kot. npr. STO Flexly), lepljena z lepilom kot npr. STO LEVELL UNI(5 kg/m2)
- pritrdilna sidra (6 kos/m2), s toplotno izolacijskimi čepi
- armirna masa kot npr. STO LEVELL UNI(2,5 kg/m2), 
- armirna steklena mrežica kot npr. STO - GLASFASERGEWEBE G 110, 
- drugi nanos armirne mase kot npr. STO LEVELL UNI (3,0 kg/m2) - popolno prekrivanje vijakov in izravnava, 
- izdelava končnega ometa v barvi, ki jo določi projektant,  kot npr. Stolit 1,5K (organsko vezan, brez cementni končni omet).
V ceni upoštevati izvedbo s poglobljenimi vijačenimi sidri s pokrovi iz izolativnega materiala, sidranje do nosilne konstrukcije, izvedbo  špalet, izvedbo odkapnih profilom nad okni in vseh previsih, ojačitev  in stik okenskega profila z letvami. V ceni zajeti zaščito obstoječe fasade in popravilo na stikih.</t>
  </si>
  <si>
    <t xml:space="preserve">Kontaktna fasada – zunanje stene, opečna stena, dobava in izdelava fasadnega sistema v sestavi (od znotraj navzven):
-  toplotna izolacija XPS debeline 20 cm (do 0,50 m nad AB ploščo nadstropja je predvidena obdelava z armirno maso kot. Npr. STO Flexly), lepljena z lepilom kot npr. STO LEVELL UNI(5 kg/m2)
- pritrdilna sidra (6 kos/m2), s toplotno izolacijskimi čepi
- armirna masa kot npr. STO LEVELL UNI(2,5 kg/m2), 
- armirna steklena mrežica kot npr. STO - GLASFASERGEWEBE G 110, 
- drugi nanos armirne mase kot npr. STO LEVELL UNI (3,0 kg/m2) - popolno prekrivanje vijakov in izravnava, 
- izdelava končnega ometa v barvi, ki jo določi projektant,  kot npr. Stolit 1,5K (organsko vezan, brez cementni končni omet).
V ceni upoštevati izvedbo s poglobljenimi vijačenimi sidri s pokrovi iz izolativnega materiala, sidranje do nosilne konstrukcije, izvedbo špalet, izvedbo odkapnih profilov nad okni in vseh previsih, ojačitev in stik okenskega profila z letvami. 
</t>
  </si>
  <si>
    <t xml:space="preserve">Kontaktna fasada – zunanje stene - cokel, dobava in izdelava fasadnega sistema v sestavi (od znotraj navzven):
-  toplotna izolacija XPS debeline 26 cm (do 0,5m nad terenom je predvidena obdelava z armirno maso kot. npr. STO Flexly), lepljena z lepilom kot npr. STO LEVELL UNI(5 kg/m2)
- pritrdilna sidra (6 kos/m2), s toplotno izolacijskimi čepi
- armirna masa kot npr. STO LEVELL UNI (2,5 kg/m2), 
- armirna steklena mrežica kot npr. STO - GLASFASERGEWEBE G 110, 
- drugi nanos armirne mase kot npr. STO LEVELL UNI (3,0 kg/m2) - popolno prekrivanje vijakov in izravnava, 
- izdelava končnega ometa v barvi, ki jo določi projektant, kot npr. Stolit 1,5K (organsko vezan, brez cementni končni omet).
V ceni upoštevati izvedbo s poglobljenimi vijačenimi sidri s pokrovi iz izolativnega materiala, sidranje do nosilne konstrukcije.
</t>
  </si>
  <si>
    <t xml:space="preserve">Kontaktna fasada – zunanje stene, dobava in izdelava fasadnega debeloslojnega mineralnega ometa "praskana teranova" sistema (npr. WEBERTherm freestyle ali podobno) v sestavi (od znotraj navzven):
- fasadno lepilo,
- toplotna izolacija EPS debeline 26 cm,
- pritrdilna sidra (6 kos/m2), s toplotno izolacijskimi čepi,
- fasadno lepilo, 
- armirana mreža 4x4 mm iz steklenih vlaken, 
- izdelava debeloslojnega nanosa zaključnega ometa - praskan.
V ceni upoštevati izvedbo s poglobljenimi vijačenimi sidri s pokrovi iz izolativnega materiala, sidranje do nosilne konstrukcije.
</t>
  </si>
  <si>
    <r>
      <t>Vodnik FG7R 5 x 16 mm</t>
    </r>
    <r>
      <rPr>
        <vertAlign val="superscript"/>
        <sz val="10"/>
        <rFont val="Calibri Light"/>
        <family val="2"/>
        <charset val="238"/>
        <scheme val="major"/>
      </rPr>
      <t>2</t>
    </r>
  </si>
  <si>
    <r>
      <t>Vodnik FG7R 5 x 10 mm</t>
    </r>
    <r>
      <rPr>
        <vertAlign val="superscript"/>
        <sz val="10"/>
        <rFont val="Calibri Light"/>
        <family val="2"/>
        <charset val="238"/>
        <scheme val="major"/>
      </rPr>
      <t>2</t>
    </r>
  </si>
  <si>
    <r>
      <t>Vodnik FG7R 5 x 6mm</t>
    </r>
    <r>
      <rPr>
        <vertAlign val="superscript"/>
        <sz val="10"/>
        <rFont val="Calibri Light"/>
        <family val="2"/>
        <charset val="238"/>
        <scheme val="major"/>
      </rPr>
      <t>2</t>
    </r>
  </si>
  <si>
    <r>
      <t>Vodnik  NPI 3 x 1,5mm</t>
    </r>
    <r>
      <rPr>
        <vertAlign val="superscript"/>
        <sz val="10"/>
        <rFont val="Calibri Light"/>
        <family val="2"/>
        <charset val="238"/>
        <scheme val="major"/>
      </rPr>
      <t>2</t>
    </r>
  </si>
  <si>
    <r>
      <t>Vodnik  NPI 4 x 1,5mm</t>
    </r>
    <r>
      <rPr>
        <vertAlign val="superscript"/>
        <sz val="10"/>
        <rFont val="Calibri Light"/>
        <family val="2"/>
        <charset val="238"/>
        <scheme val="major"/>
      </rPr>
      <t>2</t>
    </r>
  </si>
  <si>
    <r>
      <t>Vodnik  NPI 5 x 1,5mm</t>
    </r>
    <r>
      <rPr>
        <vertAlign val="superscript"/>
        <sz val="10"/>
        <rFont val="Calibri Light"/>
        <family val="2"/>
        <charset val="238"/>
        <scheme val="major"/>
      </rPr>
      <t>2</t>
    </r>
  </si>
  <si>
    <r>
      <t>Vodnik  NPI 2 x 1,5mm</t>
    </r>
    <r>
      <rPr>
        <vertAlign val="superscript"/>
        <sz val="10"/>
        <rFont val="Calibri Light"/>
        <family val="2"/>
        <charset val="238"/>
        <scheme val="major"/>
      </rPr>
      <t>2</t>
    </r>
  </si>
  <si>
    <r>
      <t>Vodnik  NPI 3x2,5mm</t>
    </r>
    <r>
      <rPr>
        <vertAlign val="superscript"/>
        <sz val="10"/>
        <rFont val="Calibri Light"/>
        <family val="2"/>
        <charset val="238"/>
        <scheme val="major"/>
      </rPr>
      <t>2</t>
    </r>
  </si>
  <si>
    <r>
      <t>Vodnik  NPI 5x2,5mm</t>
    </r>
    <r>
      <rPr>
        <vertAlign val="superscript"/>
        <sz val="10"/>
        <rFont val="Calibri Light"/>
        <family val="2"/>
        <charset val="238"/>
        <scheme val="major"/>
      </rPr>
      <t>2</t>
    </r>
  </si>
  <si>
    <r>
      <t>Vodnik P/F 35mm</t>
    </r>
    <r>
      <rPr>
        <vertAlign val="superscript"/>
        <sz val="10"/>
        <rFont val="Calibri Light"/>
        <family val="2"/>
        <charset val="238"/>
        <scheme val="major"/>
      </rPr>
      <t>2</t>
    </r>
  </si>
  <si>
    <r>
      <t>Vodnik P/F 16mm</t>
    </r>
    <r>
      <rPr>
        <vertAlign val="superscript"/>
        <sz val="10"/>
        <rFont val="Calibri Light"/>
        <family val="2"/>
        <charset val="238"/>
        <scheme val="major"/>
      </rPr>
      <t>2</t>
    </r>
  </si>
  <si>
    <r>
      <t>Vodnik P/F 6mm</t>
    </r>
    <r>
      <rPr>
        <vertAlign val="superscript"/>
        <sz val="10"/>
        <rFont val="Calibri Light"/>
        <family val="2"/>
        <charset val="238"/>
        <scheme val="major"/>
      </rPr>
      <t>2</t>
    </r>
  </si>
  <si>
    <t>vrednost [EUR]</t>
  </si>
  <si>
    <t>V ceni zajeti dobavo, prevoz, zarisovanje, montažo in preizkus.</t>
  </si>
  <si>
    <t>Vse materiali in elementi v popisu materila in del so navedeni kot primer, dobaviti jih je potrebno enakovredne ali boljše.</t>
  </si>
  <si>
    <t>Meritve osvetljenosti splošne razsetljave v dvorani in pisarnah.</t>
  </si>
  <si>
    <t>Dekorativna multifunkcijska svetilka za montažo na strop, premera 285 mm. Ohišje, difuzor in okrasni obroč iz polikarbonata. Ohišje in obroč sta v beli barvi. Opalno beli polikarbonatni difuzor. Izkorisek svetilke je 60,6%. LED vir je LED PCB modul z integriranim tokovnim krmilnikom; barva 3000K, 2-bin selekcija, SDCM ≤3. Vzdrževanje: 50.000 h L70. Možnost opcije z vgrajenim visokofrekvenčnim senzorjem prisotnosti. Enostavno vzdrževanje brez potrebnega orodja. IP zaščita: 43. Svetlobni tok 988lm. Učinkovitost 65lm/W</t>
  </si>
  <si>
    <t>Vgradna linijska LED svetilka L=5068 mm
Montaža: spuščena (S). Svetlobni vir: PCB LED moduli visoke svetilnosti, mid-power SMD LED, CRI &gt; 80, barvno odstopanje MacAdam ≤ 3, 50.000h L80 B10. Modules: satiniran opalni polikarbonatni difuzor (SOP). Ohišje: profil iz ekstrudiranega aluminija, prašno barvan. Napajalnik: integriran visoko učinkoviti LED konverter s konstantnim tokom (FO). IP zaščita: 40. Komplet z: prilagodljiv vešalni pribor dolžine 1,5 m s prozornim napajalnim kablom. Svetlobni tok 7020lm. Učinkovitost 74lm/W</t>
  </si>
  <si>
    <t>Vgradna linijska LED svetilka L=4790 mm
Montaža: spuščena (S). Svetlobni vir: PCB LED moduli visoke svetilnosti, mid-power SMD LED, CRI &gt; 80, barvno odstopanje MacAdam ≤ 3, 50.000h L80 B10. Modules: satiniran opalni polikarbonatni difuzor (SOP). Ohišje: profil iz ekstrudiranega aluminija, prašno barvan. Napajalnik: integriran visoko učinkoviti LED konverter s konstantnim tokom (FO). IP zaščita: 40. Komplet z: prilagodljiv vešalni pribor dolžine 1,5 m s prozornim napajalnim kablom. Svetlobni tok: 9860lm. Učinkovitost 69lm/W</t>
  </si>
  <si>
    <t>Nadometna linijska LED svetilka L=1695 mm
Montaža: stropna (C). Svetlobni vir: PCB LED moduli visoke svetilnosti, mid-power SMD LED, CRI &gt;80, barvno odstopanje MacAdam ≤ 3, 50.000h L80 B10. Optika: satiniran opalni polikarbonatni difuzor (SOP). Ohišje: profil iz ekstrudiranega aluminija, prašno barvan. Predstikalna naprava:
integriran visoko učinkoviti LED konverter s konstantnim tokom (FO) 
IP zaščita: 40. Svetlobni tok: 3700lm. Učinkovitost 90lm/W</t>
  </si>
  <si>
    <t>Vgradna linijska LED svetilka L=11512 mm
Montaža: spuščena (S). Svetlobni vir: PCB LED moduli visoke svetilnosti, mid-power SMD LED, CRI &gt; 80, barvno odstopanje MacAdam ≤ 3, 50.000h L80 B10. Modules: satiniran opalni polikarbonatni difuzor (SOP). Ohišje: profil iz ekstrudiranega aluminija, prašno barvan. Napajalnik: integriran visoko učinkoviti LED konverter s konstantnim tokom (FO). IP zaščita: 40. Komplet z: prilagodljiv vešalni pribor dolžine 1,5 m s prozornim napajalnim kablom. Svetlobni tok: 23780lm. Učinkovitost 69lm/W</t>
  </si>
  <si>
    <t>Nadometna linijska LED svetilka dolžine 1523 mm
Montaža: stropna (C). Svetlobni vir: LED trak visoke svetilnosti, CRI&gt;65, MacAdam ≤ 7, 30.000h L70 B10. Optika: satiniran opalni. Ohišje: profil iz ekstrudiranega aluminija, prašno barvan. Napajalnik: LED konverter 24V se naroča ločeno. IP zaščita: 40. Komplet z: vse nadgradne različice artikla so opremljene s pritrdilnim priborom. Svetlobni tok: 820 lm. Učinkovitost 39lm/W</t>
  </si>
  <si>
    <t>Nadometna okrogla LED svetilka fi 400mm
Montaža: Viseča  (S). Svetlobni vir: PCB LED moduli visoke svetilnosti, mid-power SMD LED, CRI &gt; 80, barvno odstopanje MacAdam ≤ 3, 50.000h L80 B10. Optika: satiniran opalni PMMA difuzor (SOP). Ohišje: aluminij, prašno barvan. Napajalnik: integriran visoko učinkoviti LED konverter s konstantnim tokom (FO). IP zaščita: 43. Svetlobni tok: 2380lm. Učinkovitost 95lm/W</t>
  </si>
  <si>
    <t>Industrijska LED svetilka
Montaža: stropna. Svetlobni vir: PCB LED moduli visoke svetilnosti, mid-power SMD LED, CRI &gt; 80, barvno odstopanje MacAdam ≤ 3, 50.000hL80 B10. Optika: satiniran opalni polikarbonatni difuzor. Ohišje: polikarbonat. Napajalnik: integriran visoko učinkoviti LED konverter s konstantnim tokom (FO) Obratovalna temperature okolice: od -20°C do +45°C. IP zaščita: 66. Komplet z: komplet stropnih nosilcev. Svetlobni tok: 4290lm. Učinkovitost 119lm/W</t>
  </si>
  <si>
    <t>Opomba: v ceni zajeti dobavo, prevoz, zarisovanje, montažo in preizkus.</t>
  </si>
  <si>
    <t>Kabel NYY-J P00-A  4 x 95mm2 Cu položen v novo kabelsko kanalizacijo (od MPO do R-GD-K).</t>
  </si>
  <si>
    <t>Meritve električne instalacije in ozemljitev.</t>
  </si>
  <si>
    <t>Doza p/o 3 modulna komplet z montažnim in okrasnim  okvirjem bele barve.</t>
  </si>
  <si>
    <t>Doza p/o 4 modulna komplet z montažnim in okrasnim okvirjem bele barve.</t>
  </si>
  <si>
    <t>Doza p/o 6 modulna komplet z montažnim in okrasnim okvirjem bele barve.</t>
  </si>
  <si>
    <t>Priklop črpalk.</t>
  </si>
  <si>
    <r>
      <t>Vodnik  LIYCY 4 x 1,5 mm</t>
    </r>
    <r>
      <rPr>
        <vertAlign val="superscript"/>
        <sz val="10"/>
        <rFont val="Calibri Light"/>
        <family val="2"/>
        <charset val="238"/>
        <scheme val="major"/>
      </rPr>
      <t>2</t>
    </r>
  </si>
  <si>
    <t>Kabelska polica PK 50 s konzolami in pokrovom.</t>
  </si>
  <si>
    <t>Kabelska polica PK 100 s konzolami in pokrovom.</t>
  </si>
  <si>
    <t>Izdelava kabelskega končnika 4x95 mm² Cu.</t>
  </si>
  <si>
    <r>
      <t>Vodnik NPI 7 x 1,5mm</t>
    </r>
    <r>
      <rPr>
        <vertAlign val="superscript"/>
        <sz val="10"/>
        <color rgb="FF000000"/>
        <rFont val="Calibri Light"/>
        <family val="2"/>
        <charset val="238"/>
        <scheme val="major"/>
      </rPr>
      <t>2</t>
    </r>
  </si>
  <si>
    <t>Spuščanje v pogon, preverjanje delovanja, šolanje uporabnika in predaja sistema.</t>
  </si>
  <si>
    <t>Priklop M-bus kalorimetrov, M-bus merilnikov električne energije in merilnikov vode na krmilnik.</t>
  </si>
  <si>
    <t>Dobava in priklop na pripravljene:  3f merilnik el. energije z integriranim S-bus vodilom za direktno ali indirektno merjenje porabe.</t>
  </si>
  <si>
    <t>Kabel FTP Kat. 6  4x2xAWG23/1.</t>
  </si>
  <si>
    <t>Opombe:</t>
  </si>
  <si>
    <t xml:space="preserve">razdelilnik dodatek v R-GD.K </t>
  </si>
  <si>
    <t>Stroški nadzora elektrodistribucije.</t>
  </si>
  <si>
    <t>V ceni zajeti dobavo, prevoz, zarisovanje, montažo, preizkus, ves drobni material in manipulativne stroške.</t>
  </si>
  <si>
    <t>Priklop kabla 4x95 Cu v novi PMO in R-GD.K.</t>
  </si>
  <si>
    <t>Priklop kabla 4x150 Al v TP in novi PMO.</t>
  </si>
  <si>
    <t>Izdelava ozemljitve z valjancem Fe/Zn 25x4 mm.</t>
  </si>
  <si>
    <t>Izdelava kabelskega končnika 4x150 mm² Al.</t>
  </si>
  <si>
    <t>Kabel EAY2Y-J 4 x 150 mm Al, položen delno v obstoječo kabelsko kanalizacijo, delno v novo kabelsko kanalizacijo (od TP do MPO).</t>
  </si>
  <si>
    <t>Izdelava betonskega podstavka dim.: 750x250x800 mm, nad kabelskim jaškom za predvideno MPO gimnastična dvorana, vključno z vgraditvijo 4xcev fi110 mm.</t>
  </si>
  <si>
    <t>PE cev fi 110 mm, za povezavo iz kabelskega jaška do nove MPO.</t>
  </si>
  <si>
    <t>Strojni in deloma ročni izkop kabelskega kanala v zelenici, delno v predvidenem objektu, dim. 0,4 x 0,9 m, nakladanje in odvoz viška izkopanega materiala v stalno deponijo in plačilo taks.</t>
  </si>
  <si>
    <t>Izdelava kabelske kanalizacije z 2x PE cev fi 110 mm,  obbetoniranje z  betonom  C12/15 0,15m3/m1, vključno z  zasutjem z tamponom, utrjevanje v plasteh do ustrezne zbitosti.</t>
  </si>
  <si>
    <t>Zakoličba trase predvidenega napajalnega NN kabla.</t>
  </si>
  <si>
    <t>Zakoličba trase obstoječih komunalnih vodov.</t>
  </si>
  <si>
    <t>Izdelava kabelskega AB jaška dim. 1,2x1,2x1,0 m, komplet z  LTŽ pokrovom Izdelava kabelskega A.B. jaška notranjih dim (ŠxVxG) 1,2 x 1,2 x 1,0 m, komplet z potrebnimi zemeljskimi, tesarskimi in betonerskimi deli ter z LTŽ pokrovom dimenzije 60x60 cm razreda nosilnosti D400 z napisom "ELEKTRIKA".</t>
  </si>
  <si>
    <t>SKUPAJ SISTEM ODPIRANJA VRAT</t>
  </si>
  <si>
    <t>Instalacijska cev P.i.c. fi 16 mm.</t>
  </si>
  <si>
    <t>Dobava in montaža kabla J-Y(St)Y-2x2x0,8 mm.</t>
  </si>
  <si>
    <t>Dobava in montaža kabla J-Y(St)Y-4x2x0,6 mm.</t>
  </si>
  <si>
    <t>Dobava in montaža kabla J-Y(St)Y  2x2x0,6 mm.</t>
  </si>
  <si>
    <t>Dobava in montaža kabla NYM-J  3x1,5 mm2.</t>
  </si>
  <si>
    <t>Požarna tipka kot npr. GEZE FT4/24V DC za proženje na s požarno študijo predvidenih lokacijah:</t>
  </si>
  <si>
    <t xml:space="preserve"> - klet</t>
  </si>
  <si>
    <t xml:space="preserve"> - pritličje</t>
  </si>
  <si>
    <t>Stikalo s cilindričnim vložkom za odpiranje vrat z zunanje strani. Kot npr. GEZE SCT 320 UP.</t>
  </si>
  <si>
    <t>Elektro prejemnik npr. GEZE IQ E-strike A 5000 B.</t>
  </si>
  <si>
    <t>Elektro ključavnica za vrata na bežalnih poteh npr. GEZE  FTV 320.</t>
  </si>
  <si>
    <t>Modularna krmilno napajalna centrala za naravni odvod dima in toplote - NODT in ventilacijo kot npr. GEZE MBZ 300 N10 a kontrolo 24V DC pogonov z maksimalno porabo 10A.
Krmilno napajalna centrala bazira na Bus povezavi kar omogoča enostavno konfiguriranje in razširitev:
- alarmnih linij in njihovih prioritet,
- alarmnih grup,
- ventilacijskih grup,
- vremenskega sklopa (opcija): dež, veter, smer vetra, moč vetra, temperatura.
Centrala zagotavlja rezervno napajanje, za primer izpada glavnega napajanja, za najmanj 72 ur. Centrala ima polnilec baterij, ki določa režim polnjenja glede na temperaturo in izvaja stalni nadzor stanja baterij.
Centrala ima progamabilne izhode za javljanje alarma ali napake na posamezni alarmni grupi.
Konfiguracija:
1x PM - napajalni modul
1x PS – napajalnik 24VDC 24A
1x CM – kontrolni modul
1x DM – motorni modul                                                             
IP zaščita centrale: IP 54
Ohišje: kovinsko z zaklepanjem, siva barva (RAL 7035).
Širina: 600 mm
Višina: 600 mm
Globina: 250 mm
Skladno z EN 12101-9 in 10
VdS certificirano (G 512004)</t>
  </si>
  <si>
    <t>Rele plošča za povezavo ključavnic, panik terminala in (domofona), npr. GEZE RP 220.</t>
  </si>
  <si>
    <t>Enota za nadzor evakuacijskih vrat (panik terminal) s svetlečo označbo, polcilindrom, ki omogoča manualno odpranje vrat brez proženja požarnega alarma (odpiranje na ključ), osvetljen gumb za odpiranje v sili. Napajanje 230V AC, režim delovanja 24V DC, izhodna moč 650mA namenjev podometni vgradnji. Potrebno povezati s požarno centralo na objektu.  Kot npr. GEZE TZ 300.</t>
  </si>
  <si>
    <t>Elektro ključavnica za vrata na bežalnih poteh kot naprimer GEZE  FTV 320.</t>
  </si>
  <si>
    <t>Enota za nadzor evakuacijskih vrat (panik terminal) s svetlečo označbo, polcilindrom, ki omogoča manualno odpranje vrat brez proženja požarnega alarma (odpiranje na ključ), osvetljen gumb za odpiranje v sili. Napajanje 230V AC, režim delovanja 24V DC, izhodna moč 650mA namenjen podometni vgradnji. Potrebno povezati s požarno centralo na objektu. Kot npr. GEZE TZ 300.</t>
  </si>
  <si>
    <t xml:space="preserve">Rele plošča za povezavo ključavnic, panik terminala in (domofona), npr. GEZE RP 220.   </t>
  </si>
  <si>
    <t>Elektro mehanska ključavnica GEZE IQ Lock EL-DL.</t>
  </si>
  <si>
    <t>Elektro ključavnica za vrata na bežalnih poteh, kot npr. GEZE  FTV 320.</t>
  </si>
  <si>
    <t xml:space="preserve">Rele plošča za povezavo ključavnic, panik terminala in (domofona), kot npr. GEZE RP 220.   </t>
  </si>
  <si>
    <t>Drobni vezni in pritrdilni material.</t>
  </si>
  <si>
    <t>Dobava in montaža ognjeodpornega kabla JE-H(St)H E30 4x2x0,8 mm (povezava s stikali za odpiranje ventusov),  JE-H(ST)H E30 4x2x0,8 mm.</t>
  </si>
  <si>
    <t>Dobava in montaža ognjeodpornega kabla NHXCH E30 3x1,5 mm2 (napajanje 24 V DC za odpranje ventusov za odvod dima in toplote), NHXCH E30 3x1,5 mm2.</t>
  </si>
  <si>
    <r>
      <t>Vodnik NPI 3 x 1,5mm</t>
    </r>
    <r>
      <rPr>
        <vertAlign val="superscript"/>
        <sz val="10"/>
        <rFont val="Calibri Light"/>
        <family val="2"/>
        <charset val="238"/>
        <scheme val="major"/>
      </rPr>
      <t>2</t>
    </r>
  </si>
  <si>
    <t>Dobava in montaža cevi PN23.</t>
  </si>
  <si>
    <t>Dobava in montaža korita NIK-1, kpl s pritrdilnim materialom.</t>
  </si>
  <si>
    <t>Dobava in montaža ognjeodporne objemke Ø 14 mm.</t>
  </si>
  <si>
    <t>Dobava in montaža ognjeodporne objemke Ø 8 mm.</t>
  </si>
  <si>
    <t xml:space="preserve">Dobava in montaža ognjeodpornega kabla NHXCH E30 3x1,5 mm2 (napajanje 230 V AC za požarno centralo, priklop siren, napajanje 24 V DC za trokanalne vmesnike). </t>
  </si>
  <si>
    <t>Dobava in montaža ognjeodpornega kabla JE-H(St)H E30 1x2x0,8 mm (povezava s sistemi za krmiljenje vrat in odvod dima).</t>
  </si>
  <si>
    <t>Dobava in montaža kabla J-Y(St)Y-1x2x1,0 mm, plašč rdeče barve (adresna zanka).</t>
  </si>
  <si>
    <t>Sodelovanje postavljalcev sistema pri izvedbi funkcionalnega pregleda vgrajenega sistema za javljanje požara, NODT, vrat.</t>
  </si>
  <si>
    <t>Stroški in organizacija preskusa krmiljenja vrat s strani pooblaščene organizacije ter izdaja potrdila o brezhibnosti vgrajene opreme.</t>
  </si>
  <si>
    <t>Stroški in organizacija preskusa javljanja požara s strani pooblaščene organizacije ter izdaja potrdila o brezhibnosti vgrajene opreme.</t>
  </si>
  <si>
    <t>Montaža, priklop, adresiranje in označevanje podnožij javljalnikov, vmesnikov in ostalih elementov sistema za javljanje požara, preizkus in zagon sistema, prevozni stroški.</t>
  </si>
  <si>
    <t>Sodelovanje pri pregledu s strani pooblaščene inštitucije.</t>
  </si>
  <si>
    <t>Programiranje in spuščanje v pogon požarne centrale.</t>
  </si>
  <si>
    <t>Označevanje in programiranje elementov.</t>
  </si>
  <si>
    <t>Napisne ploščice za naslove elementov.</t>
  </si>
  <si>
    <t>Fotoluminiscentna nalepka notranja sirena.</t>
  </si>
  <si>
    <t>Sirena 24V/32mA za  notranjo montažo (rdeča), 102dB - cooper, IP54 nizka 63 mm.</t>
  </si>
  <si>
    <t>FDO500 optično dimni javljalnik, zaznava dima na principu foto - optike nastavljiv tudi kot izolator linije, Ø 90 x 31mm (h), požarni centrali posreduje informacije o nivoju zaprašenosti, v načinu pregleda omogoča preko led indikatorja prikaz adrese javljalnika, v načinu delovanja pa led indikator prikazuje stanje javljalnika.</t>
  </si>
  <si>
    <t>SD500M podnožje za javljalnik (univerzalno), Ø 90.</t>
  </si>
  <si>
    <t>R820 vzorčna komora za montažo v prezračevalni jašek.</t>
  </si>
  <si>
    <t>LR500SI za vzporedno indikacijo alarma bele  barve z led diodami samo za FAP 500.</t>
  </si>
  <si>
    <t xml:space="preserve">SD500R podnožje univerzalno z izhodom za dodatno led indikacijo, Ø 90, izhod se proži ob alarmu - 24VAdc / 12mA). </t>
  </si>
  <si>
    <t>Fotoluminiscentna nalepka ročni javljalnik.</t>
  </si>
  <si>
    <t>FM500 ročni javljalnik rdeče barve z povratnim nelomljivim steklom (realarm sistem).</t>
  </si>
  <si>
    <t>Komplet oprema za prenos na nadzorni center.</t>
  </si>
  <si>
    <t>SOFT/FAP500 programska oprema za konfiguracijo in nastavitev parametrov, enostavno in hitro programiranje sistema prek osebnega računalnika.</t>
  </si>
  <si>
    <t>IOM500 4 vhodi / 4 izhodi, nastavljivi vhodno izhodni modul, rele 30Vdc/1A (nc ali no), napajanje preko požarne linije, zaseda 4 programirljive naslove, 4 relejski izhod, 4 el. vhod, 4 el. izhod.</t>
  </si>
  <si>
    <t>IO500 1 vhod / 1 izhod, nastavljiv vhodno izhodni modul, rele 30Vdc/1A (nc ali no), napajanje preko požarne linije, 1 relejski izhod, 1 el. vhod, 1 el. izhod.</t>
  </si>
  <si>
    <t>Akumulator 12V/18Ah.</t>
  </si>
  <si>
    <t>Napajalnik 24Vdc/4,5A, v železnem ohišju, omogoča polnjenje baterij, relejski izhod za javljanje stanja napajalnika, stanja baterij, prostor za dve bateriji, IP30, priklop na 230Vac/50Hz, LED indikacija, dimenzije: V 220 x Š 300 x G 175 mm, EN 54-4 (A2), EN12101-10.</t>
  </si>
  <si>
    <t>KIT FAP500 - SLO MENI.</t>
  </si>
  <si>
    <t>FAP 548 - Protipožarna centrala z mikroprocesorjem z 4 loop linijami, razširljiva na 8 loop linij, 1024 naslovov, digitalna komunikacija, z displayom, 128 naslovov na linijo, programljiva preko tipkovnice in PC (USB port), 1000 dogodkov spomina, možnost priklopa oddaljene kontrole, omogoča kompenzacijo -  izenačevanje zaprašenosti, BUS komunikacija z javljalniki in vmesniki, enostavna zamenjava napisov glavne panel plošče, omogočen centralni nadzor z sistemom Iperview, enostavno nadziranje in resetiranje senzorjev, prostor za  bateriji, izhod 2A, L490xH350xG145.</t>
  </si>
  <si>
    <t>Kabel NPI 3x1,5 mm za povezavo med el. omarico in napajalcem sistema.</t>
  </si>
  <si>
    <t>Kabel LiYY 2x1mm za povezavo med ključavnicami in centralo.</t>
  </si>
  <si>
    <t>Kabel LiYY 2x0,75mm za povezavo med napajalnikom in centralo (mreža central).</t>
  </si>
  <si>
    <t>Kabel LiYY 3x0,75mm za povezavo med centralami (mreža central).</t>
  </si>
  <si>
    <t>Kabel LiYY 3x0,75mm za povezavo med magnetnimi čitalci in centralo.</t>
  </si>
  <si>
    <t>Programiranje pristopne centrale.</t>
  </si>
  <si>
    <t>Tehnična podpora pri namestitvi čitalcev in sprejemnikov.</t>
  </si>
  <si>
    <t>Programiranje kontrole pristopa in šolanje uporabnika.</t>
  </si>
  <si>
    <t>ELK 24Vdc 0,25A nastavljiva, obratno večurno delovanje.</t>
  </si>
  <si>
    <t xml:space="preserve">Vmesnik za RS485-TCP/IP, napajanje 12V. </t>
  </si>
  <si>
    <t>RS232 kabel za priklop sistema na osebni računalnik.</t>
  </si>
  <si>
    <t>Namizni programator kartic 125 KHz, povezava prek USB.</t>
  </si>
  <si>
    <t>Programska oprema za nadzor prehodov komplet z programirskim modulom. Možnost izvoza podatkov v druge programe, vnašanja slik imetnikov kartic, brisanja in pisanja kartic, vstavljanja parametrov kot npr. požar, časovna omejitev dostopov, .itd.  (ver 2.15)</t>
  </si>
  <si>
    <t>Čitalec kartic MULLION 125kHz za sistem PASSAN; za N/O montažo - notranji.</t>
  </si>
  <si>
    <t>Akumulator 12V/15Ah.</t>
  </si>
  <si>
    <t xml:space="preserve">Napajalnik 12V DC, 1,5A  z ohišjem za baterijo. Napajalnik omogoča brezprekinjeno napajanje za 2 uri. </t>
  </si>
  <si>
    <t>Razširitveni modul za vhoda 3/4 za centralo passan.</t>
  </si>
  <si>
    <t>Passan Premium centralna enota za krmiljenje dveh čitalcev ali sprejemnikov z komunikacijskim vmesnikom RS485, možnost razširitve do max. 6 čitalcev ali sprejemnikov na centralo, 10.000 ključev, kontakti 5A, možnost priklopa na mrežo do 32 central, možnost upravljanja preko modema. Napajanje 12V/1A, dim.:161x280x97mm, ABS VO + S</t>
  </si>
  <si>
    <t>Montaža na že izvedeno instalacijo, zagon, nastavitve, programiranje sistema.</t>
  </si>
  <si>
    <t>Izvedba instalacije  po   kabelskih policah  in kanalih, izdelava prebojev skozi zidove do pozicij kamer.</t>
  </si>
  <si>
    <t>Dobava in montaža stenske ure fi 300mm s prikazom ur, minut in sekund.</t>
  </si>
  <si>
    <t>Instalacijski materiali in dela:</t>
  </si>
  <si>
    <t xml:space="preserve">Koax. kabel 75 Ohm, (ECO100)                                      </t>
  </si>
  <si>
    <t>Komplet fiksna stenska konzola za monitorje.</t>
  </si>
  <si>
    <t>Profesionalni LED zaslon 65", 4K, delovanje 24/7, NEC X651UHD.</t>
  </si>
  <si>
    <t>Digitalni hibrid video rekorder HDR-5008AH4.0, 8 kanalni, HDcctv, 960H, D1, 400 fps, H.264, HDMI, 4 TB disk- pregledovanje preko interneta, pametnih telefonov..., vgradnja v komunikacijsko omaro.</t>
  </si>
  <si>
    <t>Zunanja FUL-HD kamera HDB 2080M2810IR D, HD SDI, EX SDI, dan/noč, 1920x1080, 2.8 10mm, 3D DNR, Infrarot-dan/noč, RS485, 12Vdc/24Vac.</t>
  </si>
  <si>
    <t>Kontrolni videocenter ROLAND VR50HD (SDI-HD).</t>
  </si>
  <si>
    <t>Kontrolna konzola za vrtljive kamere, RS485, z joystikom in kontrolno tastaturo (KBD-2).</t>
  </si>
  <si>
    <r>
      <t>Stenska dome vrtljiva kamera SDI, Full-Hd 1920 x 1080 (16:9), horiz. pokrivanje 5,6</t>
    </r>
    <r>
      <rPr>
        <vertAlign val="superscript"/>
        <sz val="10"/>
        <rFont val="Calibri Light"/>
        <family val="2"/>
        <charset val="238"/>
        <scheme val="major"/>
      </rPr>
      <t>0</t>
    </r>
    <r>
      <rPr>
        <sz val="10"/>
        <rFont val="Calibri Light"/>
        <family val="2"/>
        <charset val="238"/>
        <scheme val="major"/>
      </rPr>
      <t>-64</t>
    </r>
    <r>
      <rPr>
        <vertAlign val="superscript"/>
        <sz val="10"/>
        <rFont val="Calibri Light"/>
        <family val="2"/>
        <charset val="238"/>
        <scheme val="major"/>
      </rPr>
      <t>0</t>
    </r>
    <r>
      <rPr>
        <sz val="10"/>
        <rFont val="Calibri Light"/>
        <family val="2"/>
        <charset val="238"/>
        <scheme val="major"/>
      </rPr>
      <t>, Kontrola RS485, 240 preset pozicij, auto-focus, osn. zoom 12x, obj. 4,8-57,6 mm, izhod HD-SDI , protokol Pelco D,P, Fastrax IIE, IIIE, poraba 12W, komplet z zidno konzolo in napajalnikom (HDD-1012PTZ1080).</t>
    </r>
  </si>
  <si>
    <t>Prikazovanje časa</t>
  </si>
  <si>
    <t>Instalacijski materiali in dela (instalater):</t>
  </si>
  <si>
    <t>RO-1 priključna omarica cca. 300x400 mm, z vrati in ključavnico, kovinska, globina vsaj 100 mm, v omarici vgrajene 3x vtičnice 230V in 3 x komunikacijske vtičnice.</t>
  </si>
  <si>
    <t>Kabel uvlečen v instalacijsko cev, delno po kabelskih policah:</t>
  </si>
  <si>
    <t xml:space="preserve">NPI kabel finožični 2x4 mm2 </t>
  </si>
  <si>
    <t>Multicore kabel 8 parični (Quantum)</t>
  </si>
  <si>
    <t>PRO-800 Zvočna kombinacija 100W/8 Ohm,   komplet z  pritrdilnim materialom za horizontalno pritrditev-za tribune, npr. proizv. SEA.</t>
  </si>
  <si>
    <t>QRF210 Profes. zvočna kombinacija 200W/8 Ohm, komplet s stensko konzolo, za dvorano, npr. proizv. SEA.</t>
  </si>
  <si>
    <t>PG-48/S namizni mikrofon, 5m kabla in konektorjem.</t>
  </si>
  <si>
    <t>Rack-prenosni, z mikserjem in reproduktorji npr. proizv. SEA</t>
  </si>
  <si>
    <t>Xenyx1832USB - pro avdio mikser - namizni</t>
  </si>
  <si>
    <t xml:space="preserve">UCD 100 CD/mp-3 predvajalnik z USB vhodom, vgradni </t>
  </si>
  <si>
    <t xml:space="preserve">Brezžični ročni mikrofon PW -Vocal set nastavljive frekvence </t>
  </si>
  <si>
    <t xml:space="preserve">Brezžični ročni mikrofon PW -Headset-set, nastavljive frekvence </t>
  </si>
  <si>
    <t>Avdio sistem rack z ojačevalniki npr. proizv. SEA v sestavi:</t>
  </si>
  <si>
    <t>SPU1200 -enota za glavni vklop in distribucijo 230V</t>
  </si>
  <si>
    <t>10HE/19" rack omara 19"</t>
  </si>
  <si>
    <t>Zidarska pomoč (izdelava utorov, prebojev).</t>
  </si>
  <si>
    <t>Meritve in izpis merilnih protokolov.</t>
  </si>
  <si>
    <t>SKUPAJ STRUKTURIRANO OŽIČENJE</t>
  </si>
  <si>
    <t>Drobni material.</t>
  </si>
  <si>
    <t>Zatesnitev prehodov vodnikov skozi požarne cone s protipožarno maso. Vsi izdelki morajo imeti Slovensko tehnično soglasje.</t>
  </si>
  <si>
    <t>Zaključevanje UTP kablov na patch panelih.</t>
  </si>
  <si>
    <t>Zaključevanje UTP kablov na vtičnicah.</t>
  </si>
  <si>
    <t>Dodatna licenca za dostopno točko AP za Zone director ZD.</t>
  </si>
  <si>
    <t>Meritve in nastavitev sistema WiFi.</t>
  </si>
  <si>
    <t>Centralno upravljanje  (Zone Director) ZD 1205, EU, manages up to 5  Aps.</t>
  </si>
  <si>
    <t xml:space="preserve">R500 WW dual band 11ac indor AP 2x2:2 polarizirana WiFi dostopna točka. </t>
  </si>
  <si>
    <t>Komunikacijska omara K.V.-D (dvorana), ustreza DS 42HE 1970x800x1000mm gl. + podstavek 120 mm opremljena s sledečo opremo:</t>
  </si>
  <si>
    <t>V obstoječo TT priključno omarico se doda 1x krone letvico, 1x nosilec krone letvice in prenapetostno zaščito za krone letvico.</t>
  </si>
  <si>
    <t>P.i.c. fi 16.</t>
  </si>
  <si>
    <t>Plastični instalaciski kanal 80x80mm.</t>
  </si>
  <si>
    <t>Kabel IY(St)Y 20x2x0,6.</t>
  </si>
  <si>
    <t>Kabel UTP Kat. 6  4x2xAWG23/1.</t>
  </si>
  <si>
    <t>Podatkovna  vtičnica  RJ45, Kat6 za montažo v parapetni kanal.</t>
  </si>
  <si>
    <t>Podatkovna vtičnica RJ45, kat6 p/o.</t>
  </si>
  <si>
    <t>Meritve galvanskih povezav in izpis merilnih protokolov.</t>
  </si>
  <si>
    <t>Transportni in manipulativni stroški.</t>
  </si>
  <si>
    <t>Spoji na kovinske mase.</t>
  </si>
  <si>
    <t>Drobni montažni material.</t>
  </si>
  <si>
    <t>Doza za glavno izenačitev potencialov komplet z zbiralko in spoji.</t>
  </si>
  <si>
    <t>Doza za izenačitev potencialov, komplet z zbiralko in spoji.</t>
  </si>
  <si>
    <t>Meritve strelovodne napeljave z izdajo poročila in merilnih protokolov.</t>
  </si>
  <si>
    <t>Ureditev obstoječe strelovodne instalacije.</t>
  </si>
  <si>
    <r>
      <t xml:space="preserve">Dobava in montaža ploščatega vodnika </t>
    </r>
    <r>
      <rPr>
        <b/>
        <sz val="10"/>
        <rFont val="Calibri Light"/>
        <family val="2"/>
        <charset val="238"/>
        <scheme val="major"/>
      </rPr>
      <t xml:space="preserve">RH1*H4 </t>
    </r>
    <r>
      <rPr>
        <sz val="10"/>
        <rFont val="Calibri Light"/>
        <family val="2"/>
        <charset val="238"/>
        <scheme val="major"/>
      </rPr>
      <t>30x3,5 mm iz kislinsko odpornega jekla 30x3,5 mm za izvedbo ozemljitvene instalacije. Npr. proizv. Hermi</t>
    </r>
  </si>
  <si>
    <r>
      <t xml:space="preserve">Dobava in montaža sponke </t>
    </r>
    <r>
      <rPr>
        <b/>
        <sz val="10"/>
        <rFont val="Calibri Light"/>
        <family val="2"/>
        <charset val="238"/>
        <scheme val="major"/>
      </rPr>
      <t xml:space="preserve">KON09 </t>
    </r>
    <r>
      <rPr>
        <sz val="10"/>
        <rFont val="Calibri Light"/>
        <family val="2"/>
        <charset val="238"/>
        <scheme val="major"/>
      </rPr>
      <t>iz jekla za izvedbo spojev med ploščatimi strelovodnimi vodniki ter armaturo temeljev. Npr. proizv. Hermi.</t>
    </r>
  </si>
  <si>
    <r>
      <t xml:space="preserve">Dobava in montaža sponke </t>
    </r>
    <r>
      <rPr>
        <b/>
        <sz val="10"/>
        <rFont val="Calibri Light"/>
        <family val="2"/>
        <charset val="238"/>
        <scheme val="major"/>
      </rPr>
      <t xml:space="preserve">KON01 </t>
    </r>
    <r>
      <rPr>
        <sz val="10"/>
        <rFont val="Calibri Light"/>
        <family val="2"/>
        <charset val="238"/>
        <scheme val="major"/>
      </rPr>
      <t>Rf-V iz nerjavečega jekla za izvedbo vijačnih merilnih spojev med ploščatimi strelovodnimi vodniki ter kovinskimi konstrukcijami. Npr. proizv. Hermi.</t>
    </r>
  </si>
  <si>
    <r>
      <t>Dobava in montaža sponke</t>
    </r>
    <r>
      <rPr>
        <b/>
        <sz val="10"/>
        <rFont val="Calibri Light"/>
        <family val="2"/>
        <charset val="238"/>
        <scheme val="major"/>
      </rPr>
      <t xml:space="preserve">KON01 </t>
    </r>
    <r>
      <rPr>
        <sz val="10"/>
        <rFont val="Calibri Light"/>
        <family val="2"/>
        <charset val="238"/>
        <scheme val="major"/>
      </rPr>
      <t>Rf-V iz nerjavečega jekla za izvedbo kontaktnih spojev med ploščatim strelovodnim vodniki. Npr. proizv. Hermi.</t>
    </r>
  </si>
  <si>
    <r>
      <t xml:space="preserve">Dobava in montaža instalacijske samougasne cevi </t>
    </r>
    <r>
      <rPr>
        <b/>
        <sz val="10"/>
        <rFont val="Calibri Light"/>
        <family val="2"/>
        <charset val="238"/>
        <scheme val="major"/>
      </rPr>
      <t xml:space="preserve">PVC </t>
    </r>
    <r>
      <rPr>
        <sz val="10"/>
        <rFont val="Calibri Light"/>
        <family val="2"/>
        <charset val="238"/>
        <scheme val="major"/>
      </rPr>
      <t>v katero se vstavi vodnik RH3*H2 Rf fi 8mm in se na steno pritrdi z nosilcem ZON03 DIREKT. Npr. proizv. Hermi.</t>
    </r>
  </si>
  <si>
    <r>
      <t xml:space="preserve">Dobava in montaža okroglega vodnika </t>
    </r>
    <r>
      <rPr>
        <b/>
        <sz val="10"/>
        <rFont val="Calibri Light"/>
        <family val="2"/>
        <charset val="238"/>
        <scheme val="major"/>
      </rPr>
      <t xml:space="preserve">RH3*H2 </t>
    </r>
    <r>
      <rPr>
        <sz val="10"/>
        <rFont val="Calibri Light"/>
        <family val="2"/>
        <charset val="238"/>
        <scheme val="major"/>
      </rPr>
      <t>fi 8mm na tipske strelovodne nosilne elemente. Npr. proizv. Hermi.</t>
    </r>
  </si>
  <si>
    <r>
      <t xml:space="preserve">Dobava in montaža strelovodnega vodnika </t>
    </r>
    <r>
      <rPr>
        <b/>
        <sz val="10"/>
        <rFont val="Calibri Light"/>
        <family val="2"/>
        <charset val="238"/>
        <scheme val="major"/>
      </rPr>
      <t>AH1</t>
    </r>
    <r>
      <rPr>
        <sz val="10"/>
        <rFont val="Calibri Light"/>
        <family val="2"/>
        <charset val="238"/>
        <scheme val="major"/>
      </rPr>
      <t>Al fi 8mm na tipske strelovodne nosilne elemente. Npr. proizv. Hermi.</t>
    </r>
  </si>
  <si>
    <r>
      <t xml:space="preserve">Dobava in montaža slemenskega nosilnega elementa </t>
    </r>
    <r>
      <rPr>
        <b/>
        <sz val="10"/>
        <rFont val="Calibri Light"/>
        <family val="2"/>
        <charset val="238"/>
        <scheme val="major"/>
      </rPr>
      <t xml:space="preserve">SON16 </t>
    </r>
    <r>
      <rPr>
        <sz val="10"/>
        <rFont val="Calibri Light"/>
        <family val="2"/>
        <charset val="238"/>
        <scheme val="major"/>
      </rPr>
      <t>Rf-K iz nerjavečega jekla za pritrjevanje strelovodnega vodnika AH1 Al fi 8mm na pločevinasto atiko objekta. Npr. proizv. Hermi.</t>
    </r>
  </si>
  <si>
    <r>
      <t xml:space="preserve">Dobava in montaža strešnega nosilnega elementa </t>
    </r>
    <r>
      <rPr>
        <b/>
        <sz val="10"/>
        <rFont val="Calibri Light"/>
        <family val="2"/>
        <charset val="238"/>
        <scheme val="major"/>
      </rPr>
      <t xml:space="preserve">SON17A </t>
    </r>
    <r>
      <rPr>
        <sz val="10"/>
        <rFont val="Calibri Light"/>
        <family val="2"/>
        <charset val="238"/>
        <scheme val="major"/>
      </rPr>
      <t>PE za pritrjevanje strelovodnega vodnika AH1 Al fi 8mm na ravno streho pokrito z PVC kritinami kot npr. Sika. Npr. proizv. Hermi.</t>
    </r>
  </si>
  <si>
    <r>
      <t xml:space="preserve">Dobava in montaža zidnega nosilnega elementa </t>
    </r>
    <r>
      <rPr>
        <b/>
        <sz val="10"/>
        <rFont val="Calibri Light"/>
        <family val="2"/>
        <charset val="238"/>
        <scheme val="major"/>
      </rPr>
      <t xml:space="preserve">SON16 </t>
    </r>
    <r>
      <rPr>
        <sz val="10"/>
        <rFont val="Calibri Light"/>
        <family val="2"/>
        <charset val="238"/>
        <scheme val="major"/>
      </rPr>
      <t>Rf-V iz nerjavečega jekla za pritrjevanje strelovodnega vodnika AH1 Al fi 8 mm na fasadno pločevino. Npr. proizv. Hermi.</t>
    </r>
  </si>
  <si>
    <r>
      <t xml:space="preserve">Dobava in montaža zidnega nosilnega elementa </t>
    </r>
    <r>
      <rPr>
        <b/>
        <sz val="10"/>
        <rFont val="Calibri Light"/>
        <family val="2"/>
        <charset val="238"/>
        <scheme val="major"/>
      </rPr>
      <t xml:space="preserve">ZON03 DIREKT </t>
    </r>
    <r>
      <rPr>
        <sz val="10"/>
        <rFont val="Calibri Light"/>
        <family val="2"/>
        <charset val="238"/>
        <scheme val="major"/>
      </rPr>
      <t>Rf-V za pritrjevanje okroglega strelovodnega vodnika RH3*H2 fi 8 mm na trde stene - izvedba podometnih odvodov. Npr. proizv. Hermi.</t>
    </r>
  </si>
  <si>
    <r>
      <t xml:space="preserve">Dobava in montaža zidne merilne omarice </t>
    </r>
    <r>
      <rPr>
        <b/>
        <sz val="10"/>
        <rFont val="Calibri Light"/>
        <family val="2"/>
        <charset val="238"/>
        <scheme val="major"/>
      </rPr>
      <t xml:space="preserve">ZON05 A </t>
    </r>
    <r>
      <rPr>
        <sz val="10"/>
        <rFont val="Calibri Light"/>
        <family val="2"/>
        <charset val="238"/>
        <scheme val="major"/>
      </rPr>
      <t>PVC/Rf za izvedbo merilnih spojev pri podometni izvedbi vertikalnih odvodov. Npr. proizv. Hermi.</t>
    </r>
  </si>
  <si>
    <r>
      <t xml:space="preserve">Dobava in montaža merilne križne sponke </t>
    </r>
    <r>
      <rPr>
        <b/>
        <sz val="10"/>
        <rFont val="Calibri Light"/>
        <family val="2"/>
        <charset val="238"/>
        <scheme val="major"/>
      </rPr>
      <t xml:space="preserve">KON02 </t>
    </r>
    <r>
      <rPr>
        <sz val="10"/>
        <rFont val="Calibri Light"/>
        <family val="2"/>
        <charset val="238"/>
        <scheme val="major"/>
      </rPr>
      <t>Rf-V za izvedbo merilnih spojev med okroglimi in ploščatimi strelovodnimi vodniki. Npr. proizv. Hermi.</t>
    </r>
  </si>
  <si>
    <r>
      <t xml:space="preserve">Dobava in montaža oznak merilnih mest </t>
    </r>
    <r>
      <rPr>
        <b/>
        <sz val="10"/>
        <rFont val="Calibri Light"/>
        <family val="2"/>
        <charset val="238"/>
        <scheme val="major"/>
      </rPr>
      <t xml:space="preserve">MŠ </t>
    </r>
    <r>
      <rPr>
        <sz val="10"/>
        <rFont val="Calibri Light"/>
        <family val="2"/>
        <charset val="238"/>
        <scheme val="major"/>
      </rPr>
      <t>Rf-V. Npr. proizv. Hermi.</t>
    </r>
  </si>
  <si>
    <r>
      <t xml:space="preserve">Dobava in montaža sponke </t>
    </r>
    <r>
      <rPr>
        <b/>
        <sz val="10"/>
        <rFont val="Calibri Light"/>
        <family val="2"/>
        <charset val="238"/>
        <scheme val="major"/>
      </rPr>
      <t xml:space="preserve">KON04 A </t>
    </r>
    <r>
      <rPr>
        <sz val="10"/>
        <rFont val="Calibri Light"/>
        <family val="2"/>
        <charset val="238"/>
        <scheme val="major"/>
      </rPr>
      <t>Rf-V iz nerjavečega jekla za medsebojno spajanje okroglih strelovodnih vodnikov. Npr. proizv. Hermi.</t>
    </r>
  </si>
  <si>
    <r>
      <t xml:space="preserve">Dobava in montaža kontaktne sponke </t>
    </r>
    <r>
      <rPr>
        <b/>
        <sz val="10"/>
        <rFont val="Calibri Light"/>
        <family val="2"/>
        <charset val="238"/>
        <scheme val="major"/>
      </rPr>
      <t xml:space="preserve">KON05 </t>
    </r>
    <r>
      <rPr>
        <sz val="10"/>
        <rFont val="Calibri Light"/>
        <family val="2"/>
        <charset val="238"/>
        <scheme val="major"/>
      </rPr>
      <t>Rf-V iz nerjavečega jekla za izvedbo kontaktnih spojev med okroglim strelovodnim vodnikom in pločevinastimi deli. Npr. proizv. Hermi.</t>
    </r>
  </si>
  <si>
    <r>
      <t xml:space="preserve">Dobava in montaža odkapnika </t>
    </r>
    <r>
      <rPr>
        <b/>
        <sz val="10"/>
        <rFont val="Calibri Light"/>
        <family val="2"/>
        <charset val="238"/>
        <scheme val="major"/>
      </rPr>
      <t xml:space="preserve">KON21 ODKAPNIK </t>
    </r>
    <r>
      <rPr>
        <sz val="10"/>
        <rFont val="Calibri Light"/>
        <family val="2"/>
        <charset val="238"/>
        <scheme val="major"/>
      </rPr>
      <t>Rf-V. Npr. proizv. Hermi.</t>
    </r>
  </si>
  <si>
    <t xml:space="preserve"> - varovalni element 200A </t>
  </si>
  <si>
    <t xml:space="preserve"> - varovalni element 125A </t>
  </si>
  <si>
    <t xml:space="preserve"> - varovalni element 100A </t>
  </si>
  <si>
    <t xml:space="preserve"> - podnoižje NV400/3</t>
  </si>
  <si>
    <t xml:space="preserve"> - podnoižje NV160/3</t>
  </si>
  <si>
    <t xml:space="preserve"> - tokovni merilni transformatorji 150/5A</t>
  </si>
  <si>
    <t xml:space="preserve"> - polindirektni trifazni dvosmerni  števec s 15 min. registracijo energije r.1 (IEC) ali B (MID) in jalove energije  r.2 (3x230/400V, 5A), ter komunikacijskim vmesnikom </t>
  </si>
  <si>
    <t xml:space="preserve"> - števčna plošča</t>
  </si>
  <si>
    <t xml:space="preserve"> - merilna sponka</t>
  </si>
  <si>
    <t xml:space="preserve"> - vrstne sponke, drobni in vezni material, napisi, oznake, obročkanje kablov,</t>
  </si>
  <si>
    <t xml:space="preserve"> - zaščita elektroomare pred vdorom glodalcev</t>
  </si>
  <si>
    <t xml:space="preserve"> - predal za načrt A4</t>
  </si>
  <si>
    <t xml:space="preserve"> - vrstne sponke, drobni in vezni material, napisi, oznake, obročkanje kablov</t>
  </si>
  <si>
    <t xml:space="preserve"> - enopolna shema</t>
  </si>
  <si>
    <t xml:space="preserve">Merilna priključna omara PMO - Gim. dvorana je sestavljena iz tipske vgradne omare PS4-NT Prebil dim. 770x1000x320mm gl. z enimi vrati ter s ključavnico elektrodistribucije opremljena s sledečo opremo: </t>
  </si>
  <si>
    <t xml:space="preserve"> - ušesa za dvigovanje </t>
  </si>
  <si>
    <t xml:space="preserve"> - podstavek omare 1600x400x100 mm</t>
  </si>
  <si>
    <t xml:space="preserve"> - A4 predal za načrte</t>
  </si>
  <si>
    <t xml:space="preserve"> - zbiralke 400x30mm</t>
  </si>
  <si>
    <t xml:space="preserve"> - dovodne sponke Erico SB250</t>
  </si>
  <si>
    <t xml:space="preserve"> - glavno stikalo Schneider NSX160N 3.p. + podaljšana ročica + stikalo na vratih</t>
  </si>
  <si>
    <t>Razdelilnik R-GD.K je sestavljen iz prostostoječe omare   dim. 2000x1600x400 mm, npr. proizv. Schneider, z dvokrilnimi vrati, opremljen s sledečo opremo:</t>
  </si>
  <si>
    <t xml:space="preserve"> - CIRCUTOR CVM-B150 analizator elekt. energije + RS485/RS232 CONVERTER</t>
  </si>
  <si>
    <t xml:space="preserve"> - tokovni tranformator 250/5A</t>
  </si>
  <si>
    <t xml:space="preserve"> - razdelilni blok Eaton BPZ-KB-11/250</t>
  </si>
  <si>
    <t xml:space="preserve"> - varovalčni ločilnik, gG, 100A + 3x taljiva varovalka 100A</t>
  </si>
  <si>
    <t xml:space="preserve"> - prenapetostni odvodniki tipa B, DV M TNS 255 FM</t>
  </si>
  <si>
    <t xml:space="preserve"> - prisotnost napetosti RM4TR32</t>
  </si>
  <si>
    <t xml:space="preserve"> - termostat za ventilacijo omare SK3110</t>
  </si>
  <si>
    <t xml:space="preserve"> - dovodni ventilator s filtrom SK3241 105m3/h 230v</t>
  </si>
  <si>
    <t xml:space="preserve"> - izhodni filter 109x109mm IP54</t>
  </si>
  <si>
    <t xml:space="preserve"> - končno stikalo na vratih</t>
  </si>
  <si>
    <t xml:space="preserve"> - svetilka s vtičnico LAM75</t>
  </si>
  <si>
    <t xml:space="preserve"> - transformator ABL6TS16B, 230/24VAC 160VA</t>
  </si>
  <si>
    <t xml:space="preserve"> - varovalka thermal-magnetic circuit breaker GB2CD14 1P+N, 8A </t>
  </si>
  <si>
    <t xml:space="preserve"> - rele type Finder 40.52/10/24VAC + kontaktor type 95.75</t>
  </si>
  <si>
    <t xml:space="preserve"> - števec električne energije Schneider iEM3155, Modbus</t>
  </si>
  <si>
    <t xml:space="preserve"> - tokovni tranformator 150/5A</t>
  </si>
  <si>
    <t xml:space="preserve"> - signalna svetilka M22-L-G</t>
  </si>
  <si>
    <t xml:space="preserve"> - signalna svetilka M22-L-W</t>
  </si>
  <si>
    <t xml:space="preserve"> - signalna svetilka M22-L-R</t>
  </si>
  <si>
    <t xml:space="preserve"> - zvočni signal M22-AMC</t>
  </si>
  <si>
    <t xml:space="preserve"> - izbirno stikalo M22-WRK3 + 2x NO </t>
  </si>
  <si>
    <t xml:space="preserve"> - stikalo 1-0,  M22-WKV + NO</t>
  </si>
  <si>
    <t xml:space="preserve"> - avtomat celonočne razsvetljave IC2000</t>
  </si>
  <si>
    <t xml:space="preserve"> - rele zasilne razsvetljave, E1ZNT</t>
  </si>
  <si>
    <t xml:space="preserve"> - prenapetostni odvodniki tipa C, PRD40 (3P+N)</t>
  </si>
  <si>
    <t xml:space="preserve"> - impulzni rele iTL 1p 230V</t>
  </si>
  <si>
    <t xml:space="preserve"> - DALI krmilnik ABB DLR/S 8.16.1M</t>
  </si>
  <si>
    <t xml:space="preserve"> - razdelilni blok, Distribloc 63A</t>
  </si>
  <si>
    <t xml:space="preserve"> - glavno stikalo Schneider iSW 63A, 4.p.</t>
  </si>
  <si>
    <t xml:space="preserve"> - RCCB diferenčno stikalo 63/0,03A, tip A, izvedba S</t>
  </si>
  <si>
    <t xml:space="preserve"> - KZS tip A, 10/0,03A</t>
  </si>
  <si>
    <t xml:space="preserve"> - KZS tip A, 16/0,03A</t>
  </si>
  <si>
    <t xml:space="preserve"> - varovalčni ločilnik NV00</t>
  </si>
  <si>
    <t xml:space="preserve"> - taljiva varovalka gl/gG 100A</t>
  </si>
  <si>
    <t xml:space="preserve"> - taljiva varovalka gl/gG 35A</t>
  </si>
  <si>
    <t xml:space="preserve"> - taljiva varovalka gl/gG 25A</t>
  </si>
  <si>
    <t xml:space="preserve"> - avtomatska varovalka 3.f. B, 6A</t>
  </si>
  <si>
    <t xml:space="preserve"> - avtomatska varovalka 3.f. C, 16A</t>
  </si>
  <si>
    <t xml:space="preserve"> - avtomatska varovalka 3.f. C, 20A</t>
  </si>
  <si>
    <t xml:space="preserve"> - avtomatska varovalka 3.f. C, 25A</t>
  </si>
  <si>
    <t xml:space="preserve"> - avtomatska varovalka 3.f. C, 50A</t>
  </si>
  <si>
    <t xml:space="preserve"> - avtomatska varovalka 3.f. C, 63A</t>
  </si>
  <si>
    <t xml:space="preserve"> - avtomatska varovalka 1.f. B, 6A</t>
  </si>
  <si>
    <t xml:space="preserve"> - avtomatska varovalka 1.f. B, 10A</t>
  </si>
  <si>
    <t xml:space="preserve"> - avtomatska varovalka 1.f. C, 16A</t>
  </si>
  <si>
    <t xml:space="preserve"> - Pro ECO 120W 24VDC 5A</t>
  </si>
  <si>
    <t xml:space="preserve"> - Advantech Ethernet Switch EKI 2525</t>
  </si>
  <si>
    <t xml:space="preserve"> - Eaton panel-terminal XV-152-D6-57TVRC-10 150529 (5,7inch)</t>
  </si>
  <si>
    <t xml:space="preserve"> - Spominska kartica 512MB</t>
  </si>
  <si>
    <t xml:space="preserve"> - Beckhoff Buscoupler CanOpen BK5150  </t>
  </si>
  <si>
    <t xml:space="preserve"> - Beckhoff digitalni vhodi KL1809  16xDI 24vdc</t>
  </si>
  <si>
    <t xml:space="preserve"> - Beckhoff digitalni izhodi KL2809  16xDO 24vdc</t>
  </si>
  <si>
    <t xml:space="preserve"> - Beckhoff napajalni modul KL9100  </t>
  </si>
  <si>
    <t xml:space="preserve"> - Beckhoff analogni vhodi KL3052 2xAI 4...20mA</t>
  </si>
  <si>
    <t xml:space="preserve"> - Beckhoff M-Bus master terminal KL6781</t>
  </si>
  <si>
    <t xml:space="preserve"> - Beckhoff END modul KL9010  </t>
  </si>
  <si>
    <t xml:space="preserve"> - UPS Socomec 600VA 360W</t>
  </si>
  <si>
    <t xml:space="preserve"> - uvodnice za fiksne dovodne kable</t>
  </si>
  <si>
    <t xml:space="preserve">Razdelilnik R-GD.P je sestavljen iz kovinske nadometne  omare prašno barvane po izboru arhitekta dim.: 1000x800x300mm gl. IP55 z dvokrilnimi vrati, montažno ploščo in ključavnico, opremljen s sledečo opremo: </t>
  </si>
  <si>
    <t xml:space="preserve"> - zidna razdelilna omara 1000x800x300 mm, z dvokrilnimi vrati</t>
  </si>
  <si>
    <t xml:space="preserve"> - razdelilni blok, Distribloc 100A</t>
  </si>
  <si>
    <t xml:space="preserve"> - glavno stikalo Schneider iSW 100A, 4.p.</t>
  </si>
  <si>
    <t xml:space="preserve"> - pomožni kontakt iOF indikacija</t>
  </si>
  <si>
    <t xml:space="preserve"> - indikacijska svetilka M22-L-G</t>
  </si>
  <si>
    <t xml:space="preserve"> - prožnostni rele iMNx 400V</t>
  </si>
  <si>
    <t xml:space="preserve"> - tipka za izklop v sili na vratih, MP22-PV</t>
  </si>
  <si>
    <t xml:space="preserve"> - prenapetostni odvodniki tipa C, PRD20 (3P+N)</t>
  </si>
  <si>
    <t xml:space="preserve"> - dovodni ventilator s filtrom SK3241 55m3/h 230v</t>
  </si>
  <si>
    <t xml:space="preserve"> - izhodni filter 109x109 mm IP54</t>
  </si>
  <si>
    <t xml:space="preserve"> - končno stikalo na vratih </t>
  </si>
  <si>
    <t xml:space="preserve"> - DALI krmilnik Helvar Digidim Router 910</t>
  </si>
  <si>
    <t xml:space="preserve"> - avtomatska varovalka 2.f. B, 2A</t>
  </si>
  <si>
    <t xml:space="preserve"> - avtomatska varovalka 1.f. B, 2A</t>
  </si>
  <si>
    <t xml:space="preserve"> - pribor za montažo omare</t>
  </si>
  <si>
    <t xml:space="preserve"> - predal za načrte A4</t>
  </si>
  <si>
    <t xml:space="preserve">Razdelilnik R.-GD.1N  je sestavljen iz tipske podometne  omare 48 modulov napr. Pragma 2x24 opremljen z 1. vrati in sledečo opremo: </t>
  </si>
  <si>
    <t xml:space="preserve"> - zidna razdelilna omara z 48 moduli, podometna</t>
  </si>
  <si>
    <t xml:space="preserve"> - razdelilni blok, Distribloc 40A</t>
  </si>
  <si>
    <t xml:space="preserve"> - glavno stikalo Schneider iSW 40A, 4.p.</t>
  </si>
  <si>
    <t xml:space="preserve"> - RCCB diferenčno stikalo 40/0,03A, tip A, izvedba S</t>
  </si>
  <si>
    <t xml:space="preserve">R-E (energetika) je sestavljen iz kovinske nadometne  omare prašno barvane po izboru arhitekta dim.: 1000x800x300 mm gl. IP55 z dvokrilnimi vrati, montažno ploščo in ključavnico, opremljen s sledečo opremo (Spacial CRNG): </t>
  </si>
  <si>
    <t xml:space="preserve"> - glavno stikalo 4G 40-10-U S25</t>
  </si>
  <si>
    <t xml:space="preserve"> - avtomatska varovalka 1.f. B, 4A</t>
  </si>
  <si>
    <t xml:space="preserve"> - aarovalka thermal-magnetic circuit breaker GB2CD14 1P+N, 4A </t>
  </si>
  <si>
    <t xml:space="preserve"> - stikalo s ključavnico M22-WRS 230V</t>
  </si>
  <si>
    <t xml:space="preserve"> - pomožni kontakt Eaton Z-HD</t>
  </si>
  <si>
    <t xml:space="preserve"> - kontaktor DILA-40-230V</t>
  </si>
  <si>
    <t xml:space="preserve"> - indikacijska svetilka na vratih omare, M22-L-W</t>
  </si>
  <si>
    <t xml:space="preserve"> - indikacijska svetilka na vratih omare, M22-L-G</t>
  </si>
  <si>
    <t xml:space="preserve"> - stikalo za ročni vklop, M22-WRLK3-G + M22-A + M22-LED</t>
  </si>
  <si>
    <t xml:space="preserve"> - avtomatska varovalka 1.f. B, 13A</t>
  </si>
  <si>
    <t xml:space="preserve"> - motorsko zaščitno stikalo: PMZ0-0,4 NHIE11 </t>
  </si>
  <si>
    <t xml:space="preserve"> - kontaktor: DILA-XHIT11 + DILM9-01</t>
  </si>
  <si>
    <t xml:space="preserve"> - FINDER Rele 40.52 24vdc + 95.75 kontaktor</t>
  </si>
  <si>
    <t xml:space="preserve"> - Easy 822 DC-TC programirljivi logični krmilnik</t>
  </si>
  <si>
    <t xml:space="preserve"> - Easy MFD 80 B display, Ethernet povezava</t>
  </si>
  <si>
    <t xml:space="preserve"> - vrstne sponke,drobni in vezni material, napisi, oznake, obročkanje kablov</t>
  </si>
  <si>
    <t>Stikalni tablo (priž.razsvet.dvorana) je sestavljen iz DALI upravljalni panel Helvar 939 Panel na zidni steni.</t>
  </si>
  <si>
    <t>Avtomatska kompenzacijska naprava moči (ocena) 40kVar ustreza tipu RPC 40kVar_ 2x10+1x20 (Eti) namestitev in priklop.</t>
  </si>
  <si>
    <t>Meritve omrežja za namen določanja ustrezne kompenzacijske naprave - merilno poročilo mora vsebovati podatke o merjenem objektu, izmerjene vrednosti električnih veličin (tokov, napetosti, moči delovne, jalove, navidezne cos fi, napetotosdtni in tokovni harmoniki UHTD, IHTD) v numeričnem in grafičnem prikazu, ter zaključek s priporočilom kakšno kompenzacijsko napravo je potrebno vgraditi.</t>
  </si>
  <si>
    <t>Prašno barvanje vseh kabelskih polic PK100, PK50  v gimnastični dvorani (barva po izbiri arhitekta).</t>
  </si>
  <si>
    <t>Kabelska polica PK 200 s konzolami in pokrovom.</t>
  </si>
  <si>
    <t>Izdelava zapore prehoda požara skozi zidove pri prehodih kablov in instalacij skozi različne požarne sektorje s protipožarno maso EI90/gradbena odprtina od 0,02 do 0,04m2 debelina zidu od 20 do 60 cm.</t>
  </si>
  <si>
    <t>Tipka za SOS klic iz WC invalidi + tipka za razrešitev SOS klica pred WC invalidi + signalna svetilka pri vratih WC invalidi.</t>
  </si>
  <si>
    <t>Vgradnja p/o doza fi 60 mm ter vgradnja p.i.c. fi 16 mm dolž. 4m za izvedbo kartičnega vstopa.</t>
  </si>
  <si>
    <t>Zatesnitev prehodov vodnikov skozi požarne cone s protipožarno maso.</t>
  </si>
  <si>
    <t>Priklop toplotne črpalke.</t>
  </si>
  <si>
    <t>Priklop, sobnih termostatov, konvektorjev.</t>
  </si>
  <si>
    <t>SPD - prenapetostni odvodnik T3(D), montiran v parapetni kanal.</t>
  </si>
  <si>
    <t>Vtičnica 230V,16A, n/o IP55.</t>
  </si>
  <si>
    <t>Stalna priključnica 400V, 16A p/o.</t>
  </si>
  <si>
    <t>Stalna priključnica 230V, 16A p/o.</t>
  </si>
  <si>
    <t>Vtičnica motorska 400V,16A,  n/o.</t>
  </si>
  <si>
    <t xml:space="preserve">Vtičnica - polnilnik USB  230/5V,1A, za montažo v parapetni kanal. </t>
  </si>
  <si>
    <t>Vtičnica 230V,16A, p/o s kovinskim zaščitnim pokrovom.</t>
  </si>
  <si>
    <t>Vtičnica 230V, 16A, p/o z zaščitnim pokrovom IP55.</t>
  </si>
  <si>
    <t>Vtičnica 16A, v parapetnem kanalu komplet.</t>
  </si>
  <si>
    <t>Vtičnica 16A, p/o, npr. proizv. Vimar.</t>
  </si>
  <si>
    <t xml:space="preserve">IR senzor prisotnosti, KNX DALI ABB 6131/11. </t>
  </si>
  <si>
    <t>Tipkalo 230V, 10A p/o npr. proizv. Vimar.</t>
  </si>
  <si>
    <t xml:space="preserve">Stikalo 230V, 10A n/o navadno npr. proizv. Gewiss. </t>
  </si>
  <si>
    <t>Stikalo 230V, 10A p/o, navadno, npr. proizv. Vimar.</t>
  </si>
  <si>
    <t>Stikalo 230V, 10A p/o, izmenično, npr. proizv. Vimar.</t>
  </si>
  <si>
    <t>PN negorljiva cev fi 16 mm, komplet s pritrdilnim in 
obesnim materialom.</t>
  </si>
  <si>
    <t>Kabelski žleb 25 mm.</t>
  </si>
  <si>
    <t>Kabelski žleb 15 mm.</t>
  </si>
  <si>
    <t>Fleksibilna ojačana instalacijska cev P.i.c. fi 16 mm.</t>
  </si>
  <si>
    <t>Instalacijska cev P.i.c. fi 48 mm.</t>
  </si>
  <si>
    <t>Instalacijska cev P.i.c. fi 36 mm.</t>
  </si>
  <si>
    <t>Instalacijska cev P.i.c. fi 23 mm.</t>
  </si>
  <si>
    <t>Instalacijska cev P.i.c. fi 13,5 mm.</t>
  </si>
  <si>
    <t>Cev stigmaflex 50 mm.</t>
  </si>
  <si>
    <t xml:space="preserve">Dobava in montaža ventilatorskega konvektorja parapetne vidne izvedbe, za dvocevni cevni sistem, npr. proizvajalca SABIANA, s kovinskim ohišjem, lamelnim toplotnim izmenjevalcem, zbiralnikom kondenzata, centrifugalnim ventilatorjem, trohitrostnim elektromotorjem ter zračnim filtrom, tehnične karakteristike certificirane s strani Euroventa.  </t>
  </si>
  <si>
    <t>Dodatna oprema:</t>
  </si>
  <si>
    <t xml:space="preserve"> - zapornimi elementi na dovodu in odvodu ogrevne/hladilne vode</t>
  </si>
  <si>
    <t xml:space="preserve"> - kondenčna posodica za namestitev pod ventile  </t>
  </si>
  <si>
    <t xml:space="preserve"> - izvedba kabelske povezave med konvektorjem in krmilnim elementom s temperaturnim senzorjem</t>
  </si>
  <si>
    <t xml:space="preserve"> - električni elementi za delovanje konvektorjev, vključno s povezavo </t>
  </si>
  <si>
    <t>Ventil za regulacijo in hidravlično uravnoteženje proizv. Danfoss tip AB-QM, vključno z električnim pogonom, komplet z montažnim materialom.</t>
  </si>
  <si>
    <t>Cevni radiatorji z vsemi tesnili in spojnim materialom, ter montažnimi konzolami, preklop iz tal oz. stene, prebarvani z ustrezno barvo, vključno z redukcijami, čepi, za maksimalni obratovalni tlak 10 bar in maksimalno obratovalno temperaturo 110C.</t>
  </si>
  <si>
    <t>Barvanje vidnih delov instalacije z vročevzdržno barvo.</t>
  </si>
  <si>
    <t>Dvakratno miniziranje cevovodov in vseh kovinskih delov.</t>
  </si>
  <si>
    <t>Avtomatski odzračevalni ventil s tesnilnim in montažnim materialom, npr. Zeparo.</t>
  </si>
  <si>
    <t>Izpraznjevalna pipa s holandcem z nastavkom za gumi cev s polnim prehodom, z obojestranskim navojnim priključkom in navojnim čepom.</t>
  </si>
  <si>
    <t>Kroglična navojna pipa z notranjimi navojnimi priključki, tlačne stopnje PN10, komplet z montažnim materialom.</t>
  </si>
  <si>
    <t>Toplotna izolacija, parozaporna in negorljiva dobavljena v cevakih dolžine 2 m, debeline glede na premer cevovoda, za izolacijo cevi, komplet s pritrdilnim materialom (za razvod ogrevne in hladilne vode) - v skladu s Študijo požarne varnosti z odzivom na ogenj razreda A1 ali A2.</t>
  </si>
  <si>
    <t xml:space="preserve">Pripravljalna  in zaključna dela, tlačni preizkus instalacije. </t>
  </si>
  <si>
    <t>Uregulacija sistemov ter nastavitev tlaka in pretoka.</t>
  </si>
  <si>
    <t>Toplotna črpalka primerna za vir toplote zunanji zrak. Črpalka je kompaktna. Ohišje je iz vroče pocinkane pločevine, prašno lakirane s poliuretansko barvo, kar zagotavlja max. odpornost proti vremenskim vplivom. Črpalka lahko ogreva vodo do 63°C in optimalno deluje do zunanje temperature -15°C.</t>
  </si>
  <si>
    <t xml:space="preserve">Vsebuje: Temperaturno tipalo vstopne vode za regulacijo temperatur, protizmrzovalni senzor na iztopnem prikljucku vode, omejevalnik max. tlaka v hladilnem krogu, omejevalnik min. tlaka, tlačni varnostni ventil v hladilnem krogu, mikroprocesorski regulator, izmenjevalnik - zračna
stran, izmenjevalnik - vodna stran.
</t>
  </si>
  <si>
    <t>Električno ogrevanje cevi ob toplotni črpalki - cev dimenzije DN80.</t>
  </si>
  <si>
    <t>Gumijasti kompenzator - priključek s prirobničnimi priključki, tlačne stopnje PN10.</t>
  </si>
  <si>
    <t>Toplotna izolacija iz steklene volne debeline 4 cm, zaščiteno z Al pločevino (razvodi vodeni po strehi objekta).</t>
  </si>
  <si>
    <t>Manometer s tropotno pipo DN15 in skalo od 0 do 6 bar, komplet s tesnilnim materialom.</t>
  </si>
  <si>
    <t>Pritrdilni material iz profilnega železa, za izdelavo konzol, raznih držal, fiksnih točk in vodil.</t>
  </si>
  <si>
    <t>Razdelilec ogrevne/hladilne vode, tesnostno preizkušen, antikorozijsko zaščiten, komplet s pritrdilnimi konzolami iz profilnega jekla dim. DN80 s priključki (4x DN15, 1x DN25, 1x DN32, 1x DN40) z izolacijo po SIS ISO 8734 z zaščito.</t>
  </si>
  <si>
    <t>Toplomer v medeninasti stročnici, priključni nastavek r ½ in tesnilni material, s skalo do 120C.</t>
  </si>
  <si>
    <t>Kompaktna mehčalna naprava z ionskim izmenjevalcem ločenim od raztopine soli, s podatki: max pretok 1,9 m3/h, količina smole 38 l, poraba soli 4,2 kg.</t>
  </si>
  <si>
    <t>Pripravljalna  in zaključna dela, tlačni preizkus instalacije .</t>
  </si>
  <si>
    <t>Izdelava stenskih prebojev in utorov/v gradbeni podlogi.</t>
  </si>
  <si>
    <t>Transportni, manipulativni in ostali splošni stroški.</t>
  </si>
  <si>
    <t xml:space="preserve">Klima naprava zunanje izvedbe iz  elementov: </t>
  </si>
  <si>
    <r>
      <t>fleksibilni priključek, zajemna rešetka s pogonom vgrajenim v ohišje, kasetnim filtrom M5, visoko unčikovitega protitočnega rekuperatorja (</t>
    </r>
    <r>
      <rPr>
        <sz val="10"/>
        <rFont val="Symbol"/>
        <family val="1"/>
        <charset val="2"/>
      </rPr>
      <t>&gt;</t>
    </r>
    <r>
      <rPr>
        <sz val="10"/>
        <rFont val="Tahoma"/>
        <family val="2"/>
        <charset val="238"/>
      </rPr>
      <t>88%), vodni/glikolni grelnik/hladilnik (reverzibilni) z eleminatorjem vodnih kapljic in protizmrzovalno zaščito, visokoučinkovit prostotekoči EC ventilator, kasetni filter F7, fleksibilni priključek.</t>
    </r>
  </si>
  <si>
    <t>avtomatsko vodenje 'by-pass" žaluzije (rekuperacija toplote)</t>
  </si>
  <si>
    <t>alarmiranje merjenih temperaturnih parametrov, upravljanje z alarmnimi mejami</t>
  </si>
  <si>
    <t xml:space="preserve"> - kanalsko tipalo za temperaturo 10 do 40 st. C (3 kos)</t>
  </si>
  <si>
    <t xml:space="preserve"> - kanalsko tipalo za temperaturo -30 do +50 st. C (1 kos)</t>
  </si>
  <si>
    <t xml:space="preserve"> - tipalo za kvaliteto zraka v prostoru (1 kos) </t>
  </si>
  <si>
    <t xml:space="preserve"> - tlačno stikalo (5 kos)  </t>
  </si>
  <si>
    <t xml:space="preserve"> - priključitev požarnih loput (2 kos) </t>
  </si>
  <si>
    <t xml:space="preserve"> - protizmrzovalni termostat (+5 st. C) ( 1 kos)</t>
  </si>
  <si>
    <t xml:space="preserve"> - higrostat sveži zrak (1 kos)</t>
  </si>
  <si>
    <t xml:space="preserve"> - kanalski preklopni termostat (1 kos)</t>
  </si>
  <si>
    <t xml:space="preserve"> - kondenzatostat 95 % r.v. (1 kos)</t>
  </si>
  <si>
    <t xml:space="preserve"> - zvezni senzor tlaka (1 kos)</t>
  </si>
  <si>
    <t>Kabliranje med klimatsko napravo in elementi regulacije v prostoru na razdalji do 5 m.</t>
  </si>
  <si>
    <t>Zagon naprave in šolanje uporabnika.</t>
  </si>
  <si>
    <t>Toplotna izolacija dovodnih/odvodnih kanalov s parozaporno izolacijo, v skladu s študijo požarne varnosti z odzivom na ogenj razreda A1 ali A2, debeline s=19 mm, Armstrong  ST,   5000 ali podobna.</t>
  </si>
  <si>
    <t>Toplotna izolacija dovodnih kanalov z  izolacijo iz steklene volne, debeline s=4 cm, povito Al pločevino.</t>
  </si>
  <si>
    <t>Prezračevalni ventil za odvod zraka iz prostora kot npr. proizvod Lindab tip PV-1N DN150.</t>
  </si>
  <si>
    <t>Požarni prezračevalni ventil za odvod zraka iz prostora kot npr. proizvod Lindab tip PPV-3 DN100.</t>
  </si>
  <si>
    <t>Jekleni NP profili in vijačni spoji s pritrdilnimi vložki, za izdelavo in montažo nosilcev in obešal opreme iz popisa.</t>
  </si>
  <si>
    <t>Dušilnik zvoka DZ-2, kot npr. proizvod Lindab s potrebnim montažnim materialom.</t>
  </si>
  <si>
    <t>Miniziranje in pleskanje vidnih cevi, konzol in obešal z osnovno barvo ter dvakratnim premazom z vročino odpornim lakom, vključno s predhodnim čiščenjem.</t>
  </si>
  <si>
    <t>Požarna zaščita kanala pri prehodu skozi drug požarni sektor.</t>
  </si>
  <si>
    <t>Požarna loputa:</t>
  </si>
  <si>
    <t>Kompletne meritve in nastavitve vseh potrebnih parametrov in volumnov za distribucijo zraka.</t>
  </si>
  <si>
    <t>Poučevanje investitorja-uporabnika z rokovanjem z  ventilacijskimi  instalacijami in napravami (cca 2 dni).</t>
  </si>
  <si>
    <r>
      <t>fleksibilni priključek, zajemna rešetka s pogonom vgrajenim v ohišje, kasetnim filtrom M5, visoko unčikovitega protitočnega rekuperatorja (</t>
    </r>
    <r>
      <rPr>
        <sz val="10"/>
        <rFont val="Symbol"/>
        <family val="1"/>
        <charset val="2"/>
      </rPr>
      <t>&gt;</t>
    </r>
    <r>
      <rPr>
        <sz val="10"/>
        <rFont val="Tahoma"/>
        <family val="2"/>
        <charset val="238"/>
      </rPr>
      <t>88%), vodni/ glikolni grelnik/hladilnik (reverzibilni) z eleminatorjem vodnih kapljic in protizmrzovalno zaščito, visokoučinkovit prostotekoči EC ventilator, kasetni filter F7, fleksibilni priključek.</t>
    </r>
  </si>
  <si>
    <t xml:space="preserve"> - priključitev požarnih loput (1 kos) </t>
  </si>
  <si>
    <t xml:space="preserve"> - protizmrzovalni termostat (+5 st. C) (1 kos)</t>
  </si>
  <si>
    <t>Toplotna izolacija dovodnih kanalov s parozaporno izolacijo, v skladu s študijo požarne varnosti z odzivom na ogenj razreda A1 ali A2, debeline s=19 mm, Armstrong  ST,   5000 ali podobna.</t>
  </si>
  <si>
    <t>OPOMBA: V večnamenski dvorani bodo vsi vidni kanali (dovodni in odvodni) barvani v barvo, ki jo določi arhitekt.</t>
  </si>
  <si>
    <t>Prezračevalni ventil za odvod zraka iz prostora kot npr. proizvod Lindab tip PV-1N DN100.</t>
  </si>
  <si>
    <t>Nastavljiva vpihovalna šoba z ročnim nastavljanjem iz eloksirane aluminijaste pločevine s potrebnim tesnilnim in pritrdilnim materialom. Pobarvane v barvo, ki jo določi arhitekt.</t>
  </si>
  <si>
    <t>Jeklena odvodna rešetka za vgradnjo v okrogli kanal s potrebnim tesnilnim in pritrdilnim materialom. Pobarvane v barvo, ki jo določi arhitekt.</t>
  </si>
  <si>
    <t>Jeklena nadtlačna žaluzija za vgradnjo v zunanji zid za izenačevanje tlaka v prostoru s potrebnim tesnilnim in pritrdilnim materialom. Pobarvane v barvo, ki jo določi arhitekt.</t>
  </si>
  <si>
    <t>Dušilnik zvoka DZ-2, npr. proizvod Lindab s potrebnim montažnim materialom.</t>
  </si>
  <si>
    <t>Poučevanje investitorja-uporabnika z rokovanjem z  ventilacijskimi instalacijami in napravami (cca 2 dni).</t>
  </si>
  <si>
    <t>Material in oprema mora biti vedno dobavljena z vsemi veznimi in tesnilnimi elementi, varilnim materialom (loki, odcepi redukcije, prirobnice...) vse z dobavo, kompletacijo in montažo, ki so zajeti v ceni. Vijačni material mora biti najmanj kvalitete 8.8, skupaj z maticami in podložkami, ter galvaniziran. Priložen mora biti certifikat o sledljivosti materiala po SIST EN 10204 3.1.</t>
  </si>
  <si>
    <t>Tlačna stopnja vgrajenega materiala in elementov min 6 bar.</t>
  </si>
  <si>
    <t>Cevovodi za razvod sanitarne vode po stavbi izvedeni iz difuzijsko tesnih večplastnih cevi (PE-AL-PE), spajane s stisljivimi plastičnimi spojkami, z dodatkom za razrez in pritrditev. 
Dobavljene predizolirane v kolutih komplet s pritrdilnim, spojnim, tesnilnim materialom. Okroglo ekstrudirana, zaprto celična, parozaporna izolacija, na zunanji strani zaključena brezšivno folijo proti poškodbam, toplotne prevodnosti λ = 0,040 W/mK.
Spoje in odcepe se izolira z izolacijo armaflex ustrezne toplotne prevodnosti in debeline.</t>
  </si>
  <si>
    <t>Navezava novega razvoda tople in mrzle vode ter cirkulacije na obstoječe instalacije - prilagoditev obstoječemu stanju.</t>
  </si>
  <si>
    <t>Dezinfekcija cevovodov z ustreznimi sredstvi ter izdaja poročila o dezinfekciji (skupna za celoten sistem).</t>
  </si>
  <si>
    <t>odduh, barvan v barvo, ki jo določi arhitekt</t>
  </si>
  <si>
    <t>Talni odtok iz plastike, s sifonom, iztok 3°, vrsta plastike PP, priključek DN 50, s stranskim dotokom DN 40, z nasadnim kosom in okvirjem rešetke, rešetka iz nerjavnega jekla. Nazivne mere okvirja rešetke 150 x 150 mm.</t>
  </si>
  <si>
    <t>Barvanje in miniziranje vidnih kovinskih delov z ustrezno barvo.</t>
  </si>
  <si>
    <t>Razvodne cevi za odvod kondenza vključno s spojnim in pritrdilnim materialom (baker).</t>
  </si>
  <si>
    <t>S sifon potreben za priključitev odvoda kondenza na kanalizacijo.</t>
  </si>
  <si>
    <t>Enobarvni kerrock pult debeline 1,2 cm dim. 180x55 cm s sprednjo masko višine 10 cm in dvema ovalnima umivalnikoma</t>
  </si>
  <si>
    <t>Komplet straniščne školjke po izbiri arhitekta, sestoječ iz:</t>
  </si>
  <si>
    <t>viseče straniščne školjke izdelane iz bele keramike - horizontalni odtok kot npr. proizv. POZZI GINORI linija 500</t>
  </si>
  <si>
    <t>podometnega rezervoarja za izpiranje z nosilno konstrukcijo, izdelanega iz jeklene pločevine, vključno z odsesovalno in odtočno armaturno izpiralno cevjo, izdelano iz trdega polivinil klorida bele barve, kotnega ventila DN15 -DN20, vključno s tlačno plastično gibljivo cevjo z dvema holandcema R 3/8</t>
  </si>
  <si>
    <t>Komplet straniščne školjke po izbiri arhitekta, sestoječe iz:</t>
  </si>
  <si>
    <t>viseče straniščne školjke izdelane iz bele keramike - horizontalni odtok kot npr. proizv. POZZI COLIBRI linija 400</t>
  </si>
  <si>
    <t>Kompletna invalidska talna straniščna školjka po izbiri arhitekta, sestoječa iz:</t>
  </si>
  <si>
    <t xml:space="preserve">talne straniščne školjke izdelane iz bele keramike - horizontalni odtok </t>
  </si>
  <si>
    <t>nadometnega rezervoarja za izpiranje z nosilno konstrukcijo, izdelanega iz jeklene pločevine, vključno z odsesovalno in odtočno armaturno izpiralno cevjo, izdelano iz trdega polivinil klorida bele barve, kotnega ventila DN15-DN20, vključno s tlačno plastično gibljivo cevjo z dvema holandcema R 3/8</t>
  </si>
  <si>
    <t>Armatura za tuš po izbiri arhitekta oz. investitorja, sestoječa iz:</t>
  </si>
  <si>
    <t>Pisoarna školjka z zakritim sifonom iz bele sanitarne keramike, elektronskim senzorskim izplakovalcem vključno s potrebnim pritrdilnim materialom kot npr. proizv. GRIFFO POZZI GINORI</t>
  </si>
  <si>
    <t>stenska pipa z dolgim izlivom (2 kosa)</t>
  </si>
  <si>
    <t>1x hidrantna omara s opremo, s kolutom in gumijasto cevjo pod stalnim tlakom z gasilno cevjo, dimenzija omare (DxVxG=740x840x250mm), cev dolžine 30m, z ročnikom 1".</t>
  </si>
  <si>
    <t>komplet z vsem spojnim, tesnilnim in pritrdilnim materialom,</t>
  </si>
  <si>
    <t>z napisom "ZIDNI HIDRANT", za označitev lokacijo zidnega hidranta</t>
  </si>
  <si>
    <t>Gasilni aparat na prah (9 kg)</t>
  </si>
  <si>
    <t>vključno z nepovratno loputo dim. DN25 tlačne stopnje PN10, z navojnima priključkoma ter potrebnim tesnilnim in pritrdilnim materialom.</t>
  </si>
  <si>
    <t>Termostatski ventil tip MTCV model C s potrebnim montažnim materialom, kot npr. proizvod Danfos.</t>
  </si>
  <si>
    <t>Demontaža dela plinskega razvoda dim. DN32, ter ponovna montaža plinske cevi.</t>
  </si>
  <si>
    <t>Jeklena brezšivna srednje težka črna plinska cev iz materiala Č.1212po DIN 2448, skupaj z varilnimi loki, redukcijami, varilnim, tesnilnim in pritrdilnim materialom.</t>
  </si>
  <si>
    <t>Korozijska zaščita vidno položene cevi, konzol in omaric z dvema slojema osnovnega premaza na peskano in razmaščeno podlago ter dvema slojema prekrivne barve.</t>
  </si>
  <si>
    <t>Zaščitne jeklene cevi dolžine 400 mm, pri prehodu skozi zid, komplet s trajno elastičnim polnilom dim. DN40.</t>
  </si>
  <si>
    <t>Izdelava priključkov plinske cevi na obstoječe naprave v objektu.</t>
  </si>
  <si>
    <t>Upoštevati zapiranje plinske instalacije, izpihovanje razvoda, ter ponovno polnjenje sistema.</t>
  </si>
  <si>
    <t>Prestavitev obstoječega dovodnega kanala za zajem svežega zraka vključno z zaščitno rešetko (za malo telovadnico).</t>
  </si>
  <si>
    <t>Prestavitev obstoječega dimnika in dovoda svežega zgorevalnega zraka s fasade na streho objekta, vključno s potrebno predelavo elementov in s strešno zaščito - obrobo.</t>
  </si>
  <si>
    <t xml:space="preserve">Merilnik toplotne/hladilne energije komplet s tipali, računsko enoto, M-BUS kartico, protiprirobnicami, dobava in vgradnja za vodoravno ali navpično montažo z ultrazvočnim merilnikom pretoka, priklop na DDC regulacijo. </t>
  </si>
  <si>
    <t>Pripravljalna in zaključna dela za vse opisane storitve. Vključno tlačni preizkus.</t>
  </si>
  <si>
    <t>IZVEDBA MERITEV - SPREMLJANJE PORABE</t>
  </si>
  <si>
    <t>5.5.3.</t>
  </si>
  <si>
    <t>5.5.2.</t>
  </si>
  <si>
    <t>5.5.1.</t>
  </si>
  <si>
    <t>Pri pripravi ponudbe je potrebno v ceno postavke zajeti:</t>
  </si>
  <si>
    <t xml:space="preserve"> - dobavo materiala, ustrezno zaščitenega proti poškodbam, z vsemi transportnimi in manipulativnimi stroški, stroški zavarovanj, skladiščenja med transportom ali pred montažo</t>
  </si>
  <si>
    <t xml:space="preserve"> - montažo materiala, ustrezno usposobljene osebe, naprave montira za to pooblaščena oseba, oprema mora biti montirana v skladu z navodili proizvajalca, pri montaži se upošteva tudi drobni montažni material, tesnila, ter potrebna pripravljalna in zaključna dela,</t>
  </si>
  <si>
    <t xml:space="preserve"> - zaščito vgrajenih materialov na objektu (položenih razvodov…) proti poškodbam nastalim zaradi izvajanja gradbenih  oz. ostalih del po vgradnji materiala,</t>
  </si>
  <si>
    <t xml:space="preserve"> - dobavo in dostavo izjav o skladnostih, certifikate, poročil o preizkus za materiale in opremo predvidene za vgradnjo,</t>
  </si>
  <si>
    <t xml:space="preserve"> - izpiranje in čiščenje vseh cevnih instalacij,</t>
  </si>
  <si>
    <t xml:space="preserve"> - tlačne, tesnostne, trdnostne in ostale potrebne preizkuse sistemov s potrebnimi zapisniki o izvedbah preizkusov, v kolikor je potrebno za določene instalacije pridobiti ustrezno dokumetacijo drugega podjetja (plinovod), je potrebno upoštevati tudi nadzor s strani tega podjetja, kot tudi naročilo preizkusov, ter pridobitve ustrezne dokumentacije, </t>
  </si>
  <si>
    <t xml:space="preserve"> - ureguliranje vseh cevnih razvodov z nastavitvijo regulacijskih elementov na posameznem končnem element in v sistemu, izvedbo meritev pretokov, ter pridobitve zapisnika o uravnovešenju cevnih sistemov,</t>
  </si>
  <si>
    <t xml:space="preserve"> - zagon in kontrola posameznega sistema v celoti, ter izdelava zapisnika o funkcionalnosti sistema,</t>
  </si>
  <si>
    <t xml:space="preserve"> - vrisi spremeb med gradnjo in predaja podatkov izdelovalcu PID,</t>
  </si>
  <si>
    <t xml:space="preserve"> - izdelava ustreznih funkcionalnih shem posameznih sistemov, vključno z navodili za uporabo, ter namestitev le-the v strojnici, toplotni postaji…,</t>
  </si>
  <si>
    <t xml:space="preserve"> - izdelava dokazila o zanesljivosti objekta skladno z veljavnim pravilnikom,</t>
  </si>
  <si>
    <t xml:space="preserve"> - priprava podrobnih navodil za obratovanje in vzdrževanje elementov in sistemov v objektu ter uvajanja upravljalca sistema, poučevanje, ter pomoč v začetku obratovanja.</t>
  </si>
  <si>
    <t>Pri vseh postavkah, kjer je naveden proizvajalec elementa, je možnost izbire enakovrednega z upoštevanjem podanih karakteristik elementa!</t>
  </si>
  <si>
    <t>Pri izvedbi je nujno sodelovanje izvajalcev strojnih in elektro instalacij ter izvajalcev gradbenih in obrtniških del.</t>
  </si>
  <si>
    <t xml:space="preserve">Predmet izvedbe je tudi izdelava enopolnih in vezalnih shem klima naprav, sistema za pripravo ogrevne in hladilne vode, termične dezinfekcije. Za navedeno je potrebno pridobiti pozitivno mnenje pooblaščenega predstavnika investitorja. </t>
  </si>
  <si>
    <t xml:space="preserve">Predmet izvedbe je tudi izvedba vseh kabelskih povezav v strojnicah in med stojnicami! Kabelske povezave izven strojnic izvede izvajalec električnih inštalacij po podatkih iz enopolnih in vezalnih shem, ki jih pripravi dobavitelj strojne opreme. Dovodi električne energije do električnih razdelilnikov so predmet izvajalca elektro instalacij. </t>
  </si>
  <si>
    <t>Opomba: Tip sanitarne opreme po izboru oz. potrditvi projektanta.</t>
  </si>
  <si>
    <t>SANITARNA OPREMA</t>
  </si>
  <si>
    <t>Pripravljalna, zaključna dela, zarisovanje, poizkusni pogon.</t>
  </si>
  <si>
    <t>kot npr. proizv. Lindab tip VŠ-4 vel. DN125</t>
  </si>
  <si>
    <t>Zakoličba zunanje ureditve robnikov, asfalta, zida, komplet s postavitvijo in zaščito profilov.</t>
  </si>
  <si>
    <t>Zakoličba kanalizacije, komplet s postavitvijo in zaščito profilov.</t>
  </si>
  <si>
    <t>Rezanje obstoječega asfalta.</t>
  </si>
  <si>
    <t>Odstranitev obstoječega asfalta, komplet z nakladanjem na prevozno sredstvo in odvoz na certificirano deponijo za oddajo gradbenih odpadkov vključno s plačilom takse.</t>
  </si>
  <si>
    <t>Odstranitev obstoječih betonskih robnikov, komplet z nakladanjem na prevozno sredstvo in odvoz na certificirano deponijo za oddajo gradbenih odpadkov vključno s plačilom takse.</t>
  </si>
  <si>
    <t>Rušenje armiranobetonskih in betonskih konstrukcij - betonske stopnice, komplet z nakladanjem na prevozno sredstvo in odvoz na certificirano deponijo za oddajo gradbenih odpadkov vključno s plačilom takse.</t>
  </si>
  <si>
    <t>Odstranitev obstoječe linijske kanalete z LTŽ rešetko, komplet z nakladanjem na prevozno sredstvo in odvoz na certificirano deponijo za oddajo gradbenih odpadkov vključno s plačilom takse.</t>
  </si>
  <si>
    <t>Odstranitev obstoječega jaška peskolova z LTŽ rešetko, komplet z nakladanjem na prevozno sredstvo in odvoz na certificirano deponijo za oddajo gradbenih odpadkov vključno s plačilom takse.</t>
  </si>
  <si>
    <t>Strojni široki izkop v terenu III. in IV. ktg z nakladanjem na prevozno sredstvo.</t>
  </si>
  <si>
    <t>Strojni izkop za pasovne temelje zida v III. in IV. ktg. z nakladanjem na prevozno sredstvo.</t>
  </si>
  <si>
    <t>Strojni izkop za kanalizacijo v terenu III. in IV. ktg. z nakladanjem na prevozno sredstvo</t>
  </si>
  <si>
    <t>Planiranje in utrjevanje dna izkopa pod pasovnimi temelji.</t>
  </si>
  <si>
    <t>Zasip za zidom z izkopnim materialom, vgrajevanje po plasteh z utrjevanjem.</t>
  </si>
  <si>
    <t xml:space="preserve">Nabava, dobava in vgradnja tamponskega materiala v zasip pasovnih temeljev zida, drobljenec Dmax=32mm, s komprimiranjem v slojih po 10 cm in planiranjem zaključnega sloja s točnostjo +- 2 cm, do zbitosti ME &gt;35MN/m2 oz. modula Evd&gt;40MN/m2. </t>
  </si>
  <si>
    <t xml:space="preserve">Nabava, dobava in vgradnja tamponskega materiala v zasip za zidom, drobljenec Dmax=32mm, s komprimiranjem v slojih po 10 cm in planiranjem zaključnega sloja s točnostjo +- 2 cm, do zbitosti ME &gt;35MN/m2 oz. modula Evd&gt;40MN/m2. </t>
  </si>
  <si>
    <t xml:space="preserve">Nabava, dobava in vgradnja tamponskega materiala v zasip kanalizacije, drobljenec Dmax = 32  mm, s komprimiranjem v slojih po 10 cm in planiranjem zaključnega sloja s točnostjo +- 2 cm, do zbitosti ME &gt;35MN/m2 oz. modula Evd&gt;40MN/m2. </t>
  </si>
  <si>
    <t>Nabava, dobava in vgradnja humusa za ureditev površin ob zidu, v deb. 15 cm, z dobavo humusa, razgrinjanjem in zasaditvijo s travno mešanico.</t>
  </si>
  <si>
    <t>Nakladanje na transportno sredstvo in odvoz viška materiala od izkopov v stalno deponijo po izbiri izvajalca ter plačilo taks (faktor razstresljivosti je zajet v ceni).</t>
  </si>
  <si>
    <t>Izdelava podstavka za toplotno črpalko, dim. 3,20 x 1,60 m, deb. 40 cm, komplet opaž, armatura, beton in vgradnja sider za toplotno črpalko.</t>
  </si>
  <si>
    <t>Strojna izdelava in ročna montaža in vezanje srednje zahtevne armature iz betonskega rebrastega jekla S500B do fi 12 mm, s prenosi do mesta vgraditve in vsemi pomožnimi deli. Vključno z potrebnim vrtanjem pri sidranju v obstoječo betonsko konstrukcijo.</t>
  </si>
  <si>
    <t>Strojna izdelava in ročna montaža in vezanje srednje zahtevne armature iz betonskega rebrastega jekla S500B nad fi 12 mm, s prenosi do mesta vgraditve in vsemi pomožnimi deli.</t>
  </si>
  <si>
    <t>Nabava, dobava, rezanje, polaganje in vezanje armature iz armaturnih mrež MA500/560, s prenosi do mesta vgraditve in pomožnimi deli.</t>
  </si>
  <si>
    <t>Nabava, dobava in polaganje kanalizacijskih cevi meteorne kanalizacije, komplet z obbetoniranjem. Cev komplet iz trdega PVC SN8, ustrezne s standardom EN1610, vključno s spojnimi elementi ter priključitvijo na jaške.</t>
  </si>
  <si>
    <t>Nabava, dobava in izdelava betonskih jaškov meteorne kanalizacije fi 50 cm - peskolovi, globine do 1,50 m, komplet z LTŽ rešetko ter z izdelavo mulde in obdelavo priključkov.</t>
  </si>
  <si>
    <t>Nabava, dobava in izdelava betonskih jaškov meteorne kanalizacije fi 60 cm, globine 1,50-2,00 m, komplet z LTŽ pokrovom 250 kN ter z izdelavo mulde in obdelavo priključkov.</t>
  </si>
  <si>
    <t>Nabava, dobava in izdelava betonskih jaškov meteorne kanalizacije fi 80 cm, globine 1,50-2,00 m, komplet z LTŽ pokrovom 250 kN ter z izdelavo mulde in obdelavo priključkov.</t>
  </si>
  <si>
    <t>Nabava, dobava in vgradnja linijske kanalete meteorne kanalizacije V-150, globine 18-23 cm, z LTŽ rešetko, komplet z izdelavo betonske posteljice in obbetoniranjem ter z obdelavo priključkov.</t>
  </si>
  <si>
    <t>Nabava, dobava in vgradnja linijske kanalete meteorne kanalizacije V-150, globine 20 cm, z LTŽ rešetko, komplet z izdelavo betonske posteljice in obbetoniranjem ter z obdelavo priključkov.</t>
  </si>
  <si>
    <t>Zamenjava obstoječih betonskih pokrovov jaškov z novimi LTŽ  pokrovi 60/60 cm, 250 kN, komplet odstranitev pokrova dobava in vgradnja novega pokorva, ter obdelava sten jaška.</t>
  </si>
  <si>
    <t>Dvig obstoječih LTŽ pokrovov jaškov 60/60 cm,  na novo višino, komplet odstranitev pokrova, ponovna montaža, ter obdelava sten jaška.</t>
  </si>
  <si>
    <t>Zamenjava obstoječih betonskih pokrovov jaškov z novimi betonskimi pokrovi 60/60 cm, 400 kN, komplet odstranitev pokrova dobava in vgradnja novega, ter obdelava sten jaška.</t>
  </si>
  <si>
    <t>Dvig obstoječih LTŽ rešetk jaškov na novo višino, komplet odstranitev rešetke, ponovna montaža, ter obdelava sten jaška.</t>
  </si>
  <si>
    <t>Dobava in vgradnja betonskih robnikov 15/25 cm, na betonsko posteljico in polno obbetoniranje.</t>
  </si>
  <si>
    <t>Prestavitev obstoječe ograje, višine do 3 m, iz Alu stebričkov in pletene Alu mreže ter dvokrilnih vrat, vključno z vsemi potrebnimi gradbenimi deli za izdelavo betonskih temeljev stebričkov ograje.</t>
  </si>
  <si>
    <t>Izdelava in montaža varovalne ograje na betonskem zidu, po detajlu iz projektne dokumentacije.</t>
  </si>
  <si>
    <t>Dobava in vgrajevanje prodca 8/16, v sloju deb. 10 cm.</t>
  </si>
  <si>
    <t>Izdelava talne označbe rumene barve, oznaka 5340 - intervencijska površina.</t>
  </si>
  <si>
    <t>Izdelava talne označbe rumene barve, oznaka 5352 - parkirno mesto rezervirano za vozila invalidov.</t>
  </si>
  <si>
    <t>Izdelava obrabnozaporne plasti bituminizirane zmesi AC 8 surf B 70/100 A4 v debelini 3 cm.</t>
  </si>
  <si>
    <t>Izdelava nosilne plasti bituminizirane zmesi AC 16 base A4 B 70/100 v debelini 4 cm.</t>
  </si>
  <si>
    <t>Ureditev gradbiščnega priključka vode, kompletno z kanaliziranjem vode oz. zbiranjem odplak.</t>
  </si>
  <si>
    <t>Zaščita zunanjih površin s polietilensko folijo in opažnimi  elementi, za potrebe zunanjih deponij in odstranitev le te po končanih delih. Izdelava prostorov za deponijo ločenih gradbenih odpadkov. Vključno z zaščito izpostavljenih zunanjih zelenih površin.</t>
  </si>
  <si>
    <t>Izdelava protiprašnih zapor iz MK plošč za preprečitev udora prahu do ostalih prostorov v katerih ni predviden gradbeni poseg, vključno z demontažo po končani gradnji z iznosom zaščit iz objekta (vertikalni in horizontalni prenosi), nalaganje na prevozno sredstvo, odvoz v stalno deponijo in plačilo takse na deponiji.</t>
  </si>
  <si>
    <t>Zakoličba objekta, z izdelavo zapisnika zakoličbe.</t>
  </si>
  <si>
    <t>Izdelava varnostnega načrta z elaboratom organizacije gradbišča. Vključno s predhodno  uskladitvijo vseh del z uporabikom glede režima obratovanja celotnega objekta, ki bo med gradnjo v uporabi.</t>
  </si>
  <si>
    <t xml:space="preserve">Nabava, dobava in vgradnja tamponskega materiala v tamponsko blazino pod talno ploščo dvigalnega jaška v deb. 30 cm, drobljenec Dmax = 32  mm, s komprimiranjem v slojih po 10 cm in planiranjem zaključnega sloja s točnostjo +- 2 cm v sloju 60 cm do zbitosti ME &gt;35MN/m2 oz. modula Evd&gt;40MN/m2. </t>
  </si>
  <si>
    <t xml:space="preserve">Nabava, dobava in vgradnja tamponskega materiala v tamponsko blazino pod točkovne temelje ojačitve talne plošče v deb. 25 cm, drobljenec Dmax = 32 mm, s komprimiranjem v slojih po 10 cm in planiranjem zaključnega sloja s točnostjo +- 2 cm v sloju 60 cm do zbitosti ME &gt;35MN/m2 oz. modula Evd&gt;40MN/m2. </t>
  </si>
  <si>
    <t xml:space="preserve">Nabava, dobava in vgradnja tamponskega materiala v tamponsko blazino pod AB slope temeljne plošče ob obstoječih temeljih dvorane v deb. 25 cm, drobljenec Dmax = 32 mm, s komprimiranjem v slojih po 10 cm in planiranjem zaključnega sloja s točnostjo +- 2 cm v sloju 60 cm do zbitosti ME &gt;35MN/m2 oz. modula Evd&gt;40MN/m2. </t>
  </si>
  <si>
    <t xml:space="preserve">Nabava, dobava in vgradnja tamponskega materiala v tamponsko blazino pod talno ploščo v deb. 30 cm, drobljenec Dmax = 32 mm, s komprimiranjem v slojih po 10 cm in planiranjem zaključnega sloja s točnostjo +- 2 cm, do zbitosti ME &gt;35MN/m2 oz. modula Evd&gt;40MN/m2. </t>
  </si>
  <si>
    <t>Strojni izkop za dvigalni jašek v terenu III. in IV.ktg. z nakladanjem na prevozno sredstvo.</t>
  </si>
  <si>
    <t>Strojni izkop za AB slope temeljne plošče ob obstoječih temeljih dvorane v terenu III. in IV.ktg. z nakladanjem na prevozno sredstvo.</t>
  </si>
  <si>
    <t>Strojni izkop za temelje objekta in ojačitev temeljne plošče v terenu III. in IV.ktg. z nakladanjem na prevozno sredstvo.</t>
  </si>
  <si>
    <t>Strojni izkop slabo nosilne zemljine z nakladanjem na prevozno sredstvo.</t>
  </si>
  <si>
    <t>Izvedba zakoličbe gradbene jame in osi.</t>
  </si>
  <si>
    <t>SKUPAJ BETONSKA DELA</t>
  </si>
  <si>
    <r>
      <t xml:space="preserve">Nabava, dobava in vgradnja črpnega betona C25/30 XC2, Dmax. 16, S4. Vgrajevanje v konstrukcije preseka nad 0,20 do 0,30m3/m2; Dmax 16mm, </t>
    </r>
    <r>
      <rPr>
        <u/>
        <sz val="10"/>
        <color rgb="FF333333"/>
        <rFont val="Arial Narrow"/>
        <family val="2"/>
        <charset val="238"/>
      </rPr>
      <t>v AB slope.</t>
    </r>
  </si>
  <si>
    <r>
      <t xml:space="preserve">Nabava, dobava in vgradnja črpnega betona C25/30 XC2, Dmax. 16, S4. Vgrajevanje v konstrukcije preseka nad 0,20 do 0,30m3/m2;m'; Dmax 16mm, </t>
    </r>
    <r>
      <rPr>
        <u/>
        <sz val="10"/>
        <color rgb="FF333333"/>
        <rFont val="Arial Narrow"/>
        <family val="2"/>
        <charset val="238"/>
      </rPr>
      <t>v AB nosilec.</t>
    </r>
  </si>
  <si>
    <r>
      <t xml:space="preserve">Nabava, dobava in vgradnja črpnega betona C30/37 XC2, Dmax. 16, S4. Vgrajevanje v konstrukcije preseka nad 0,12 do 0,20m3/m2; Dmax 16mm, </t>
    </r>
    <r>
      <rPr>
        <u/>
        <sz val="10"/>
        <color rgb="FF333333"/>
        <rFont val="Arial Narrow"/>
        <family val="2"/>
        <charset val="238"/>
      </rPr>
      <t>v AB stropne ravne plošče deb. 15 cm.</t>
    </r>
  </si>
  <si>
    <r>
      <t xml:space="preserve">Nabava, dobava in vgradnja črpnega betona C30/37 XC2, Dmax. 16, S4. Vgrajevanje v konstrukcije preseka nad 0,12 do 0,20m3/m2; Dmax 16mm, </t>
    </r>
    <r>
      <rPr>
        <u/>
        <sz val="10"/>
        <color rgb="FF333333"/>
        <rFont val="Arial Narrow"/>
        <family val="2"/>
        <charset val="238"/>
      </rPr>
      <t>v AB stropne ravne plošče deb. 18 cm.</t>
    </r>
  </si>
  <si>
    <r>
      <t xml:space="preserve">Nabava, dobava in vgradnja črpnega betona C30/37 XC2, Dmax. 16, S4. Vgrajevanje v konstrukcije preseka nad 0,12 do 0,20m3/m2; Dmax 16mm, </t>
    </r>
    <r>
      <rPr>
        <u/>
        <sz val="10"/>
        <color rgb="FF333333"/>
        <rFont val="Arial Narrow"/>
        <family val="2"/>
        <charset val="238"/>
      </rPr>
      <t>v AB stropne stopničaste plošče (tribuna) deb. 18 cm.</t>
    </r>
  </si>
  <si>
    <r>
      <t xml:space="preserve">Nabava, dobava in vgradnja črpnega betona C30/37 XC2, Dmax. 16, S4. Vgrajevanje v konstrukcije preseka nad 0,12 do 0,20m3/m2; Dmax 16mm, </t>
    </r>
    <r>
      <rPr>
        <u/>
        <sz val="10"/>
        <color rgb="FF333333"/>
        <rFont val="Arial Narrow"/>
        <family val="2"/>
        <charset val="238"/>
      </rPr>
      <t>v AB stropne ravne plošče deb. 22 cm.</t>
    </r>
  </si>
  <si>
    <r>
      <t xml:space="preserve">Nabava, dobava in vgradnja črpnega betona C30/37 XC2, Dmax. 16, S4. Vgrajevanje v konstrukcije preseka nad 0,12 do 0,20m3/m2; Dmax 16mm, </t>
    </r>
    <r>
      <rPr>
        <u/>
        <sz val="10"/>
        <color rgb="FF333333"/>
        <rFont val="Arial Narrow"/>
        <family val="2"/>
        <charset val="238"/>
      </rPr>
      <t>v AB stropne ravne plošče - konzola deb. 22 cm.</t>
    </r>
  </si>
  <si>
    <r>
      <t xml:space="preserve">Nabava, dobava in vgradnja C25/30 XC2, Dmax. 16, S4. Vgrajevanje v konstrukcije preseka nad 0,04 do 0,80m3/m2;m'; Dmax 16mm, </t>
    </r>
    <r>
      <rPr>
        <u/>
        <sz val="10"/>
        <color rgb="FF333333"/>
        <rFont val="Arial Narrow"/>
        <family val="2"/>
        <charset val="238"/>
      </rPr>
      <t>v AB horizontalne in vertikalne zidne vezi v opečnih zidovih.</t>
    </r>
  </si>
  <si>
    <r>
      <t xml:space="preserve">Nabava, dobava in vgradnja črpnega betona C25/30 XC2, Dmax. 16, S4. Vgrajevanje v konstrukcije preseka nad 0,08 do 0,20m3/m2;m'; Dmax 16mm, </t>
    </r>
    <r>
      <rPr>
        <u/>
        <sz val="10"/>
        <color rgb="FF333333"/>
        <rFont val="Arial Narrow"/>
        <family val="2"/>
        <charset val="238"/>
      </rPr>
      <t>v AB troramne stopnice in podeste.</t>
    </r>
  </si>
  <si>
    <r>
      <t xml:space="preserve">Nabava, dobava in vgradnja črpnega betona C25/30 XC2, Dmax. 16, S4. Vgrajevanje v konstrukcije preseka nad 0,08 do 0,20m3/m2;m'; Dmax 16mm, </t>
    </r>
    <r>
      <rPr>
        <u/>
        <sz val="10"/>
        <color rgb="FF333333"/>
        <rFont val="Arial Narrow"/>
        <family val="2"/>
        <charset val="238"/>
      </rPr>
      <t>v AB enoramne stopnice in podeste.</t>
    </r>
  </si>
  <si>
    <r>
      <t xml:space="preserve">Nabava, dobava in vgradnja betona C8/10. Vgrajevanje v konstrukcije preseka od 0,08 do 0,12m3/m2;m'; Dmax 16mm, </t>
    </r>
    <r>
      <rPr>
        <u/>
        <sz val="10"/>
        <color rgb="FF333333"/>
        <rFont val="Arial Narrow"/>
        <family val="2"/>
        <charset val="238"/>
      </rPr>
      <t>podložni beton pod talno ploščo</t>
    </r>
    <r>
      <rPr>
        <sz val="10"/>
        <rFont val="Arial Narrow"/>
        <family val="2"/>
        <charset val="238"/>
      </rPr>
      <t>.</t>
    </r>
  </si>
  <si>
    <r>
      <t xml:space="preserve">Nabava, dobava in vgradnja betona C8/10. Vgrajevanje v konstrukcije preseka od 0,08 do 0,12m3/m2;m'; Dmax 16mm, </t>
    </r>
    <r>
      <rPr>
        <u/>
        <sz val="10"/>
        <color rgb="FF333333"/>
        <rFont val="Arial Narrow"/>
        <family val="2"/>
        <charset val="238"/>
      </rPr>
      <t>podložni beton pod točkovnimi temelji ojačitve temeljne plošče</t>
    </r>
    <r>
      <rPr>
        <sz val="10"/>
        <rFont val="Arial Narrow"/>
        <family val="2"/>
        <charset val="238"/>
      </rPr>
      <t>.</t>
    </r>
  </si>
  <si>
    <r>
      <t xml:space="preserve">Nabava, dobava in vgradnja betona C8/10. Vgrajevanje v konstrukcije preseka od 0,08 do 0,12m3/m2;m'; Dmax 16mm, </t>
    </r>
    <r>
      <rPr>
        <u/>
        <sz val="10"/>
        <color rgb="FF333333"/>
        <rFont val="Arial Narrow"/>
        <family val="2"/>
        <charset val="238"/>
      </rPr>
      <t>podložni beton pod AB slopi temeljne plošče v območju obstoječih temeljev.</t>
    </r>
  </si>
  <si>
    <r>
      <t xml:space="preserve">Nabava, dobava in vgradnja betona C8/10. Vgrajevanje v konstrukcije preseka od 0,08 do 0,12m3/m2;m'; Dmax 16mm, </t>
    </r>
    <r>
      <rPr>
        <u/>
        <sz val="10"/>
        <color rgb="FF333333"/>
        <rFont val="Arial Narrow"/>
        <family val="2"/>
        <charset val="238"/>
      </rPr>
      <t>podložni beton pod talno ploščo dvigalnega jaška</t>
    </r>
    <r>
      <rPr>
        <sz val="10"/>
        <rFont val="Arial Narrow"/>
        <family val="2"/>
        <charset val="238"/>
      </rPr>
      <t>.</t>
    </r>
  </si>
  <si>
    <r>
      <t xml:space="preserve">Nabava, dobava in vgradnja črpnega betona C25/30 XC2, Dmax. 22, S4, PV-II. Vgrajevanje v konstrukcije preseka nad 0,30m3/m2;m'; Dmax 16mm, </t>
    </r>
    <r>
      <rPr>
        <u/>
        <sz val="10"/>
        <color rgb="FF333333"/>
        <rFont val="Arial Narrow"/>
        <family val="2"/>
        <charset val="238"/>
      </rPr>
      <t>v AB točkovne temelje ojačitve talne plošče</t>
    </r>
    <r>
      <rPr>
        <sz val="10"/>
        <rFont val="Arial Narrow"/>
        <family val="2"/>
        <charset val="238"/>
      </rPr>
      <t>.</t>
    </r>
  </si>
  <si>
    <r>
      <t xml:space="preserve">Nabava, dobava in vgradnja črpnega betona C25/30 XC2, Dmax. 22, S4, PV-II. Vgrajevanje v konstrukcije preseka nad 0,30m3/m2;m'; Dmax 16mm, </t>
    </r>
    <r>
      <rPr>
        <u/>
        <sz val="10"/>
        <color rgb="FF333333"/>
        <rFont val="Arial Narrow"/>
        <family val="2"/>
        <charset val="238"/>
      </rPr>
      <t>v AB slope temeljne plošče ob obstoječih temeljih dvorane.</t>
    </r>
  </si>
  <si>
    <r>
      <t xml:space="preserve">Nabava, dobava in vgradnja črpnega betona C25/30 XC2, Dmax. 22, S4, PV-II. Vgrajevanje v konstrukcije preseka nad 0,30m3/m2;m'; Dmax 16mm, </t>
    </r>
    <r>
      <rPr>
        <u/>
        <sz val="10"/>
        <color rgb="FF333333"/>
        <rFont val="Arial Narrow"/>
        <family val="2"/>
        <charset val="238"/>
      </rPr>
      <t>talna ploščA deb. 25 cm</t>
    </r>
    <r>
      <rPr>
        <sz val="10"/>
        <rFont val="Arial Narrow"/>
        <family val="2"/>
        <charset val="238"/>
      </rPr>
      <t>.</t>
    </r>
  </si>
  <si>
    <r>
      <t xml:space="preserve">Nabava, dobava in vgradnja črpnega betona C25/30 XC2, Dmax. 22, S4, PV-II. Vgrajevanje v konstrukcije preseka nad 0,30m3/m2;m'; Dmax 16mm, </t>
    </r>
    <r>
      <rPr>
        <u/>
        <sz val="10"/>
        <color rgb="FF333333"/>
        <rFont val="Arial Narrow"/>
        <family val="2"/>
        <charset val="238"/>
      </rPr>
      <t>talna plošča dvigalnega jaška deb. 25 cm.</t>
    </r>
  </si>
  <si>
    <r>
      <t xml:space="preserve">Nabava, dobava in vgradnja črpnega betona C30/37. Vgrajevanje v konstrukcije preseka 0,12 - 0,20m3/m2; Dmax 16mm, </t>
    </r>
    <r>
      <rPr>
        <u/>
        <sz val="10"/>
        <color rgb="FF333333"/>
        <rFont val="Arial Narrow"/>
        <family val="2"/>
        <charset val="238"/>
      </rPr>
      <t>v AB stene, deb. 20 cm</t>
    </r>
    <r>
      <rPr>
        <sz val="10"/>
        <rFont val="Arial Narrow"/>
        <family val="2"/>
        <charset val="238"/>
      </rPr>
      <t>.</t>
    </r>
  </si>
  <si>
    <r>
      <t xml:space="preserve">Nabava, dobava in vgradnja črpnega betona C30/37 XC2, Dmax. 16, S4. Vgrajevanje v konstrukcije preseka 0,12 - 0,20m3/m2; Dmax 16mm, </t>
    </r>
    <r>
      <rPr>
        <u/>
        <sz val="10"/>
        <color rgb="FF333333"/>
        <rFont val="Arial Narrow"/>
        <family val="2"/>
        <charset val="238"/>
      </rPr>
      <t>v AB stene deb. 25 cm</t>
    </r>
    <r>
      <rPr>
        <sz val="10"/>
        <rFont val="Arial Narrow"/>
        <family val="2"/>
        <charset val="238"/>
      </rPr>
      <t>.</t>
    </r>
  </si>
  <si>
    <r>
      <t xml:space="preserve">Nabava, dobava in vgradnja betona C 8/10. Vgrajevanje v konstrukcije preseka od 0,08 do 0,12m3/m2;m'; Dmax 16mm, </t>
    </r>
    <r>
      <rPr>
        <u/>
        <sz val="10"/>
        <color rgb="FF333333"/>
        <rFont val="Arial Narrow"/>
        <family val="2"/>
        <charset val="238"/>
      </rPr>
      <t>podložni beton pod temelji zida.</t>
    </r>
  </si>
  <si>
    <r>
      <t xml:space="preserve">Nabava, dobava in vgradnja črpnega betona C 25/30 XC2, Dmax. 16, PVI. Vgrajevanje v konstrukcije preseka nad 0,30m3/m2;m'; Dmax 16mm, </t>
    </r>
    <r>
      <rPr>
        <u/>
        <sz val="10"/>
        <color rgb="FF333333"/>
        <rFont val="Arial Narrow"/>
        <family val="2"/>
        <charset val="238"/>
      </rPr>
      <t>v AB temelje zida.</t>
    </r>
  </si>
  <si>
    <r>
      <t xml:space="preserve">Nabava, dobava in vgradnja črpnega betona C 25/30 XC2, Dmax. 16, PVI. Vgrajevanje v konstrukcije preseka 0,12 - 0,20m3/m2; Dmax 16mm, </t>
    </r>
    <r>
      <rPr>
        <u/>
        <sz val="10"/>
        <color rgb="FF333333"/>
        <rFont val="Arial Narrow"/>
        <family val="2"/>
        <charset val="238"/>
      </rPr>
      <t>v AB stene, deb. 20 cm.</t>
    </r>
  </si>
  <si>
    <r>
      <t xml:space="preserve">Nabava, dobava in izdelava </t>
    </r>
    <r>
      <rPr>
        <u/>
        <sz val="10"/>
        <rFont val="Arial Narrow"/>
        <family val="2"/>
        <charset val="238"/>
      </rPr>
      <t>opaža pasovnih temeljev</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</si>
  <si>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20 cm, višina podpiranja do 1,90 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</si>
  <si>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 xml:space="preserve">opaža čela ravnih sten deb. 20 cm, </t>
    </r>
    <r>
      <rPr>
        <sz val="10"/>
        <rFont val="Arial Narrow"/>
        <family val="2"/>
        <charset val="238"/>
      </rPr>
      <t>opažanje, razopažanje in čiščenje, komplet z vsemi pomožnimi deli in veznim materialom.</t>
    </r>
  </si>
  <si>
    <t>Strojna izdelava in ročna montaža in vezanje srednje zahtevne armature iz betonskega rebrastega jekla S500B nad fi 12 mm, s prenosi do mesta vgraditve in vsemi pomožnimi deli. Vključno z potrebnim vrtanjem pri sidranju v obstoječo betonsko konstrukcijo.</t>
  </si>
  <si>
    <r>
      <t xml:space="preserve">Nabava, dobava in izdelava </t>
    </r>
    <r>
      <rPr>
        <u/>
        <sz val="10"/>
        <rFont val="Arial Narrow"/>
        <family val="2"/>
        <charset val="238"/>
      </rPr>
      <t>opaža točkovnih temeljev ojačitve talne plošče</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</si>
  <si>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AB slopov temeljne plošče ob obstoječih temeljih</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</si>
  <si>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roba talne plošče deb. 25 cm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</si>
  <si>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15 cm, višina podpiranja do 4,2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</si>
  <si>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20 cm, višina podpiranja do 3,5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</si>
  <si>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20 cm, višina podpiranja do 9,50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</si>
  <si>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25 cm, višina podpiranja do 3,5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</si>
  <si>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25 cm, višina podpiranja do 4,50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</si>
  <si>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25 cm, višina podpiranja do 7,50 m</t>
    </r>
    <r>
      <rPr>
        <sz val="10"/>
        <rFont val="Arial Narrow"/>
        <family val="2"/>
        <charset val="238"/>
      </rPr>
      <t>, opažanje, razopažanje in čiščenje, komplet z vsemi pomožnimi deli in veznim materialom.</t>
    </r>
  </si>
  <si>
    <r>
      <t xml:space="preserve">Nabava, dobava in izdelava dvostranskega </t>
    </r>
    <r>
      <rPr>
        <u/>
        <sz val="10"/>
        <rFont val="Arial Narrow"/>
        <family val="2"/>
        <charset val="238"/>
      </rPr>
      <t>opaža ravnih sten deb. 25 cm, višina podpiranja do 10,5 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</si>
  <si>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enostranskega opaža ravnih sten deb. 25 cm, višina podpiranja do 3,5 m, opažanje, razopažanje in čiščenje, komplet z vsemi pomožnimi deli in veznim materialom.</t>
    </r>
  </si>
  <si>
    <r>
      <t xml:space="preserve">Nabava, dobava in izdelava </t>
    </r>
    <r>
      <rPr>
        <u/>
        <sz val="10"/>
        <rFont val="Arial Narrow"/>
        <family val="2"/>
        <charset val="238"/>
      </rPr>
      <t>enostranskega opaža ravnih sten deb. 25 cm, višina podpiranja do 7,5 m, opažanje, razopažanje in čiščenje, komplet z vsemi pomožnimi deli in veznim materialom.</t>
    </r>
  </si>
  <si>
    <r>
      <t xml:space="preserve">Nabava, dobava in izdelava </t>
    </r>
    <r>
      <rPr>
        <u/>
        <sz val="10"/>
        <rFont val="Arial Narrow"/>
        <family val="2"/>
        <charset val="238"/>
      </rPr>
      <t>enostranskega opaža ravnih sten deb. 25 cm, višina podpiranja do 10,5 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</si>
  <si>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 xml:space="preserve">opaža čela ravnih sten deb. 25 cm, </t>
    </r>
    <r>
      <rPr>
        <sz val="10"/>
        <rFont val="Arial Narrow"/>
        <family val="2"/>
        <charset val="238"/>
      </rPr>
      <t>opažanje, razopažanje in čiščenje, komplet z vsemi pomožnimi deli in veznim materialom.</t>
    </r>
  </si>
  <si>
    <r>
      <t xml:space="preserve">Nabava, dobava in izdelava </t>
    </r>
    <r>
      <rPr>
        <u/>
        <sz val="10"/>
        <rFont val="Arial Narrow"/>
        <family val="2"/>
        <charset val="238"/>
      </rPr>
      <t>opaža ravnih sten - opaž odprtin v steni deb. 20 cm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</si>
  <si>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ravnih sten - opaž pravokotnih odprtin v steni deb. 25 cm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</si>
  <si>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odprtin v stenah za potrebe montaže lesenih lepljenih nosilcev</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</si>
  <si>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ravnih sten - opaž okroglih odprtin, fi 80 cm v steni deb. 25 cm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</si>
  <si>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ravnih sten - opaž okroglih odprtin, fi 85 cm v steni deb. 25 cm</t>
    </r>
    <r>
      <rPr>
        <sz val="10"/>
        <rFont val="Arial Narrow"/>
        <family val="2"/>
        <charset val="238"/>
      </rPr>
      <t>, opažanje, razopažanje in čiščenje, komplet z vsemi pomožnimi deli in veznim materialom.</t>
    </r>
  </si>
  <si>
    <r>
      <t xml:space="preserve">Nabava, dobava in izdelava </t>
    </r>
    <r>
      <rPr>
        <u/>
        <sz val="10"/>
        <rFont val="Arial Narrow"/>
        <family val="2"/>
        <charset val="238"/>
      </rPr>
      <t>opaža betonskih nosilcev</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</si>
  <si>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betonskih slopov</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</si>
  <si>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betonskih plošč deb. 15 cm, višina podpiranja do 3,0 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</si>
  <si>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betonskih plošč deb. 18 cm, višina podpiranja do 3,5 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</si>
  <si>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stopničastih stropnih betonskih plošč (tribune)</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</si>
  <si>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betonskih plošč deb. 22 cm, višina podpiranja do 3,5 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</si>
  <si>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betonskih plošč deb. 22 cm - konzola, višina podpiranja do 3,7 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</si>
  <si>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čel ravnih stropnih betonskih plošč deb. 15 cm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</si>
  <si>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čel ravnih stropnih betonskih plošč deb. 18 cm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</si>
  <si>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čel stopničastih stropnih betonskih plošč deb. 18 cm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</si>
  <si>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čel ravnih stropnih betonskih plošč deb. 22 cm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</si>
  <si>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čel ravnih stropnih betonskih plošč - konzola deb. 22 cm</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</si>
  <si>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opaža horizontalnih in vertikalnih zidni vezi</t>
    </r>
    <r>
      <rPr>
        <sz val="10"/>
        <rFont val="Arial Narrow"/>
        <family val="2"/>
        <charset val="238"/>
      </rPr>
      <t>, opažanje, razopažanje in čiščenje, komplet s podpiranjem in z vsemi pomožnimi deli in veznim materialom.</t>
    </r>
  </si>
  <si>
    <r>
      <t xml:space="preserve">Nabava, dobava in izdelava </t>
    </r>
    <r>
      <rPr>
        <u/>
        <sz val="10"/>
        <rFont val="Arial Narrow"/>
        <family val="2"/>
        <charset val="238"/>
      </rPr>
      <t xml:space="preserve">opaža stopniščnih ram, podestov in čel, troramne stopnice, </t>
    </r>
    <r>
      <rPr>
        <sz val="10"/>
        <rFont val="Arial Narrow"/>
        <family val="2"/>
        <charset val="238"/>
      </rPr>
      <t>opažanje, razopažanje in čiščenje, komplet s podpiranjem in z vsemi pomožnimi deli in veznim materialom.</t>
    </r>
  </si>
  <si>
    <r>
      <t xml:space="preserve">Nabava, dobava in izdelava </t>
    </r>
    <r>
      <rPr>
        <u/>
        <sz val="10"/>
        <rFont val="Arial Narrow"/>
        <family val="2"/>
        <charset val="238"/>
      </rPr>
      <t xml:space="preserve">opaža stopniščnih ram, podestov in čel, enoramne stopnice, </t>
    </r>
    <r>
      <rPr>
        <sz val="10"/>
        <rFont val="Arial Narrow"/>
        <family val="2"/>
        <charset val="238"/>
      </rPr>
      <t>opažanje, razopažanje in čiščenje, komplet s podpiranjem in z vsemi pomožnimi deli in veznim materialom.</t>
    </r>
  </si>
  <si>
    <r>
      <t xml:space="preserve">Nabava, dobava in izdelava </t>
    </r>
    <r>
      <rPr>
        <u/>
        <sz val="10"/>
        <rFont val="Arial Narrow"/>
        <family val="2"/>
        <charset val="238"/>
      </rPr>
      <t>opaža roba talne plošče dvigalnega jaška deb. 25 cm</t>
    </r>
    <r>
      <rPr>
        <sz val="10"/>
        <rFont val="Arial Narrow"/>
        <family val="2"/>
        <charset val="238"/>
      </rPr>
      <t>, opažanje, razopažanje in čiščenje, komplet z vsemi pomožnimi deli in veznim materialom.</t>
    </r>
  </si>
  <si>
    <t>Nabava, dobava in montaža primarnih lesenih lepljenih nosilcev, kvaliteta lesa LG28h,  prereza 20 x 72 cm, dolžine 12,35 m. Primarni nosilci vgrajeni na betonsko steno, deb. 25 cm, ter ustrezno sidrani, vse komplet z vsemi spojnimi sredstvi.</t>
  </si>
  <si>
    <t>Nabava, dobava in montaža primarnih lesenih lepljenih nosilcev, kvaliteta lesa LG28h,  prereza 20 x 72 cm, dolžine 10,45 m. Primarni nosilci vgrajeni na betonsko steno, deb. 25 cm, ter ustrezno sidrani, vse komplet z vsemi spojnimi sredstvi.</t>
  </si>
  <si>
    <t>Krpanje reg in utorov po končanih instalcijskih delih:</t>
  </si>
  <si>
    <t>luknje do fi100 mm</t>
  </si>
  <si>
    <t>luknje do fi200 mm</t>
  </si>
  <si>
    <t>luknje do fi300 mm</t>
  </si>
  <si>
    <t>Zidarska vgradnja talnih sifonov, rešetke za odtoke, drugih elementov strojnih instalacij (elementi zajeti v strojnih instalacijah).</t>
  </si>
  <si>
    <t>Dobava in zasip kanalizacije s tamponom 0-32 mm  ter komprimiranje v plasteh po 30 cm.</t>
  </si>
  <si>
    <t>Nabava, dobava in vgradnja drenažnih cevi fi 160 kot npr. Stidren položenih na naklonski podložni beton, zasutih z drenažnim materialom, ki se ga obda z gradbenim filcem. Odtok dreniranih vod speljan v javno kanalizacijo, komplet s potrebnim izkopom ter vključno s spojnimi elementi priključitvijo na jaške in talno kineto.</t>
  </si>
  <si>
    <t>Nabava, dobava in polaganje kanalizacijskih cevi fekalne kanalizacije s kompletnim obbetoniranjem. Cev komplet iz trdega PVC SN8, ustrezne s standardom EN1610, vključno s spojnimi elementi ter priključitvijo na jaške:</t>
  </si>
  <si>
    <t>Nabava, dobava in vgradnja prilključkov za PVC cevi na GRP jaške fekalne kanalizacije:</t>
  </si>
  <si>
    <r>
      <t xml:space="preserve">Nabava, dobava in izdelava strehe v sestavi </t>
    </r>
    <r>
      <rPr>
        <u/>
        <sz val="10"/>
        <rFont val="Arial Narrow"/>
        <family val="2"/>
        <charset val="238"/>
      </rPr>
      <t xml:space="preserve">S1 </t>
    </r>
    <r>
      <rPr>
        <sz val="10"/>
        <rFont val="Arial Narrow"/>
        <family val="2"/>
        <charset val="238"/>
      </rPr>
      <t>po sledečem zaporedju; v ceni so zajeti tudi vertikalni zaključki izolacij in folije v višini do 98 - 176 cm, komplet z vsemi potrebnimi deli za zaključek strehe. Obračun po neto tlorisni površini - po detajlu projektanta: 
• HI EPDM SUPERSEAL ST 2,25mm, lepljen z ONE STEP dvokomponentnim lepilom in mehansko pritrjen na podlago
• toplotna izolacija npr. kanuf insulation DDP- 3x12cm
• parna zapora SCUDOVAPOR BV ALU samolepilni bitumenski trak z vložkom AL folije, v skladu s SIST EN 13970 ter SIST 1031 
• visoko profilirana trapezna pločevina – 135 mm, z vložki iz mineralne izolacije z voalom.</t>
    </r>
  </si>
  <si>
    <r>
      <t xml:space="preserve">Nabava, dobava in izdelava strehe v </t>
    </r>
    <r>
      <rPr>
        <u/>
        <sz val="10"/>
        <rFont val="Arial Narrow"/>
        <family val="2"/>
        <charset val="238"/>
      </rPr>
      <t>sestavi S2</t>
    </r>
    <r>
      <rPr>
        <sz val="10"/>
        <rFont val="Arial Narrow"/>
        <family val="2"/>
        <charset val="238"/>
      </rPr>
      <t>, komplet z vertikalnimi zaključki atik in robov do višine 50 cm in vsemi pomožnimi deli za dokončanje strehe:     
- betonske prane plošče na distačnikih, položene v prodec
- prodec 4/8 mm, v debelini 4-9 cm
- ločilni poliesterski filc 200 g/m2
- toplotna izolacija XPS (npr. Fibran xps 300-L) deb. 4 cm
- HI Polyflex light 5 mm polimer bitumenski varilni trak polno varjen na predhodni sloj, v skaldu s SIST EN 13707 tip T ter SIST 1031
- HI Spyder, samolepilni trak hladno lepljen na predhodni sloj, v skaldu s SIST EN 13707 tip T ter SIST 1031
- toplotna izolacija EPS 100 v naklonu v deb. 18-23 cm
- parna zapora Polyvap SA, samolepilni bitumenski trak z vložkom AL folije, v skaldu s SIST EN 13970 ter SIST 1031
- Dermaprimer hladni bitumenski premaz.</t>
    </r>
  </si>
  <si>
    <r>
      <t xml:space="preserve">Izdelava strehe nad požarnim stopniščem, v sestavi </t>
    </r>
    <r>
      <rPr>
        <u/>
        <sz val="10"/>
        <rFont val="Arial Narrow"/>
        <family val="2"/>
        <charset val="238"/>
      </rPr>
      <t>S3</t>
    </r>
    <r>
      <rPr>
        <sz val="10"/>
        <rFont val="Arial Narrow"/>
        <family val="2"/>
        <charset val="238"/>
      </rPr>
      <t>:
- ognjevarni strešni panel (npr. Trimoterm SNV) debeline 20 cm, ki so sestavljeni iz spodnje plitve in zgornje globoko profilirane, obojestransko pocinkane (275 g/m2) in obarvane jeklene pločevine (standardne debeline 0,6 mm) z izolacijskim polnilom iz negorljive lamelirane mineralne volne (deb. 60 – 200 mm). Paneli so pritrjeni v kapu v AB betonsko vez ter na HEA 140 in UNP 140 profil, z ustreznimi pritrdilnimi sredstvi.</t>
    </r>
  </si>
  <si>
    <r>
      <t>LORO-X rain standpipe</t>
    </r>
    <r>
      <rPr>
        <u/>
        <sz val="10"/>
        <color rgb="FFC00000"/>
        <rFont val="Arial Narrow"/>
        <family val="2"/>
        <charset val="238"/>
      </rPr>
      <t>,</t>
    </r>
    <r>
      <rPr>
        <sz val="10"/>
        <rFont val="Arial Narrow"/>
        <family val="2"/>
        <charset val="238"/>
      </rPr>
      <t>izdelana iz jekla, vroče potopno pocinkana skladno z DIN EN 1123, s povečanim standardom kakovosti po oznaki kakovosti RAL GZ-694, z dvo-koračnim nasadnim spajanjem,  protipožarna zaščitenost v razredu A1, DN100, dolžine 1000 mm.</t>
    </r>
  </si>
  <si>
    <t>Opomba: komercialno ime LORO-X je podano zgolj kot kazalnik kvalitete, ki se pričakuje, izvajalec lahko ponudi enakovreden proizvod.</t>
  </si>
  <si>
    <t>Izdelava, dobava in montaža primarne konstrukcije za obešanje kabine dvigala sestavljene iz:
- jeklenih nosilcev HEA 140.
 Jeklo kakovosti S235. V postavki je potrebno zajeti material in delo za vsa vezna sredstva. Elementi kovinske konstrukcije zaščiteni z antikorozijskim premazom. Vsi stiki in zvari se po montaži očistijo in zaščitijo z antikorozijskim in ognjevarnim premazom na licu mesta.
Vidni deli konstrukcije (upoštevati 85% konstrukcije) so dvakrat barvani z zaključnim premazom za kovine. Jeklena konstrukcija se izdela skladno z zasnovo konstrukcije. V postavki je potrebno zajeti predhodno kontrolo dimenzij na objektu  in izdelavo delavniških načrtov, ki jih potrdi odgovorni projektant gradbenih konstrukcij.</t>
  </si>
  <si>
    <t>Izdelava, dobava in montaža primarne konstrukcije za streho nad požarnim stopniščem sestavljene iz:
- jeklenih nosilcev UNP 140.
 Jeklo kakovosti S235. V postavki je potrebno zajeti material in delo za vsa vezna sredstva. Elementi kovinske konstrukcije zaščiteni z antikorozijskim in ognjevarnim premazom. Vsi stiki in zvari se po montaži očistijo in zaščitijo z antikorozijskim premazom na licu mesta. Vidni deli konstrukcije (upoštevati 85% konstrukcije) so dvakrat barvani z zaključnim premazom za kovine. Jeklena konstrukcija se izdela skladno z zasnovo konstrukcije. V postavki je potrebno zajeti predhodno kontrolo dimenzij na objektu in izdelavo delavniških načrtov, ki jih potrdi odgovorni projektant gradbenih konstrukcij.</t>
  </si>
  <si>
    <t>Dobava in vgradnja svetlobnikov npr. tip Solatube z enojno kupolo M74 DS (740 mm):
- M74 DS dvojna polikarbonatna kupola
- M74 DS prizmatični razpršilnik za ojačevalnik svetlobe
- M74 DS podaljševalna cev dolžine 120 cm s pritrjevalnim setom   
- M74DS ojačevalnik svetlobe
- izdelava podnožja iz OSB plošč višine 60 cm in vgradnja stropnih mask za sistem M74 DS.
Dolžina Solatube enote je cca 190 cm.</t>
  </si>
  <si>
    <t>Držalo na enoramnem stopnišču iz inox profilov fi 30/2, komplet dobava in vgrajevanje na Fe profile pritrjene v AB zid na osnem razmaku 1,0 m.</t>
  </si>
  <si>
    <t>Držalo na troramnem stopnišču iz inox profilov fi 30/2, komplet dobava in vgrajevanje na Fe profile pritrjene v AB zid na osnem razmaku 1,0 m.</t>
  </si>
  <si>
    <t>Nabava, dobava in montaža kovinskega inox držala pritrjenega prek stojk v parapet, po detajlu.</t>
  </si>
  <si>
    <t>Dobava in vgradnja RF ločitvenih profilov:
- pripire,
- talne letve dimenzij do 30/30mm,
- konstrukcija za vgradnjo predpražnikov,
- dilatacijski profil.</t>
  </si>
  <si>
    <t>Nabava, dobava in montaža ograje iz vroče cinkanih škatlastih profilov, okvir iz škatlastih Fe vročecinkanih profilov s stojkami. Ograja je sidrana preko sidrnih ploščic v AB ploščo, ograja na tribuni v območju prostora za invalide, višine 1,10 m, po detajlu projektanta.</t>
  </si>
  <si>
    <t>Stena iz mavčnokartonskih plošč - skupne debeline 10 cm – mehansko odporne plošče:
Izdelava nenosilnih pregradnih sten
-  enojna kovinska podkonstrukcijo iz pocinkanih profilov na rastru 62,5 cm,
-  obojestranska dvoslojna obloga iz mavčnokartonskih plošč debeline 12,5 mm,
- vmesna zvočna izolacija iz steklene volne gostote 30-40 kg/m3 debeline 50 mm (npr. Ursa TVF 1).
Vključno z ojačitvami iz vezane plošče in profilov (5% površine) ter montažnimi okvirji za vrata in servisne odprtine. Vse stike je potrebno tesniti s trakom za prerpečevanje širjenja zvoka.</t>
  </si>
  <si>
    <r>
      <t>Stena iz mavčnokartonskih plošč</t>
    </r>
    <r>
      <rPr>
        <sz val="10"/>
        <color rgb="FFFF0000"/>
        <rFont val="Arial Narrow"/>
        <family val="2"/>
        <charset val="238"/>
      </rPr>
      <t xml:space="preserve"> </t>
    </r>
    <r>
      <rPr>
        <sz val="10"/>
        <rFont val="Arial Narrow"/>
        <family val="2"/>
        <charset val="238"/>
      </rPr>
      <t>- skupna deb. 15 cm. Izdelava nenosilnih pregradnih sten, enojna kovinska podkonstrukcija iz pocinkanih profilov na rastru 62,5 cm 
-  obojestranska dvoslojna obloga iz mavčnokartonskih plošč debeline 12,5 mm,
- vmesna zvočna izolacija iz steklene volne gostote 30-40kg/m3 debeline 50 mm.
Vključno z ojačitvami iz vezane plošče za pritrditev sanitarne opreme in profilov (5% površine) ter montažnimi okvirji za vrata in servisne odprtine. Vse stike je potrebno tesniti s trakom za prerpečevanje širjenja zvoka.</t>
    </r>
  </si>
  <si>
    <t>Stena iz mavčnovkartonskih plošč - skupna deb. 10 cm – požarnoodporne EI30, mehansko odporne plošče;
Izdelava nenosilnih pregradnih sten:
-  enojna kovinska podkonstrukcija iz pocinkanih profilov na rastru 62,5 cm,
-  obojestranska dvoslojna obloga iz mavčnovlakneneih plošč debeline 12,5 mm, ognjeodporne plošče EI30, 
- vmesna zvočna izolacija iz steklene volne gostote 30-40kg/m3 debeline 50 mm.
Vključno z ojačitvami iz vezane plošče in profilov (5% površine) ter montažnimi okvirji za vrata in servisne odprtine. Vse stike je potrebno tesniti s trakom za prepečevanje širjenja zvoka.</t>
  </si>
  <si>
    <t>Stena iz mavčnokartonskih plošč - skupna deb. 15 cm – požarnoodporne EI30, višina do 6,70 m, mehansko odporne plošče;
Izdelava nenosilnih pregradnih sten:
-  enojna kovinska podkonstrukcija iz pocinkanih profilov na rastru 62,5 cm,
-  obojestranska dvoslojna obloga iz mavčnovlaknenih plošč debeline 20 mm, ognjeodporne plošče EI30, 
- vmesna zvočna izolacija iz steklene volne gostote 30-40kg/m3 debeline 70 mm.
Vključno z ojačitvami iz vezane plošče in profilov (5% površine) ter montažnimi okvirji za vrata in servisne odprtine. Vse stike je potrebno tesniti s trakom za prepečevanje širjenja zvoka.</t>
  </si>
  <si>
    <t>Instalacijska stena iz mavčnokartonskih plošč - skupna deb. 20 cm. Izdelava nenosilnih pregradnih sten - enojna kovinska podkonstrukcija iz pocinkanih profilov na rastru 62,5 cm -  obojestranska dvoslojna obloga, debeline 12,5 mm, zunanja plošča s povečano mehansko odpornostjo,
- vmesna zvočna izolacija iz steklene volne gostote 30-40kg/m3 debeline 50 mm.
Vključno z ojačitvami iz vezane plošče za pritrditev sanitarne opreme in profilov (5% površine) ter montažnimi okvirji za vrata in servisne odprtine.</t>
  </si>
  <si>
    <t>Instalacijska stena iz mavčnokartonskih plošč - skupna deb. 20 cm. Izdelava nenosilnih pregradnih sten: - enojna kovinska podkonstrukcija iz pocinkanih profilov na rastru 62,5 cm, - obojestranska dvoslojna obloga mavčnokartonskih plošč debeline 12,5 mm, zunannja plošča s povečano mehansko odpornostjo,
- vmesna zvočna izolacija iz steklene volne gostote 30-40kg/m3 debeline 50 mm.
Vključno z ojačitvami iz vezane plošče za pritrditev sanitarne opreme in profilov (5% površine) ter montažnimi okvirji za vrata in servisne odprtine.</t>
  </si>
  <si>
    <t>Strop: Izdelava, dobava in montaža spuščenega stropa (kot po sistemu npr. knauf  D112):
- obloga iz enoslojnih  mavčnokartonskih plošč debeline 12,5 mm,
- kovinska podkonstrukcija iz pocinkanih tipskih profilov C 60/27 s togimi obešali (kot npr. nonius ali podobne). Višina spuščanja od 30 do 60 cm. Skupaj z vsemi izrezi za svetila in elemente strojnih instalacij in z vsemi revizijskimi odprtinami ter z  izvedbo senčne fugena stikih s stenami.</t>
  </si>
  <si>
    <t xml:space="preserve">Strop: Izdelava, dobava in montaža vlagoodpornega spuščenega stropa (kot po sistemu npr. Knauf D112):
- obloga iz enoslojnih  vlagoodpornih mavčnokartonskih plošč debeline 12,5 mm,
- kovinska podkonstrukcija iz pocinkanih tipskih profilov C 60/27 s togimi obešali (kot npr. nonius ali podobne). Višina spuščanja od 30 do 60 cm. Skupaj z vsemi izrezi za svetila in elemente strojnih instalacij in z vsemi revizijskimi odprtinami ter z  izvedbo senčne fuge na stikih s stenami. </t>
  </si>
  <si>
    <r>
      <t xml:space="preserve">Spuščen demontažni strop: Izdelava, dobava in montaža spuščenega rasterskega demontažnega stropa:
- spuščeni rasterski strop s 100% </t>
    </r>
    <r>
      <rPr>
        <u/>
        <sz val="10"/>
        <rFont val="Arial Narrow"/>
        <family val="2"/>
        <charset val="238"/>
      </rPr>
      <t xml:space="preserve">vlagoodpornimi </t>
    </r>
    <r>
      <rPr>
        <sz val="10"/>
        <rFont val="Arial Narrow"/>
        <family val="2"/>
        <charset val="238"/>
      </rPr>
      <t>mineralnimi ploščami dim. 1200/600mm/15mm in profil tip 'board', kot npr. Armstrong HydroBoard, Board microlook. 
- podkonstrukcija – mreža 100% vlagooporna kot npr. Prelude 24 Corrosive Resistant Universal Peakform Main runner.
Vključno z izrezi za luči in elemente strojnih instalacij.</t>
    </r>
  </si>
  <si>
    <t>Spuščen demontažni strop: Izdelava, dobava in montaža spuščenega rasterskega demontažnega stropa:
- npr. Armstrong Perla OP, 1800x600 mm, Baord, microlook.
Vključno z izrezi za luči in elemente strojnih instalacij.</t>
  </si>
  <si>
    <t>Strop - zunanji previsi: Izdelava, dobava in montaža stropa:
- iz plošč odpornih na vremenske vplive, kot. npr. Farmacell. Stiki plošč morajo biti armirani, kitani, brušeni. Na izravnano površino se  izvede zaključni omet v barvi in strukturi po izboru projektanta. Podkonstrukcija stropa in način pritrditve morata biti dimenzionirana na vpliv vetra. Skupaj z vsemi izrezi za svetila in ostale potrebne elemente ter z vsemi revizijskimi odprtinami.</t>
  </si>
  <si>
    <t>Strop - zunanji previsi: Izdelava, dobava in montaža stropa:
- iz plošč odpornih na vremenske vplive, kot. npr. Farmacell in mineralne toplotne izolacije v debelini 26 cm (npr. Knauf insulation FPL035 GVN s steklenim voalom). Stiki plošč morajo biti armirani, kitani, brušeni. Na izravnano površino se izvede zaključni omet v barvi in strukturi po izboru projektanta. Podkonstrukcija stropa in način pritrditve morata biti dimenzionirana na vpliv vetra. Skupaj z vsemi izrezi za svetila in ostale potrebne elemente ter z vsemi revizijskimi odprtinami.</t>
  </si>
  <si>
    <r>
      <t>Stena iz mavčnokartonskih plošč - skupna deb. 10 cm. Izdelava nenosilnih pregradnih sten, enojna kovinska podkonstrukcija iz pocinkanih profilov na rastru 62,5 cm 
-  obojestranska dvoslojna obloga iz mavčnokartonskih plošč</t>
    </r>
    <r>
      <rPr>
        <sz val="10"/>
        <color rgb="FFFF0000"/>
        <rFont val="Arial Narrow"/>
        <family val="2"/>
        <charset val="238"/>
      </rPr>
      <t xml:space="preserve"> </t>
    </r>
    <r>
      <rPr>
        <sz val="10"/>
        <rFont val="Arial Narrow"/>
        <family val="2"/>
        <charset val="238"/>
      </rPr>
      <t>debeline 12,5 mm,
- vmesna zvočna izolacija iz steklene volne gostote 30-40kg/m3 debeline 50 mm.
Vključno z ojačitvami iz vezane plošče za pritrditev sanitarne opreme in profilov (20% površine) ter montažnimi okvirji za vrata in servisne odprtine. Vse stike je potrebno tesniti s trakom za prerpečevanje širjenja zvoka.</t>
    </r>
  </si>
  <si>
    <r>
      <t xml:space="preserve">Stena iz mavčnovlaknenih plošč - skupna deb. 10 cm – mehansko in vlagoodporne plošče. Izdelava nenosilnih pregradnih sten - enojna kovinska podkonstrukcija iz pocinkanih profilov na rastru 62,5 cm,
- </t>
    </r>
    <r>
      <rPr>
        <u/>
        <sz val="10"/>
        <rFont val="Arial Narrow"/>
        <family val="2"/>
        <charset val="238"/>
      </rPr>
      <t xml:space="preserve">obojestranska dvoslojna obloga iz vlagoodpornih </t>
    </r>
    <r>
      <rPr>
        <sz val="10"/>
        <rFont val="Arial Narrow"/>
        <family val="2"/>
        <charset val="238"/>
      </rPr>
      <t>mavčnovlaknenih plošč debeline 12,5 mm (npr. Farmacell), 
- vmesna zvočna izolacija iz steklene volne gostote 30-40kg/m3 debeline 50 mm.
Vključno z ojačitvami iz vezane plošče za pritrditev sanitarne opreme in profilov (20% površine) ter montažnimi okvirji za vrata in servisne odprtine. Vse stike je potrebno tesniti s trakom za prerpečevanje širjenja zvoka.</t>
    </r>
  </si>
  <si>
    <r>
      <t>Vertikalna obloga jaškov višine do 6,70 m;
Izdelava enostranskih montažnih sten jaška, brez podkonstrukcije, pritrditev na obodni okvir 50/30-07, tesnilni trak po obodu A1, dE12 mm, negorljiv razred A po DIN 4102-1, enostranska dvoslojna obloga iz mavčnovkartonskih plošč</t>
    </r>
    <r>
      <rPr>
        <sz val="10"/>
        <color rgb="FFC00000"/>
        <rFont val="Arial Narrow"/>
        <family val="2"/>
        <charset val="238"/>
      </rPr>
      <t xml:space="preserve"> </t>
    </r>
    <r>
      <rPr>
        <sz val="10"/>
        <rFont val="Arial Narrow"/>
        <family val="2"/>
        <charset val="238"/>
      </rPr>
      <t>debeline 2x12,5 mm.
Vse stike je potrebno tesniti s trakom za prerpečevanje širjenja zvoka.</t>
    </r>
  </si>
  <si>
    <t>Vertikalna obloga jaškov:
Izdelava enostranskih montažnih sten jaška, brez podkonstrukcije, pritrditev na obodni okvir 50/30-07, tesnilni trak po obodu A1, dE12 mm, negorljiv razred A po DIN 4102-1, enostranska dvoslojna obloga iz požarno odpornih EI30 mavčnovkartonskih plošč debeline 2x12,5 mm.
Vse stike je potrebno tesniti s trakom za prerpečevanje širjenja zvoka.</t>
  </si>
  <si>
    <t>Vertikalna obloga jaškov:
Izdelava enostranskih montažnih sten jaška, brez podkonstrukcije, pritrditev na obodni okvir 50/30-07, tesnilni trak po obodu A1, dE12 mm, negorljiv razred A po DIN 4102-1, enostranska dvoslojna obloga iz mavčnovkartonskih plošč debeline 2x12,5 mm. 
Vse stike je potrebno tesniti s trakom za prerpečevanje širjenja zvoka.</t>
  </si>
  <si>
    <t>Opis sestava akustične obloge, upoštevati v ceni: 
Dobava in izdelava prezračevanega sloja v sestavi: T.I. (5 cm, kamena volna), Alu podkonstrukcija, cementno iverna plošča debeline 18 mm, brušena, pripravljena na vgradnjo po delavniških rizbah. V ceno m2 je potrebno všteti komplet ves pomožni material vse delavniške risbe plošč, odpadni material cca 10%, izrez in pripravo plošč, vse prevozne stroške, perforacije po detajlu projektanta. Obloga mora imeti v pogledu v celoti zaprte vertikalne fuge omogočeno mora biti kroženje zraka med cementno iverno ploščo ter T.I., kjer imamo vertikalno kroženje zraka zajem spodaj zračenej zgoraj. Cementno iverne ploššče se na Alu podkonstrukcijo pritrjuje z vijaki skladnimi z tehničnimi navodili. Maksimalni razmik podkonstrukcije je 45 cm. Cementno iverne plošče imajo perforacije v obliki katero določi projektant. Odmik plošče od T.I. je 3-5 cm.</t>
  </si>
  <si>
    <t>Dobava, izdelava in montaža podkonstrukcije sestavljene iz Alu pohištvenih profilov T in L oblike, nosilcev vertikalnih profilov za odmik od nosilne konstrukcije za do 10 cm (T.I. 5 cm in 3-5 cm zračni sloj). Nosilci se vijačijo na zid ali drugo nosilno konstrukcijo skladno z navodili proizvajalca. Na vogalih in kotih se vertikalne fuge zaprejo z Alu L profilom 60/40 mm prašno barvan (npr. črno). Maksimalni razmik vertikalne Alu podkonstrukcije je 45 cm.</t>
  </si>
  <si>
    <t>Dobava, priprava in montaža Cementnoivernih plošč (kot npr. Swisspearl Duripanel 18 mm, brušen, finalno obdelan, struktura s finimi ivernimi delci), barva po izboru projektanta iz standardne barvne lestvice. Plošče se vijačijo na Alu podkonstrkucijo skladno z tehničnimi navodili proizvajalca. Cementnoiverne  plošče debeline 18 mm. Požarna klasifikacija plošč po standardu EN 13501-1, B-s1, dO,struktura s finimi ivernimi delci, kalibrirana, odstopanja +-3 mm. Razpored plošč po načrtu projektanta.</t>
  </si>
  <si>
    <t>Vertikalna obloga sten, obstoječe okno male dvorane, zunaj in znotraj:
Izdelava enostranskih montažnih oblog sestavljenih iz: 
-  kovinska podkonstrukcije iz pocinkanih profilov 50 mm,
-  iz dvoslojnih mavčnovlaknenih plošč debeline 2x 20 mm,
-  zvočna izolacija debeline 5 cm.
Vse stike je potrebno tesniti s trakom za preprečevanje širjenja zvoka.</t>
  </si>
  <si>
    <t>Nabava, dobava in vgradnja nizkostenske obrobe višine 10 cm, z enakimi ploščicami kot tlak. Gornji vidni rob obrobe mora biti originalen in ne rezan.</t>
  </si>
  <si>
    <r>
      <rPr>
        <u/>
        <sz val="10"/>
        <rFont val="Arial Narrow"/>
        <family val="2"/>
        <charset val="238"/>
      </rPr>
      <t>Tlak v sanitarijah in garderobah</t>
    </r>
    <r>
      <rPr>
        <sz val="10"/>
        <rFont val="Arial Narrow"/>
        <family val="2"/>
        <charset val="238"/>
      </rPr>
      <t xml:space="preserve">: Nabava, dobava in postavitev talne keramike - v </t>
    </r>
    <r>
      <rPr>
        <b/>
        <sz val="10"/>
        <rFont val="Arial Narrow"/>
        <family val="2"/>
        <charset val="238"/>
      </rPr>
      <t>naklonu</t>
    </r>
    <r>
      <rPr>
        <sz val="10"/>
        <rFont val="Arial Narrow"/>
        <family val="2"/>
        <charset val="238"/>
      </rPr>
      <t>, drsnost keramike razreda B po standardu SIST DIN 51097 oziroma mora dosegati enakovredno raven navedenega razreda (R10), na očiščeno podlago z vezivom. Keramika-0,7 cm (npr. Vogue RF flooring 40 R10 v barvi po izboru projektanta), fleks. cem. lepilo npr. Kemakol flex 170, fleks. vodotesna masa npr. hidrostop elastik. Polaganje z lepljenjem na betonsko podlago, z lepilom odpornim na vlago ali klasično na cementni estrih (zemeljsko vlažen beton) z zalivanjem s cementnim mlekom. Ploščice fugirane z visoko zmogljivo, cementno fugirno maso z modificiranimi polimernimi in z dodatki za vodoodbojnost. Polaganje pravokotno v prostorih do in nad 5 m2. Keramika po potrditvi projektanta.</t>
    </r>
  </si>
  <si>
    <r>
      <rPr>
        <u/>
        <sz val="10"/>
        <rFont val="Arial Narrow"/>
        <family val="2"/>
        <charset val="238"/>
      </rPr>
      <t>Tlak v sanitarijah in garderobah:</t>
    </r>
    <r>
      <rPr>
        <sz val="10"/>
        <rFont val="Arial Narrow"/>
        <family val="2"/>
        <charset val="238"/>
      </rPr>
      <t xml:space="preserve"> Nabava, dobava in postavitev talne keramike, drsnost keramike razreda B po standardu SIST DIN 51097 oziroma mora dosegati enakovredno raven navedenega razreda (R10), na očiščeno podlago z vezivom. Keramika -0,7 cm (npr. Vogue RF flooring 40 R10 v barvi po izboru projektanta), fleks. cem. lepilo npr. Kemakol flex 170, fleks. vodotesna masa npr. Hidrostop elastik. Polaganje z lepljenjem na betonsko podlago, z lepilom odpornim na vlago ali klasično na cementni estrih (zemeljsko vlažen beton) z zalivanjem s cementnim mlekom. Ploščice so fugirane z visoko zmogljivo, cementno fugirno maso z modificiranimi polimernimi in z dodatki za vodoodbojnost. Polaganje pravokotno v prostorih do in nad 5 m2. Keramika po potrditvi projektanta.</t>
    </r>
  </si>
  <si>
    <r>
      <rPr>
        <u/>
        <sz val="10"/>
        <rFont val="Arial Narrow"/>
        <family val="2"/>
        <charset val="238"/>
      </rPr>
      <t>Stene v sanitarijah</t>
    </r>
    <r>
      <rPr>
        <sz val="10"/>
        <rFont val="Arial Narrow"/>
        <family val="2"/>
        <charset val="238"/>
      </rPr>
      <t>: Nabava, dobava in postavitev stenske keramike. Horizontalne stike se izvede neprekinjeno v isti višini po celem prostoru in vertikalne stike povsem vertikalno, stik na stik. Stiki morajo biti polnjeni z maso ustrezne kvalitete in barve usklajeno z barvo keramičnih ploščic, širine 2mm. Višina keramične obloge je do spuščenega stropa oziroma do višine določene v načrtu notranje opreme. Vključno s predhodno pripravo površine. Vsi robovi  in zgornji rob keramike izvedeni s ALU zaokrožnico. Pravokotno polaganje v prostoru do in nad 5 m2. Keramika po potrditvi projektanta.</t>
    </r>
  </si>
  <si>
    <r>
      <t>Dobava in vgradnja enomer talne obloge v rolah (kot npr. UPOFLOOR ZERO), sestavljena iz 60 % naravnih mineralov in 40 % termo plastičnih polimerov z zahtevami: abrazijski razred po EN 660-2 grupa T, brez vsebnosti PVC-ja, plastifikatorjev, nitrozaminov in vinil klorida, obrabni sloj impregniran z ionomerom (odpornost na praske), obloga odporna na cigaretne ogorke po EN 1399, ognjeodpornost po EN 13501-1, protizdrstnost po EN 13893, elektrostatičnost EN 1815, antibaktericidna in antifungicidna, odporna na koleščke stolov po EN 425, odpornost točkovne obremenitve po EN 433, dimenzijska stabilnost po EN 434. Vključno s pripravljalnimi deli, ki zajemajo: predpremaz za estrih, 1 x nanos izravnalne mase (poraba cca. 4,5 kg/m2), 100 % lepljenje in natančno opasovanje z varjenjem stikov. Vključno z dobavo in montažo PVC obrobnega traku dim. 80/17 mm</t>
    </r>
    <r>
      <rPr>
        <sz val="12"/>
        <rFont val="Arial Narrow"/>
        <family val="2"/>
        <charset val="238"/>
      </rPr>
      <t>.</t>
    </r>
  </si>
  <si>
    <r>
      <t>Dobava in vgradnja enomer talne obloge</t>
    </r>
    <r>
      <rPr>
        <u/>
        <sz val="10"/>
        <rFont val="Arial Narrow"/>
        <family val="2"/>
        <charset val="238"/>
      </rPr>
      <t xml:space="preserve">(stopnice in podesti) </t>
    </r>
    <r>
      <rPr>
        <sz val="10"/>
        <rFont val="Arial Narrow"/>
        <family val="2"/>
        <charset val="238"/>
      </rPr>
      <t>v rolah komplet s stopniščnimi elementi oz. zaključki (kot npr. UPOFLOOR ZERO), sestavljena iz 60 % naravnih mineralov in 40 % termo plastičnih polimerov z zahtevami: abrazijski razred po EN 660-2 grupa T, brez vsebnosti PVC-ja, plastifikatorjev, nitrozaminov in vinil klorida, obrabni sloj impregniran z ionomerom (odpornost na praske), obloga odporna na cigaretne ogorke po EN 1399, ognjeodpornost po EN 13501-1, protizdrstnost po EN 13893, elektrostatičnost EN 1815, antibaktericidna in antifungicidna, odporna na koleščke stolov po EN 425, odpornost točkovne obremenitve po EN 433, dimenzijska stabilnost po EN 434. Vključno s pripravljalnimi deli, ki zajemajo: predpremaz za  estrih, 1 x nanos izravnalne mase (poraba cca. 4,5 kg/m2), 100 % lepljenje in natančno opasovanje z varjenjem stikov.
Vključno z dobavo in montažo Al-u profilov Roll 11.11015 na robove kaskad ter PVC protizdrsnih profilov na robove stopnic med tribunami.</t>
    </r>
  </si>
  <si>
    <r>
      <t xml:space="preserve">Dobava in vgradnja enomer talne obloge </t>
    </r>
    <r>
      <rPr>
        <u/>
        <sz val="10"/>
        <rFont val="Arial Narrow"/>
        <family val="2"/>
        <charset val="238"/>
      </rPr>
      <t xml:space="preserve">(tribune) </t>
    </r>
    <r>
      <rPr>
        <sz val="10"/>
        <rFont val="Arial Narrow"/>
        <family val="2"/>
        <charset val="238"/>
      </rPr>
      <t>v rolah komplet s stopniščnimi elementi oz. zaključki (kot npr. UPOFLOOR ZERO), sestavljena iz 60 % naravnih mineralov in 40 % termo plastičnih polimerov z zahtevami: abrazijski razred po EN 660-2 grupa T, brez vsebnosti PVC-ja, plastifikatorjev, nitrozaminov in vinil klorida, obrabni sloj impregniran z ionomerom (odpornost na praske), obloga odporna na cigaretne ogorke po EN 1399, ognjeodpornost po EN 13501-1, protizdrstnost po EN 13893, elektrostatičnost EN 1815, antibaktericidna in antifungicidna, odporna na koleščke stolov po EN 425, odpornost točkovne obremenitve po EN 433, dimenzijska stabilnost po EN 434. Vključno s pripravljalnimi deli,  ki zajemajo: predpremaz za estrih, 1 x nanos izravnalne mase (poraba cca,4,5 kg/m2), 100 % lepljenje in natančno opasovanje z varjenjem stikov.
Vključno z dobavo in montažo Al-u profilov Roll 11.11015 na robove kaskad ter PVC protizdrsne profile na robove stopnic med tribunami.</t>
    </r>
  </si>
  <si>
    <t>B.11</t>
  </si>
  <si>
    <t>B.11.1</t>
  </si>
  <si>
    <t>Dobava in vgradnja kamnitih pragov na vhodih v dvigalo iz kamna npr. Lipica unito, debeline 2 cm, širine do 20 cm. Vgradnja na betonsko podlago, vključno s sidranjem v konstrukcijo in kitanjem stikov.</t>
  </si>
  <si>
    <r>
      <t xml:space="preserve">Dobava, izdelava in montaža podkonstrukcije sestavljene iz alu pohištvenih profilov T in L  oblike, nosilcev vertikalnih profilov za odmik od nosilne konstrukcije za 30 cm (T.I. 26 cm in 4 cm zračni sloj). Nosilci se vijačijo na zid ali drugo nosilno konstrukcijo skladno z navodili proizvajalca. Na vogalih in kotih se vertikalne fuge zaprejo z alu L profilom 60/40 mm prašno barvan (npr. črno). Dobava, priprava in montaža vlaknocementnih fasadnih plošč (kot npr. Swisspearl Nobilis), gladke mat površine (barva po izboru projektanta iz standardne barvne lestvice). Plošče se lepijo na alu podkonstrukcijo po sistemu Sika Tack Panel. </t>
    </r>
    <r>
      <rPr>
        <u/>
        <sz val="10"/>
        <color rgb="FF000000"/>
        <rFont val="Arial Narrow"/>
        <family val="2"/>
        <charset val="238"/>
      </rPr>
      <t>Vlaknocementne fasadne plošče debeline 8 mm</t>
    </r>
    <r>
      <rPr>
        <sz val="10"/>
        <color rgb="FF000000"/>
        <rFont val="Arial Narrow"/>
        <family val="2"/>
        <charset val="238"/>
      </rPr>
      <t>, plošče imajo na hrbtni strani poseben premaz za lepljenje z oznako ARSB. Plošče po standardu EN 12467 razred A4, gostota &gt;1,75 g/cm3, upogibna trdnost &gt; 22,0 Mpa, požarna klasifikacija A2 - s1, d0, testirana UV obstojnost z vrednostjo AE&lt;2,0 (2000 ur Ksenon test). Fasadne plošče imajo tovarniško antigrafitno zaščito (do višine 2,5 m od tal) in hrbtno stran pripravljeno za lepljenje. Razpored plošč po načrtu fasade. Na zgornjem in spodnjem robu fasade se vgradi Alu perforiran profil. V horizontalne fuge se vstavijo L (črni) profili.</t>
    </r>
  </si>
  <si>
    <r>
      <t xml:space="preserve">Dobava, priprava in montaža vlaknocementnih fasadnih plošč (kot npr. Swisspearl Sandblasted), komplet z Alu podkonstrukcijo, 3 cm zračnega sloja in toplotno izolacijo XPS deb. 4 cm, strukturne površine (barva po izboru projektanta iz standardne barvne lestvice). Plošče se lepijo na Alu podkonstrukcijo po sistemu Sika Tack Panel. </t>
    </r>
    <r>
      <rPr>
        <u/>
        <sz val="10"/>
        <color rgb="FF000000"/>
        <rFont val="Arial Narrow"/>
        <family val="2"/>
        <charset val="238"/>
      </rPr>
      <t>Obloga vertikalnih stebrov pravokotne ali kvadrataste oblike z posneti robovi</t>
    </r>
    <r>
      <rPr>
        <sz val="10"/>
        <color rgb="FF000000"/>
        <rFont val="Arial Narrow"/>
        <family val="2"/>
        <charset val="238"/>
      </rPr>
      <t>. Vlaknocementne fasadne plošče debeline 8 mm, plošče imajo na hrbtni strani poseben premaz za lepljenje z oznko ARSB. Plošče po standardu EN 12467 razred A4, gostota &gt;1,75 g/cm3, upogibna trdnost &gt; 22,0 Mpa, požarna klasifikacija A2 - s1, d0, testirana UV obstojnost z vrednostjo AE&lt;2,0 (2000 ur Ksenon test). Fasadne plošče imajo tovarniško antigrafitno zaščito in hrbtno stran pripravljeno za lepljenje. Razpored plošč po načrtu fasade.</t>
    </r>
  </si>
  <si>
    <r>
      <t xml:space="preserve">V postavkah je zajeta izdelava, dobava in montaža ALU elementov stavbnega pohištva.
Pri izvedbi upoštevati vse veljavne standarde in predpise ter gradbeno fizikalne zahteve po elaboratu gradbene fizike za navedeni projekt:
- PURES 2010
- Pravilnik o zaščiti stavb pred vlago
- Pravilnik o bistvenih zahtevah za gradbene objekte, ki jih je treba upoštevati pri določitvi lastnosti gradbenih proizvodov
- Pravilnik o potrjevanju skladnosti in označevanju gradbenih proizvodov
- Zakon o gradbenih proizvodih - </t>
    </r>
    <r>
      <rPr>
        <b/>
        <sz val="10"/>
        <color rgb="FF000000"/>
        <rFont val="Arial Narrow"/>
        <family val="2"/>
        <charset val="238"/>
      </rPr>
      <t xml:space="preserve">vsi elementi stavbnega pohištva morajo biti opremljeni s CE oznako ali Slovenskim tehničnim soglasjem ali drugo ustrezno veljavno listino.                                                                                                          </t>
    </r>
    <r>
      <rPr>
        <sz val="10"/>
        <color rgb="FF000000"/>
        <rFont val="Arial Narrow"/>
        <family val="2"/>
        <charset val="238"/>
      </rPr>
      <t>Gradbeno - fizikalne zahteve za zunanje elemente stavbnega pohištva:
- toplotna prevodnost zunanjih elementov stavbnega pohištva Uw ≤ 0,9 W/m2K*
- zrakotesnost po EN 12207 - razred 4 (okna), razred 2 (vrata)
- vodotesnost po EN 12208 - razred 9a (okna), razred 5a (vrata)
- montaža po RAL smernicah montaže
Za elemente stavbnega pohištva, ki prenašajo vetrne obremenitve mora biti izdelan statični izračun glede na pričakovane vetrne obremenitve na lokaciji vgradnje - določi statik
Ponudnik mora zgornjo zahtevo dokazovati z ustrezno dokumentacijo - Uw izračun dejanskih elementov.
Predvideni sistemi za izvedbo elementov stavbnega pohištva skupaj s sistemskimi lastnostmi so navedeni v nadaljevanju.</t>
    </r>
  </si>
  <si>
    <r>
      <t>Schüco AWS 75.SI+</t>
    </r>
    <r>
      <rPr>
        <sz val="10"/>
        <color rgb="FF000000"/>
        <rFont val="Arial Narrow"/>
        <family val="2"/>
        <charset val="238"/>
      </rPr>
      <t>Visoko toplotno izoliran sistem za fiksne zasteklitve, okna in balkonska vrata; SI (Super Insulation); osnovna globina podboja 75mm, globina krila 85mm.
Toplotno-izolacijske letvice s tremi velikimi komorami oblikujejo pripiro za koekstrudirano srednje tesnilo z dvema komorama, ki je zapolnjeno s penastim jedrom. Priključek srednjega tesnila na izolacijsko letvico v področju izolacijske cone je izveden z zatičem.
Utor za steklo je izoliran s posebnimi sistemskimi profili iz penaste mase, ki obdajajo zunanji rob izolacijskega stekla. Prezračevanje tega roba je izvedeno in zagotovljeno z utori po dolžini izolacijskega profila in z uporabo posebnih sistemskih podložk.
Odpiranja - Schüco SimplySmart AvanTec sistemsko nevidno okovje. Odpiranja na krilo, na ventus ali kombinirano odpiranje.
Možnost izvedbe balkonskih vrat s sistemskim nizkim pragom višine 20 mm za neoviran prehod. pred elementi z nizkim pragom mora biti izvedena kanaleta!
Zaključki na gradbeni element morajo biti izvedeni po RAL smernicah montaže - znotraj paronepropustni, zunaj paropropustni, vodotesni.</t>
    </r>
  </si>
  <si>
    <r>
      <t>Schüco ADS 75 HD.HI</t>
    </r>
    <r>
      <rPr>
        <sz val="10"/>
        <color rgb="FF000000"/>
        <rFont val="Arial Narrow"/>
        <family val="2"/>
        <charset val="238"/>
      </rPr>
      <t>Visoko toplotno izolirani sistem za vrata s 75 mm osnovne gradbene globine, za navznoter in navzven odpirajoča enokrilna in dvokrilna vrata za velike obremenitve (HD = Heavy Duty). Max. dim. krila 1400x3000mm, max. teža krila 200kg.
Konstrukcija za vrata je zunaj in znotraj površinsko poravnana – na obeh straneh se v običajni izvedbi sistema pojavi 5 mm neprekinjena senčna fuga, pri dvokrilnih panik vratih pa je ta fuga široka 11 mm.Sistem certificiran tudi za evakuacijske izhode po EN 179 in EN 1125.
Deljeni (drsni) elementi prekinitve toplotnega mostu pri vratnih krilih za zmanjšanje bimetal efekta.
Zaključki na gradbeni element morajo biti izvedeni po RAL smernicah montaže - znotraj paronepropustni, zunaj paropropustni, vodotesni.</t>
    </r>
  </si>
  <si>
    <r>
      <t>Schüco ADS 80 FR 30</t>
    </r>
    <r>
      <rPr>
        <sz val="10"/>
        <color rgb="FF000000"/>
        <rFont val="Arial Narrow"/>
        <family val="2"/>
        <charset val="238"/>
      </rPr>
      <t>Sistem alu profilacije za požarne nenosilne konstrukcije steklenih ali polnih vrat in fiksnih sten z zahtevami, da morajo najmanj 30 minut:
preprečiti prehod ognja, omejiti prehod dima, omejiti prehod toplote in s tem preprečiti dvig temperature v prostoru, ki meji na prostor, kjer je požar (v povprečju na 140 K, na nekaterih mestih do max. 180 K); medtem, ko se temperatura v prostoru s požarom lahko dvigne na 850˚C, mora biti na drugi strani omogočen nemoten prehod ljudi iz same zgradbe. Za vgradnjo na zunanje ali notranje meje požarnih sektorjev.
Globina profilacije znaša 80 mm. Vratna konstrukcija je med podbojem in krilom površinsko poravnana.
Maksimala velikost vratnih kril (v skladi s STS:
- enokrilna vrata 1440 x 3000 mm,
- dvokrilna vrata 1440* x 3000 mm (* ... posamezno krilo).
Polnila so lahko transparentna - stekla po STS 09/0078, ali netransparentna - sendvič panel (2mm alu ploč. - 2x12.5mm Promatect H plošča - 2mm alu ploč., max. dim. panela 2296x1240mm).
Površinska zaščita profilov je lahko izvedena s klasičnim lakiranjem ali prašnim barvanjem po RAL barvni karti - po zahtevah arhitekta.
Izvedba, oprema in montaža elementov mora biti izvedena v skladu z zahtevami STS (Slovenskega tehničnega soglasja) za ta sistem. Vsi stranski zaključki iz pločevine, kakor tudi vsi spoji in obrobe, morajo biti v skladu s požarno - gradbeno - fizikalnimi zahtevami iz STS.</t>
    </r>
  </si>
  <si>
    <t>Ostalo:
- pod oknom sistemski Schüco PVC 'basis' profil
-zunanja varnostna ALU prečka na višini 1,1m in 0,6m pritrjena na ojačitvene profile zasteklitve
- zunanja polica ALU ekstrudirana s sistemskimi zaključki in spojnimi elementi, širine cca 51 cm
- notranja polica /
- z vsem potrebnim montažnim in tesnilnim materialom
- montaža po RAL smernicah montaže z EPDM trakovi širine 20cm
-- zapiralo:GEZE TS3000 V- po detajlih iz PZI projekta</t>
  </si>
  <si>
    <t>Senčilo:
- notranje screen rolo senčilo
- material: senčilni  screen 5% na ročni pogon-z jeklenico,- barva materiala po izbiri projektanta,
- senčilo je pritrjeno na preklado nad oknom,          
- ALU čelna maska  barvi po izboru projektanta poravnana z zidom,            
- dimenzija :
-2x dim. 1,15 x 1,30 m                            
-2x dim. 2.13 x 2,80 m-1x dim. 1,13 x 1,30 m</t>
  </si>
  <si>
    <r>
      <t>Elektro pogon za odpiranje oken v prostor krilno 
Pogon E250 NT VdS / 24 V DC.
Dodatno mehansko zapahovanje krila.
Primeren za GEZE požarni prezračevalnik skladen z EN 12101- 2. Namestitev takšnega pogona zadošča odpiranje okna dimenzije 1.507/1.023mm do kota 66</t>
    </r>
    <r>
      <rPr>
        <sz val="11"/>
        <color rgb="FF000000"/>
        <rFont val="Arial Narrow"/>
        <family val="2"/>
        <charset val="238"/>
      </rPr>
      <t>° ter geometrično površino posameznega okna 1.39m2 (skladno s priloženimi izračuni).
Elektro-mehanski izklop v primeru preobremenitve.
Dolžina hoda: 300 mm
Sila zapiranja in odpiranja na pogon: 750 N
Poraba na pogon: 1,0 A
Zaščita ohišja IP65
Temperaturni pogoji: -5°C to +75°C
Max. teža stekla: 30 kg/m2
Jekleni deli galvansko korozijsko zaščiteni.
Barva: EV1
Kot naprimer GEZE RWA 100 NT</t>
    </r>
  </si>
  <si>
    <r>
      <t>Oznaka:</t>
    </r>
    <r>
      <rPr>
        <b/>
        <sz val="10"/>
        <color rgb="FF000000"/>
        <rFont val="Arial Narrow"/>
        <family val="2"/>
        <charset val="238"/>
      </rPr>
      <t>VN 02</t>
    </r>
    <r>
      <rPr>
        <sz val="10"/>
        <rFont val="Arial Narrow"/>
        <family val="2"/>
        <charset val="238"/>
      </rPr>
      <t>Tip zidu:MK stena debeline 10cm
gradbena odprtina: 108/248,5 (prilagoditi izbranemu podboju)
vratno krilo:polno leseno vratno krilo obdelano s HPL laminatom kot npr.Fundermax, v barvi po izboru projektanta, tesnitev krila z okvirjem - gumjasto tesnilo, izvedba s čim manjšo režo pod vrati
Podboj: Suhomontažni kovinski podboj iz nerjaveče pločevine požarnimi tesnili (kot npr. KD.PP.12.01 proizvajalca Deržič).
Podboj se zapolni se PU peno ali kameno volno.V barvi po izboru projektanta. 
zasteklitev:/
Okovje: tritočkovni panti
odpiranje:po tlorisu
način vgradnje:suho montažna, 
zaklepanje:ključavnica, sistemski ključ
ostala oprema:Inox kljuka in ključavnica,
Samozapiralo z drsno letvijo za enokrilna vrata širine do 1100mm. Z možnostjo nastavitve moči zapiranja1-4 po SIST EN 1154 ter hitrosti zapiranja in moči zapahovanja. Ventili za nastavitve so termostabilni. Montaža na nasprotno stran tečajev. Brez sistema za pridržanje v odprtem položaju. Kot naprimer GEZE TS3000 V z drsno letvijo.
zvočna izolativnost:/
požarna odpornost:EI30</t>
    </r>
  </si>
  <si>
    <r>
      <t>Oznaka:</t>
    </r>
    <r>
      <rPr>
        <b/>
        <sz val="10"/>
        <rFont val="Arial Narrow"/>
        <family val="2"/>
        <charset val="238"/>
      </rPr>
      <t>VN 03</t>
    </r>
    <r>
      <rPr>
        <sz val="10"/>
        <rFont val="Arial Narrow"/>
        <family val="2"/>
        <charset val="238"/>
      </rPr>
      <t>Tip zidu: AB stena debeline 20cm
gradbena odprtina: 88/214 (prilagoditi izbranemu podboju)
vratno krilo:	ravnopolno leseno vratno krilo obdelano s HPL laminatom,npr.Fundermax, v barvi po izboru projektanta
tesnitev krila z okvirjem - gumjasto tesnilo, izvedba s čim manjšo režo pod vrati
podboj: Suhomontažni kovinski podboj iz nerjaveče pločevine (kot npr. KD.SM.20.48 proizvajalca Deržič). Podboj se zapolni se PU peno ali kameno volno. V barvi po izboru projektanta. 	
zasteklitev:/
okovje: tritočkovni panti
odpiranje:po tlorisu
način vgradnje:suho montažna
zaklepanje:ključavnica, sistemski ključ
ostala oprema:inox kljuka in ključavnica, mehansko pridržalo odprtosti vrat ter hkrati omejevalnik kota odpiranja vrat z drsno letvijo in elementom za mehansko pridržanje vrat v odprtem položaju. Vgradnja na strani tečajev. Kot naprimer GEZE T-stop.
zvočna izolativnost:28 dB
požarna odpornost:/</t>
    </r>
  </si>
  <si>
    <r>
      <t>Oznaka:</t>
    </r>
    <r>
      <rPr>
        <b/>
        <sz val="10"/>
        <rFont val="Arial Narrow"/>
        <family val="2"/>
        <charset val="238"/>
      </rPr>
      <t>VN 04</t>
    </r>
    <r>
      <rPr>
        <sz val="10"/>
        <rFont val="Arial Narrow"/>
        <family val="2"/>
        <charset val="238"/>
      </rPr>
      <t>Tip zidu: 	AB stena debeline 20cm
gradbena odprtina: 98/214 (prilagoditi izbranemu podboju)
vratno krilo:	ravno polno leseno vratno krilo obdelano s HPL laminatom, npr.Fundermax, spodrezano za dovod 	zraka v barvi po izboru projektanta 
podboj: 	Suhomontažni kovinski podboj iz nerjaveče pločevine. Podboj se zapolni se PU peno ali kameno volno. V barvi po izboru projektanta. Kot npr. KD.SM.20.48 proizvajalca Deržič
zasteklitev:/
okovje: tritočkovni panti
odpiranje:po tlorisu
način vgradnje:suho montažna
zaklepanje:cilindrična ključavnica, sistemski ključ
ostala oprema:inox kljuka in ključavnica
zvočna izolativnost:/
požarna odpornost:/</t>
    </r>
  </si>
  <si>
    <r>
      <t>Oznaka:</t>
    </r>
    <r>
      <rPr>
        <b/>
        <sz val="10"/>
        <rFont val="Arial Narrow"/>
        <family val="2"/>
        <charset val="238"/>
      </rPr>
      <t>VN 05</t>
    </r>
    <r>
      <rPr>
        <sz val="10"/>
        <rFont val="Arial Narrow"/>
        <family val="2"/>
        <charset val="238"/>
      </rPr>
      <t>tip zidu: MK stena debeline 10cm
gradbena odprtina: 88/214 (prilagoditi izbranemu podboju)
vratno krilo:	ravno polno leseno vratno krilo 	obdelano s HPL laminatom, npr.Fundermax, v barvi po izboru projektanta, tesnitev krila z okvirjem - gumjasto tesnilo izvedba s čim manjšo režo pod vrati
podboj: 	Suhomontažni kovinski podboj iz nerjaveče pločevine. Podboj se zapolni z PU peno ali kameno volno. V barvi po izboru projektanta kot npr. KD.KM.21.48 proizvajalca Deržič
zasteklitev:/
okovje: tritočkovni panti
odpiranje:po tlorisu
način vgradnje:suho montažna
zaklepanje:ključavnica, sistemski ključ
ostala oprema:inox kljuka in ključavnica, 	
Samozapiralo z drsno letvijo za enokrilna vrata širine do 1100mm. Z možnostjo nastavitve moči zapiranja 1-4 po SIST EN 1154 ter hitrosti zapiranja in moči zapahovanja. Ventili znastavitve so termostabilni. Montaža na nasprotno stran tečajev. Brez sistema za pridržanje v odprtem položaju. Kot naprimer GEZE TS3000 V z drsno letvijo. Obloga stene nad vrati v širini podboja do stropa iz enake pločvine kot podboj.
zvočna izolativnost:/
požarna odpornost:/</t>
    </r>
  </si>
  <si>
    <r>
      <t>Oznaka:</t>
    </r>
    <r>
      <rPr>
        <b/>
        <sz val="10"/>
        <rFont val="Arial Narrow"/>
        <family val="2"/>
        <charset val="238"/>
      </rPr>
      <t>VN 06</t>
    </r>
    <r>
      <rPr>
        <sz val="10"/>
        <rFont val="Arial Narrow"/>
        <family val="2"/>
        <charset val="238"/>
      </rPr>
      <t>tip zidu: 	MK stena debeline 10cm
gradbena odprtina: 78/214 (prilagoditi izbranemu podboju)
vratno krilo:polno leseno vratno krilo obdelano s HPL laminatom npr.Fundermax, v barvi po izboru projektanta, spodrezano za dovod zraka
podboj: Suhomontažni kovinski podboj iz nerjaveče pločevine. Podboj se zapolni se PU peno ali kameno volno. V barvi po izboru projektanta. kot npr. KD.KM.21.48 proizvajalca Deržič
zasteklitev:/
okovje: tritočkovni panti
odpiranje:po tlorisu
način vgradnje:suho montažna
zaklepanje:ključavnica - tip metuljček
ostala oprema:inox kljuka in ključavnica.
2Xobloga stene nad vrati v širini podboja do stropa iz enake pločevine kot podboj.
zvočna izolativnost:/
požarna odpornost:/</t>
    </r>
  </si>
  <si>
    <r>
      <t>Oznaka:</t>
    </r>
    <r>
      <rPr>
        <b/>
        <sz val="10"/>
        <rFont val="Arial Narrow"/>
        <family val="2"/>
        <charset val="238"/>
      </rPr>
      <t>VN 07</t>
    </r>
    <r>
      <rPr>
        <sz val="10"/>
        <rFont val="Arial Narrow"/>
        <family val="2"/>
        <charset val="238"/>
      </rPr>
      <t>tip zidu: AB stena debeline 20cm
gradbena odprtina: 88/225 (prilagoditi izbranemu podboju)
vratno krilo:	ravno polno leseno vratno krilo 	obdelano s HPL laminatom, npr.Fundermax, v barvi po izboru projektanta, tesnitev krila z okvirjem - gumjasto tesnilo, izvedba s čim manjšo režo pod vrati
podbgoj:	Suhomontažni kovinski podboj iz nerjaveče pločevine. Podboj se zapolni se PU peno ali kameno volno. V barvi po izboru projektanta. kot npr. KD.SM.20.48 proizvajalca Deržič
zasteklitev:/
okovje:tritočkovni panti
odpiranje:po tlorisu
način vgradnje:suho montažna
zaklepanje:ključavnica, sistemski ključ
ostala oprema:inox kljuka in ključavnica, 	
Samozapiralo z drsno letvijo za enokrilna vrata širine do 1100mm. Z možnostjo nastavitve moči zapiranja 1-4 po SIST EN 1154 ter hitrosti zapiranja in moči zapahovanja. Ventili znastavitve so termostabilni. Montaža na nasprotno stran tečajev. Brez sistema za pridržanje v odprtem položaju. Kot naprimer GEZE TS3000 V z drsno letvijo. Obloga stene nad vrati v širini podboja do stropa iz enake pločvine kot podboj.
zvočna izolativnost:/
požarna odpornost:/</t>
    </r>
  </si>
  <si>
    <r>
      <t>Oznaka:</t>
    </r>
    <r>
      <rPr>
        <b/>
        <sz val="10"/>
        <rFont val="Arial Narrow"/>
        <family val="2"/>
        <charset val="238"/>
      </rPr>
      <t>VN 08</t>
    </r>
    <r>
      <rPr>
        <sz val="10"/>
        <rFont val="Arial Narrow"/>
        <family val="2"/>
        <charset val="238"/>
      </rPr>
      <t>tip zidu:MK stena debeline 10cm
gradbena odprtina: 78/225 (prilagoditi izbranemu podboju)
vratno krilo:	polno leseno vratno krilo obdelano s HPL laminatom npr.Fundermax, v barvi po izboru projektanta spodrezano za dovod zraka
podboj: Suhomontažni kovinski podboj iz nerjaveče pločevine. Podboj se zapolni se PU peno ali kameno volno. V barvi po izboru projektanta (npr. KD.KM.21.48 proizvajalca Deržič)
zasteklitev:/
okovje: tritočkovni panti
odpiranje:po tlorisu
način vgradnje:suho montažna
zaklepanje:ključavnica - tip metuljček
ostala oprema:inox kljuka in ključavnica.
zvočna izolativnost:/
požarna odpornost:/</t>
    </r>
  </si>
  <si>
    <r>
      <t>Oznaka:</t>
    </r>
    <r>
      <rPr>
        <b/>
        <sz val="10"/>
        <rFont val="Arial Narrow"/>
        <family val="2"/>
        <charset val="238"/>
      </rPr>
      <t>VN 09</t>
    </r>
    <r>
      <rPr>
        <sz val="10"/>
        <rFont val="Arial Narrow"/>
        <family val="2"/>
        <charset val="238"/>
      </rPr>
      <t>Tip zidu: 	AB stena debeline 20cm
gradbena odprtina: 180/256
vratno krilo:2X ravno polno leseno vratno krilo obdelano s HPL 		laminatom, npr.Fundermax, v barvi po izboru projektanta, tesnitev krila z okvirjem - gumjasto tesnilo, izvedba s čim manjšo režo pod vrati
podboj: 	Suhomontažni kovinski podboj iz nerjaveče pločevine. Podboj se zapolni se PU peno ali kameno volno. V barvi po izboru projektanta.( npr. KD.SM.20.48 proizvajalca Deržič)
zasteklitev:/
okovje: tritočkovni panti
odpiranje:po tlorisu
način vgradnje:suho montažna
zaklepanje:ključavnica, sistemski ključ
ostala oprema:inox kljuka in ključavnica. Samozapiralo za dvokrilna vrat dimenzije do 1400mm za posamezno krilo in teže krila do 130kg. Samnozapiralo omogoča usklajeno zapiranje aktivnega in pasivnega krila. Samozapiralo ima funkcijo pridržanja odprtosti vrat, možnost nastavitve hitrosti in moči zapahovanja ter končnega zapahovanja. Kot naprimer GEZE BOXER 3-6 ISM.Sistem za simultano sistemsko pravilno odpiranje dvokrilnih vrat (ob odprtju pasivnega krila se odpre tudi aktivno krilo in s tem omogoči pravilno delovanje samozapiral za dvokrilna vrata in dopušča, da se vrata zaprejo v s pravilnim vrstnim redom. Kot naprimer GEZE CB Flex. Sistemska panik letev na notranji strani in sistemska kljuka na zunhanji strani, sistemska ključavnica po EN 1225 panik funkcija B
zvočna izolativnost:/
požarna odpornost:/</t>
    </r>
  </si>
  <si>
    <r>
      <t>Oznaka:</t>
    </r>
    <r>
      <rPr>
        <b/>
        <sz val="10"/>
        <rFont val="Arial Narrow"/>
        <family val="2"/>
        <charset val="238"/>
      </rPr>
      <t>VN 10</t>
    </r>
    <r>
      <rPr>
        <sz val="10"/>
        <rFont val="Arial Narrow"/>
        <family val="2"/>
        <charset val="238"/>
      </rPr>
      <t>tip zidu: AB stena debeline 25cm
gradbena odprtina: 180/ 225
vratno krilo:2Xravno polno leseno vratno krilo obdelano s HPL laminatom, npr.Fundermax, v barvi po izboru projektanta tesnitev krila z okvirjem - gumjasto tesnilo, izvedba s čim manjšo režo pod vrati
podboj: 	Suhomontažni kovinski podboj iz nerjaveče pločevine. Podboj se zapolni se PU peno ali kameno volno, kot npr. KD.PP.12.01 proizvajalca Deržič.V barvi po izboru projektanta.
zasteklitev:/
okovje: tritočkovni panti
odpiranje:po tlorisu
način vgradnje:suho montažna
zaklepanje:ključavnica, sistemski ključ
ostala oprema: inox kljuka in ključavnica. Samozapiralo za dvokrilna vrat dimenzije do 1400mm za posamezno krilo in teže krila do 130kg. Samnozapiralo omogoča usklajeno zapiranje aktivnega in pasivnega krila. Samozapiralo ima funkcijo pridržanja odprtosti vrat, možnost nastavitve hitrosti in moči zapahovanja ter končnega zapahovanja. Kot naprimer GEZE BOXER 3-6 ISM.Sistem za simultano sistemsko pravilno odpiranje dvokrilnih vrat (ob odprtju pasivnega krila se odpre tudi aktivno krilo in s tem omogoči pravilno delovanje samozapiral za dvokrilna vrata in dopušča, da se vrata zaprejo v s pravilnim vrstnim redom. Kot naprimer GEZE CB Flex.Elektro motorna ključavnica za dvokrilna vrata kot naprimer GEZE IQ lock EL DLRele plošča za povezavo ključavnic, panik terminala in domofona  GEZE RP 220.Sistemska panik letev na notranji strani in sistemska kljuka na zunanji strani, sistemska ključavnica po EN 1225 panik funkcija B
zvočna izolativnost:/
požarna odpornost: EI30</t>
    </r>
  </si>
  <si>
    <r>
      <t>Oznaka:</t>
    </r>
    <r>
      <rPr>
        <b/>
        <sz val="10"/>
        <rFont val="Arial Narrow"/>
        <family val="2"/>
        <charset val="238"/>
      </rPr>
      <t>VN 11</t>
    </r>
    <r>
      <rPr>
        <sz val="10"/>
        <rFont val="Arial Narrow"/>
        <family val="2"/>
        <charset val="238"/>
      </rPr>
      <t>tip zidu: AB stena debeline 20cm
gradbena odprtina: 130/256 
vratno krilo: ravno polno leseno vratno krilo obdelano s HPL laminatom, npr.Fundermax, v barvi po izboru projektanta tesnitev krila z okvirjem - gumjasto tesnilo, izvedba s čim manjšo režo pod vrati
podboj: Suhomontažni kovinski podboj iz nerjaveče pločevine. 	Podboj se zapolni se PU peno ali kameno volno, kot npr. KD.SM.20.48 proizvajalca Deržič.V barvi po izboru 	projektanta.
zasteklitev:/
okovje: tritočkovni panti
odpiranje:po tlorisu
način vgradnje:suho montažna
zaklepanje:ključavnica, sistemski ključ
ostala oprema:inox kljuka in ključavnica,
Mehansko pridržalo odprtosti vrat ter hkrati omejevalnik kota odpiranja vrat z drsno letvijo in elementom za mehansko pridržanje vrat v odprtem položaju. Vgradnja na nasprotni strani tečajev. Kot naprimer GEZE T-stop.
zvočna izolativnost:/
požarna odpornost: /</t>
    </r>
  </si>
  <si>
    <r>
      <t>Oznaka:</t>
    </r>
    <r>
      <rPr>
        <b/>
        <sz val="10"/>
        <rFont val="Arial Narrow"/>
        <family val="2"/>
        <charset val="238"/>
      </rPr>
      <t>VN 12</t>
    </r>
    <r>
      <rPr>
        <sz val="10"/>
        <rFont val="Arial Narrow"/>
        <family val="2"/>
        <charset val="238"/>
      </rPr>
      <t>Tip zidu: MK stena debeline 10cm, preklada AB
gradbena odprtina: 108/258 (prilagoditi izbranemu podboju)
vratno krilo:	ravno polno leseno vratno krilo obdelano s HPL laminatom, npr.Fundermax, v barvi po izboru projektanta tesnitev krila z okvirjem - gumjasto tesnilo, izvedba s čim manjšo režo pod vrati
podboj: Suhomontažni kovinski podboj iz nerjaveče pločevine. 	 	Podboj se zapolni se PU peno ali kameno volno, kot npr. KD.PP.12.01 proizvajalca Deržič.V barvi po izboru projektanta.
zasteklitev:/
okovje: tritočkovni panti
odpiranje:po tlorisu
način vgradnje:suho montažna
zaklepanje:ključavnica, sistemski ključ
ostala oprema:inox kljuka in ključavnica,
Samozapiralo z drsno letvijo za enokrilna vrata širine do 1100mm. Z možnostjo nastavitve moči zapiranja1-4 po SIST EN 1154 ter hitrosti zapiranja in moči zapahovanja. Ventili za nastavitve so termostabilni. Montaža na nasprotno stran 	tečajev. Brez sistema za pridržanje v odprtem položaju. Kot npr. GEZE TS3000 V z drsno letvijo. Sistemska panik letev na notranji strani in sistemska kljuka na zunanji strani, sistemska ključavnica po EN 1225 panik funkcija B
zvočna izolativnost:/
požarna odpornost: EI 30</t>
    </r>
  </si>
  <si>
    <r>
      <t>Oznaka:</t>
    </r>
    <r>
      <rPr>
        <b/>
        <sz val="10"/>
        <rFont val="Arial Narrow"/>
        <family val="2"/>
        <charset val="238"/>
      </rPr>
      <t>VN 13</t>
    </r>
    <r>
      <rPr>
        <sz val="10"/>
        <rFont val="Arial Narrow"/>
        <family val="2"/>
        <charset val="238"/>
      </rPr>
      <t>Tip zidu: MK stena debeline 10cm
gradbena odprtina: 88/227 (prilagoditi izbranemu podboju)
vratno krilo:	ravno polno leseno vratno krilo 	obdelano s HPL laminatom, npr.Fundermax, v barvi po izboru projektanta, tesnitev krila z okvirjem - gumjasto tesnilo izvedba s čim manjšo režo pod vrati
podboj: 	Suhomontažni kovinski podboj iz nerjaveče pločevine. Podboj se zapolni se PU peno ali kameno volno. barvi po izboru projektanta. kot npr. K.D.PP1201 proizvajalca Deržič
zasteklitev:/
okovje: tritočkovni panti
odpiranje:po tlorisu
način vgradnje:suho montažna
zaklepanje:ključavnica, sistemski ključ
ostala oprema:inox kljuka in ključavnica, 	
Mehansko pridržalo odprtosti vrat ter hkrati omejevalnik kota odpiranja vrat z drsno letvijo in elementom za mehansko pridržanje vrat v odprtem položaju. Vgradnja na nasprotni strani tečajev. Kot naprimer GEZE T-stop.
zvočna izolativnost:/
požarna odpornost:/</t>
    </r>
  </si>
  <si>
    <r>
      <t>Oznaka:</t>
    </r>
    <r>
      <rPr>
        <b/>
        <sz val="10"/>
        <rFont val="Arial Narrow"/>
        <family val="2"/>
        <charset val="238"/>
      </rPr>
      <t>VN 14</t>
    </r>
    <r>
      <rPr>
        <sz val="10"/>
        <rFont val="Arial Narrow"/>
        <family val="2"/>
        <charset val="238"/>
      </rPr>
      <t>tip zidu: AB stena debeline 25cm+5cm MK obloge
gradbena odprtina: 98/224 (prilagoditi izbranemu podboju)
vratno krilo:	ravno polno leseno vratno krilo obdelano s HPL laminatom, npr.Fundermax, v barvi po izboru projektanta tesnitev krila z okvirjem - gumjasto tesnilo, izvedba s čim manjšo režo pod vrati
podboj: 	Suhomontažni kovinski podboj iz nerjaveče pločevine s 	požarnimi tesnili.Podboj se zapolni se PU peno ali kameno volno, kot npr. KD.PP.12.01 proizvajalca Deržič. V barvi po izboru projektanta.
zasteklitev:/
okovje: tritočkovni panti
odpiranje:po tlorisu
način vgradnje:suho montažna
zaklepanje:ključavnica, sistemski ključ
ostala oprema:inox kljuka in ključavnica, samozapiralo z drsno letvijo za enokrilna vrata širine do 1100mm. Z možnostjo nastavitve moči zapiranja 1-4 po SIST EN 1154 ter hitrosti zapiranja in moči zapahovanja, ventili za nastavitve so termostabilni, montaža na nasprotni strani tečajev,brez sistema za pridržanje v odprtem položaju. Kot naprimer GEZE TS3000 V z drsno letvijo.
zvočna izolativnost: 32db
požarna odpornost: EI 30</t>
    </r>
  </si>
  <si>
    <r>
      <t>Oznaka:</t>
    </r>
    <r>
      <rPr>
        <b/>
        <sz val="10"/>
        <rFont val="Arial Narrow"/>
        <family val="2"/>
        <charset val="238"/>
      </rPr>
      <t>VN 15</t>
    </r>
    <r>
      <rPr>
        <sz val="10"/>
        <rFont val="Arial Narrow"/>
        <family val="2"/>
        <charset val="238"/>
      </rPr>
      <t>Tip zidu: MK stena debeline 15cm
gradbena odprtina: 108/214 (prilagoditi izbranemu podboju)
vratno krilo:ravno polno leseno vratno krilo obdelano s HPL laminatom, npr.Fundermax, v barvi po izboru projektanta tesnitev krila z okvirjem - gumjasto tesnilo, izvedba s čim manjšo režo pod vrati
podboj: 	Suhomontažni kovinski podboj iz nerjaveče pločevine s požarnimi tesnili.Podboj se zapolni se PU peno ali kameno volno, kot npr. KD.PP.12.01 proizvajalca Deržič. V barvi po izboru projektanta.
zasteklitev:/
okovje: tritočkovni panti
odpiranje:po tlorisu
način vgradnje:suho montažna
zaklepanje:ključavnica, sistemski ključ
ostala oprema:inox kljuka in ključavnica,
Samozapiralo z drsno letvijo za enokrilna vrata širine do 1100mm. Z možnostjo nastavitve moči zapiranja1-4 po SIST EN 1154 ter hitrosti zapiranja in moči zapahovanja. Ventili za 	nastavitve so termostabilni. Montaža na nasprotno stran tečajev. Brez sistema za pridržanje v odprtem položaju. Kot 	naprimer GEZE TS3000 V z drsno letvijo.Sistemska panik letev na notranji strani in sistemska kljuka na zunanji strani, sistemska ključavnica po EN 1225 panik funkcija B
zvočna izolativnost:/
požarna odpornost: EI 30</t>
    </r>
  </si>
  <si>
    <r>
      <t>Oznaka:</t>
    </r>
    <r>
      <rPr>
        <b/>
        <sz val="10"/>
        <rFont val="Arial Narrow"/>
        <family val="2"/>
        <charset val="238"/>
      </rPr>
      <t>VN 16</t>
    </r>
    <r>
      <rPr>
        <sz val="10"/>
        <rFont val="Arial Narrow"/>
        <family val="2"/>
        <charset val="238"/>
      </rPr>
      <t>Tip zidu: AB stena debeline 20cm
gradbena odprtina: 108/214 (prilagoditi izbranemu podboju)
vratno krilo:	ravno polno leseno vratno krilo obdelano s HPL laminatom,npr.Fundermax, v barvi po 	izboru projektanta
tesnitev krila z okvirjem - gumjasto tesnilo, izvedba s čim manjšo režo pod vrati
podboj: Suhomontažni kovinski podboj iz nerjaveče 	pločevine. Podboj se zapolni se PU peno ali kameno volno. V barvi po izboru projektanta kot npr. KD.SM.20.48 proizvajalca Deržič
zasteklitev:/
okovje: tritočkovni panti
odpiranje:po tlorisu
način vgradnje:suho montažna, 
zaklepanje:ključavnica, sistemski ključ
ostala oprema:inox kljuka in ključavnica, mehansko pridržalo odprtosti vrat ter hkrati omejevalnik kota odpiranja vrat z drsno letvijo in elementom za mehansko pridržanje vrat v odprtem položaju. Vgradnja na strani tečajev. Kot naprimer GEZE T-stop.
zvočna izolativnost:28 db
požarna odpornost:/</t>
    </r>
  </si>
  <si>
    <r>
      <t xml:space="preserve">Oznaka: </t>
    </r>
    <r>
      <rPr>
        <b/>
        <sz val="10"/>
        <color rgb="FF000000"/>
        <rFont val="Arial Narrow"/>
        <family val="2"/>
        <charset val="238"/>
      </rPr>
      <t xml:space="preserve">VN 01 </t>
    </r>
    <r>
      <rPr>
        <sz val="10"/>
        <rFont val="Arial Narrow"/>
        <family val="2"/>
        <charset val="238"/>
      </rPr>
      <t>- tip zidu: AB stena debeline 20 cm, gradbena odprtina: 108/251 (prilagoditi izbranemu podboju)
vratno krilo: ravno polno leseno vratno krilo obdelano s HPL laminatom, npr. Fundermax, v barvi po izboru projektanta, tesnitev krila z okvirjem - gumijasto tesnilo, izvedba s čim manjšo režo pod vrati, podboj: suhomontažni kovinski podboj iz nerjaveče pločevine s požarnimi tesnili (npr. KD.PP.12.01 proizv. Deržič). Podboj se zapolni se PU peno ali kameno volno. V barvi po izboru projektanta.
zasteklitev:/
Okovje:  tritočkovni panti
Odpiranje: po tlorisu
Način vgradnje: suho montažna
Zaklepanje: ključavnica, sistemski ključ
Ostala oprema: inox kljuka in ključavnica, elektro prejemnik GEZE IQ E-strike A 5000 B. Stikalo s cilindričnim vložkom za odpiranje vrat z zunanje strani (npr.GEZE SCT 320 UP). Samozapiralo z drsno letvijo za enokrilna vrata širine do 1100 mm. Z možnostjo nastavitve moči zapiranja1-4 po SIST EN 1154 ter hitrosti zapiranja in moči zapahovanja. Ventili za nastavitve sotermostabilni. Montaža na nasprotno stran tečajev. Brez sistema za pridržanje v odprtem položaju (npr. GEZE TS3000 V z drsno letvijo). Sistemska panik letev na notranji strani in sistemska kljuka na zunanji strani, sistemska ključavnica po EN 1225 panik funkcija B
Zvočna izolativnost: /
Požarna odpornost: EI 30</t>
    </r>
  </si>
  <si>
    <r>
      <t>Izdelava, dobava in montaža ALU elementov stavbnega pohištva.
Pri izvedbi upoštevati vse veljavne standarde in predpise ter gradbeno fizikalne zahteve po elaboratu gradbene fizike za navedeni projekt:
- PURES 2010
- Pravilnik o zaščiti stavb pred vlago
- Pravilnik o bistvenih zahtevah za gradbene objekte, ki jih je treba upoštevati pri določitvi lastnosti gradbenih proizvodov
- Pravilnik o potrjevanju skladnosti in označevanju gradbenih proizvodov
- Zakon o gradbenih proizvodih</t>
    </r>
    <r>
      <rPr>
        <b/>
        <sz val="10"/>
        <color rgb="FF000000"/>
        <rFont val="Arial Narrow"/>
        <family val="2"/>
        <charset val="238"/>
      </rPr>
      <t>Vsi elementi stavbnega pohištva morajo biti opremljeni s CE oznako ali Slovenskim tehničnim soglasjem ali drugo ustrezno veljavno listino.</t>
    </r>
    <r>
      <rPr>
        <sz val="10"/>
        <color rgb="FF000000"/>
        <rFont val="Arial Narrow"/>
        <family val="2"/>
        <charset val="238"/>
      </rPr>
      <t>Gradbeno - fizikalne zahteve za zunanje elemente stavbnega pohištva:
- toplotna prevodnost zunanjih elementov stavbnega pohištva Uw ≤ 0,9 W/m2K*
- zrakotesnost po EN 12207 - razred 4 (okna), razred 2 (vrata)
- vodotesnost po EN 12208 - razred 9a (okna), razred 5a (vrata)
- montaža po RAL smernicah montaže
Za elemente stavbnega pohištva, ki prenašajo vetrne obremenitve mora biti izdelan statični izračun glede na pričakovane vetrne obremenitve na lokaciji vgradnje - določi statik
Ponudnik mora zgornjo zahtevo dokazovati z ustrezno dokumentacijo - Uw izračun dejanskih elementov.
Predvideni sistemi za izvedbo elementov stavbnega pohištva skupaj s sistemskimi lastnostmi so navadeni v nadaljevanju.</t>
    </r>
  </si>
  <si>
    <r>
      <t>Schüco ADS 65 HD</t>
    </r>
    <r>
      <rPr>
        <sz val="10"/>
        <color rgb="FF000000"/>
        <rFont val="Arial Narrow"/>
        <family val="2"/>
        <charset val="238"/>
      </rPr>
      <t>Toplotno izolirani sistem za vrata s 65 mm osnovne gradbene globine za navznoter in navzven odpirajoča enokrilna in dvokrilna vrata za velike obremenitve (HD = Heavy Duty). Max. dim. krila 1400x3000mm, max. teža krila 200kg.
Konstrukcija za vrata je zunaj in znotraj površinsko poravnana – na obeh straneh se v običajni izvedbi sistema pojavi 5 mm neprekinjena senčna fuga, pri dvokrilnih panik vratih pa je ta fuga široka 11 mm.Sistem certificiran tudi za evakuacijske izhode po EN 179 in EN 1125.
Deljeni (drsni) elementi prekinitve toplotnega mostu pri vratnih krilih za zmanjšanje bimetal efekta.
Opomba - za izvedbo notranjih vrat je predviden sistem s prekinjenim toplotnim mostom zaradi zahtev glede zvočne izolativnosti posameznih elementov in zaradi panik izhodov iz objekta (vezano na certifikat oz. CE oznako po SIST EN 1125 in SIST EN 179).
Sistem izbran zaradi zahtev o zvočni izolativnosti elementov in zaradi izvedbe panik in evakuacijskih izhodov.</t>
    </r>
  </si>
  <si>
    <t>Oprema vrata: svetla širina krila med pripirama 100 cm, nasadila: sistemska Schüco cilndrična, kljuka: Schüco sistemska panic letev na notranji strani; Schüco sistemska kljuka na zunanji strani, ključavnica: sistemska Schüco panic ključavnica po EN 1125 - panic funkcija B, zapiralo:GEZE TS 3000V.</t>
  </si>
  <si>
    <t>Oprema vrata: zgornji profil podboja 15 cm, svetla širina krila med pripirama 100 cm, nasadila: sistemska Schüco cilndrična kljuka: Schuco sistemska kljuka obojestransko, ključavnica: enotočkovna sistemska Schüco, zapiralo:GEZE TS 3000V vključno z vstavkom za pridržanje vrat v odprtem položaju.</t>
  </si>
  <si>
    <t>Ostalo: zgornji profil višine 15 cm (zaradi različne višine spuščenih stropov), komplet z vsem potrebnim montažnim in tesnilnim materialom, po detajlih iz PZI projekta.</t>
  </si>
  <si>
    <t>Oprema vrata: svetla širina krila med pripirama 100 cm, nasadila: sistemska Schüco cilndrična, kljuka: Schüco sistemska panic letev na notranji strani; Schüco sistemska kljuka na zunanji strani, ključavnica: sistemska Schüco panic ključavnica po EN 1125 - panic funkcija, zapiralo:GEZE TS 3000V vključno z vstavkom za pridržanje vrat v odprtem položaju.</t>
  </si>
  <si>
    <t>Oprema vrata: zgornji profil podboja 15 cm, svetla širina krila med pripirama 100 cm, nasadila: sistemska Schüco cilndrična, kljuka: Schuco sistemska kljuka obojestransko, ključavnica: enotočkovna sistemska Schüco, zapiralo:GEZE TS 3000V vključno z vstavkom za pridržanje vrat v odprtem položaju.</t>
  </si>
  <si>
    <t>Dobava in polaganje talne obloge -  športna točkovno elastična podlaga, kalendirana plast 95% čistega polivinilklorida (PVC) debeline 2,1 v kombinaciji z zaprto celično PE peno kot podlogo (npr. TX Multi-Use 6,2 proizvajalca Gerflor) -0,62 cm. Talna obloga mora ustrezati naslednjim zahtevam: dvojna tovarniška zaščita zgornje površine (kot npr. TOPSHIELD), na vodni bazi (brez vsebnosti silikonov in PUR premazov), enostavna in poceni za vzdrževanje, ne potrebuje dodatnega zaščitnega premaza, primerna za zelo obremenjene prostore (po EN 685 od 23-41), odporna na cigaretne ogorke po EN 1399, akustična izolacija po EN ISO 717-2 (5 dB), odporna na koleščke stolov po EN 425
naravno antibaktericidna in antifungicidna brez kemičnih 
zaviralcev (tudi proti bakteriji MRSA), protizdrsna po EN 13893 in DIN 51130 (R9), ognjeodporna po EN 13501-1 Cfl-s1
elektrostatičnost po EN 1815, brez vsebnosti plute in balasta škodljivih snovi, certifikati Blue ANGEL, ki dokazuje da ne vsebuje strupenih snovi, certifikat BAF – British Allergy Foundation. Polaganje talne obloge zajema: 1x nanos izravnalne mase do 3 mm, 100 % lepljenje in opasovanje v prostor, vključno z varjenjem stikov, ter dobavo in montažo PVC obrobnega traku dimenzije 80/17 mm.</t>
  </si>
  <si>
    <t>A. RUŠITVENA IN GRADBENA DELA</t>
  </si>
  <si>
    <t>B. OBRTNIŠKA DELA</t>
  </si>
  <si>
    <t>C. ZUNANJA UREDITEV</t>
  </si>
  <si>
    <t>C – zunanja ureditev</t>
  </si>
  <si>
    <t>E. STROJNE INSTALACIJE</t>
  </si>
  <si>
    <t>G. NEPREDVIDENA DELA - 10% (obračun po dejanskih stroških)</t>
  </si>
  <si>
    <t>D.</t>
  </si>
  <si>
    <t>E.</t>
  </si>
  <si>
    <t>F – PID in projektantski nadzor</t>
  </si>
  <si>
    <t>F.</t>
  </si>
  <si>
    <t>F.1.</t>
  </si>
  <si>
    <t>F.2.</t>
  </si>
  <si>
    <t>C.</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</si>
  <si>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</si>
  <si>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</si>
  <si>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</si>
  <si>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</si>
  <si>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</si>
  <si>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</si>
  <si>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</si>
  <si>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</si>
  <si>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</si>
  <si>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</si>
  <si>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</si>
  <si>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</si>
  <si>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</si>
  <si>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</si>
  <si>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</si>
  <si>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</si>
  <si>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</si>
  <si>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</si>
  <si>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</si>
  <si>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</si>
  <si>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</si>
  <si>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</si>
  <si>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</si>
  <si>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</si>
  <si>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</si>
  <si>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</si>
  <si>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</si>
  <si>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</si>
  <si>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</si>
  <si>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</si>
  <si>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</si>
  <si>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</si>
  <si>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</si>
  <si>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C.44</t>
  </si>
  <si>
    <t>C.34</t>
  </si>
  <si>
    <t>C.35</t>
  </si>
  <si>
    <t>C.36</t>
  </si>
  <si>
    <t>C.37</t>
  </si>
  <si>
    <t>C.38</t>
  </si>
  <si>
    <t>C.39</t>
  </si>
  <si>
    <t>C.40</t>
  </si>
  <si>
    <t>C.41</t>
  </si>
  <si>
    <t>C.42</t>
  </si>
  <si>
    <t>C.43</t>
  </si>
  <si>
    <t>C.45</t>
  </si>
  <si>
    <t>C.46</t>
  </si>
  <si>
    <t>C.47</t>
  </si>
  <si>
    <t>C.48</t>
  </si>
  <si>
    <t>C.49</t>
  </si>
  <si>
    <t>C.50</t>
  </si>
  <si>
    <t>Projektantski nadzor. Obračun projektantskega nadzora se bo izvedel po dokazljivih dejanskih stroških na podlagi računa izvajalca projektantskega nadzora.</t>
  </si>
  <si>
    <t>Izdelava geodetskega načrta novega stanja.</t>
  </si>
  <si>
    <t>Izdelava projekta izvedenih del za vse stroke. 4 tiskani izvodi ter izvod v elektronski obliki (v .pdf in .dwg formatu).</t>
  </si>
  <si>
    <t>Izdelava dokazila o zanesljivosti objekta ter pridobitev uporabnega dovoljenja.</t>
  </si>
  <si>
    <t>F.3.</t>
  </si>
  <si>
    <t>F.4.</t>
  </si>
  <si>
    <t>F. OSTALA DELA</t>
  </si>
  <si>
    <t>OSTALA DELA</t>
  </si>
  <si>
    <t>SKUPAJ OSTALA DELA</t>
  </si>
  <si>
    <t>Brezkontaktna RFID kartica 125, 85x55x0,8mm (koda velja za 10 kom).</t>
  </si>
  <si>
    <t>VEČNAMENSKA GIMNASTIČNA DVORANA OSNOVNE ŠOLE DANILA LOKARJA AJDOVŠČINA</t>
  </si>
  <si>
    <t>Občina Ajdovščina, Cesta 5. maja 6a, 5270 Ajdovščina</t>
  </si>
  <si>
    <t>investitor:</t>
  </si>
  <si>
    <t>D. ELEKTRO INSTALACIJE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</si>
</sst>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_-* #,##0.00&quot; €&quot;_-;\-* #,##0.00&quot; €&quot;_-;_-* \-??&quot; €&quot;_-;_-@_-"/>
    <numFmt numFmtId="165" formatCode="_-* #,##0.00\ _€_-;\-* #,##0.00\ _€_-;_-* \-??\ _€_-;_-@_-"/>
    <numFmt numFmtId="166" formatCode="&quot;A.1.&quot;0"/>
    <numFmt numFmtId="167" formatCode="&quot;A.2.&quot;0"/>
    <numFmt numFmtId="168" formatCode="&quot;A.3.&quot;0"/>
    <numFmt numFmtId="169" formatCode="&quot;A.4.&quot;0"/>
    <numFmt numFmtId="170" formatCode="&quot;A.5.&quot;0"/>
    <numFmt numFmtId="171" formatCode="&quot;A.6.&quot;0"/>
    <numFmt numFmtId="172" formatCode="0\ %"/>
    <numFmt numFmtId="173" formatCode="&quot;A.7.&quot;0"/>
    <numFmt numFmtId="174" formatCode="&quot;B.1a.&quot;0"/>
    <numFmt numFmtId="175" formatCode="&quot;B.1b.&quot;0"/>
    <numFmt numFmtId="176" formatCode="&quot;B.2.&quot;0"/>
    <numFmt numFmtId="177" formatCode="&quot;B.3.&quot;0"/>
    <numFmt numFmtId="178" formatCode="&quot;B.5.&quot;0"/>
    <numFmt numFmtId="179" formatCode="&quot;B.6b.&quot;0"/>
    <numFmt numFmtId="180" formatCode="&quot;B.8.&quot;0"/>
    <numFmt numFmtId="181" formatCode="_(* #,##0.00_);_(* \(#,##0.00\);_(* \-??_);_(@_)"/>
    <numFmt numFmtId="182" formatCode="&quot;B.9.&quot;0"/>
    <numFmt numFmtId="183" formatCode="&quot;B.10.&quot;0"/>
    <numFmt numFmtId="184" formatCode="&quot;A.8.&quot;0"/>
    <numFmt numFmtId="185" formatCode="#,##0.00;[Red]#,##0.00"/>
    <numFmt numFmtId="186" formatCode="&quot;SIT &quot;#,##0_);&quot;(SIT &quot;#,##0\)"/>
    <numFmt numFmtId="187" formatCode="#,##0.00;#,##0.00"/>
    <numFmt numFmtId="188" formatCode="#,##0.00\ _S_I_T"/>
    <numFmt numFmtId="189" formatCode="0.0"/>
    <numFmt numFmtId="190" formatCode="_-* #,##0.00\ _€_-;\-* #,##0.00\ _€_-;_-* &quot;-&quot;??\ _€_-;_-@_-"/>
  </numFmts>
  <fonts count="69" x14ac:knownFonts="1">
    <font>
      <sz val="10"/>
      <name val="Arial CE"/>
      <family val="2"/>
      <charset val="238"/>
    </font>
    <font>
      <sz val="10"/>
      <name val="Arial"/>
      <family val="2"/>
      <charset val="238"/>
    </font>
    <font>
      <sz val="10"/>
      <name val="Calibri"/>
      <family val="2"/>
      <charset val="238"/>
    </font>
    <font>
      <b/>
      <sz val="10"/>
      <name val="Calibri"/>
      <family val="2"/>
      <charset val="238"/>
    </font>
    <font>
      <i/>
      <sz val="8"/>
      <color rgb="FF0000FF"/>
      <name val="Calibri"/>
      <family val="2"/>
      <charset val="238"/>
    </font>
    <font>
      <b/>
      <i/>
      <sz val="10"/>
      <name val="Calibri"/>
      <family val="2"/>
      <charset val="238"/>
    </font>
    <font>
      <sz val="9"/>
      <name val="Arial CE"/>
      <family val="2"/>
      <charset val="238"/>
    </font>
    <font>
      <b/>
      <sz val="11"/>
      <name val="Tahoma"/>
      <family val="2"/>
      <charset val="238"/>
    </font>
    <font>
      <b/>
      <sz val="10"/>
      <name val="Tahoma"/>
      <family val="2"/>
      <charset val="238"/>
    </font>
    <font>
      <i/>
      <sz val="10"/>
      <name val="Tahoma"/>
      <family val="2"/>
      <charset val="238"/>
    </font>
    <font>
      <b/>
      <i/>
      <sz val="10"/>
      <name val="Tahoma"/>
      <family val="2"/>
      <charset val="238"/>
    </font>
    <font>
      <sz val="10"/>
      <name val="Tahoma"/>
      <family val="2"/>
      <charset val="238"/>
    </font>
    <font>
      <sz val="10"/>
      <name val="Symbol"/>
      <family val="1"/>
      <charset val="2"/>
    </font>
    <font>
      <vertAlign val="subscript"/>
      <sz val="10"/>
      <name val="Tahoma"/>
      <family val="2"/>
      <charset val="238"/>
    </font>
    <font>
      <vertAlign val="superscript"/>
      <sz val="10"/>
      <name val="Tahoma"/>
      <family val="2"/>
      <charset val="238"/>
    </font>
    <font>
      <sz val="10"/>
      <name val="Tahoma"/>
      <family val="2"/>
      <charset val="1"/>
    </font>
    <font>
      <i/>
      <sz val="10"/>
      <name val="Arial"/>
      <family val="2"/>
      <charset val="238"/>
    </font>
    <font>
      <i/>
      <sz val="9"/>
      <name val="Arial"/>
      <family val="2"/>
      <charset val="238"/>
    </font>
    <font>
      <b/>
      <i/>
      <sz val="11"/>
      <name val="Tahoma"/>
      <family val="2"/>
      <charset val="238"/>
    </font>
    <font>
      <sz val="8"/>
      <name val="Tahoma"/>
      <family val="2"/>
      <charset val="1"/>
    </font>
    <font>
      <sz val="10"/>
      <name val="Arial"/>
      <family val="2"/>
      <charset val="1"/>
    </font>
    <font>
      <i/>
      <sz val="10"/>
      <name val="Arial"/>
      <family val="2"/>
      <charset val="1"/>
    </font>
    <font>
      <sz val="9"/>
      <name val="Tahoma"/>
      <family val="2"/>
      <charset val="238"/>
    </font>
    <font>
      <i/>
      <sz val="9"/>
      <name val="Tahoma"/>
      <family val="2"/>
      <charset val="238"/>
    </font>
    <font>
      <sz val="10"/>
      <name val="Arial CE"/>
      <family val="2"/>
      <charset val="238"/>
    </font>
    <font>
      <i/>
      <sz val="8"/>
      <name val="Calibri"/>
      <family val="2"/>
      <charset val="238"/>
    </font>
    <font>
      <sz val="8"/>
      <name val="Calibri"/>
      <family val="2"/>
      <charset val="238"/>
    </font>
    <font>
      <i/>
      <sz val="10"/>
      <name val="Arial CE"/>
      <family val="2"/>
      <charset val="238"/>
    </font>
    <font>
      <sz val="10"/>
      <name val="Calibri Light"/>
      <family val="2"/>
      <charset val="238"/>
      <scheme val="major"/>
    </font>
    <font>
      <sz val="10"/>
      <color rgb="FF000000"/>
      <name val="Calibri Light"/>
      <family val="2"/>
      <charset val="238"/>
      <scheme val="major"/>
    </font>
    <font>
      <b/>
      <sz val="10"/>
      <color rgb="FF000000"/>
      <name val="Calibri Light"/>
      <family val="2"/>
      <charset val="238"/>
      <scheme val="major"/>
    </font>
    <font>
      <sz val="10"/>
      <color rgb="FF9C6500"/>
      <name val="Calibri Light"/>
      <family val="2"/>
      <charset val="238"/>
      <scheme val="major"/>
    </font>
    <font>
      <b/>
      <sz val="10"/>
      <name val="Calibri Light"/>
      <family val="2"/>
      <charset val="238"/>
      <scheme val="major"/>
    </font>
    <font>
      <u/>
      <sz val="10"/>
      <color rgb="FF000000"/>
      <name val="Calibri Light"/>
      <family val="2"/>
      <charset val="238"/>
      <scheme val="major"/>
    </font>
    <font>
      <sz val="10"/>
      <color rgb="FFC00000"/>
      <name val="Calibri Light"/>
      <family val="2"/>
      <charset val="238"/>
      <scheme val="major"/>
    </font>
    <font>
      <vertAlign val="superscript"/>
      <sz val="10"/>
      <name val="Calibri Light"/>
      <family val="2"/>
      <charset val="238"/>
      <scheme val="major"/>
    </font>
    <font>
      <sz val="10"/>
      <color rgb="FFFF0000"/>
      <name val="Calibri Light"/>
      <family val="2"/>
      <charset val="238"/>
      <scheme val="major"/>
    </font>
    <font>
      <i/>
      <sz val="10"/>
      <name val="Calibri Light"/>
      <family val="2"/>
      <charset val="238"/>
      <scheme val="major"/>
    </font>
    <font>
      <i/>
      <sz val="10"/>
      <color rgb="FF000000"/>
      <name val="Calibri Light"/>
      <family val="2"/>
      <charset val="238"/>
      <scheme val="major"/>
    </font>
    <font>
      <vertAlign val="superscript"/>
      <sz val="10"/>
      <color rgb="FF000000"/>
      <name val="Calibri Light"/>
      <family val="2"/>
      <charset val="238"/>
      <scheme val="major"/>
    </font>
    <font>
      <i/>
      <u/>
      <sz val="10"/>
      <name val="Tahoma"/>
      <family val="2"/>
      <charset val="238"/>
    </font>
    <font>
      <b/>
      <i/>
      <sz val="10"/>
      <name val="Arial Narrow"/>
      <family val="2"/>
      <charset val="238"/>
    </font>
    <font>
      <sz val="10"/>
      <name val="Arial Narrow"/>
      <family val="2"/>
      <charset val="238"/>
    </font>
    <font>
      <i/>
      <sz val="8"/>
      <name val="Arial Narrow"/>
      <family val="2"/>
      <charset val="238"/>
    </font>
    <font>
      <sz val="8"/>
      <name val="Arial Narrow"/>
      <family val="2"/>
      <charset val="238"/>
    </font>
    <font>
      <i/>
      <sz val="8"/>
      <color rgb="FF0000FF"/>
      <name val="Arial Narrow"/>
      <family val="2"/>
      <charset val="238"/>
    </font>
    <font>
      <i/>
      <sz val="10"/>
      <color rgb="FF0000FF"/>
      <name val="Arial Narrow"/>
      <family val="2"/>
      <charset val="238"/>
    </font>
    <font>
      <b/>
      <sz val="12"/>
      <name val="Arial Narrow"/>
      <family val="2"/>
      <charset val="238"/>
    </font>
    <font>
      <b/>
      <sz val="10"/>
      <name val="Arial Narrow"/>
      <family val="2"/>
      <charset val="238"/>
    </font>
    <font>
      <sz val="10"/>
      <color rgb="FFFF0000"/>
      <name val="Arial Narrow"/>
      <family val="2"/>
      <charset val="238"/>
    </font>
    <font>
      <b/>
      <i/>
      <sz val="10"/>
      <color rgb="FF0000FF"/>
      <name val="Arial Narrow"/>
      <family val="2"/>
      <charset val="238"/>
    </font>
    <font>
      <sz val="10"/>
      <color rgb="FF333333"/>
      <name val="Arial Narrow"/>
      <family val="2"/>
      <charset val="238"/>
    </font>
    <font>
      <u/>
      <sz val="10"/>
      <color rgb="FF333333"/>
      <name val="Arial Narrow"/>
      <family val="2"/>
      <charset val="238"/>
    </font>
    <font>
      <u/>
      <sz val="10"/>
      <name val="Arial Narrow"/>
      <family val="2"/>
      <charset val="238"/>
    </font>
    <font>
      <sz val="10"/>
      <color rgb="FF000000"/>
      <name val="Arial Narrow"/>
      <family val="2"/>
      <charset val="238"/>
    </font>
    <font>
      <i/>
      <sz val="10"/>
      <name val="Arial Narrow"/>
      <family val="2"/>
      <charset val="238"/>
    </font>
    <font>
      <sz val="9"/>
      <name val="Arial Narrow"/>
      <family val="2"/>
      <charset val="238"/>
    </font>
    <font>
      <u/>
      <sz val="10"/>
      <color rgb="FFC00000"/>
      <name val="Arial Narrow"/>
      <family val="2"/>
      <charset val="238"/>
    </font>
    <font>
      <sz val="10"/>
      <color rgb="FFC00000"/>
      <name val="Arial Narrow"/>
      <family val="2"/>
      <charset val="238"/>
    </font>
    <font>
      <sz val="12"/>
      <name val="Arial Narrow"/>
      <family val="2"/>
      <charset val="238"/>
    </font>
    <font>
      <b/>
      <u/>
      <sz val="10"/>
      <color rgb="FFFF0000"/>
      <name val="Arial Narrow"/>
      <family val="2"/>
      <charset val="238"/>
    </font>
    <font>
      <i/>
      <sz val="9"/>
      <color rgb="FF0000FF"/>
      <name val="Arial Narrow"/>
      <family val="2"/>
      <charset val="238"/>
    </font>
    <font>
      <b/>
      <sz val="9"/>
      <name val="Arial Narrow"/>
      <family val="2"/>
      <charset val="238"/>
    </font>
    <font>
      <i/>
      <sz val="9"/>
      <name val="Arial Narrow"/>
      <family val="2"/>
      <charset val="238"/>
    </font>
    <font>
      <u/>
      <sz val="10"/>
      <color rgb="FF000000"/>
      <name val="Arial Narrow"/>
      <family val="2"/>
      <charset val="238"/>
    </font>
    <font>
      <sz val="11"/>
      <color rgb="FF000000"/>
      <name val="Arial Narrow"/>
      <family val="2"/>
      <charset val="238"/>
    </font>
    <font>
      <sz val="9"/>
      <color rgb="FF000000"/>
      <name val="Arial Narrow"/>
      <family val="2"/>
      <charset val="238"/>
    </font>
    <font>
      <b/>
      <sz val="10"/>
      <color rgb="FF000000"/>
      <name val="Arial Narrow"/>
      <family val="2"/>
      <charset val="238"/>
    </font>
    <font>
      <sz val="10"/>
      <color indexed="10"/>
      <name val="Arial Narrow"/>
      <family val="2"/>
      <charset val="238"/>
    </font>
  </fonts>
  <fills count="6">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theme="0" tint="-4.9989318521683403E-2"/>
        <bgColor rgb="FFCCFFFF"/>
      </patternFill>
    </fill>
    <fill>
      <patternFill patternType="solid">
        <fgColor theme="0" tint="-0.14999847407452621"/>
        <bgColor rgb="FFCCFFFF"/>
      </patternFill>
    </fill>
  </fills>
  <borders count="27">
    <border>
      <left/>
      <right/>
      <top/>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medium">
        <color auto="1"/>
      </bottom>
      <diagonal/>
    </border>
    <border>
      <left style="thin">
        <color auto="1"/>
      </left>
      <right/>
      <top/>
      <bottom/>
      <diagonal/>
    </border>
    <border>
      <left style="medium">
        <color auto="1"/>
      </left>
      <right style="thin">
        <color auto="1"/>
      </right>
      <top/>
      <bottom/>
      <diagonal/>
    </border>
    <border>
      <left style="thin">
        <color auto="1"/>
      </left>
      <right style="medium">
        <color auto="1"/>
      </right>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5">
    <xf numFmtId="0" fontId="0" fillId="0" borderId="0"/>
    <xf numFmtId="165" fontId="1" fillId="0" borderId="0" applyBorder="0" applyProtection="0"/>
    <xf numFmtId="164" fontId="24" fillId="0" borderId="0" applyBorder="0" applyProtection="0"/>
    <xf numFmtId="172" fontId="24" fillId="0" borderId="0" applyBorder="0" applyProtection="0"/>
    <xf numFmtId="181" fontId="24" fillId="0" borderId="0" applyBorder="0" applyProtection="0"/>
  </cellStyleXfs>
  <cellXfs count="675">
    <xf numFmtId="0" fontId="0" fillId="0" borderId="0" xfId="0"/>
    <xf numFmtId="0" fontId="0" fillId="0" borderId="0" xfId="0" applyFont="1" applyAlignment="1">
      <alignment horizontal="center"/>
    </xf>
    <xf numFmtId="0" fontId="0" fillId="0" borderId="0" xfId="0" applyFont="1"/>
    <xf numFmtId="165" fontId="2" fillId="0" borderId="0" xfId="1" applyFont="1" applyBorder="1" applyProtection="1"/>
    <xf numFmtId="0" fontId="0" fillId="0" borderId="0" xfId="0" applyFont="1" applyAlignment="1">
      <alignment horizontal="left" wrapText="1"/>
    </xf>
    <xf numFmtId="0" fontId="4" fillId="0" borderId="0" xfId="0" applyFont="1" applyBorder="1" applyAlignment="1">
      <alignment horizontal="left" wrapText="1"/>
    </xf>
    <xf numFmtId="0" fontId="3" fillId="0" borderId="0" xfId="0" applyFont="1"/>
    <xf numFmtId="0" fontId="0" fillId="0" borderId="0" xfId="0" applyFont="1" applyAlignment="1">
      <alignment horizontal="right"/>
    </xf>
    <xf numFmtId="165" fontId="1" fillId="0" borderId="0" xfId="1" applyBorder="1" applyProtection="1"/>
    <xf numFmtId="0" fontId="4" fillId="0" borderId="0" xfId="0" applyFont="1" applyBorder="1" applyAlignment="1">
      <alignment horizontal="center"/>
    </xf>
    <xf numFmtId="185" fontId="0" fillId="0" borderId="0" xfId="0" applyNumberFormat="1" applyFont="1" applyAlignment="1">
      <alignment horizontal="right"/>
    </xf>
    <xf numFmtId="2" fontId="0" fillId="0" borderId="0" xfId="0" applyNumberFormat="1" applyFont="1"/>
    <xf numFmtId="0" fontId="8" fillId="0" borderId="0" xfId="0" applyFont="1" applyBorder="1" applyAlignment="1">
      <alignment horizontal="left" vertical="top" wrapText="1"/>
    </xf>
    <xf numFmtId="0" fontId="7" fillId="0" borderId="0" xfId="0" applyFont="1" applyBorder="1" applyAlignment="1">
      <alignment horizontal="left" vertical="top" wrapText="1"/>
    </xf>
    <xf numFmtId="0" fontId="7" fillId="0" borderId="0" xfId="0" applyFont="1" applyBorder="1" applyAlignment="1">
      <alignment horizontal="right" vertical="top" wrapText="1"/>
    </xf>
    <xf numFmtId="185" fontId="8" fillId="0" borderId="0" xfId="0" applyNumberFormat="1" applyFont="1" applyBorder="1" applyAlignment="1">
      <alignment horizontal="right" vertical="top" wrapText="1"/>
    </xf>
    <xf numFmtId="2" fontId="8" fillId="0" borderId="0" xfId="0" applyNumberFormat="1" applyFont="1" applyBorder="1" applyAlignment="1">
      <alignment horizontal="center"/>
    </xf>
    <xf numFmtId="0" fontId="9" fillId="0" borderId="0" xfId="0" applyFont="1" applyAlignment="1">
      <alignment vertical="top" wrapText="1"/>
    </xf>
    <xf numFmtId="0" fontId="9" fillId="0" borderId="0" xfId="0" applyFont="1" applyAlignment="1">
      <alignment horizontal="right" vertical="top"/>
    </xf>
    <xf numFmtId="0" fontId="9" fillId="0" borderId="0" xfId="0" applyFont="1" applyAlignment="1">
      <alignment vertical="top"/>
    </xf>
    <xf numFmtId="185" fontId="9" fillId="0" borderId="0" xfId="2" applyNumberFormat="1" applyFont="1" applyBorder="1" applyAlignment="1" applyProtection="1">
      <alignment horizontal="right" vertical="top"/>
    </xf>
    <xf numFmtId="2" fontId="9" fillId="0" borderId="0" xfId="0" applyNumberFormat="1" applyFont="1" applyAlignment="1">
      <alignment vertical="top"/>
    </xf>
    <xf numFmtId="0" fontId="9" fillId="0" borderId="0" xfId="0" applyFont="1" applyAlignment="1">
      <alignment horizontal="right"/>
    </xf>
    <xf numFmtId="0" fontId="9" fillId="0" borderId="0" xfId="0" applyFont="1"/>
    <xf numFmtId="185" fontId="9" fillId="0" borderId="0" xfId="2" applyNumberFormat="1" applyFont="1" applyBorder="1" applyAlignment="1" applyProtection="1">
      <alignment horizontal="right"/>
    </xf>
    <xf numFmtId="2" fontId="9" fillId="0" borderId="0" xfId="0" applyNumberFormat="1" applyFont="1"/>
    <xf numFmtId="0" fontId="10" fillId="0" borderId="0" xfId="0" applyFont="1" applyAlignment="1">
      <alignment vertical="top" wrapText="1"/>
    </xf>
    <xf numFmtId="0" fontId="8" fillId="0" borderId="0" xfId="0" applyFont="1" applyAlignment="1">
      <alignment wrapText="1"/>
    </xf>
    <xf numFmtId="0" fontId="11" fillId="0" borderId="0" xfId="0" applyFont="1" applyAlignment="1">
      <alignment horizontal="left"/>
    </xf>
    <xf numFmtId="0" fontId="11" fillId="0" borderId="0" xfId="0" applyFont="1"/>
    <xf numFmtId="185" fontId="11" fillId="0" borderId="0" xfId="0" applyNumberFormat="1" applyFont="1" applyAlignment="1">
      <alignment horizontal="right"/>
    </xf>
    <xf numFmtId="2" fontId="11" fillId="0" borderId="0" xfId="0" applyNumberFormat="1" applyFont="1"/>
    <xf numFmtId="0" fontId="11" fillId="0" borderId="0" xfId="0" applyFont="1" applyBorder="1" applyAlignment="1">
      <alignment horizontal="left"/>
    </xf>
    <xf numFmtId="0" fontId="11" fillId="0" borderId="0" xfId="4" applyNumberFormat="1" applyFont="1" applyFill="1" applyBorder="1" applyAlignment="1">
      <alignment horizontal="left" vertical="top" wrapText="1"/>
    </xf>
    <xf numFmtId="0" fontId="11" fillId="0" borderId="0" xfId="0" applyFont="1" applyAlignment="1">
      <alignment horizontal="justify" vertical="center" wrapText="1"/>
    </xf>
    <xf numFmtId="0" fontId="11" fillId="0" borderId="0" xfId="4" applyNumberFormat="1" applyFont="1" applyFill="1" applyBorder="1" applyAlignment="1">
      <alignment wrapText="1"/>
    </xf>
    <xf numFmtId="1" fontId="11" fillId="0" borderId="0" xfId="4" applyNumberFormat="1" applyFont="1" applyFill="1" applyBorder="1" applyAlignment="1">
      <alignment wrapText="1"/>
    </xf>
    <xf numFmtId="185" fontId="11" fillId="0" borderId="0" xfId="4" applyNumberFormat="1" applyFont="1" applyFill="1" applyBorder="1" applyAlignment="1">
      <alignment horizontal="right" vertical="center" wrapText="1"/>
    </xf>
    <xf numFmtId="0" fontId="11" fillId="0" borderId="0" xfId="4" applyNumberFormat="1" applyFont="1" applyFill="1" applyBorder="1" applyAlignment="1">
      <alignment horizontal="left" wrapText="1"/>
    </xf>
    <xf numFmtId="0" fontId="11" fillId="0" borderId="0" xfId="4" applyNumberFormat="1" applyFont="1" applyFill="1" applyBorder="1" applyAlignment="1">
      <alignment horizontal="left" vertical="center" wrapText="1"/>
    </xf>
    <xf numFmtId="1" fontId="11" fillId="0" borderId="0" xfId="4" applyNumberFormat="1" applyFont="1" applyFill="1" applyBorder="1" applyAlignment="1">
      <alignment horizontal="right" vertical="center" wrapText="1"/>
    </xf>
    <xf numFmtId="186" fontId="11" fillId="0" borderId="0" xfId="0" applyNumberFormat="1" applyFont="1" applyBorder="1" applyAlignment="1">
      <alignment wrapText="1"/>
    </xf>
    <xf numFmtId="0" fontId="11" fillId="0" borderId="0" xfId="0" applyFont="1" applyBorder="1" applyAlignment="1">
      <alignment horizontal="left" vertical="top"/>
    </xf>
    <xf numFmtId="0" fontId="11" fillId="0" borderId="0" xfId="0" applyFont="1" applyBorder="1" applyAlignment="1">
      <alignment horizontal="right" vertical="top"/>
    </xf>
    <xf numFmtId="0" fontId="11" fillId="0" borderId="0" xfId="0" applyFont="1" applyAlignment="1">
      <alignment wrapText="1"/>
    </xf>
    <xf numFmtId="0" fontId="11" fillId="0" borderId="0" xfId="4" applyNumberFormat="1" applyFont="1" applyFill="1" applyBorder="1" applyAlignment="1">
      <alignment horizontal="right" vertical="center" wrapText="1"/>
    </xf>
    <xf numFmtId="2" fontId="11" fillId="0" borderId="0" xfId="4" applyNumberFormat="1" applyFont="1" applyFill="1" applyBorder="1" applyAlignment="1">
      <alignment horizontal="right" vertical="center" wrapText="1"/>
    </xf>
    <xf numFmtId="1" fontId="11" fillId="0" borderId="0" xfId="4" applyNumberFormat="1" applyFont="1" applyFill="1" applyBorder="1" applyAlignment="1">
      <alignment horizontal="right" vertical="top" wrapText="1"/>
    </xf>
    <xf numFmtId="185" fontId="11" fillId="0" borderId="0" xfId="4" applyNumberFormat="1" applyFont="1" applyFill="1" applyBorder="1" applyAlignment="1">
      <alignment horizontal="right" vertical="top" wrapText="1"/>
    </xf>
    <xf numFmtId="185" fontId="11" fillId="0" borderId="0" xfId="0" applyNumberFormat="1" applyFont="1" applyBorder="1" applyAlignment="1">
      <alignment horizontal="right"/>
    </xf>
    <xf numFmtId="0" fontId="11" fillId="0" borderId="0" xfId="0" applyFont="1"/>
    <xf numFmtId="2" fontId="11" fillId="0" borderId="0" xfId="0" applyNumberFormat="1" applyFont="1" applyBorder="1"/>
    <xf numFmtId="0" fontId="11" fillId="0" borderId="0" xfId="0" applyFont="1" applyBorder="1"/>
    <xf numFmtId="0" fontId="11" fillId="0" borderId="1" xfId="4" applyNumberFormat="1" applyFont="1" applyFill="1" applyBorder="1" applyAlignment="1">
      <alignment horizontal="left" vertical="center" wrapText="1"/>
    </xf>
    <xf numFmtId="1" fontId="11" fillId="0" borderId="1" xfId="4" applyNumberFormat="1" applyFont="1" applyFill="1" applyBorder="1" applyAlignment="1">
      <alignment horizontal="right" vertical="center" wrapText="1"/>
    </xf>
    <xf numFmtId="185" fontId="11" fillId="0" borderId="1" xfId="4" applyNumberFormat="1" applyFont="1" applyFill="1" applyBorder="1" applyAlignment="1">
      <alignment horizontal="right" vertical="center" wrapText="1"/>
    </xf>
    <xf numFmtId="0" fontId="8" fillId="0" borderId="0" xfId="0" applyFont="1"/>
    <xf numFmtId="0" fontId="11" fillId="0" borderId="0" xfId="0" applyFont="1" applyAlignment="1">
      <alignment vertical="top" wrapText="1"/>
    </xf>
    <xf numFmtId="0" fontId="11" fillId="0" borderId="0" xfId="4" applyNumberFormat="1" applyFont="1" applyFill="1" applyBorder="1" applyAlignment="1">
      <alignment horizontal="right" vertical="top" wrapText="1"/>
    </xf>
    <xf numFmtId="1" fontId="11" fillId="0" borderId="0" xfId="4" applyNumberFormat="1" applyFont="1" applyFill="1" applyBorder="1" applyAlignment="1">
      <alignment horizontal="right" wrapText="1"/>
    </xf>
    <xf numFmtId="185" fontId="11" fillId="0" borderId="0" xfId="4" applyNumberFormat="1" applyFont="1" applyFill="1" applyBorder="1" applyAlignment="1">
      <alignment horizontal="right" wrapText="1"/>
    </xf>
    <xf numFmtId="185" fontId="11" fillId="0" borderId="0" xfId="0" applyNumberFormat="1" applyFont="1" applyAlignment="1">
      <alignment horizontal="right" vertical="top" wrapText="1"/>
    </xf>
    <xf numFmtId="185" fontId="11" fillId="0" borderId="0" xfId="2" applyNumberFormat="1" applyFont="1" applyBorder="1" applyAlignment="1" applyProtection="1">
      <alignment horizontal="right" vertical="center" wrapText="1"/>
    </xf>
    <xf numFmtId="49" fontId="8" fillId="0" borderId="0" xfId="0" applyNumberFormat="1" applyFont="1" applyAlignment="1">
      <alignment horizontal="justify" vertical="top" wrapText="1"/>
    </xf>
    <xf numFmtId="0" fontId="11" fillId="0" borderId="0" xfId="0" applyFont="1" applyBorder="1" applyAlignment="1">
      <alignment horizontal="right"/>
    </xf>
    <xf numFmtId="185" fontId="11" fillId="0" borderId="0" xfId="2" applyNumberFormat="1" applyFont="1" applyBorder="1" applyAlignment="1" applyProtection="1">
      <alignment horizontal="right"/>
    </xf>
    <xf numFmtId="0" fontId="11" fillId="0" borderId="0" xfId="0" applyFont="1" applyAlignment="1">
      <alignment horizontal="left" vertical="top" wrapText="1"/>
    </xf>
    <xf numFmtId="185" fontId="11" fillId="0" borderId="0" xfId="2" applyNumberFormat="1" applyFont="1" applyBorder="1" applyAlignment="1" applyProtection="1">
      <alignment horizontal="right" vertical="top"/>
    </xf>
    <xf numFmtId="0" fontId="11" fillId="0" borderId="0" xfId="0" applyFont="1" applyBorder="1" applyAlignment="1">
      <alignment wrapText="1"/>
    </xf>
    <xf numFmtId="0" fontId="11" fillId="0" borderId="0" xfId="0" applyFont="1" applyAlignment="1">
      <alignment vertical="top" wrapText="1"/>
    </xf>
    <xf numFmtId="0" fontId="11" fillId="0" borderId="0" xfId="0" applyFont="1" applyBorder="1" applyAlignment="1">
      <alignment horizontal="left" vertical="top"/>
    </xf>
    <xf numFmtId="0" fontId="11" fillId="0" borderId="0" xfId="0" applyFont="1" applyBorder="1" applyAlignment="1">
      <alignment horizontal="right" vertical="top"/>
    </xf>
    <xf numFmtId="0" fontId="11" fillId="0" borderId="0" xfId="0" applyFont="1" applyBorder="1" applyAlignment="1">
      <alignment horizontal="left" vertical="top" wrapText="1"/>
    </xf>
    <xf numFmtId="0" fontId="11" fillId="0" borderId="0" xfId="0" applyFont="1" applyBorder="1" applyAlignment="1">
      <alignment horizontal="left" wrapText="1"/>
    </xf>
    <xf numFmtId="0" fontId="11" fillId="0" borderId="0" xfId="0" applyFont="1" applyBorder="1" applyAlignment="1">
      <alignment vertical="top" wrapText="1"/>
    </xf>
    <xf numFmtId="49" fontId="11" fillId="0" borderId="0" xfId="0" applyNumberFormat="1" applyFont="1" applyAlignment="1">
      <alignment horizontal="justify" vertical="top" wrapText="1"/>
    </xf>
    <xf numFmtId="0" fontId="11" fillId="0" borderId="0" xfId="0" applyFont="1" applyBorder="1" applyAlignment="1">
      <alignment horizontal="left"/>
    </xf>
    <xf numFmtId="0" fontId="11" fillId="0" borderId="0" xfId="0" applyFont="1" applyBorder="1" applyAlignment="1">
      <alignment horizontal="right"/>
    </xf>
    <xf numFmtId="0" fontId="15" fillId="0" borderId="0" xfId="4" applyNumberFormat="1" applyFont="1" applyFill="1" applyBorder="1" applyAlignment="1">
      <alignment horizontal="left" vertical="center" wrapText="1"/>
    </xf>
    <xf numFmtId="1" fontId="15" fillId="0" borderId="0" xfId="4" applyNumberFormat="1" applyFont="1" applyFill="1" applyBorder="1" applyAlignment="1">
      <alignment horizontal="right" vertical="center" wrapText="1"/>
    </xf>
    <xf numFmtId="0" fontId="15" fillId="0" borderId="0" xfId="4" applyNumberFormat="1" applyFont="1" applyFill="1" applyBorder="1" applyAlignment="1">
      <alignment horizontal="left" vertical="top" wrapText="1"/>
    </xf>
    <xf numFmtId="1" fontId="15" fillId="0" borderId="0" xfId="4" applyNumberFormat="1" applyFont="1" applyFill="1" applyBorder="1" applyAlignment="1">
      <alignment horizontal="right" vertical="top" wrapText="1"/>
    </xf>
    <xf numFmtId="185" fontId="11" fillId="0" borderId="0" xfId="0" applyNumberFormat="1" applyFont="1" applyAlignment="1">
      <alignment horizontal="right" vertical="top"/>
    </xf>
    <xf numFmtId="0" fontId="15" fillId="0" borderId="0" xfId="4" applyNumberFormat="1" applyFont="1" applyFill="1" applyBorder="1" applyAlignment="1">
      <alignment horizontal="left" wrapText="1"/>
    </xf>
    <xf numFmtId="1" fontId="15" fillId="0" borderId="0" xfId="4" applyNumberFormat="1" applyFont="1" applyFill="1" applyBorder="1" applyAlignment="1">
      <alignment horizontal="right" wrapText="1"/>
    </xf>
    <xf numFmtId="0" fontId="11" fillId="0" borderId="1" xfId="0" applyFont="1" applyBorder="1" applyAlignment="1">
      <alignment horizontal="left"/>
    </xf>
    <xf numFmtId="0" fontId="11" fillId="0" borderId="1" xfId="0" applyFont="1" applyBorder="1"/>
    <xf numFmtId="185" fontId="11" fillId="0" borderId="1" xfId="0" applyNumberFormat="1" applyFont="1" applyBorder="1" applyAlignment="1">
      <alignment horizontal="right"/>
    </xf>
    <xf numFmtId="0" fontId="11" fillId="0" borderId="0" xfId="0" applyFont="1" applyBorder="1"/>
    <xf numFmtId="0" fontId="15" fillId="0" borderId="0" xfId="0" applyFont="1"/>
    <xf numFmtId="0" fontId="15" fillId="0" borderId="1" xfId="0" applyFont="1" applyBorder="1"/>
    <xf numFmtId="0" fontId="7" fillId="0" borderId="0" xfId="0" applyFont="1" applyBorder="1" applyAlignment="1">
      <alignment horizontal="left" vertical="top" wrapText="1"/>
    </xf>
    <xf numFmtId="0" fontId="7" fillId="0" borderId="0" xfId="0" applyFont="1" applyBorder="1" applyAlignment="1">
      <alignment horizontal="right" vertical="top" wrapText="1"/>
    </xf>
    <xf numFmtId="185" fontId="8" fillId="0" borderId="0" xfId="2" applyNumberFormat="1" applyFont="1" applyBorder="1" applyAlignment="1" applyProtection="1">
      <alignment horizontal="right" vertical="top" wrapText="1"/>
    </xf>
    <xf numFmtId="0" fontId="8" fillId="0" borderId="0" xfId="0" applyFont="1"/>
    <xf numFmtId="0" fontId="11" fillId="0" borderId="0" xfId="0" applyFont="1" applyAlignment="1">
      <alignment horizontal="left"/>
    </xf>
    <xf numFmtId="0" fontId="17" fillId="0" borderId="0" xfId="0" applyFont="1" applyBorder="1" applyAlignment="1">
      <alignment vertical="top" wrapText="1"/>
    </xf>
    <xf numFmtId="0" fontId="17" fillId="0" borderId="0" xfId="0" applyFont="1" applyBorder="1" applyAlignment="1">
      <alignment horizontal="left"/>
    </xf>
    <xf numFmtId="0" fontId="11" fillId="0" borderId="0" xfId="0" applyFont="1" applyAlignment="1">
      <alignment horizontal="left" vertical="top"/>
    </xf>
    <xf numFmtId="0" fontId="6" fillId="0" borderId="0" xfId="0" applyFont="1" applyBorder="1" applyAlignment="1">
      <alignment vertical="top" wrapText="1"/>
    </xf>
    <xf numFmtId="0" fontId="11" fillId="0" borderId="0" xfId="0" applyFont="1" applyAlignment="1">
      <alignment vertical="top"/>
    </xf>
    <xf numFmtId="0" fontId="11" fillId="0" borderId="0" xfId="0" applyFont="1" applyBorder="1" applyAlignment="1">
      <alignment vertical="top" wrapText="1"/>
    </xf>
    <xf numFmtId="185" fontId="11" fillId="0" borderId="0" xfId="0" applyNumberFormat="1" applyFont="1" applyBorder="1" applyAlignment="1" applyProtection="1">
      <alignment vertical="top"/>
      <protection locked="0"/>
    </xf>
    <xf numFmtId="0" fontId="11" fillId="0" borderId="0" xfId="0" applyFont="1" applyBorder="1" applyAlignment="1">
      <alignment wrapText="1"/>
    </xf>
    <xf numFmtId="0" fontId="11" fillId="2" borderId="0" xfId="0" applyFont="1" applyFill="1"/>
    <xf numFmtId="185" fontId="11" fillId="2" borderId="0" xfId="2" applyNumberFormat="1" applyFont="1" applyFill="1" applyBorder="1" applyAlignment="1" applyProtection="1">
      <alignment horizontal="right"/>
    </xf>
    <xf numFmtId="0" fontId="11" fillId="2" borderId="0" xfId="0" applyFont="1" applyFill="1" applyAlignment="1">
      <alignment vertical="top" wrapText="1"/>
    </xf>
    <xf numFmtId="0" fontId="11" fillId="2" borderId="0" xfId="0" applyFont="1" applyFill="1" applyAlignment="1">
      <alignment horizontal="left"/>
    </xf>
    <xf numFmtId="0" fontId="11" fillId="2" borderId="1" xfId="0" applyFont="1" applyFill="1" applyBorder="1" applyAlignment="1">
      <alignment vertical="top" wrapText="1"/>
    </xf>
    <xf numFmtId="0" fontId="11" fillId="2" borderId="1" xfId="0" applyFont="1" applyFill="1" applyBorder="1" applyAlignment="1">
      <alignment horizontal="left"/>
    </xf>
    <xf numFmtId="0" fontId="8" fillId="0" borderId="0" xfId="0" applyFont="1" applyBorder="1"/>
    <xf numFmtId="0" fontId="11" fillId="2" borderId="0" xfId="0" applyFont="1" applyFill="1" applyBorder="1"/>
    <xf numFmtId="185" fontId="8" fillId="0" borderId="0" xfId="2" applyNumberFormat="1" applyFont="1" applyBorder="1" applyAlignment="1" applyProtection="1">
      <alignment horizontal="right"/>
    </xf>
    <xf numFmtId="0" fontId="18" fillId="0" borderId="0" xfId="0" applyFont="1" applyBorder="1" applyAlignment="1">
      <alignment horizontal="left" vertical="top" wrapText="1"/>
    </xf>
    <xf numFmtId="0" fontId="18" fillId="0" borderId="0" xfId="0" applyFont="1" applyBorder="1" applyAlignment="1">
      <alignment horizontal="right" vertical="top" wrapText="1"/>
    </xf>
    <xf numFmtId="185" fontId="10" fillId="0" borderId="0" xfId="2" applyNumberFormat="1" applyFont="1" applyBorder="1" applyAlignment="1" applyProtection="1">
      <alignment horizontal="right" vertical="top" wrapText="1"/>
    </xf>
    <xf numFmtId="0" fontId="11" fillId="0" borderId="0" xfId="0" applyFont="1" applyAlignment="1">
      <alignment wrapText="1"/>
    </xf>
    <xf numFmtId="0" fontId="11" fillId="0" borderId="0" xfId="0" applyFont="1" applyAlignment="1"/>
    <xf numFmtId="185" fontId="11" fillId="0" borderId="0" xfId="0" applyNumberFormat="1" applyFont="1" applyAlignment="1"/>
    <xf numFmtId="1" fontId="15" fillId="0" borderId="0" xfId="4" applyNumberFormat="1" applyFont="1" applyFill="1" applyBorder="1" applyAlignment="1">
      <alignment vertical="top" wrapText="1"/>
    </xf>
    <xf numFmtId="0" fontId="19" fillId="0" borderId="0" xfId="4" applyNumberFormat="1" applyFont="1" applyFill="1" applyBorder="1" applyAlignment="1">
      <alignment vertical="top" wrapText="1"/>
    </xf>
    <xf numFmtId="0" fontId="1" fillId="0" borderId="0" xfId="0" applyFont="1"/>
    <xf numFmtId="0" fontId="1" fillId="0" borderId="0" xfId="0" applyFont="1" applyAlignment="1">
      <alignment horizontal="left"/>
    </xf>
    <xf numFmtId="4" fontId="11" fillId="0" borderId="0" xfId="0" applyNumberFormat="1" applyFont="1"/>
    <xf numFmtId="0" fontId="11" fillId="0" borderId="0" xfId="0" applyFont="1" applyBorder="1" applyAlignment="1">
      <alignment horizontal="left" vertical="top" wrapText="1"/>
    </xf>
    <xf numFmtId="0" fontId="11" fillId="0" borderId="0" xfId="0" applyFont="1" applyBorder="1" applyAlignment="1"/>
    <xf numFmtId="3" fontId="11" fillId="0" borderId="0" xfId="0" applyNumberFormat="1" applyFont="1" applyBorder="1" applyAlignment="1">
      <alignment horizontal="center"/>
    </xf>
    <xf numFmtId="187" fontId="9" fillId="0" borderId="0" xfId="0" applyNumberFormat="1" applyFont="1" applyBorder="1" applyAlignment="1">
      <alignment horizontal="center"/>
    </xf>
    <xf numFmtId="3" fontId="11" fillId="0" borderId="0" xfId="0" applyNumberFormat="1" applyFont="1" applyBorder="1" applyAlignment="1">
      <alignment horizontal="right"/>
    </xf>
    <xf numFmtId="187" fontId="11" fillId="0" borderId="0" xfId="0" applyNumberFormat="1" applyFont="1" applyBorder="1" applyAlignment="1">
      <alignment horizontal="right"/>
    </xf>
    <xf numFmtId="0" fontId="1" fillId="0" borderId="0" xfId="0" applyFont="1" applyBorder="1" applyAlignment="1">
      <alignment horizontal="justify" vertical="top" wrapText="1"/>
    </xf>
    <xf numFmtId="0" fontId="20" fillId="0" borderId="0" xfId="0" applyFont="1" applyBorder="1" applyAlignment="1"/>
    <xf numFmtId="3" fontId="20" fillId="0" borderId="0" xfId="0" applyNumberFormat="1" applyFont="1" applyBorder="1" applyAlignment="1">
      <alignment horizontal="center"/>
    </xf>
    <xf numFmtId="187" fontId="21" fillId="0" borderId="0" xfId="0" applyNumberFormat="1" applyFont="1" applyBorder="1" applyAlignment="1">
      <alignment horizontal="center"/>
    </xf>
    <xf numFmtId="0" fontId="11" fillId="0" borderId="0" xfId="0" applyFont="1" applyAlignment="1">
      <alignment horizontal="justify" vertical="top" wrapText="1"/>
    </xf>
    <xf numFmtId="1" fontId="10" fillId="0" borderId="0" xfId="0" applyNumberFormat="1" applyFont="1" applyBorder="1" applyAlignment="1">
      <alignment horizontal="center"/>
    </xf>
    <xf numFmtId="3" fontId="10" fillId="0" borderId="0" xfId="0" applyNumberFormat="1" applyFont="1" applyBorder="1" applyAlignment="1">
      <alignment horizontal="center"/>
    </xf>
    <xf numFmtId="0" fontId="9" fillId="0" borderId="0" xfId="0" applyFont="1" applyAlignment="1">
      <alignment horizontal="justify" vertical="top" wrapText="1"/>
    </xf>
    <xf numFmtId="0" fontId="22" fillId="0" borderId="0" xfId="0" applyFont="1" applyBorder="1" applyAlignment="1">
      <alignment horizontal="justify" vertical="top" wrapText="1"/>
    </xf>
    <xf numFmtId="0" fontId="22" fillId="0" borderId="0" xfId="0" applyFont="1" applyBorder="1" applyAlignment="1"/>
    <xf numFmtId="3" fontId="22" fillId="0" borderId="0" xfId="0" applyNumberFormat="1" applyFont="1" applyBorder="1" applyAlignment="1">
      <alignment horizontal="center"/>
    </xf>
    <xf numFmtId="187" fontId="23" fillId="0" borderId="0" xfId="0" applyNumberFormat="1" applyFont="1" applyBorder="1" applyAlignment="1">
      <alignment horizontal="center"/>
    </xf>
    <xf numFmtId="0" fontId="11" fillId="2" borderId="1" xfId="0" applyFont="1" applyFill="1" applyBorder="1"/>
    <xf numFmtId="0" fontId="11" fillId="0" borderId="1" xfId="0" applyFont="1" applyBorder="1" applyAlignment="1">
      <alignment vertical="top" wrapText="1"/>
    </xf>
    <xf numFmtId="0" fontId="1" fillId="0" borderId="0" xfId="0" applyFont="1" applyBorder="1"/>
    <xf numFmtId="0" fontId="10" fillId="0" borderId="0" xfId="0" applyFont="1" applyBorder="1" applyAlignment="1">
      <alignment vertical="top" wrapText="1"/>
    </xf>
    <xf numFmtId="0" fontId="11" fillId="0" borderId="0" xfId="0" applyFont="1" applyBorder="1" applyAlignment="1">
      <alignment vertical="top" wrapText="1"/>
    </xf>
    <xf numFmtId="4" fontId="8" fillId="0" borderId="0" xfId="0" applyNumberFormat="1" applyFont="1"/>
    <xf numFmtId="0" fontId="25" fillId="0" borderId="4" xfId="0" applyFont="1" applyBorder="1" applyAlignment="1">
      <alignment horizontal="left" vertical="center" wrapText="1"/>
    </xf>
    <xf numFmtId="0" fontId="25" fillId="0" borderId="4" xfId="0" applyFont="1" applyBorder="1" applyAlignment="1">
      <alignment horizontal="center" vertical="center"/>
    </xf>
    <xf numFmtId="165" fontId="26" fillId="0" borderId="4" xfId="1" applyFont="1" applyBorder="1" applyAlignment="1" applyProtection="1">
      <alignment horizontal="center"/>
    </xf>
    <xf numFmtId="165" fontId="26" fillId="0" borderId="4" xfId="1" applyFont="1" applyBorder="1" applyAlignment="1" applyProtection="1">
      <alignment horizontal="right"/>
    </xf>
    <xf numFmtId="0" fontId="28" fillId="0" borderId="0" xfId="0" applyFont="1"/>
    <xf numFmtId="2" fontId="29" fillId="0" borderId="0" xfId="0" applyNumberFormat="1" applyFont="1" applyBorder="1" applyAlignment="1">
      <alignment horizontal="right" vertical="top"/>
    </xf>
    <xf numFmtId="0" fontId="29" fillId="0" borderId="0" xfId="0" applyFont="1" applyBorder="1" applyAlignment="1">
      <alignment horizontal="right" vertical="top" shrinkToFit="1"/>
    </xf>
    <xf numFmtId="2" fontId="30" fillId="0" borderId="0" xfId="0" applyNumberFormat="1" applyFont="1" applyBorder="1" applyAlignment="1">
      <alignment horizontal="left" vertical="top" shrinkToFit="1"/>
    </xf>
    <xf numFmtId="0" fontId="29" fillId="0" borderId="0" xfId="0" applyFont="1" applyBorder="1" applyAlignment="1">
      <alignment horizontal="left" vertical="top" shrinkToFit="1"/>
    </xf>
    <xf numFmtId="0" fontId="29" fillId="0" borderId="0" xfId="0" applyFont="1" applyBorder="1" applyAlignment="1">
      <alignment vertical="top" shrinkToFit="1"/>
    </xf>
    <xf numFmtId="0" fontId="29" fillId="0" borderId="0" xfId="0" applyFont="1" applyBorder="1" applyAlignment="1">
      <alignment horizontal="justify" vertical="top" shrinkToFit="1"/>
    </xf>
    <xf numFmtId="1" fontId="29" fillId="0" borderId="0" xfId="0" applyNumberFormat="1" applyFont="1" applyBorder="1" applyAlignment="1">
      <alignment vertical="top" shrinkToFit="1"/>
    </xf>
    <xf numFmtId="2" fontId="31" fillId="0" borderId="0" xfId="4" applyNumberFormat="1" applyFont="1" applyFill="1" applyBorder="1" applyAlignment="1" applyProtection="1">
      <alignment horizontal="right" vertical="top"/>
    </xf>
    <xf numFmtId="0" fontId="30" fillId="0" borderId="0" xfId="0" applyFont="1" applyBorder="1" applyAlignment="1">
      <alignment horizontal="justify" vertical="top" shrinkToFit="1"/>
    </xf>
    <xf numFmtId="2" fontId="29" fillId="0" borderId="0" xfId="0" applyNumberFormat="1" applyFont="1" applyBorder="1" applyAlignment="1">
      <alignment horizontal="right" vertical="top" shrinkToFit="1"/>
    </xf>
    <xf numFmtId="165" fontId="29" fillId="0" borderId="0" xfId="1" applyFont="1" applyBorder="1" applyAlignment="1" applyProtection="1">
      <alignment horizontal="right" vertical="top" shrinkToFit="1"/>
    </xf>
    <xf numFmtId="0" fontId="30" fillId="0" borderId="0" xfId="0" applyFont="1" applyBorder="1" applyAlignment="1">
      <alignment horizontal="right" vertical="top"/>
    </xf>
    <xf numFmtId="0" fontId="30" fillId="0" borderId="0" xfId="0" applyFont="1" applyBorder="1" applyAlignment="1">
      <alignment horizontal="justify" vertical="top"/>
    </xf>
    <xf numFmtId="0" fontId="30" fillId="0" borderId="1" xfId="0" applyFont="1" applyBorder="1" applyAlignment="1">
      <alignment horizontal="right" vertical="top"/>
    </xf>
    <xf numFmtId="1" fontId="30" fillId="0" borderId="1" xfId="0" applyNumberFormat="1" applyFont="1" applyBorder="1" applyAlignment="1">
      <alignment vertical="top"/>
    </xf>
    <xf numFmtId="2" fontId="30" fillId="0" borderId="1" xfId="1" applyNumberFormat="1" applyFont="1" applyBorder="1" applyAlignment="1" applyProtection="1">
      <alignment horizontal="right" vertical="top"/>
    </xf>
    <xf numFmtId="165" fontId="30" fillId="0" borderId="1" xfId="1" applyFont="1" applyBorder="1" applyAlignment="1" applyProtection="1">
      <alignment horizontal="right" vertical="top" shrinkToFit="1"/>
    </xf>
    <xf numFmtId="0" fontId="29" fillId="0" borderId="0" xfId="0" applyFont="1" applyBorder="1" applyAlignment="1">
      <alignment vertical="top"/>
    </xf>
    <xf numFmtId="4" fontId="29" fillId="0" borderId="0" xfId="0" applyNumberFormat="1" applyFont="1" applyBorder="1" applyAlignment="1">
      <alignment vertical="top"/>
    </xf>
    <xf numFmtId="0" fontId="29" fillId="0" borderId="0" xfId="4" applyNumberFormat="1" applyFont="1" applyFill="1" applyBorder="1" applyAlignment="1" applyProtection="1">
      <alignment horizontal="justify" vertical="top"/>
    </xf>
    <xf numFmtId="0" fontId="29" fillId="0" borderId="0" xfId="4" applyNumberFormat="1" applyFont="1" applyFill="1" applyBorder="1" applyAlignment="1" applyProtection="1">
      <alignment horizontal="right" vertical="top"/>
    </xf>
    <xf numFmtId="0" fontId="29" fillId="0" borderId="0" xfId="4" applyNumberFormat="1" applyFont="1" applyFill="1" applyBorder="1" applyAlignment="1" applyProtection="1">
      <alignment vertical="top"/>
    </xf>
    <xf numFmtId="2" fontId="29" fillId="0" borderId="0" xfId="4" applyNumberFormat="1" applyFont="1" applyFill="1" applyBorder="1" applyAlignment="1" applyProtection="1">
      <alignment horizontal="right" vertical="top"/>
    </xf>
    <xf numFmtId="165" fontId="28" fillId="0" borderId="0" xfId="1" applyFont="1" applyBorder="1" applyAlignment="1" applyProtection="1">
      <alignment horizontal="right" vertical="top" wrapText="1"/>
      <protection locked="0"/>
    </xf>
    <xf numFmtId="0" fontId="29" fillId="0" borderId="0" xfId="0" applyFont="1" applyBorder="1" applyAlignment="1">
      <alignment horizontal="justify" vertical="top"/>
    </xf>
    <xf numFmtId="0" fontId="32" fillId="0" borderId="0" xfId="0" applyFont="1" applyBorder="1"/>
    <xf numFmtId="0" fontId="29" fillId="0" borderId="0" xfId="0" applyFont="1" applyBorder="1" applyAlignment="1">
      <alignment horizontal="right" vertical="top" wrapText="1"/>
    </xf>
    <xf numFmtId="0" fontId="29" fillId="0" borderId="0" xfId="0" applyFont="1" applyBorder="1" applyAlignment="1">
      <alignment vertical="top" wrapText="1"/>
    </xf>
    <xf numFmtId="2" fontId="29" fillId="0" borderId="0" xfId="1" applyNumberFormat="1" applyFont="1" applyBorder="1" applyAlignment="1" applyProtection="1">
      <alignment horizontal="right" vertical="top" wrapText="1"/>
    </xf>
    <xf numFmtId="4" fontId="29" fillId="0" borderId="0" xfId="2" applyNumberFormat="1" applyFont="1" applyBorder="1" applyAlignment="1" applyProtection="1">
      <alignment vertical="top"/>
    </xf>
    <xf numFmtId="0" fontId="33" fillId="0" borderId="0" xfId="0" applyFont="1" applyBorder="1" applyAlignment="1">
      <alignment horizontal="right" vertical="top"/>
    </xf>
    <xf numFmtId="0" fontId="33" fillId="0" borderId="0" xfId="0" applyFont="1" applyBorder="1" applyAlignment="1">
      <alignment horizontal="justify" vertical="top"/>
    </xf>
    <xf numFmtId="4" fontId="29" fillId="0" borderId="0" xfId="1" applyNumberFormat="1" applyFont="1" applyBorder="1" applyAlignment="1" applyProtection="1">
      <alignment vertical="top" shrinkToFit="1"/>
    </xf>
    <xf numFmtId="49" fontId="29" fillId="0" borderId="0" xfId="1" applyNumberFormat="1" applyFont="1" applyBorder="1" applyAlignment="1" applyProtection="1">
      <alignment horizontal="left" vertical="top" wrapText="1"/>
    </xf>
    <xf numFmtId="49" fontId="29" fillId="0" borderId="0" xfId="1" applyNumberFormat="1" applyFont="1" applyBorder="1" applyAlignment="1" applyProtection="1">
      <alignment horizontal="left" vertical="center" wrapText="1"/>
    </xf>
    <xf numFmtId="0" fontId="29" fillId="0" borderId="0" xfId="0" applyFont="1" applyBorder="1"/>
    <xf numFmtId="0" fontId="29" fillId="0" borderId="0" xfId="1" applyNumberFormat="1" applyFont="1" applyBorder="1" applyAlignment="1" applyProtection="1">
      <alignment vertical="top" wrapText="1"/>
    </xf>
    <xf numFmtId="0" fontId="29" fillId="0" borderId="0" xfId="0" applyFont="1" applyBorder="1" applyAlignment="1">
      <alignment horizontal="justify" vertical="top" wrapText="1"/>
    </xf>
    <xf numFmtId="0" fontId="28" fillId="0" borderId="0" xfId="0" applyFont="1" applyBorder="1" applyAlignment="1">
      <alignment horizontal="justify" vertical="top" wrapText="1"/>
    </xf>
    <xf numFmtId="0" fontId="28" fillId="0" borderId="0" xfId="1" applyNumberFormat="1" applyFont="1" applyBorder="1" applyAlignment="1" applyProtection="1">
      <alignment vertical="top" wrapText="1"/>
    </xf>
    <xf numFmtId="0" fontId="28" fillId="0" borderId="0" xfId="0" applyFont="1" applyBorder="1" applyAlignment="1">
      <alignment horizontal="right" vertical="top"/>
    </xf>
    <xf numFmtId="0" fontId="28" fillId="0" borderId="0" xfId="0" applyFont="1" applyBorder="1" applyAlignment="1">
      <alignment vertical="top"/>
    </xf>
    <xf numFmtId="2" fontId="28" fillId="0" borderId="0" xfId="1" applyNumberFormat="1" applyFont="1" applyBorder="1" applyAlignment="1" applyProtection="1">
      <alignment horizontal="right" vertical="top"/>
    </xf>
    <xf numFmtId="4" fontId="28" fillId="0" borderId="0" xfId="0" applyNumberFormat="1" applyFont="1" applyBorder="1" applyAlignment="1">
      <alignment vertical="top"/>
    </xf>
    <xf numFmtId="0" fontId="29" fillId="0" borderId="0" xfId="0" applyFont="1" applyBorder="1" applyAlignment="1">
      <alignment horizontal="right" vertical="top"/>
    </xf>
    <xf numFmtId="0" fontId="28" fillId="0" borderId="0" xfId="0" applyFont="1" applyBorder="1" applyAlignment="1" applyProtection="1">
      <alignment horizontal="left" vertical="top" wrapText="1"/>
      <protection locked="0"/>
    </xf>
    <xf numFmtId="0" fontId="32" fillId="0" borderId="0" xfId="0" applyFont="1" applyBorder="1" applyAlignment="1">
      <alignment horizontal="right"/>
    </xf>
    <xf numFmtId="0" fontId="32" fillId="0" borderId="0" xfId="0" applyFont="1" applyBorder="1" applyAlignment="1">
      <alignment vertical="top"/>
    </xf>
    <xf numFmtId="0" fontId="28" fillId="0" borderId="0" xfId="0" applyFont="1" applyBorder="1" applyAlignment="1" applyProtection="1">
      <alignment horizontal="right" vertical="top" wrapText="1"/>
      <protection locked="0"/>
    </xf>
    <xf numFmtId="0" fontId="28" fillId="0" borderId="0" xfId="0" applyFont="1" applyBorder="1" applyAlignment="1" applyProtection="1">
      <alignment vertical="top" wrapText="1"/>
      <protection locked="0"/>
    </xf>
    <xf numFmtId="0" fontId="28" fillId="0" borderId="0" xfId="0" applyFont="1" applyAlignment="1">
      <alignment vertical="top" wrapText="1"/>
    </xf>
    <xf numFmtId="0" fontId="28" fillId="0" borderId="0" xfId="0" applyFont="1" applyAlignment="1">
      <alignment vertical="top"/>
    </xf>
    <xf numFmtId="4" fontId="28" fillId="0" borderId="0" xfId="2" applyNumberFormat="1" applyFont="1" applyBorder="1" applyAlignment="1" applyProtection="1">
      <alignment horizontal="right" vertical="top"/>
    </xf>
    <xf numFmtId="4" fontId="28" fillId="0" borderId="0" xfId="2" applyNumberFormat="1" applyFont="1" applyBorder="1" applyAlignment="1" applyProtection="1">
      <alignment horizontal="right" vertical="top" wrapText="1"/>
    </xf>
    <xf numFmtId="165" fontId="28" fillId="0" borderId="0" xfId="1" applyFont="1" applyBorder="1" applyAlignment="1" applyProtection="1">
      <alignment horizontal="right" vertical="top" wrapText="1"/>
    </xf>
    <xf numFmtId="0" fontId="28" fillId="0" borderId="0" xfId="4" applyNumberFormat="1" applyFont="1" applyFill="1" applyAlignment="1">
      <alignment vertical="top" wrapText="1"/>
    </xf>
    <xf numFmtId="0" fontId="28" fillId="0" borderId="0" xfId="0" applyFont="1" applyAlignment="1">
      <alignment horizontal="right"/>
    </xf>
    <xf numFmtId="4" fontId="29" fillId="0" borderId="0" xfId="0" applyNumberFormat="1" applyFont="1" applyBorder="1" applyAlignment="1">
      <alignment horizontal="right" vertical="top"/>
    </xf>
    <xf numFmtId="172" fontId="29" fillId="0" borderId="0" xfId="3" applyFont="1" applyBorder="1" applyAlignment="1" applyProtection="1">
      <alignment vertical="top"/>
    </xf>
    <xf numFmtId="4" fontId="29" fillId="0" borderId="0" xfId="2" applyNumberFormat="1" applyFont="1" applyBorder="1" applyAlignment="1" applyProtection="1">
      <alignment vertical="top" wrapText="1"/>
    </xf>
    <xf numFmtId="0" fontId="30" fillId="0" borderId="0" xfId="0" applyFont="1" applyBorder="1" applyAlignment="1">
      <alignment horizontal="justify" vertical="top" wrapText="1"/>
    </xf>
    <xf numFmtId="4" fontId="29" fillId="0" borderId="0" xfId="0" applyNumberFormat="1" applyFont="1" applyBorder="1" applyAlignment="1" applyProtection="1">
      <alignment vertical="top"/>
      <protection locked="0"/>
    </xf>
    <xf numFmtId="0" fontId="29" fillId="0" borderId="0" xfId="0" applyFont="1" applyBorder="1" applyAlignment="1">
      <alignment horizontal="left" vertical="top" wrapText="1"/>
    </xf>
    <xf numFmtId="0" fontId="29" fillId="0" borderId="0" xfId="0" applyFont="1" applyBorder="1" applyAlignment="1">
      <alignment horizontal="center" vertical="top" wrapText="1"/>
    </xf>
    <xf numFmtId="1" fontId="30" fillId="0" borderId="0" xfId="0" applyNumberFormat="1" applyFont="1" applyBorder="1" applyAlignment="1">
      <alignment vertical="top"/>
    </xf>
    <xf numFmtId="2" fontId="30" fillId="0" borderId="0" xfId="1" applyNumberFormat="1" applyFont="1" applyBorder="1" applyAlignment="1" applyProtection="1">
      <alignment horizontal="right" vertical="top"/>
    </xf>
    <xf numFmtId="165" fontId="30" fillId="0" borderId="0" xfId="1" applyFont="1" applyBorder="1" applyAlignment="1" applyProtection="1">
      <alignment horizontal="right" vertical="top" shrinkToFit="1"/>
    </xf>
    <xf numFmtId="0" fontId="29" fillId="0" borderId="0" xfId="4" applyNumberFormat="1" applyFont="1" applyFill="1" applyAlignment="1">
      <alignment vertical="top" wrapText="1"/>
    </xf>
    <xf numFmtId="0" fontId="29" fillId="0" borderId="0" xfId="4" applyNumberFormat="1" applyFont="1" applyFill="1"/>
    <xf numFmtId="4" fontId="36" fillId="0" borderId="0" xfId="2" applyNumberFormat="1" applyFont="1" applyBorder="1" applyAlignment="1" applyProtection="1">
      <alignment vertical="top" wrapText="1"/>
    </xf>
    <xf numFmtId="2" fontId="29" fillId="0" borderId="0" xfId="1" applyNumberFormat="1" applyFont="1" applyBorder="1" applyAlignment="1" applyProtection="1">
      <alignment vertical="top"/>
    </xf>
    <xf numFmtId="0" fontId="28" fillId="0" borderId="0" xfId="0" applyFont="1" applyAlignment="1">
      <alignment horizontal="right" vertical="top"/>
    </xf>
    <xf numFmtId="0" fontId="28" fillId="0" borderId="0" xfId="0" applyFont="1" applyAlignment="1">
      <alignment horizontal="justify" vertical="top" wrapText="1"/>
    </xf>
    <xf numFmtId="1" fontId="28" fillId="0" borderId="0" xfId="0" applyNumberFormat="1" applyFont="1" applyAlignment="1">
      <alignment vertical="top"/>
    </xf>
    <xf numFmtId="0" fontId="29" fillId="0" borderId="0" xfId="4" applyNumberFormat="1" applyFont="1" applyFill="1" applyBorder="1" applyAlignment="1">
      <alignment vertical="top" wrapText="1"/>
    </xf>
    <xf numFmtId="0" fontId="29" fillId="0" borderId="0" xfId="4" applyNumberFormat="1" applyFont="1" applyFill="1" applyBorder="1" applyAlignment="1">
      <alignment horizontal="right" vertical="top"/>
    </xf>
    <xf numFmtId="0" fontId="29" fillId="0" borderId="0" xfId="0" applyFont="1" applyAlignment="1">
      <alignment horizontal="right" vertical="top"/>
    </xf>
    <xf numFmtId="4" fontId="28" fillId="0" borderId="0" xfId="0" applyNumberFormat="1" applyFont="1" applyBorder="1" applyAlignment="1">
      <alignment horizontal="right" vertical="top"/>
    </xf>
    <xf numFmtId="0" fontId="28" fillId="0" borderId="0" xfId="0" applyFont="1" applyBorder="1" applyAlignment="1">
      <alignment horizontal="justify" vertical="top"/>
    </xf>
    <xf numFmtId="1" fontId="29" fillId="0" borderId="0" xfId="0" applyNumberFormat="1" applyFont="1" applyBorder="1" applyAlignment="1">
      <alignment vertical="top" wrapText="1"/>
    </xf>
    <xf numFmtId="2" fontId="29" fillId="0" borderId="0" xfId="4" applyNumberFormat="1" applyFont="1" applyBorder="1" applyAlignment="1" applyProtection="1">
      <alignment vertical="top"/>
    </xf>
    <xf numFmtId="0" fontId="32" fillId="0" borderId="0" xfId="0" applyFont="1" applyBorder="1" applyAlignment="1">
      <alignment horizontal="justify" vertical="top" wrapText="1"/>
    </xf>
    <xf numFmtId="0" fontId="28" fillId="0" borderId="0" xfId="0" applyFont="1" applyBorder="1" applyAlignment="1">
      <alignment horizontal="right"/>
    </xf>
    <xf numFmtId="0" fontId="28" fillId="0" borderId="0" xfId="0" applyFont="1" applyBorder="1" applyAlignment="1">
      <alignment horizontal="center"/>
    </xf>
    <xf numFmtId="0" fontId="28" fillId="0" borderId="0" xfId="0" applyFont="1" applyBorder="1" applyAlignment="1">
      <alignment horizontal="left" vertical="top" wrapText="1"/>
    </xf>
    <xf numFmtId="0" fontId="28" fillId="0" borderId="0" xfId="0" applyFont="1" applyBorder="1" applyAlignment="1">
      <alignment vertical="top" wrapText="1"/>
    </xf>
    <xf numFmtId="0" fontId="37" fillId="0" borderId="0" xfId="0" applyFont="1" applyBorder="1" applyAlignment="1">
      <alignment horizontal="left" vertical="top" wrapText="1"/>
    </xf>
    <xf numFmtId="0" fontId="37" fillId="0" borderId="0" xfId="0" applyFont="1" applyBorder="1" applyAlignment="1">
      <alignment horizontal="right" vertical="top"/>
    </xf>
    <xf numFmtId="0" fontId="37" fillId="0" borderId="0" xfId="0" applyFont="1" applyBorder="1" applyAlignment="1">
      <alignment vertical="top"/>
    </xf>
    <xf numFmtId="1" fontId="28" fillId="0" borderId="0" xfId="0" applyNumberFormat="1" applyFont="1" applyBorder="1" applyAlignment="1">
      <alignment vertical="top"/>
    </xf>
    <xf numFmtId="0" fontId="28" fillId="0" borderId="0" xfId="0" applyFont="1" applyBorder="1"/>
    <xf numFmtId="0" fontId="28" fillId="0" borderId="0" xfId="0" applyFont="1" applyAlignment="1">
      <alignment horizontal="right" vertical="top" wrapText="1"/>
    </xf>
    <xf numFmtId="0" fontId="32" fillId="0" borderId="0" xfId="0" applyFont="1" applyBorder="1" applyAlignment="1">
      <alignment horizontal="right" vertical="top"/>
    </xf>
    <xf numFmtId="12" fontId="28" fillId="0" borderId="0" xfId="0" applyNumberFormat="1" applyFont="1" applyBorder="1" applyAlignment="1">
      <alignment horizontal="left" vertical="top" wrapText="1"/>
    </xf>
    <xf numFmtId="1" fontId="28" fillId="0" borderId="0" xfId="0" applyNumberFormat="1" applyFont="1" applyBorder="1" applyAlignment="1">
      <alignment horizontal="center" vertical="center"/>
    </xf>
    <xf numFmtId="1" fontId="28" fillId="0" borderId="0" xfId="0" applyNumberFormat="1" applyFont="1" applyBorder="1" applyAlignment="1">
      <alignment horizontal="right" vertical="center"/>
    </xf>
    <xf numFmtId="1" fontId="28" fillId="0" borderId="0" xfId="0" applyNumberFormat="1" applyFont="1" applyBorder="1" applyAlignment="1">
      <alignment horizontal="right" vertical="top"/>
    </xf>
    <xf numFmtId="189" fontId="28" fillId="0" borderId="0" xfId="0" applyNumberFormat="1" applyFont="1" applyBorder="1" applyAlignment="1">
      <alignment vertical="top"/>
    </xf>
    <xf numFmtId="1" fontId="28" fillId="0" borderId="0" xfId="0" applyNumberFormat="1" applyFont="1" applyBorder="1" applyAlignment="1">
      <alignment horizontal="right"/>
    </xf>
    <xf numFmtId="49" fontId="28" fillId="0" borderId="0" xfId="0" applyNumberFormat="1" applyFont="1" applyBorder="1" applyAlignment="1">
      <alignment vertical="top" wrapText="1"/>
    </xf>
    <xf numFmtId="0" fontId="28" fillId="0" borderId="0" xfId="0" applyFont="1" applyBorder="1" applyAlignment="1">
      <alignment horizontal="center" vertical="top" wrapText="1"/>
    </xf>
    <xf numFmtId="0" fontId="29" fillId="0" borderId="1" xfId="0" applyFont="1" applyBorder="1" applyAlignment="1">
      <alignment horizontal="right" vertical="top"/>
    </xf>
    <xf numFmtId="0" fontId="29" fillId="0" borderId="1" xfId="0" applyFont="1" applyBorder="1" applyAlignment="1">
      <alignment vertical="top"/>
    </xf>
    <xf numFmtId="1" fontId="29" fillId="0" borderId="0" xfId="0" applyNumberFormat="1" applyFont="1" applyBorder="1" applyAlignment="1">
      <alignment vertical="top"/>
    </xf>
    <xf numFmtId="0" fontId="32" fillId="0" borderId="0" xfId="0" applyFont="1" applyBorder="1" applyAlignment="1">
      <alignment vertical="top" wrapText="1"/>
    </xf>
    <xf numFmtId="2" fontId="28" fillId="0" borderId="0" xfId="0" applyNumberFormat="1" applyFont="1" applyAlignment="1">
      <alignment horizontal="right"/>
    </xf>
    <xf numFmtId="2" fontId="28" fillId="0" borderId="0" xfId="0" applyNumberFormat="1" applyFont="1" applyAlignment="1">
      <alignment vertical="top"/>
    </xf>
    <xf numFmtId="2" fontId="28" fillId="0" borderId="0" xfId="4" applyNumberFormat="1" applyFont="1" applyFill="1" applyBorder="1" applyAlignment="1">
      <alignment horizontal="right" vertical="top"/>
    </xf>
    <xf numFmtId="0" fontId="33" fillId="0" borderId="0" xfId="0" applyFont="1" applyBorder="1" applyAlignment="1">
      <alignment horizontal="justify" vertical="top" wrapText="1"/>
    </xf>
    <xf numFmtId="0" fontId="28" fillId="0" borderId="0" xfId="4" applyNumberFormat="1" applyFont="1" applyFill="1"/>
    <xf numFmtId="0" fontId="28" fillId="0" borderId="0" xfId="0" applyFont="1" applyBorder="1" applyAlignment="1">
      <alignment horizontal="right" vertical="top" wrapText="1"/>
    </xf>
    <xf numFmtId="0" fontId="28" fillId="0" borderId="0" xfId="0" applyFont="1" applyAlignment="1">
      <alignment wrapText="1"/>
    </xf>
    <xf numFmtId="0" fontId="36" fillId="0" borderId="0" xfId="0" applyFont="1" applyAlignment="1">
      <alignment wrapText="1"/>
    </xf>
    <xf numFmtId="0" fontId="36" fillId="0" borderId="0" xfId="0" applyFont="1"/>
    <xf numFmtId="0" fontId="29" fillId="0" borderId="0" xfId="0" applyFont="1" applyBorder="1" applyAlignment="1">
      <alignment horizontal="right"/>
    </xf>
    <xf numFmtId="0" fontId="29" fillId="0" borderId="0" xfId="0" applyFont="1" applyBorder="1" applyAlignment="1">
      <alignment horizontal="justify"/>
    </xf>
    <xf numFmtId="1" fontId="29" fillId="0" borderId="0" xfId="0" applyNumberFormat="1" applyFont="1" applyBorder="1" applyAlignment="1"/>
    <xf numFmtId="165" fontId="28" fillId="0" borderId="0" xfId="1" applyFont="1" applyBorder="1"/>
    <xf numFmtId="0" fontId="30" fillId="0" borderId="1" xfId="0" applyFont="1" applyBorder="1" applyAlignment="1">
      <alignment horizontal="justify" vertical="top"/>
    </xf>
    <xf numFmtId="0" fontId="30" fillId="4" borderId="16" xfId="0" applyFont="1" applyFill="1" applyBorder="1" applyAlignment="1">
      <alignment horizontal="right" vertical="top"/>
    </xf>
    <xf numFmtId="0" fontId="38" fillId="0" borderId="0" xfId="0" applyFont="1" applyBorder="1" applyAlignment="1">
      <alignment horizontal="justify" vertical="top"/>
    </xf>
    <xf numFmtId="0" fontId="38" fillId="0" borderId="1" xfId="0" applyFont="1" applyBorder="1" applyAlignment="1">
      <alignment horizontal="right" vertical="top"/>
    </xf>
    <xf numFmtId="1" fontId="38" fillId="0" borderId="1" xfId="0" applyNumberFormat="1" applyFont="1" applyBorder="1" applyAlignment="1">
      <alignment vertical="top"/>
    </xf>
    <xf numFmtId="2" fontId="38" fillId="0" borderId="1" xfId="1" applyNumberFormat="1" applyFont="1" applyBorder="1" applyAlignment="1" applyProtection="1">
      <alignment horizontal="right" vertical="top"/>
    </xf>
    <xf numFmtId="165" fontId="38" fillId="0" borderId="1" xfId="1" applyFont="1" applyBorder="1" applyAlignment="1" applyProtection="1">
      <alignment horizontal="right" vertical="top" shrinkToFit="1"/>
    </xf>
    <xf numFmtId="165" fontId="28" fillId="0" borderId="0" xfId="1" applyFont="1" applyFill="1" applyBorder="1" applyAlignment="1" applyProtection="1">
      <alignment horizontal="right" vertical="top" wrapText="1"/>
      <protection locked="0"/>
    </xf>
    <xf numFmtId="165" fontId="28" fillId="0" borderId="0" xfId="1" applyFont="1" applyFill="1" applyBorder="1" applyAlignment="1" applyProtection="1">
      <alignment horizontal="right" vertical="top" wrapText="1"/>
    </xf>
    <xf numFmtId="0" fontId="30" fillId="4" borderId="16" xfId="0" applyFont="1" applyFill="1" applyBorder="1" applyAlignment="1">
      <alignment horizontal="justify" vertical="top" wrapText="1"/>
    </xf>
    <xf numFmtId="0" fontId="30" fillId="4" borderId="16" xfId="0" applyFont="1" applyFill="1" applyBorder="1" applyAlignment="1">
      <alignment horizontal="right" vertical="top" wrapText="1"/>
    </xf>
    <xf numFmtId="1" fontId="30" fillId="4" borderId="16" xfId="0" applyNumberFormat="1" applyFont="1" applyFill="1" applyBorder="1" applyAlignment="1">
      <alignment vertical="top" wrapText="1"/>
    </xf>
    <xf numFmtId="2" fontId="30" fillId="4" borderId="16" xfId="1" applyNumberFormat="1" applyFont="1" applyFill="1" applyBorder="1" applyAlignment="1" applyProtection="1">
      <alignment horizontal="right" vertical="top" wrapText="1"/>
    </xf>
    <xf numFmtId="165" fontId="30" fillId="4" borderId="16" xfId="1" applyFont="1" applyFill="1" applyBorder="1" applyAlignment="1" applyProtection="1">
      <alignment horizontal="right" vertical="top" wrapText="1"/>
    </xf>
    <xf numFmtId="4" fontId="29" fillId="0" borderId="0" xfId="0" applyNumberFormat="1" applyFont="1" applyBorder="1" applyAlignment="1">
      <alignment horizontal="right" vertical="top" wrapText="1"/>
    </xf>
    <xf numFmtId="0" fontId="30" fillId="0" borderId="0" xfId="0" applyFont="1" applyBorder="1" applyAlignment="1">
      <alignment horizontal="right" vertical="top" wrapText="1"/>
    </xf>
    <xf numFmtId="2" fontId="29" fillId="0" borderId="0" xfId="0" applyNumberFormat="1" applyFont="1" applyBorder="1" applyAlignment="1">
      <alignment horizontal="right" vertical="top" wrapText="1"/>
    </xf>
    <xf numFmtId="4" fontId="29" fillId="0" borderId="0" xfId="0" applyNumberFormat="1" applyFont="1" applyBorder="1" applyAlignment="1" applyProtection="1">
      <alignment vertical="top" wrapText="1"/>
      <protection locked="0"/>
    </xf>
    <xf numFmtId="0" fontId="28" fillId="0" borderId="0" xfId="0" applyFont="1" applyFill="1" applyAlignment="1">
      <alignment vertical="top" wrapText="1"/>
    </xf>
    <xf numFmtId="0" fontId="29" fillId="0" borderId="0" xfId="0" applyFont="1" applyBorder="1" applyAlignment="1">
      <alignment horizontal="justify" wrapText="1"/>
    </xf>
    <xf numFmtId="4" fontId="29" fillId="0" borderId="0" xfId="0" applyNumberFormat="1" applyFont="1" applyBorder="1" applyAlignment="1">
      <alignment horizontal="center" vertical="top" wrapText="1"/>
    </xf>
    <xf numFmtId="0" fontId="28" fillId="0" borderId="0" xfId="0" applyFont="1" applyAlignment="1">
      <alignment horizontal="center" vertical="top" wrapText="1"/>
    </xf>
    <xf numFmtId="188" fontId="29" fillId="0" borderId="0" xfId="0" applyNumberFormat="1" applyFont="1" applyBorder="1" applyAlignment="1">
      <alignment horizontal="center" vertical="top" wrapText="1"/>
    </xf>
    <xf numFmtId="0" fontId="28" fillId="0" borderId="0" xfId="0" applyFont="1" applyBorder="1" applyAlignment="1">
      <alignment wrapText="1"/>
    </xf>
    <xf numFmtId="0" fontId="28" fillId="0" borderId="0" xfId="0" applyFont="1" applyBorder="1" applyAlignment="1">
      <alignment horizontal="justify" wrapText="1"/>
    </xf>
    <xf numFmtId="0" fontId="28" fillId="0" borderId="0" xfId="0" applyFont="1" applyBorder="1" applyAlignment="1">
      <alignment horizontal="justify"/>
    </xf>
    <xf numFmtId="0" fontId="30" fillId="5" borderId="16" xfId="0" applyFont="1" applyFill="1" applyBorder="1" applyAlignment="1">
      <alignment horizontal="right" vertical="top"/>
    </xf>
    <xf numFmtId="165" fontId="30" fillId="5" borderId="16" xfId="1" applyFont="1" applyFill="1" applyBorder="1" applyAlignment="1" applyProtection="1">
      <alignment horizontal="left" vertical="top"/>
    </xf>
    <xf numFmtId="165" fontId="30" fillId="5" borderId="16" xfId="1" applyFont="1" applyFill="1" applyBorder="1" applyAlignment="1" applyProtection="1">
      <alignment horizontal="justify" vertical="top" wrapText="1"/>
    </xf>
    <xf numFmtId="165" fontId="30" fillId="5" borderId="16" xfId="1" applyFont="1" applyFill="1" applyBorder="1" applyAlignment="1" applyProtection="1">
      <alignment horizontal="right" vertical="top" wrapText="1"/>
    </xf>
    <xf numFmtId="165" fontId="30" fillId="5" borderId="16" xfId="1" applyFont="1" applyFill="1" applyBorder="1" applyAlignment="1" applyProtection="1">
      <alignment vertical="top" wrapText="1"/>
    </xf>
    <xf numFmtId="4" fontId="28" fillId="0" borderId="0" xfId="0" applyNumberFormat="1" applyFont="1"/>
    <xf numFmtId="4" fontId="32" fillId="0" borderId="0" xfId="0" applyNumberFormat="1" applyFont="1" applyBorder="1"/>
    <xf numFmtId="0" fontId="38" fillId="0" borderId="0" xfId="0" applyFont="1" applyBorder="1" applyAlignment="1">
      <alignment horizontal="right" vertical="top"/>
    </xf>
    <xf numFmtId="1" fontId="38" fillId="0" borderId="0" xfId="0" applyNumberFormat="1" applyFont="1" applyBorder="1" applyAlignment="1">
      <alignment vertical="top"/>
    </xf>
    <xf numFmtId="2" fontId="38" fillId="0" borderId="0" xfId="1" applyNumberFormat="1" applyFont="1" applyBorder="1" applyAlignment="1" applyProtection="1">
      <alignment horizontal="right" vertical="top"/>
    </xf>
    <xf numFmtId="165" fontId="38" fillId="0" borderId="0" xfId="1" applyFont="1" applyBorder="1" applyAlignment="1" applyProtection="1">
      <alignment horizontal="right" vertical="top" shrinkToFit="1"/>
    </xf>
    <xf numFmtId="49" fontId="38" fillId="0" borderId="0" xfId="1" applyNumberFormat="1" applyFont="1" applyBorder="1" applyAlignment="1" applyProtection="1">
      <alignment horizontal="left" vertical="top" wrapText="1"/>
    </xf>
    <xf numFmtId="49" fontId="38" fillId="0" borderId="0" xfId="1" applyNumberFormat="1" applyFont="1" applyBorder="1" applyAlignment="1" applyProtection="1">
      <alignment horizontal="left" vertical="center" wrapText="1"/>
    </xf>
    <xf numFmtId="0" fontId="37" fillId="0" borderId="0" xfId="0" applyFont="1"/>
    <xf numFmtId="4" fontId="38" fillId="0" borderId="0" xfId="1" applyNumberFormat="1" applyFont="1" applyBorder="1" applyAlignment="1" applyProtection="1">
      <alignment vertical="top" shrinkToFit="1"/>
    </xf>
    <xf numFmtId="0" fontId="29" fillId="5" borderId="16" xfId="0" applyFont="1" applyFill="1" applyBorder="1" applyAlignment="1">
      <alignment horizontal="right" vertical="top"/>
    </xf>
    <xf numFmtId="0" fontId="30" fillId="5" borderId="16" xfId="0" applyFont="1" applyFill="1" applyBorder="1" applyAlignment="1">
      <alignment horizontal="justify" vertical="top" wrapText="1"/>
    </xf>
    <xf numFmtId="0" fontId="30" fillId="5" borderId="16" xfId="0" applyFont="1" applyFill="1" applyBorder="1" applyAlignment="1">
      <alignment horizontal="right" vertical="top" wrapText="1"/>
    </xf>
    <xf numFmtId="1" fontId="30" fillId="5" borderId="16" xfId="0" applyNumberFormat="1" applyFont="1" applyFill="1" applyBorder="1" applyAlignment="1">
      <alignment vertical="top" wrapText="1"/>
    </xf>
    <xf numFmtId="2" fontId="30" fillId="5" borderId="16" xfId="1" applyNumberFormat="1" applyFont="1" applyFill="1" applyBorder="1" applyAlignment="1" applyProtection="1">
      <alignment vertical="top" wrapText="1"/>
    </xf>
    <xf numFmtId="49" fontId="34" fillId="0" borderId="0" xfId="0" applyNumberFormat="1" applyFont="1" applyAlignment="1">
      <alignment horizontal="right" vertical="top"/>
    </xf>
    <xf numFmtId="0" fontId="34" fillId="0" borderId="0" xfId="0" applyFont="1" applyAlignment="1">
      <alignment horizontal="right" vertical="top"/>
    </xf>
    <xf numFmtId="49" fontId="29" fillId="0" borderId="0" xfId="0" applyNumberFormat="1" applyFont="1" applyBorder="1" applyAlignment="1">
      <alignment horizontal="right" vertical="top"/>
    </xf>
    <xf numFmtId="49" fontId="28" fillId="0" borderId="0" xfId="0" applyNumberFormat="1" applyFont="1" applyBorder="1" applyAlignment="1">
      <alignment horizontal="right" vertical="top"/>
    </xf>
    <xf numFmtId="0" fontId="30" fillId="0" borderId="0" xfId="0" applyFont="1" applyFill="1" applyBorder="1" applyAlignment="1">
      <alignment horizontal="right" vertical="top"/>
    </xf>
    <xf numFmtId="0" fontId="30" fillId="0" borderId="0" xfId="0" applyFont="1" applyFill="1" applyBorder="1" applyAlignment="1">
      <alignment horizontal="justify" vertical="top" wrapText="1"/>
    </xf>
    <xf numFmtId="0" fontId="30" fillId="0" borderId="0" xfId="0" applyFont="1" applyFill="1" applyBorder="1" applyAlignment="1">
      <alignment horizontal="justify" vertical="top"/>
    </xf>
    <xf numFmtId="2" fontId="30" fillId="5" borderId="16" xfId="1" applyNumberFormat="1" applyFont="1" applyFill="1" applyBorder="1" applyAlignment="1" applyProtection="1">
      <alignment horizontal="right" vertical="top" wrapText="1"/>
    </xf>
    <xf numFmtId="2" fontId="29" fillId="0" borderId="0" xfId="0" applyNumberFormat="1" applyFont="1" applyFill="1" applyBorder="1" applyAlignment="1">
      <alignment horizontal="right" vertical="top"/>
    </xf>
    <xf numFmtId="0" fontId="29" fillId="0" borderId="0" xfId="4" applyNumberFormat="1" applyFont="1" applyFill="1" applyAlignment="1">
      <alignment horizontal="left" vertical="top" wrapText="1"/>
    </xf>
    <xf numFmtId="1" fontId="7" fillId="0" borderId="0" xfId="0" applyNumberFormat="1" applyFont="1" applyBorder="1" applyAlignment="1">
      <alignment horizontal="right"/>
    </xf>
    <xf numFmtId="0" fontId="8" fillId="0" borderId="0" xfId="0" applyFont="1" applyAlignment="1">
      <alignment horizontal="right" vertical="top"/>
    </xf>
    <xf numFmtId="0" fontId="11" fillId="0" borderId="0" xfId="0" applyFont="1" applyAlignment="1">
      <alignment horizontal="right"/>
    </xf>
    <xf numFmtId="0" fontId="11" fillId="0" borderId="0" xfId="4" applyNumberFormat="1" applyFont="1" applyFill="1" applyBorder="1" applyAlignment="1">
      <alignment horizontal="right" wrapText="1"/>
    </xf>
    <xf numFmtId="0" fontId="11" fillId="0" borderId="1" xfId="4" applyNumberFormat="1" applyFont="1" applyFill="1" applyBorder="1" applyAlignment="1">
      <alignment horizontal="right" wrapText="1"/>
    </xf>
    <xf numFmtId="0" fontId="8" fillId="0" borderId="0" xfId="0" applyFont="1" applyAlignment="1">
      <alignment horizontal="right"/>
    </xf>
    <xf numFmtId="16" fontId="11" fillId="0" borderId="0" xfId="4" applyNumberFormat="1" applyFont="1" applyFill="1" applyBorder="1" applyAlignment="1">
      <alignment horizontal="right" vertical="top" wrapText="1"/>
    </xf>
    <xf numFmtId="0" fontId="11" fillId="0" borderId="1" xfId="0" applyFont="1" applyBorder="1" applyAlignment="1">
      <alignment horizontal="right"/>
    </xf>
    <xf numFmtId="0" fontId="16" fillId="0" borderId="0" xfId="0" applyFont="1" applyBorder="1" applyAlignment="1">
      <alignment horizontal="right" vertical="top"/>
    </xf>
    <xf numFmtId="0" fontId="11" fillId="0" borderId="0" xfId="0" applyFont="1" applyAlignment="1">
      <alignment horizontal="right" vertical="top"/>
    </xf>
    <xf numFmtId="0" fontId="11" fillId="2" borderId="0" xfId="0" applyFont="1" applyFill="1" applyAlignment="1">
      <alignment horizontal="right" vertical="top"/>
    </xf>
    <xf numFmtId="0" fontId="11" fillId="2" borderId="1" xfId="0" applyFont="1" applyFill="1" applyBorder="1" applyAlignment="1">
      <alignment horizontal="right" vertical="top"/>
    </xf>
    <xf numFmtId="0" fontId="8" fillId="0" borderId="0" xfId="0" applyFont="1" applyBorder="1" applyAlignment="1">
      <alignment horizontal="right" vertical="top"/>
    </xf>
    <xf numFmtId="1" fontId="18" fillId="0" borderId="0" xfId="0" applyNumberFormat="1" applyFont="1" applyBorder="1" applyAlignment="1">
      <alignment horizontal="right" vertical="top"/>
    </xf>
    <xf numFmtId="0" fontId="20" fillId="0" borderId="0" xfId="0" applyFont="1" applyBorder="1" applyAlignment="1">
      <alignment horizontal="right" vertical="top"/>
    </xf>
    <xf numFmtId="0" fontId="22" fillId="0" borderId="0" xfId="0" applyFont="1" applyBorder="1" applyAlignment="1">
      <alignment horizontal="right" vertical="top"/>
    </xf>
    <xf numFmtId="0" fontId="11" fillId="0" borderId="1" xfId="0" applyFont="1" applyBorder="1" applyAlignment="1">
      <alignment horizontal="right" vertical="top"/>
    </xf>
    <xf numFmtId="185" fontId="11" fillId="0" borderId="0" xfId="0" applyNumberFormat="1" applyFont="1" applyFill="1" applyBorder="1" applyAlignment="1">
      <alignment horizontal="right"/>
    </xf>
    <xf numFmtId="0" fontId="11" fillId="0" borderId="0" xfId="4" applyNumberFormat="1" applyFont="1" applyFill="1" applyBorder="1" applyAlignment="1">
      <alignment vertical="top" wrapText="1"/>
    </xf>
    <xf numFmtId="4" fontId="8" fillId="0" borderId="0" xfId="0" applyNumberFormat="1" applyFont="1" applyBorder="1"/>
    <xf numFmtId="0" fontId="0" fillId="0" borderId="0" xfId="0" applyAlignment="1">
      <alignment vertical="top" wrapText="1"/>
    </xf>
    <xf numFmtId="185" fontId="11" fillId="0" borderId="0" xfId="0" applyNumberFormat="1" applyFont="1" applyFill="1" applyAlignment="1">
      <alignment horizontal="right"/>
    </xf>
    <xf numFmtId="1" fontId="8" fillId="0" borderId="0" xfId="0" applyNumberFormat="1" applyFont="1" applyBorder="1" applyAlignment="1">
      <alignment horizontal="right" vertical="top"/>
    </xf>
    <xf numFmtId="1" fontId="8" fillId="0" borderId="0" xfId="0" applyNumberFormat="1" applyFont="1" applyBorder="1" applyAlignment="1">
      <alignment horizontal="right"/>
    </xf>
    <xf numFmtId="185" fontId="11" fillId="0" borderId="0" xfId="2" applyNumberFormat="1" applyFont="1" applyFill="1" applyBorder="1" applyAlignment="1" applyProtection="1">
      <alignment horizontal="right"/>
    </xf>
    <xf numFmtId="185" fontId="11" fillId="0" borderId="1" xfId="2" applyNumberFormat="1" applyFont="1" applyFill="1" applyBorder="1" applyAlignment="1" applyProtection="1">
      <alignment horizontal="right"/>
    </xf>
    <xf numFmtId="187" fontId="11" fillId="0" borderId="0" xfId="0" applyNumberFormat="1" applyFont="1" applyFill="1" applyBorder="1" applyAlignment="1">
      <alignment horizontal="right"/>
    </xf>
    <xf numFmtId="14" fontId="8" fillId="0" borderId="14" xfId="0" applyNumberFormat="1" applyFont="1" applyBorder="1" applyAlignment="1">
      <alignment horizontal="right"/>
    </xf>
    <xf numFmtId="0" fontId="8" fillId="0" borderId="4" xfId="0" applyFont="1" applyBorder="1"/>
    <xf numFmtId="0" fontId="8" fillId="0" borderId="14" xfId="0" applyFont="1" applyBorder="1" applyAlignment="1">
      <alignment horizontal="right"/>
    </xf>
    <xf numFmtId="0" fontId="8" fillId="0" borderId="11" xfId="4" applyNumberFormat="1" applyFont="1" applyFill="1" applyBorder="1" applyAlignment="1">
      <alignment horizontal="right" wrapText="1"/>
    </xf>
    <xf numFmtId="0" fontId="8" fillId="0" borderId="12" xfId="0" applyFont="1" applyBorder="1" applyAlignment="1">
      <alignment vertical="top" wrapText="1"/>
    </xf>
    <xf numFmtId="4" fontId="11" fillId="0" borderId="0" xfId="0" applyNumberFormat="1" applyFont="1" applyAlignment="1">
      <alignment vertical="top"/>
    </xf>
    <xf numFmtId="4" fontId="11" fillId="0" borderId="0" xfId="0" applyNumberFormat="1" applyFont="1" applyBorder="1"/>
    <xf numFmtId="4" fontId="11" fillId="0" borderId="1" xfId="0" applyNumberFormat="1" applyFont="1" applyBorder="1"/>
    <xf numFmtId="4" fontId="1" fillId="0" borderId="0" xfId="0" applyNumberFormat="1" applyFont="1" applyAlignment="1">
      <alignment vertical="top"/>
    </xf>
    <xf numFmtId="4" fontId="11" fillId="0" borderId="0" xfId="0" applyNumberFormat="1" applyFont="1" applyAlignment="1"/>
    <xf numFmtId="4" fontId="8" fillId="0" borderId="0" xfId="0" applyNumberFormat="1" applyFont="1" applyBorder="1" applyAlignment="1">
      <alignment horizontal="center"/>
    </xf>
    <xf numFmtId="4" fontId="11" fillId="0" borderId="0" xfId="0" applyNumberFormat="1" applyFont="1" applyBorder="1" applyAlignment="1"/>
    <xf numFmtId="4" fontId="11" fillId="0" borderId="0" xfId="0" applyNumberFormat="1" applyFont="1" applyBorder="1" applyAlignment="1">
      <alignment vertical="top"/>
    </xf>
    <xf numFmtId="4" fontId="11" fillId="0" borderId="1" xfId="0" applyNumberFormat="1" applyFont="1" applyBorder="1" applyAlignment="1"/>
    <xf numFmtId="4" fontId="0" fillId="0" borderId="0" xfId="0" applyNumberFormat="1"/>
    <xf numFmtId="4" fontId="0" fillId="0" borderId="0" xfId="0" applyNumberFormat="1" applyAlignment="1">
      <alignment vertical="top"/>
    </xf>
    <xf numFmtId="4" fontId="11" fillId="2" borderId="0" xfId="0" applyNumberFormat="1" applyFont="1" applyFill="1"/>
    <xf numFmtId="4" fontId="16" fillId="0" borderId="0" xfId="0" applyNumberFormat="1" applyFont="1"/>
    <xf numFmtId="4" fontId="19" fillId="0" borderId="0" xfId="4" applyNumberFormat="1" applyFont="1" applyFill="1" applyBorder="1" applyAlignment="1">
      <alignment vertical="top" wrapText="1"/>
    </xf>
    <xf numFmtId="0" fontId="9" fillId="0" borderId="0" xfId="0" applyFont="1" applyAlignment="1">
      <alignment vertical="top" wrapText="1"/>
    </xf>
    <xf numFmtId="0" fontId="40" fillId="0" borderId="0" xfId="0" applyFont="1" applyAlignment="1">
      <alignment wrapText="1"/>
    </xf>
    <xf numFmtId="2" fontId="8" fillId="0" borderId="0" xfId="0" applyNumberFormat="1" applyFont="1" applyBorder="1" applyAlignment="1">
      <alignment horizontal="center" vertical="top"/>
    </xf>
    <xf numFmtId="0" fontId="25" fillId="0" borderId="0" xfId="0" applyFont="1" applyBorder="1" applyAlignment="1">
      <alignment horizontal="lef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xf>
    <xf numFmtId="165" fontId="26" fillId="0" borderId="0" xfId="1" applyFont="1" applyBorder="1" applyAlignment="1" applyProtection="1">
      <alignment horizontal="center"/>
    </xf>
    <xf numFmtId="165" fontId="26" fillId="0" borderId="0" xfId="1" applyFont="1" applyBorder="1" applyAlignment="1" applyProtection="1">
      <alignment horizontal="right"/>
    </xf>
    <xf numFmtId="0" fontId="25" fillId="0" borderId="4" xfId="0" applyFont="1" applyBorder="1" applyAlignment="1">
      <alignment horizontal="left" vertical="top"/>
    </xf>
    <xf numFmtId="0" fontId="25" fillId="0" borderId="4" xfId="0" applyFont="1" applyBorder="1" applyAlignment="1">
      <alignment horizontal="left" vertical="top" wrapText="1"/>
    </xf>
    <xf numFmtId="0" fontId="25" fillId="0" borderId="4" xfId="0" applyFont="1" applyBorder="1" applyAlignment="1">
      <alignment horizontal="center" vertical="top"/>
    </xf>
    <xf numFmtId="165" fontId="26" fillId="0" borderId="4" xfId="1" applyFont="1" applyBorder="1" applyAlignment="1" applyProtection="1">
      <alignment horizontal="center" vertical="top"/>
    </xf>
    <xf numFmtId="165" fontId="26" fillId="0" borderId="4" xfId="1" applyFont="1" applyBorder="1" applyAlignment="1" applyProtection="1">
      <alignment horizontal="right" vertical="top"/>
    </xf>
    <xf numFmtId="0" fontId="8" fillId="0" borderId="18" xfId="0" applyFont="1" applyBorder="1" applyAlignment="1">
      <alignment horizontal="right"/>
    </xf>
    <xf numFmtId="0" fontId="8" fillId="0" borderId="9" xfId="0" applyFont="1" applyBorder="1"/>
    <xf numFmtId="0" fontId="11" fillId="0" borderId="20" xfId="0" applyFont="1" applyFill="1" applyBorder="1" applyAlignment="1">
      <alignment horizontal="right"/>
    </xf>
    <xf numFmtId="0" fontId="8" fillId="0" borderId="21" xfId="0" applyFont="1" applyFill="1" applyBorder="1" applyAlignment="1">
      <alignment horizontal="right"/>
    </xf>
    <xf numFmtId="0" fontId="40" fillId="0" borderId="0" xfId="0" applyFont="1"/>
    <xf numFmtId="165" fontId="28" fillId="0" borderId="26" xfId="1" applyFont="1" applyBorder="1" applyAlignment="1" applyProtection="1">
      <alignment horizontal="right" vertical="top" wrapText="1"/>
      <protection locked="0"/>
    </xf>
    <xf numFmtId="0" fontId="29" fillId="0" borderId="24" xfId="0" applyFont="1" applyFill="1" applyBorder="1" applyAlignment="1">
      <alignment horizontal="right" vertical="top"/>
    </xf>
    <xf numFmtId="0" fontId="30" fillId="0" borderId="25" xfId="0" applyFont="1" applyFill="1" applyBorder="1" applyAlignment="1">
      <alignment horizontal="justify" vertical="top"/>
    </xf>
    <xf numFmtId="0" fontId="30" fillId="0" borderId="25" xfId="0" applyFont="1" applyFill="1" applyBorder="1" applyAlignment="1">
      <alignment horizontal="right" vertical="top"/>
    </xf>
    <xf numFmtId="0" fontId="30" fillId="0" borderId="25" xfId="0" applyFont="1" applyFill="1" applyBorder="1" applyAlignment="1">
      <alignment vertical="top" wrapText="1"/>
    </xf>
    <xf numFmtId="165" fontId="30" fillId="0" borderId="25" xfId="1" applyFont="1" applyFill="1" applyBorder="1" applyAlignment="1" applyProtection="1">
      <alignment horizontal="right" vertical="top"/>
    </xf>
    <xf numFmtId="0" fontId="42" fillId="0" borderId="0" xfId="0" applyFont="1"/>
    <xf numFmtId="0" fontId="43" fillId="0" borderId="4" xfId="0" applyFont="1" applyBorder="1" applyAlignment="1">
      <alignment horizontal="right" vertical="center"/>
    </xf>
    <xf numFmtId="0" fontId="43" fillId="0" borderId="4" xfId="0" applyFont="1" applyBorder="1" applyAlignment="1">
      <alignment horizontal="left" vertical="center" wrapText="1"/>
    </xf>
    <xf numFmtId="0" fontId="43" fillId="0" borderId="4" xfId="0" applyFont="1" applyBorder="1" applyAlignment="1">
      <alignment horizontal="center" vertical="center"/>
    </xf>
    <xf numFmtId="165" fontId="44" fillId="0" borderId="4" xfId="1" applyFont="1" applyBorder="1" applyAlignment="1" applyProtection="1">
      <alignment horizontal="center"/>
    </xf>
    <xf numFmtId="165" fontId="44" fillId="0" borderId="4" xfId="1" applyFont="1" applyBorder="1" applyAlignment="1" applyProtection="1">
      <alignment horizontal="right"/>
    </xf>
    <xf numFmtId="0" fontId="45" fillId="0" borderId="0" xfId="0" applyFont="1" applyBorder="1" applyAlignment="1">
      <alignment horizontal="right" vertical="top"/>
    </xf>
    <xf numFmtId="0" fontId="45" fillId="0" borderId="0" xfId="0" applyFont="1" applyBorder="1" applyAlignment="1">
      <alignment horizontal="left" wrapText="1"/>
    </xf>
    <xf numFmtId="0" fontId="46" fillId="0" borderId="0" xfId="0" applyFont="1" applyBorder="1" applyAlignment="1">
      <alignment horizontal="center"/>
    </xf>
    <xf numFmtId="165" fontId="42" fillId="0" borderId="0" xfId="1" applyFont="1" applyBorder="1" applyProtection="1"/>
    <xf numFmtId="4" fontId="42" fillId="0" borderId="0" xfId="0" applyNumberFormat="1" applyFont="1" applyAlignment="1">
      <alignment horizontal="center"/>
    </xf>
    <xf numFmtId="0" fontId="49" fillId="0" borderId="0" xfId="0" applyFont="1"/>
    <xf numFmtId="168" fontId="42" fillId="0" borderId="0" xfId="0" applyNumberFormat="1" applyFont="1" applyBorder="1" applyAlignment="1">
      <alignment horizontal="right" vertical="top"/>
    </xf>
    <xf numFmtId="165" fontId="42" fillId="0" borderId="0" xfId="1" applyFont="1" applyFill="1" applyBorder="1" applyProtection="1"/>
    <xf numFmtId="168" fontId="42" fillId="0" borderId="0" xfId="0" applyNumberFormat="1" applyFont="1" applyFill="1" applyBorder="1" applyAlignment="1">
      <alignment horizontal="right" vertical="top"/>
    </xf>
    <xf numFmtId="0" fontId="42" fillId="0" borderId="0" xfId="0" applyFont="1" applyBorder="1" applyAlignment="1">
      <alignment horizontal="left" vertical="top" wrapText="1"/>
    </xf>
    <xf numFmtId="0" fontId="42" fillId="0" borderId="0" xfId="0" applyFont="1" applyBorder="1" applyAlignment="1">
      <alignment horizontal="center"/>
    </xf>
    <xf numFmtId="165" fontId="42" fillId="0" borderId="1" xfId="1" applyFont="1" applyBorder="1" applyProtection="1"/>
    <xf numFmtId="0" fontId="48" fillId="0" borderId="2" xfId="0" applyFont="1" applyBorder="1" applyAlignment="1">
      <alignment horizontal="right"/>
    </xf>
    <xf numFmtId="0" fontId="48" fillId="0" borderId="2" xfId="0" applyFont="1" applyBorder="1" applyAlignment="1">
      <alignment horizontal="left" wrapText="1"/>
    </xf>
    <xf numFmtId="0" fontId="48" fillId="0" borderId="2" xfId="0" applyFont="1" applyBorder="1" applyAlignment="1">
      <alignment horizontal="center"/>
    </xf>
    <xf numFmtId="165" fontId="42" fillId="0" borderId="2" xfId="1" applyFont="1" applyBorder="1" applyProtection="1"/>
    <xf numFmtId="165" fontId="48" fillId="0" borderId="2" xfId="1" applyFont="1" applyFill="1" applyBorder="1" applyProtection="1"/>
    <xf numFmtId="0" fontId="48" fillId="0" borderId="0" xfId="0" applyFont="1"/>
    <xf numFmtId="0" fontId="42" fillId="0" borderId="0" xfId="0" applyFont="1" applyAlignment="1">
      <alignment horizontal="right"/>
    </xf>
    <xf numFmtId="0" fontId="42" fillId="0" borderId="0" xfId="0" applyFont="1" applyAlignment="1">
      <alignment horizontal="left" wrapText="1"/>
    </xf>
    <xf numFmtId="0" fontId="42" fillId="0" borderId="0" xfId="0" applyFont="1" applyAlignment="1">
      <alignment horizontal="center"/>
    </xf>
    <xf numFmtId="165" fontId="42" fillId="0" borderId="0" xfId="1" applyFont="1"/>
    <xf numFmtId="165" fontId="44" fillId="0" borderId="4" xfId="1" applyFont="1" applyBorder="1" applyAlignment="1" applyProtection="1"/>
    <xf numFmtId="0" fontId="42" fillId="0" borderId="0" xfId="0" applyFont="1" applyAlignment="1"/>
    <xf numFmtId="0" fontId="48" fillId="0" borderId="0" xfId="0" applyFont="1" applyAlignment="1">
      <alignment horizontal="left" vertical="top" wrapText="1"/>
    </xf>
    <xf numFmtId="0" fontId="50" fillId="0" borderId="0" xfId="0" applyFont="1" applyBorder="1" applyAlignment="1">
      <alignment horizontal="left" vertical="top" wrapText="1"/>
    </xf>
    <xf numFmtId="4" fontId="42" fillId="0" borderId="0" xfId="0" applyNumberFormat="1" applyFont="1" applyBorder="1" applyAlignment="1">
      <alignment horizontal="center"/>
    </xf>
    <xf numFmtId="0" fontId="42" fillId="0" borderId="0" xfId="0" applyFont="1" applyBorder="1"/>
    <xf numFmtId="0" fontId="42" fillId="0" borderId="0" xfId="0" applyFont="1" applyBorder="1" applyAlignment="1"/>
    <xf numFmtId="11" fontId="51" fillId="0" borderId="0" xfId="0" applyNumberFormat="1" applyFont="1" applyBorder="1" applyAlignment="1">
      <alignment horizontal="left" vertical="top" wrapText="1"/>
    </xf>
    <xf numFmtId="0" fontId="51" fillId="0" borderId="0" xfId="0" applyFont="1" applyBorder="1" applyAlignment="1" applyProtection="1">
      <alignment horizontal="center" wrapText="1"/>
      <protection locked="0"/>
    </xf>
    <xf numFmtId="165" fontId="42" fillId="0" borderId="0" xfId="1" applyFont="1" applyBorder="1" applyProtection="1">
      <protection locked="0"/>
    </xf>
    <xf numFmtId="165" fontId="42" fillId="0" borderId="0" xfId="1" applyFont="1" applyFill="1" applyBorder="1" applyProtection="1">
      <protection locked="0"/>
    </xf>
    <xf numFmtId="165" fontId="42" fillId="0" borderId="0" xfId="1" applyFont="1" applyBorder="1" applyAlignment="1" applyProtection="1">
      <protection locked="0"/>
    </xf>
    <xf numFmtId="0" fontId="48" fillId="0" borderId="2" xfId="0" applyFont="1" applyBorder="1" applyAlignment="1">
      <alignment horizontal="left" vertical="top" wrapText="1"/>
    </xf>
    <xf numFmtId="0" fontId="48" fillId="0" borderId="2" xfId="0" applyFont="1" applyBorder="1" applyAlignment="1" applyProtection="1">
      <alignment horizontal="center"/>
    </xf>
    <xf numFmtId="165" fontId="48" fillId="0" borderId="2" xfId="1" applyFont="1" applyBorder="1" applyAlignment="1" applyProtection="1"/>
    <xf numFmtId="0" fontId="42" fillId="0" borderId="0" xfId="0" applyFont="1" applyAlignment="1">
      <alignment horizontal="left"/>
    </xf>
    <xf numFmtId="165" fontId="42" fillId="0" borderId="0" xfId="1" applyFont="1" applyAlignment="1"/>
    <xf numFmtId="0" fontId="46" fillId="0" borderId="0" xfId="0" applyFont="1" applyBorder="1" applyAlignment="1">
      <alignment horizontal="right" vertical="top"/>
    </xf>
    <xf numFmtId="0" fontId="46" fillId="0" borderId="0" xfId="0" applyFont="1" applyBorder="1" applyAlignment="1">
      <alignment horizontal="left" wrapText="1"/>
    </xf>
    <xf numFmtId="165" fontId="42" fillId="0" borderId="0" xfId="1" applyFont="1" applyBorder="1" applyAlignment="1" applyProtection="1">
      <alignment horizontal="center"/>
    </xf>
    <xf numFmtId="49" fontId="48" fillId="0" borderId="0" xfId="0" applyNumberFormat="1" applyFont="1" applyBorder="1" applyAlignment="1">
      <alignment horizontal="right" vertical="top"/>
    </xf>
    <xf numFmtId="0" fontId="48" fillId="0" borderId="0" xfId="0" applyFont="1" applyBorder="1" applyAlignment="1">
      <alignment horizontal="left" vertical="top" wrapText="1"/>
    </xf>
    <xf numFmtId="167" fontId="42" fillId="0" borderId="0" xfId="0" applyNumberFormat="1" applyFont="1" applyBorder="1" applyAlignment="1">
      <alignment horizontal="right" vertical="top"/>
    </xf>
    <xf numFmtId="49" fontId="42" fillId="0" borderId="0" xfId="0" applyNumberFormat="1" applyFont="1" applyBorder="1" applyAlignment="1">
      <alignment horizontal="center"/>
    </xf>
    <xf numFmtId="0" fontId="42" fillId="0" borderId="0" xfId="0" applyFont="1" applyBorder="1" applyAlignment="1" applyProtection="1">
      <alignment horizontal="center"/>
    </xf>
    <xf numFmtId="0" fontId="42" fillId="0" borderId="0" xfId="0" applyFont="1" applyBorder="1" applyAlignment="1">
      <alignment horizontal="right" vertical="top"/>
    </xf>
    <xf numFmtId="0" fontId="42" fillId="0" borderId="0" xfId="0" applyFont="1" applyBorder="1" applyAlignment="1">
      <alignment horizontal="left"/>
    </xf>
    <xf numFmtId="49" fontId="42" fillId="0" borderId="2" xfId="0" applyNumberFormat="1" applyFont="1" applyBorder="1" applyAlignment="1">
      <alignment horizontal="right" vertical="top"/>
    </xf>
    <xf numFmtId="165" fontId="42" fillId="0" borderId="2" xfId="1" applyFont="1" applyBorder="1" applyAlignment="1" applyProtection="1">
      <alignment horizontal="center"/>
    </xf>
    <xf numFmtId="165" fontId="48" fillId="0" borderId="2" xfId="1" applyFont="1" applyBorder="1" applyProtection="1"/>
    <xf numFmtId="165" fontId="42" fillId="0" borderId="0" xfId="1" applyFont="1" applyAlignment="1">
      <alignment horizontal="center"/>
    </xf>
    <xf numFmtId="0" fontId="44" fillId="0" borderId="0" xfId="0" applyFont="1" applyBorder="1" applyAlignment="1">
      <alignment horizontal="left"/>
    </xf>
    <xf numFmtId="0" fontId="42" fillId="0" borderId="0" xfId="0" applyFont="1" applyBorder="1" applyAlignment="1">
      <alignment vertical="top" wrapText="1"/>
    </xf>
    <xf numFmtId="0" fontId="42" fillId="0" borderId="0" xfId="0" applyFont="1" applyFill="1" applyBorder="1" applyAlignment="1">
      <alignment horizontal="left" vertical="top" wrapText="1"/>
    </xf>
    <xf numFmtId="4" fontId="42" fillId="0" borderId="0" xfId="0" applyNumberFormat="1" applyFont="1" applyFill="1" applyBorder="1" applyAlignment="1">
      <alignment horizontal="center"/>
    </xf>
    <xf numFmtId="4" fontId="42" fillId="0" borderId="0" xfId="0" applyNumberFormat="1" applyFont="1" applyBorder="1"/>
    <xf numFmtId="0" fontId="48" fillId="0" borderId="0" xfId="0" applyFont="1" applyAlignment="1">
      <alignment wrapText="1"/>
    </xf>
    <xf numFmtId="0" fontId="48" fillId="0" borderId="0" xfId="0" applyFont="1" applyAlignment="1">
      <alignment horizontal="center"/>
    </xf>
    <xf numFmtId="0" fontId="48" fillId="0" borderId="0" xfId="0" applyFont="1" applyAlignment="1">
      <alignment horizontal="center" wrapText="1"/>
    </xf>
    <xf numFmtId="0" fontId="48" fillId="0" borderId="1" xfId="0" applyFont="1" applyBorder="1" applyAlignment="1">
      <alignment horizontal="center"/>
    </xf>
    <xf numFmtId="0" fontId="48" fillId="0" borderId="1" xfId="0" applyFont="1" applyBorder="1" applyAlignment="1"/>
    <xf numFmtId="49" fontId="42" fillId="0" borderId="0" xfId="0" applyNumberFormat="1" applyFont="1" applyAlignment="1">
      <alignment horizontal="center"/>
    </xf>
    <xf numFmtId="0" fontId="48" fillId="0" borderId="2" xfId="0" applyFont="1" applyBorder="1" applyAlignment="1"/>
    <xf numFmtId="0" fontId="48" fillId="0" borderId="0" xfId="0" applyFont="1" applyAlignment="1"/>
    <xf numFmtId="0" fontId="48" fillId="0" borderId="0" xfId="0" applyFont="1" applyBorder="1" applyAlignment="1"/>
    <xf numFmtId="49" fontId="48" fillId="0" borderId="0" xfId="0" applyNumberFormat="1" applyFont="1" applyAlignment="1">
      <alignment horizontal="center"/>
    </xf>
    <xf numFmtId="0" fontId="48" fillId="0" borderId="0" xfId="0" applyFont="1" applyAlignment="1">
      <alignment horizontal="left" wrapText="1"/>
    </xf>
    <xf numFmtId="165" fontId="48" fillId="0" borderId="0" xfId="1" applyFont="1" applyBorder="1" applyProtection="1"/>
    <xf numFmtId="0" fontId="48" fillId="0" borderId="3" xfId="0" applyFont="1" applyBorder="1"/>
    <xf numFmtId="165" fontId="48" fillId="0" borderId="3" xfId="1" applyFont="1" applyBorder="1" applyProtection="1"/>
    <xf numFmtId="4" fontId="42" fillId="0" borderId="0" xfId="0" applyNumberFormat="1" applyFont="1"/>
    <xf numFmtId="165" fontId="42" fillId="0" borderId="2" xfId="1" applyFont="1" applyBorder="1"/>
    <xf numFmtId="0" fontId="42" fillId="0" borderId="0" xfId="0" applyFont="1" applyBorder="1" applyAlignment="1">
      <alignment horizontal="right"/>
    </xf>
    <xf numFmtId="184" fontId="42" fillId="0" borderId="0" xfId="0" applyNumberFormat="1" applyFont="1" applyBorder="1" applyAlignment="1">
      <alignment horizontal="right" vertical="top"/>
    </xf>
    <xf numFmtId="0" fontId="42" fillId="0" borderId="0" xfId="0" applyFont="1" applyBorder="1" applyAlignment="1">
      <alignment horizontal="center" wrapText="1"/>
    </xf>
    <xf numFmtId="165" fontId="42" fillId="0" borderId="0" xfId="1" applyFont="1" applyBorder="1" applyAlignment="1" applyProtection="1"/>
    <xf numFmtId="173" fontId="42" fillId="0" borderId="0" xfId="0" applyNumberFormat="1" applyFont="1" applyBorder="1" applyAlignment="1">
      <alignment horizontal="right" vertical="top"/>
    </xf>
    <xf numFmtId="4" fontId="46" fillId="0" borderId="0" xfId="0" applyNumberFormat="1" applyFont="1" applyBorder="1" applyAlignment="1">
      <alignment horizontal="right"/>
    </xf>
    <xf numFmtId="4" fontId="42" fillId="0" borderId="0" xfId="0" applyNumberFormat="1" applyFont="1" applyBorder="1" applyAlignment="1">
      <alignment horizontal="right" wrapText="1"/>
    </xf>
    <xf numFmtId="165" fontId="42" fillId="0" borderId="2" xfId="1" applyFont="1" applyBorder="1" applyAlignment="1" applyProtection="1">
      <alignment horizontal="right"/>
    </xf>
    <xf numFmtId="0" fontId="48" fillId="0" borderId="2" xfId="0" applyFont="1" applyBorder="1" applyAlignment="1">
      <alignment horizontal="left"/>
    </xf>
    <xf numFmtId="165" fontId="48" fillId="0" borderId="2" xfId="0" applyNumberFormat="1" applyFont="1" applyBorder="1" applyAlignment="1">
      <alignment horizontal="left"/>
    </xf>
    <xf numFmtId="0" fontId="48" fillId="0" borderId="0" xfId="0" applyFont="1" applyBorder="1" applyAlignment="1">
      <alignment horizontal="center"/>
    </xf>
    <xf numFmtId="0" fontId="48" fillId="0" borderId="0" xfId="0" applyFont="1" applyBorder="1" applyAlignment="1">
      <alignment horizontal="left"/>
    </xf>
    <xf numFmtId="0" fontId="54" fillId="0" borderId="0" xfId="0" applyFont="1" applyBorder="1" applyAlignment="1">
      <alignment vertical="top" wrapText="1"/>
    </xf>
    <xf numFmtId="0" fontId="54" fillId="0" borderId="0" xfId="0" applyFont="1" applyBorder="1" applyAlignment="1">
      <alignment horizontal="center"/>
    </xf>
    <xf numFmtId="172" fontId="42" fillId="0" borderId="0" xfId="0" applyNumberFormat="1" applyFont="1" applyBorder="1" applyAlignment="1">
      <alignment horizontal="center"/>
    </xf>
    <xf numFmtId="49" fontId="48" fillId="0" borderId="0" xfId="0" applyNumberFormat="1" applyFont="1" applyAlignment="1">
      <alignment horizontal="right" vertical="top"/>
    </xf>
    <xf numFmtId="0" fontId="45" fillId="0" borderId="0" xfId="0" applyFont="1" applyBorder="1" applyAlignment="1">
      <alignment horizontal="left"/>
    </xf>
    <xf numFmtId="0" fontId="45" fillId="0" borderId="0" xfId="0" applyFont="1" applyBorder="1" applyAlignment="1">
      <alignment horizontal="center"/>
    </xf>
    <xf numFmtId="0" fontId="54" fillId="0" borderId="0" xfId="0" applyFont="1" applyBorder="1" applyAlignment="1">
      <alignment horizontal="left" vertical="top" wrapText="1"/>
    </xf>
    <xf numFmtId="0" fontId="45" fillId="0" borderId="0" xfId="0" applyFont="1" applyBorder="1" applyAlignment="1">
      <alignment horizontal="right"/>
    </xf>
    <xf numFmtId="49" fontId="47" fillId="0" borderId="0" xfId="0" applyNumberFormat="1" applyFont="1" applyBorder="1" applyAlignment="1">
      <alignment horizontal="right" vertical="top"/>
    </xf>
    <xf numFmtId="174" fontId="42" fillId="0" borderId="0" xfId="0" applyNumberFormat="1" applyFont="1" applyBorder="1" applyAlignment="1">
      <alignment horizontal="right" vertical="top"/>
    </xf>
    <xf numFmtId="0" fontId="50" fillId="0" borderId="0" xfId="0" applyFont="1" applyAlignment="1">
      <alignment horizontal="left" vertical="top" wrapText="1"/>
    </xf>
    <xf numFmtId="0" fontId="56" fillId="0" borderId="0" xfId="0" applyFont="1" applyBorder="1" applyAlignment="1">
      <alignment horizontal="left" wrapText="1"/>
    </xf>
    <xf numFmtId="49" fontId="47" fillId="0" borderId="0" xfId="0" applyNumberFormat="1" applyFont="1" applyAlignment="1">
      <alignment horizontal="right" vertical="top"/>
    </xf>
    <xf numFmtId="175" fontId="42" fillId="0" borderId="0" xfId="0" applyNumberFormat="1" applyFont="1" applyBorder="1" applyAlignment="1">
      <alignment horizontal="right" vertical="top"/>
    </xf>
    <xf numFmtId="0" fontId="55" fillId="0" borderId="0" xfId="0" applyFont="1" applyBorder="1" applyAlignment="1">
      <alignment horizontal="left" wrapText="1"/>
    </xf>
    <xf numFmtId="0" fontId="55" fillId="0" borderId="0" xfId="0" applyFont="1" applyBorder="1" applyAlignment="1">
      <alignment horizontal="center"/>
    </xf>
    <xf numFmtId="0" fontId="42" fillId="0" borderId="0" xfId="0" applyFont="1" applyBorder="1" applyAlignment="1" applyProtection="1">
      <alignment horizontal="center" wrapText="1"/>
    </xf>
    <xf numFmtId="0" fontId="56" fillId="0" borderId="0" xfId="0" applyFont="1" applyBorder="1" applyAlignment="1">
      <alignment horizontal="left" vertical="top" wrapText="1"/>
    </xf>
    <xf numFmtId="165" fontId="49" fillId="0" borderId="0" xfId="1" applyFont="1" applyBorder="1" applyProtection="1"/>
    <xf numFmtId="177" fontId="42" fillId="0" borderId="0" xfId="0" applyNumberFormat="1" applyFont="1" applyBorder="1" applyAlignment="1">
      <alignment horizontal="right" vertical="top"/>
    </xf>
    <xf numFmtId="49" fontId="42" fillId="0" borderId="2" xfId="0" applyNumberFormat="1" applyFont="1" applyBorder="1" applyAlignment="1">
      <alignment horizontal="right"/>
    </xf>
    <xf numFmtId="0" fontId="55" fillId="0" borderId="0" xfId="0" applyFont="1" applyBorder="1" applyAlignment="1">
      <alignment horizontal="right"/>
    </xf>
    <xf numFmtId="176" fontId="42" fillId="0" borderId="0" xfId="0" applyNumberFormat="1" applyFont="1" applyBorder="1" applyAlignment="1">
      <alignment horizontal="right" vertical="top"/>
    </xf>
    <xf numFmtId="0" fontId="25" fillId="0" borderId="4" xfId="0" applyFont="1" applyBorder="1" applyAlignment="1">
      <alignment horizontal="right" vertical="center"/>
    </xf>
    <xf numFmtId="0" fontId="4" fillId="0" borderId="0" xfId="0" applyFont="1" applyBorder="1" applyAlignment="1">
      <alignment horizontal="right"/>
    </xf>
    <xf numFmtId="49" fontId="42" fillId="0" borderId="0" xfId="0" applyNumberFormat="1" applyFont="1" applyBorder="1" applyAlignment="1">
      <alignment horizontal="right" vertical="top"/>
    </xf>
    <xf numFmtId="0" fontId="48" fillId="0" borderId="2" xfId="0" applyFont="1" applyBorder="1" applyAlignment="1" applyProtection="1">
      <alignment horizontal="left"/>
    </xf>
    <xf numFmtId="4" fontId="42" fillId="0" borderId="0" xfId="0" applyNumberFormat="1" applyFont="1" applyBorder="1" applyAlignment="1">
      <alignment vertical="top" wrapText="1"/>
    </xf>
    <xf numFmtId="0" fontId="60" fillId="0" borderId="0" xfId="0" applyFont="1"/>
    <xf numFmtId="49" fontId="48" fillId="0" borderId="2" xfId="0" applyNumberFormat="1" applyFont="1" applyBorder="1" applyAlignment="1">
      <alignment horizontal="left" vertical="top"/>
    </xf>
    <xf numFmtId="0" fontId="48" fillId="0" borderId="2" xfId="0" applyFont="1" applyBorder="1" applyAlignment="1">
      <alignment horizontal="center" vertical="top" wrapText="1"/>
    </xf>
    <xf numFmtId="0" fontId="45" fillId="0" borderId="0" xfId="0" applyFont="1" applyBorder="1" applyAlignment="1">
      <alignment wrapText="1"/>
    </xf>
    <xf numFmtId="0" fontId="48" fillId="0" borderId="0" xfId="0" applyFont="1" applyAlignment="1">
      <alignment vertical="top" wrapText="1"/>
    </xf>
    <xf numFmtId="0" fontId="47" fillId="0" borderId="0" xfId="0" applyFont="1" applyAlignment="1">
      <alignment vertical="top" wrapText="1"/>
    </xf>
    <xf numFmtId="0" fontId="47" fillId="0" borderId="0" xfId="0" applyFont="1" applyBorder="1" applyAlignment="1">
      <alignment vertical="top" wrapText="1"/>
    </xf>
    <xf numFmtId="0" fontId="42" fillId="0" borderId="1" xfId="0" applyFont="1" applyBorder="1" applyAlignment="1">
      <alignment wrapText="1"/>
    </xf>
    <xf numFmtId="0" fontId="51" fillId="0" borderId="1" xfId="0" applyFont="1" applyBorder="1" applyAlignment="1">
      <alignment horizontal="center"/>
    </xf>
    <xf numFmtId="165" fontId="42" fillId="0" borderId="1" xfId="1" applyFont="1" applyFill="1" applyBorder="1" applyProtection="1"/>
    <xf numFmtId="165" fontId="48" fillId="0" borderId="0" xfId="0" applyNumberFormat="1" applyFont="1"/>
    <xf numFmtId="0" fontId="42" fillId="0" borderId="0" xfId="0" applyFont="1" applyAlignment="1">
      <alignment wrapText="1"/>
    </xf>
    <xf numFmtId="0" fontId="61" fillId="0" borderId="0" xfId="0" applyFont="1" applyBorder="1" applyAlignment="1">
      <alignment horizontal="right"/>
    </xf>
    <xf numFmtId="0" fontId="48" fillId="0" borderId="0" xfId="0" applyFont="1" applyAlignment="1">
      <alignment horizontal="right" vertical="top" wrapText="1"/>
    </xf>
    <xf numFmtId="49" fontId="62" fillId="0" borderId="0" xfId="0" applyNumberFormat="1" applyFont="1" applyAlignment="1">
      <alignment horizontal="right" vertical="top"/>
    </xf>
    <xf numFmtId="49" fontId="62" fillId="0" borderId="0" xfId="0" applyNumberFormat="1" applyFont="1" applyBorder="1" applyAlignment="1">
      <alignment horizontal="right" vertical="top"/>
    </xf>
    <xf numFmtId="0" fontId="56" fillId="0" borderId="0" xfId="0" applyFont="1" applyBorder="1" applyAlignment="1">
      <alignment horizontal="right" vertical="top" wrapText="1"/>
    </xf>
    <xf numFmtId="0" fontId="62" fillId="0" borderId="0" xfId="0" applyFont="1" applyBorder="1" applyAlignment="1">
      <alignment horizontal="right" vertical="top" wrapText="1"/>
    </xf>
    <xf numFmtId="0" fontId="56" fillId="0" borderId="1" xfId="0" applyFont="1" applyBorder="1" applyAlignment="1">
      <alignment horizontal="right"/>
    </xf>
    <xf numFmtId="0" fontId="48" fillId="0" borderId="0" xfId="0" applyFont="1" applyBorder="1" applyAlignment="1">
      <alignment horizontal="right" vertical="top"/>
    </xf>
    <xf numFmtId="0" fontId="56" fillId="0" borderId="0" xfId="0" applyFont="1" applyAlignment="1">
      <alignment horizontal="right"/>
    </xf>
    <xf numFmtId="183" fontId="42" fillId="0" borderId="0" xfId="0" applyNumberFormat="1" applyFont="1" applyBorder="1" applyAlignment="1">
      <alignment horizontal="right" vertical="top"/>
    </xf>
    <xf numFmtId="49" fontId="48" fillId="0" borderId="2" xfId="0" applyNumberFormat="1" applyFont="1" applyBorder="1" applyAlignment="1">
      <alignment horizontal="right" vertical="top"/>
    </xf>
    <xf numFmtId="182" fontId="42" fillId="0" borderId="0" xfId="0" applyNumberFormat="1" applyFont="1" applyBorder="1" applyAlignment="1">
      <alignment horizontal="right" vertical="top"/>
    </xf>
    <xf numFmtId="0" fontId="55" fillId="0" borderId="0" xfId="0" applyFont="1" applyAlignment="1">
      <alignment horizontal="left" vertical="top" wrapText="1"/>
    </xf>
    <xf numFmtId="0" fontId="55" fillId="0" borderId="0" xfId="0" applyFont="1" applyAlignment="1"/>
    <xf numFmtId="0" fontId="54" fillId="0" borderId="0" xfId="4" applyNumberFormat="1" applyFont="1" applyBorder="1" applyAlignment="1" applyProtection="1">
      <alignment horizontal="left" vertical="top" wrapText="1"/>
    </xf>
    <xf numFmtId="0" fontId="65" fillId="0" borderId="0" xfId="4" applyNumberFormat="1" applyFont="1" applyBorder="1" applyProtection="1"/>
    <xf numFmtId="0" fontId="66" fillId="0" borderId="0" xfId="4" applyNumberFormat="1" applyFont="1" applyBorder="1" applyAlignment="1" applyProtection="1">
      <alignment horizontal="center" wrapText="1"/>
    </xf>
    <xf numFmtId="165" fontId="54" fillId="0" borderId="0" xfId="1" applyFont="1" applyBorder="1" applyProtection="1"/>
    <xf numFmtId="165" fontId="42" fillId="3" borderId="0" xfId="1" applyFont="1" applyFill="1" applyBorder="1" applyProtection="1"/>
    <xf numFmtId="49" fontId="42" fillId="0" borderId="0" xfId="0" applyNumberFormat="1" applyFont="1" applyAlignment="1">
      <alignment horizontal="right"/>
    </xf>
    <xf numFmtId="180" fontId="42" fillId="0" borderId="0" xfId="0" applyNumberFormat="1" applyFont="1" applyAlignment="1">
      <alignment horizontal="right" vertical="top"/>
    </xf>
    <xf numFmtId="0" fontId="45" fillId="0" borderId="0" xfId="0" applyFont="1" applyBorder="1" applyAlignment="1">
      <alignment horizontal="left" vertical="center"/>
    </xf>
    <xf numFmtId="0" fontId="45" fillId="0" borderId="0" xfId="0" applyFont="1" applyBorder="1" applyAlignment="1">
      <alignment horizontal="left" vertical="center" wrapText="1"/>
    </xf>
    <xf numFmtId="0" fontId="54" fillId="0" borderId="0" xfId="0" applyFont="1" applyAlignment="1">
      <alignment horizontal="left" wrapText="1"/>
    </xf>
    <xf numFmtId="0" fontId="54" fillId="0" borderId="0" xfId="0" applyFont="1" applyAlignment="1">
      <alignment wrapText="1"/>
    </xf>
    <xf numFmtId="0" fontId="53" fillId="0" borderId="0" xfId="0" applyFont="1" applyAlignment="1">
      <alignment horizontal="left" vertical="top"/>
    </xf>
    <xf numFmtId="0" fontId="54" fillId="0" borderId="0" xfId="0" applyFont="1" applyBorder="1" applyAlignment="1">
      <alignment horizontal="left" wrapText="1"/>
    </xf>
    <xf numFmtId="0" fontId="54" fillId="0" borderId="4" xfId="0" applyFont="1" applyBorder="1" applyAlignment="1">
      <alignment horizontal="center" vertical="center" wrapText="1"/>
    </xf>
    <xf numFmtId="0" fontId="54" fillId="0" borderId="4" xfId="0" applyFont="1" applyBorder="1" applyAlignment="1">
      <alignment horizontal="left" vertical="center" wrapText="1"/>
    </xf>
    <xf numFmtId="165" fontId="42" fillId="0" borderId="4" xfId="1" applyFont="1" applyBorder="1" applyProtection="1"/>
    <xf numFmtId="0" fontId="54" fillId="0" borderId="10" xfId="0" applyFont="1" applyBorder="1" applyAlignment="1"/>
    <xf numFmtId="0" fontId="54" fillId="0" borderId="1" xfId="0" applyFont="1" applyBorder="1" applyAlignment="1">
      <alignment horizontal="left"/>
    </xf>
    <xf numFmtId="165" fontId="42" fillId="0" borderId="5" xfId="1" applyFont="1" applyBorder="1" applyProtection="1"/>
    <xf numFmtId="165" fontId="42" fillId="0" borderId="10" xfId="1" applyFont="1" applyBorder="1" applyProtection="1"/>
    <xf numFmtId="0" fontId="48" fillId="0" borderId="0" xfId="0" applyFont="1" applyAlignment="1">
      <alignment horizontal="left" vertical="top"/>
    </xf>
    <xf numFmtId="0" fontId="49" fillId="0" borderId="0" xfId="0" applyFont="1" applyBorder="1" applyAlignment="1">
      <alignment horizontal="left" vertical="top"/>
    </xf>
    <xf numFmtId="0" fontId="42" fillId="0" borderId="0" xfId="0" applyFont="1" applyBorder="1" applyAlignment="1">
      <alignment horizontal="left" wrapText="1"/>
    </xf>
    <xf numFmtId="0" fontId="49" fillId="0" borderId="0" xfId="0" applyFont="1" applyBorder="1" applyAlignment="1">
      <alignment horizontal="left"/>
    </xf>
    <xf numFmtId="0" fontId="67" fillId="0" borderId="0" xfId="0" applyFont="1" applyBorder="1" applyAlignment="1">
      <alignment vertical="top" wrapText="1"/>
    </xf>
    <xf numFmtId="0" fontId="42" fillId="0" borderId="0" xfId="0" applyFont="1" applyAlignment="1">
      <alignment vertical="top" wrapText="1"/>
    </xf>
    <xf numFmtId="0" fontId="42" fillId="0" borderId="2" xfId="0" applyFont="1" applyBorder="1" applyAlignment="1">
      <alignment horizontal="left"/>
    </xf>
    <xf numFmtId="0" fontId="45" fillId="0" borderId="0" xfId="0" applyFont="1" applyBorder="1" applyAlignment="1">
      <alignment horizontal="right" vertical="center"/>
    </xf>
    <xf numFmtId="0" fontId="54" fillId="0" borderId="0" xfId="0" applyFont="1" applyBorder="1" applyAlignment="1">
      <alignment horizontal="right" vertical="top" wrapText="1"/>
    </xf>
    <xf numFmtId="0" fontId="54" fillId="0" borderId="6" xfId="0" applyFont="1" applyBorder="1" applyAlignment="1">
      <alignment horizontal="right" vertical="top" wrapText="1"/>
    </xf>
    <xf numFmtId="0" fontId="42" fillId="0" borderId="6" xfId="0" applyFont="1" applyBorder="1" applyAlignment="1">
      <alignment horizontal="right"/>
    </xf>
    <xf numFmtId="0" fontId="48" fillId="0" borderId="0" xfId="0" applyFont="1" applyAlignment="1">
      <alignment horizontal="right" vertical="top"/>
    </xf>
    <xf numFmtId="0" fontId="67" fillId="0" borderId="0" xfId="0" applyFont="1" applyBorder="1" applyAlignment="1">
      <alignment horizontal="right" vertical="top"/>
    </xf>
    <xf numFmtId="0" fontId="51" fillId="0" borderId="0" xfId="0" applyFont="1" applyBorder="1" applyAlignment="1">
      <alignment horizontal="center"/>
    </xf>
    <xf numFmtId="49" fontId="42" fillId="0" borderId="0" xfId="0" applyNumberFormat="1" applyFont="1" applyBorder="1" applyAlignment="1">
      <alignment horizontal="right"/>
    </xf>
    <xf numFmtId="179" fontId="42" fillId="0" borderId="0" xfId="0" applyNumberFormat="1" applyFont="1" applyBorder="1" applyAlignment="1">
      <alignment horizontal="right" vertical="top"/>
    </xf>
    <xf numFmtId="0" fontId="42" fillId="0" borderId="0" xfId="0" applyFont="1" applyAlignment="1">
      <alignment horizontal="left" vertical="top"/>
    </xf>
    <xf numFmtId="0" fontId="54" fillId="0" borderId="0" xfId="0" applyFont="1" applyBorder="1" applyAlignment="1">
      <alignment horizontal="right" vertical="top"/>
    </xf>
    <xf numFmtId="0" fontId="45" fillId="0" borderId="0" xfId="0" applyFont="1" applyBorder="1" applyAlignment="1">
      <alignment horizontal="center" vertical="center"/>
    </xf>
    <xf numFmtId="0" fontId="54" fillId="0" borderId="0" xfId="0" applyFont="1" applyAlignment="1">
      <alignment horizontal="center" wrapText="1"/>
    </xf>
    <xf numFmtId="0" fontId="54" fillId="0" borderId="0" xfId="0" applyFont="1" applyBorder="1" applyAlignment="1">
      <alignment horizontal="center" wrapText="1"/>
    </xf>
    <xf numFmtId="0" fontId="49" fillId="0" borderId="0" xfId="0" applyFont="1" applyBorder="1" applyAlignment="1">
      <alignment horizontal="center"/>
    </xf>
    <xf numFmtId="0" fontId="48" fillId="0" borderId="0" xfId="0" applyFont="1" applyBorder="1" applyAlignment="1">
      <alignment horizontal="center" wrapText="1"/>
    </xf>
    <xf numFmtId="178" fontId="42" fillId="0" borderId="0" xfId="0" applyNumberFormat="1" applyFont="1" applyBorder="1" applyAlignment="1">
      <alignment horizontal="right" vertical="top"/>
    </xf>
    <xf numFmtId="0" fontId="48" fillId="0" borderId="0" xfId="0" applyFont="1" applyAlignment="1">
      <alignment horizontal="right"/>
    </xf>
    <xf numFmtId="0" fontId="48" fillId="0" borderId="0" xfId="0" applyFont="1" applyBorder="1" applyAlignment="1">
      <alignment horizontal="right"/>
    </xf>
    <xf numFmtId="4" fontId="41" fillId="0" borderId="1" xfId="0" applyNumberFormat="1" applyFont="1" applyBorder="1" applyAlignment="1">
      <alignment horizontal="center"/>
    </xf>
    <xf numFmtId="4" fontId="55" fillId="0" borderId="0" xfId="0" applyNumberFormat="1" applyFont="1" applyBorder="1" applyAlignment="1">
      <alignment horizontal="center"/>
    </xf>
    <xf numFmtId="0" fontId="42" fillId="0" borderId="0" xfId="0" applyFont="1" applyFill="1" applyBorder="1" applyAlignment="1"/>
    <xf numFmtId="4" fontId="48" fillId="0" borderId="2" xfId="0" applyNumberFormat="1" applyFont="1" applyBorder="1" applyAlignment="1">
      <alignment horizontal="center"/>
    </xf>
    <xf numFmtId="4" fontId="48" fillId="0" borderId="0" xfId="0" applyNumberFormat="1" applyFont="1" applyBorder="1" applyAlignment="1">
      <alignment horizontal="center"/>
    </xf>
    <xf numFmtId="0" fontId="30" fillId="0" borderId="0" xfId="0" applyFont="1" applyBorder="1" applyAlignment="1">
      <alignment horizontal="right" vertical="top" shrinkToFit="1"/>
    </xf>
    <xf numFmtId="166" fontId="42" fillId="0" borderId="0" xfId="0" applyNumberFormat="1" applyFont="1" applyBorder="1" applyAlignment="1">
      <alignment horizontal="right" vertical="top"/>
    </xf>
    <xf numFmtId="169" fontId="42" fillId="0" borderId="0" xfId="0" applyNumberFormat="1" applyFont="1" applyBorder="1" applyAlignment="1">
      <alignment horizontal="right" vertical="top"/>
    </xf>
    <xf numFmtId="170" fontId="42" fillId="0" borderId="0" xfId="0" applyNumberFormat="1" applyFont="1" applyBorder="1" applyAlignment="1">
      <alignment horizontal="right" vertical="top"/>
    </xf>
    <xf numFmtId="171" fontId="42" fillId="0" borderId="0" xfId="0" applyNumberFormat="1" applyFont="1" applyBorder="1" applyAlignment="1">
      <alignment horizontal="right" vertical="top"/>
    </xf>
    <xf numFmtId="0" fontId="42" fillId="0" borderId="0" xfId="0" applyFont="1" applyAlignment="1">
      <alignment horizontal="right" vertical="top"/>
    </xf>
    <xf numFmtId="49" fontId="42" fillId="0" borderId="0" xfId="0" applyNumberFormat="1" applyFont="1" applyAlignment="1">
      <alignment wrapText="1"/>
    </xf>
    <xf numFmtId="4" fontId="42" fillId="0" borderId="0" xfId="0" applyNumberFormat="1" applyFont="1" applyAlignment="1">
      <alignment horizontal="right"/>
    </xf>
    <xf numFmtId="4" fontId="42" fillId="0" borderId="0" xfId="0" applyNumberFormat="1" applyFont="1" applyAlignment="1"/>
    <xf numFmtId="2" fontId="42" fillId="0" borderId="0" xfId="0" applyNumberFormat="1" applyFont="1"/>
    <xf numFmtId="4" fontId="68" fillId="0" borderId="0" xfId="0" applyNumberFormat="1" applyFont="1" applyAlignment="1">
      <alignment horizontal="right"/>
    </xf>
    <xf numFmtId="49" fontId="42" fillId="0" borderId="0" xfId="0" applyNumberFormat="1" applyFont="1" applyAlignment="1">
      <alignment vertical="top" wrapText="1"/>
    </xf>
    <xf numFmtId="4" fontId="42" fillId="0" borderId="0" xfId="0" applyNumberFormat="1" applyFont="1" applyBorder="1" applyAlignment="1"/>
    <xf numFmtId="4" fontId="42" fillId="0" borderId="0" xfId="1" applyNumberFormat="1" applyFont="1" applyBorder="1" applyAlignment="1" applyProtection="1">
      <protection locked="0"/>
    </xf>
    <xf numFmtId="4" fontId="48" fillId="0" borderId="2" xfId="1" applyNumberFormat="1" applyFont="1" applyBorder="1" applyAlignment="1" applyProtection="1"/>
    <xf numFmtId="49" fontId="28" fillId="0" borderId="0" xfId="0" applyNumberFormat="1" applyFont="1" applyFill="1" applyBorder="1" applyAlignment="1">
      <alignment horizontal="right" vertical="top"/>
    </xf>
    <xf numFmtId="0" fontId="28" fillId="0" borderId="0" xfId="0" applyFont="1" applyFill="1" applyBorder="1" applyAlignment="1">
      <alignment horizontal="justify" vertical="top" wrapText="1"/>
    </xf>
    <xf numFmtId="0" fontId="28" fillId="0" borderId="0" xfId="0" applyFont="1" applyFill="1" applyBorder="1"/>
    <xf numFmtId="1" fontId="28" fillId="0" borderId="0" xfId="0" applyNumberFormat="1" applyFont="1" applyFill="1" applyBorder="1" applyAlignment="1">
      <alignment horizontal="right" vertical="top"/>
    </xf>
    <xf numFmtId="189" fontId="28" fillId="0" borderId="0" xfId="0" applyNumberFormat="1" applyFont="1" applyFill="1" applyBorder="1" applyAlignment="1">
      <alignment vertical="top"/>
    </xf>
    <xf numFmtId="4" fontId="42" fillId="0" borderId="1" xfId="0" applyNumberFormat="1" applyFont="1" applyBorder="1" applyAlignment="1">
      <alignment horizontal="right"/>
    </xf>
    <xf numFmtId="190" fontId="42" fillId="0" borderId="0" xfId="0" applyNumberFormat="1" applyFont="1" applyAlignment="1"/>
    <xf numFmtId="190" fontId="42" fillId="0" borderId="0" xfId="0" applyNumberFormat="1" applyFont="1" applyBorder="1" applyAlignment="1">
      <alignment horizontal="right"/>
    </xf>
    <xf numFmtId="190" fontId="42" fillId="0" borderId="0" xfId="0" applyNumberFormat="1" applyFont="1" applyBorder="1" applyAlignment="1"/>
    <xf numFmtId="190" fontId="42" fillId="0" borderId="0" xfId="0" applyNumberFormat="1" applyFont="1" applyFill="1" applyBorder="1" applyAlignment="1"/>
    <xf numFmtId="190" fontId="48" fillId="0" borderId="2" xfId="0" applyNumberFormat="1" applyFont="1" applyBorder="1" applyAlignment="1"/>
    <xf numFmtId="190" fontId="48" fillId="0" borderId="0" xfId="0" applyNumberFormat="1" applyFont="1" applyBorder="1" applyAlignment="1"/>
    <xf numFmtId="190" fontId="48" fillId="0" borderId="0" xfId="0" applyNumberFormat="1" applyFont="1" applyAlignment="1"/>
    <xf numFmtId="3" fontId="15" fillId="0" borderId="0" xfId="4" applyNumberFormat="1" applyFont="1" applyFill="1" applyBorder="1" applyAlignment="1">
      <alignment horizontal="right" vertical="center" wrapText="1"/>
    </xf>
    <xf numFmtId="2" fontId="48" fillId="0" borderId="0" xfId="0" applyNumberFormat="1" applyFont="1" applyBorder="1" applyAlignment="1">
      <alignment wrapText="1"/>
    </xf>
    <xf numFmtId="0" fontId="41" fillId="0" borderId="4" xfId="0" applyFont="1" applyBorder="1" applyAlignment="1">
      <alignment horizontal="left" vertical="center"/>
    </xf>
    <xf numFmtId="0" fontId="41" fillId="0" borderId="17" xfId="0" applyFont="1" applyBorder="1" applyAlignment="1">
      <alignment horizontal="left" vertical="center" wrapText="1"/>
    </xf>
    <xf numFmtId="0" fontId="41" fillId="0" borderId="0" xfId="0" applyFont="1" applyBorder="1" applyAlignment="1">
      <alignment horizontal="left" vertical="center" wrapText="1"/>
    </xf>
    <xf numFmtId="0" fontId="42" fillId="0" borderId="0" xfId="0" applyFont="1" applyAlignment="1"/>
    <xf numFmtId="0" fontId="41" fillId="0" borderId="4" xfId="0" applyFont="1" applyBorder="1" applyAlignment="1">
      <alignment horizontal="left" vertical="center" wrapText="1"/>
    </xf>
    <xf numFmtId="0" fontId="55" fillId="0" borderId="0" xfId="0" applyFont="1" applyAlignment="1">
      <alignment horizontal="left" vertical="top" wrapText="1"/>
    </xf>
    <xf numFmtId="0" fontId="55" fillId="0" borderId="0" xfId="0" applyFont="1" applyAlignment="1"/>
    <xf numFmtId="0" fontId="48" fillId="0" borderId="0" xfId="0" applyFont="1" applyBorder="1" applyAlignment="1">
      <alignment horizontal="left" vertical="top" wrapText="1"/>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54" fillId="0" borderId="8" xfId="0" applyFont="1" applyBorder="1" applyAlignment="1"/>
    <xf numFmtId="165" fontId="42" fillId="0" borderId="8" xfId="1" applyFont="1" applyBorder="1" applyProtection="1"/>
    <xf numFmtId="0" fontId="54" fillId="0" borderId="9" xfId="0" applyFont="1" applyBorder="1" applyAlignment="1"/>
    <xf numFmtId="165" fontId="42" fillId="0" borderId="9" xfId="1" applyFont="1" applyBorder="1" applyProtection="1"/>
    <xf numFmtId="0" fontId="54" fillId="0" borderId="4" xfId="0" applyFont="1" applyBorder="1" applyAlignment="1">
      <alignment horizontal="center" vertical="center" wrapText="1"/>
    </xf>
    <xf numFmtId="0" fontId="42" fillId="0" borderId="4" xfId="0" applyFont="1" applyBorder="1"/>
    <xf numFmtId="0" fontId="54" fillId="0" borderId="4" xfId="0" applyFont="1" applyBorder="1" applyAlignment="1">
      <alignment vertical="center"/>
    </xf>
    <xf numFmtId="0" fontId="54" fillId="0" borderId="7" xfId="0" applyFont="1" applyBorder="1" applyAlignment="1"/>
    <xf numFmtId="165" fontId="42" fillId="0" borderId="7" xfId="1" applyFont="1" applyBorder="1" applyProtection="1"/>
    <xf numFmtId="0" fontId="42" fillId="0" borderId="5" xfId="0" applyFont="1" applyBorder="1"/>
    <xf numFmtId="0" fontId="67" fillId="0" borderId="7" xfId="0" applyFont="1" applyBorder="1" applyAlignment="1">
      <alignment vertical="top" wrapText="1"/>
    </xf>
    <xf numFmtId="0" fontId="67" fillId="0" borderId="4" xfId="0" applyFont="1" applyBorder="1" applyAlignment="1">
      <alignment vertical="top" wrapText="1"/>
    </xf>
    <xf numFmtId="165" fontId="42" fillId="0" borderId="4" xfId="1" applyFont="1" applyBorder="1" applyAlignment="1" applyProtection="1">
      <alignment wrapText="1"/>
    </xf>
    <xf numFmtId="0" fontId="54" fillId="0" borderId="0" xfId="0" applyFont="1" applyBorder="1" applyAlignment="1">
      <alignment vertical="top" wrapText="1"/>
    </xf>
    <xf numFmtId="0" fontId="42" fillId="0" borderId="0" xfId="0" applyFont="1" applyBorder="1"/>
    <xf numFmtId="0" fontId="42" fillId="0" borderId="8" xfId="0" applyFont="1" applyBorder="1"/>
    <xf numFmtId="0" fontId="42" fillId="0" borderId="0" xfId="0" applyFont="1" applyBorder="1" applyAlignment="1">
      <alignment vertical="top" wrapText="1"/>
    </xf>
    <xf numFmtId="2" fontId="41" fillId="0" borderId="4" xfId="0" applyNumberFormat="1" applyFont="1" applyBorder="1" applyAlignment="1">
      <alignment horizontal="left" vertical="center"/>
    </xf>
    <xf numFmtId="0" fontId="41" fillId="0" borderId="4" xfId="0" applyNumberFormat="1" applyFont="1" applyBorder="1" applyAlignment="1">
      <alignment horizontal="left" vertical="center"/>
    </xf>
    <xf numFmtId="0" fontId="63" fillId="0" borderId="0" xfId="0" applyFont="1" applyBorder="1" applyAlignment="1">
      <alignment horizontal="left" vertical="top" wrapText="1"/>
    </xf>
    <xf numFmtId="0" fontId="55" fillId="0" borderId="0" xfId="0" applyFont="1" applyAlignment="1">
      <alignment wrapText="1"/>
    </xf>
    <xf numFmtId="0" fontId="28" fillId="0" borderId="0" xfId="4" applyNumberFormat="1" applyFont="1" applyFill="1" applyBorder="1"/>
    <xf numFmtId="0" fontId="29" fillId="0" borderId="0" xfId="1" applyNumberFormat="1" applyFont="1" applyBorder="1" applyAlignment="1" applyProtection="1">
      <alignment vertical="top" wrapText="1"/>
    </xf>
    <xf numFmtId="0" fontId="0" fillId="0" borderId="0" xfId="0" applyAlignment="1">
      <alignment wrapText="1"/>
    </xf>
    <xf numFmtId="0" fontId="29" fillId="0" borderId="0" xfId="0" applyFont="1" applyBorder="1" applyAlignment="1">
      <alignment horizontal="justify" vertical="top" wrapText="1"/>
    </xf>
    <xf numFmtId="0" fontId="0" fillId="0" borderId="0" xfId="0" applyAlignment="1">
      <alignment vertical="top" wrapText="1"/>
    </xf>
    <xf numFmtId="0" fontId="38" fillId="0" borderId="0" xfId="1" applyNumberFormat="1" applyFont="1" applyBorder="1" applyAlignment="1" applyProtection="1">
      <alignment vertical="top" wrapText="1"/>
    </xf>
    <xf numFmtId="0" fontId="27" fillId="0" borderId="0" xfId="0" applyFont="1" applyAlignment="1">
      <alignment wrapText="1"/>
    </xf>
    <xf numFmtId="0" fontId="38" fillId="0" borderId="0" xfId="0" applyFont="1" applyBorder="1" applyAlignment="1">
      <alignment horizontal="justify" vertical="top" wrapText="1"/>
    </xf>
    <xf numFmtId="0" fontId="9" fillId="0" borderId="0" xfId="0" applyFont="1" applyAlignment="1">
      <alignment vertical="top" wrapText="1"/>
    </xf>
    <xf numFmtId="4" fontId="8" fillId="0" borderId="22" xfId="0" applyNumberFormat="1" applyFont="1" applyFill="1" applyBorder="1" applyAlignment="1"/>
    <xf numFmtId="4" fontId="8" fillId="0" borderId="23" xfId="0" applyNumberFormat="1" applyFont="1" applyFill="1" applyBorder="1" applyAlignment="1"/>
    <xf numFmtId="4" fontId="8" fillId="0" borderId="13" xfId="0" applyNumberFormat="1" applyFont="1" applyBorder="1" applyAlignment="1">
      <alignment horizontal="right" vertical="top"/>
    </xf>
    <xf numFmtId="4" fontId="8" fillId="0" borderId="15" xfId="0" applyNumberFormat="1" applyFont="1" applyBorder="1" applyAlignment="1"/>
    <xf numFmtId="4" fontId="8" fillId="0" borderId="19" xfId="0" applyNumberFormat="1" applyFont="1" applyBorder="1" applyAlignment="1"/>
    <xf numFmtId="0" fontId="8" fillId="0" borderId="0" xfId="0" applyFont="1" applyAlignment="1">
      <alignment vertical="top" wrapText="1"/>
    </xf>
    <xf numFmtId="0" fontId="11" fillId="0" borderId="0" xfId="0" applyFont="1" applyAlignment="1">
      <alignment vertical="top" wrapText="1"/>
    </xf>
    <xf numFmtId="0" fontId="0" fillId="0" borderId="0" xfId="0" applyFont="1" applyAlignment="1">
      <alignment wrapText="1"/>
    </xf>
    <xf numFmtId="0" fontId="17" fillId="0" borderId="0" xfId="0" applyFont="1" applyBorder="1" applyAlignment="1">
      <alignment vertical="top" wrapText="1"/>
    </xf>
    <xf numFmtId="0" fontId="10" fillId="0" borderId="0" xfId="0" applyFont="1" applyAlignment="1">
      <alignment vertical="top" wrapText="1"/>
    </xf>
    <xf numFmtId="165" fontId="36" fillId="0" borderId="0" xfId="1" applyFont="1" applyBorder="1" applyAlignment="1" applyProtection="1">
      <alignment horizontal="right" vertical="top" wrapText="1"/>
      <protection locked="0"/>
    </xf>
  </cellXfs>
  <cellStyles count="5">
    <cellStyle name="Navadno" xfId="0" builtinId="0"/>
    <cellStyle name="Odstotek" xfId="3" builtinId="5"/>
    <cellStyle name="Pojasnjevalno besedilo" xfId="4" builtinId="53" customBuiltin="1"/>
    <cellStyle name="Valuta" xfId="2" builtinId="4"/>
    <cellStyle name="Vejica"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66"/>
      <rgbColor rgb="FF00FFFF"/>
      <rgbColor rgb="FFC00000"/>
      <rgbColor rgb="FF006100"/>
      <rgbColor rgb="FF000080"/>
      <rgbColor rgb="FF9C6500"/>
      <rgbColor rgb="FF800080"/>
      <rgbColor rgb="FF008080"/>
      <rgbColor rgb="FFB2B2B2"/>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6EFCE"/>
      <rgbColor rgb="FFFFEB9C"/>
      <rgbColor rgb="FFB7DEE8"/>
      <rgbColor rgb="FFFF99CC"/>
      <rgbColor rgb="FFCC99FF"/>
      <rgbColor rgb="FFE6B9B8"/>
      <rgbColor rgb="FF3366FF"/>
      <rgbColor rgb="FF33CCCC"/>
      <rgbColor rgb="FF99CC00"/>
      <rgbColor rgb="FFFFCC00"/>
      <rgbColor rgb="FFFFC0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114480</xdr:colOff>
      <xdr:row>4</xdr:row>
      <xdr:rowOff>0</xdr:rowOff>
    </xdr:from>
    <xdr:to>
      <xdr:col>4</xdr:col>
      <xdr:colOff>298800</xdr:colOff>
      <xdr:row>5</xdr:row>
      <xdr:rowOff>103048</xdr:rowOff>
    </xdr:to>
    <xdr:sp macro="" textlink="">
      <xdr:nvSpPr>
        <xdr:cNvPr id="2" name="CustomShape 1">
          <a:extLst>
            <a:ext uri="{FF2B5EF4-FFF2-40B4-BE49-F238E27FC236}">
              <a16:creationId xmlns:a16="http://schemas.microsoft.com/office/drawing/2014/main" id="{00000000-0008-0000-1700-000002000000}"/>
            </a:ext>
          </a:extLst>
        </xdr:cNvPr>
        <xdr:cNvSpPr/>
      </xdr:nvSpPr>
      <xdr:spPr>
        <a:xfrm>
          <a:off x="4981680" y="1139040"/>
          <a:ext cx="184320" cy="2642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pims\14%20projekti%20v%20delu\1230-JK-14%20Askerceva\PZI\13028_PZI%20-%20Popis%20-%20strojne%20in&#353;talacije%20-%20AC5%20-%20FAZA%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SNOVA"/>
      <sheetName val="REKAPITULACIJA"/>
      <sheetName val="UVOD V PREDRAČUN"/>
      <sheetName val="DEMONTAŽNA DELA"/>
      <sheetName val="VROČEVOD"/>
      <sheetName val="VODOVOD, KANALIZACIJA, HI. OMRE"/>
      <sheetName val="OGREVANJE, HLAJENJE"/>
      <sheetName val="PREZRAČEVANJE"/>
      <sheetName val="REKAPITULACIJA VSEH DEL"/>
      <sheetName val="HPR_SD_stara verzija"/>
    </sheetNames>
    <sheetDataSet>
      <sheetData sheetId="0">
        <row r="42">
          <cell r="B42">
            <v>1</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8"/>
  <sheetViews>
    <sheetView view="pageBreakPreview" zoomScale="130" zoomScaleNormal="100" zoomScaleSheetLayoutView="130" workbookViewId="0">
      <selection activeCell="G19" sqref="G19"/>
    </sheetView>
  </sheetViews>
  <sheetFormatPr defaultColWidth="9.140625" defaultRowHeight="12.75" x14ac:dyDescent="0.2"/>
  <cols>
    <col min="1" max="1" width="7.28515625" style="397"/>
    <col min="2" max="2" width="50.140625" style="397"/>
    <col min="3" max="3" width="5.28515625" style="397"/>
    <col min="4" max="4" width="23.5703125" style="397"/>
    <col min="5" max="1025" width="8.5703125" style="397"/>
    <col min="1026" max="16384" width="9.140625" style="397"/>
  </cols>
  <sheetData>
    <row r="1" spans="1:4" ht="15" customHeight="1" x14ac:dyDescent="0.2">
      <c r="B1" s="397" t="s">
        <v>0</v>
      </c>
    </row>
    <row r="2" spans="1:4" ht="15" customHeight="1" x14ac:dyDescent="0.2">
      <c r="B2" s="623" t="s">
        <v>1662</v>
      </c>
      <c r="C2" s="623"/>
      <c r="D2" s="623"/>
    </row>
    <row r="3" spans="1:4" ht="15" customHeight="1" x14ac:dyDescent="0.2">
      <c r="B3" s="420"/>
    </row>
    <row r="4" spans="1:4" ht="15" customHeight="1" x14ac:dyDescent="0.2">
      <c r="B4" s="397" t="s">
        <v>1664</v>
      </c>
    </row>
    <row r="5" spans="1:4" ht="15" customHeight="1" x14ac:dyDescent="0.2">
      <c r="B5" s="420" t="s">
        <v>1663</v>
      </c>
    </row>
    <row r="6" spans="1:4" ht="15" customHeight="1" x14ac:dyDescent="0.2"/>
    <row r="7" spans="1:4" ht="15" customHeight="1" x14ac:dyDescent="0.2"/>
    <row r="8" spans="1:4" ht="15" customHeight="1" x14ac:dyDescent="0.2">
      <c r="A8" s="587"/>
      <c r="B8" s="461" t="s">
        <v>1</v>
      </c>
    </row>
    <row r="9" spans="1:4" ht="15" customHeight="1" x14ac:dyDescent="0.2">
      <c r="A9" s="588"/>
      <c r="B9" s="465"/>
      <c r="C9" s="589"/>
      <c r="D9" s="614" t="s">
        <v>700</v>
      </c>
    </row>
    <row r="10" spans="1:4" ht="15" customHeight="1" x14ac:dyDescent="0.2">
      <c r="A10" s="477"/>
      <c r="B10" s="431" t="s">
        <v>1589</v>
      </c>
      <c r="C10" s="590"/>
      <c r="D10" s="615">
        <f>'Rekapitulacija GO'!C22</f>
        <v>0</v>
      </c>
    </row>
    <row r="11" spans="1:4" ht="15" customHeight="1" x14ac:dyDescent="0.2">
      <c r="A11" s="548"/>
      <c r="B11" s="431"/>
      <c r="C11" s="590"/>
      <c r="D11" s="616"/>
    </row>
    <row r="12" spans="1:4" ht="15" customHeight="1" x14ac:dyDescent="0.2">
      <c r="A12" s="548"/>
      <c r="B12" s="426" t="s">
        <v>1590</v>
      </c>
      <c r="C12" s="407"/>
      <c r="D12" s="615">
        <f>'Rekapitulacija GO'!C52</f>
        <v>0</v>
      </c>
    </row>
    <row r="13" spans="1:4" ht="15" customHeight="1" x14ac:dyDescent="0.2">
      <c r="A13" s="548"/>
      <c r="B13" s="426"/>
      <c r="C13" s="407"/>
      <c r="D13" s="615"/>
    </row>
    <row r="14" spans="1:4" ht="15" customHeight="1" x14ac:dyDescent="0.2">
      <c r="A14" s="548"/>
      <c r="B14" s="426" t="s">
        <v>1591</v>
      </c>
      <c r="C14" s="407"/>
      <c r="D14" s="615">
        <f>'C.'!F110</f>
        <v>0</v>
      </c>
    </row>
    <row r="15" spans="1:4" ht="15" customHeight="1" x14ac:dyDescent="0.2">
      <c r="A15" s="548"/>
      <c r="B15" s="426"/>
      <c r="C15" s="407"/>
      <c r="D15" s="615"/>
    </row>
    <row r="16" spans="1:4" ht="15" customHeight="1" x14ac:dyDescent="0.2">
      <c r="A16" s="548"/>
      <c r="B16" s="426" t="s">
        <v>1665</v>
      </c>
      <c r="C16" s="407"/>
      <c r="D16" s="615">
        <f>D.!G30</f>
        <v>0</v>
      </c>
    </row>
    <row r="17" spans="1:4" ht="15" customHeight="1" x14ac:dyDescent="0.2">
      <c r="A17" s="577"/>
      <c r="B17" s="431"/>
      <c r="C17" s="429"/>
      <c r="D17" s="617"/>
    </row>
    <row r="18" spans="1:4" ht="15" customHeight="1" x14ac:dyDescent="0.2">
      <c r="A18" s="577"/>
      <c r="B18" s="431" t="s">
        <v>1593</v>
      </c>
      <c r="C18" s="429"/>
      <c r="D18" s="617">
        <f>E.!C695</f>
        <v>0</v>
      </c>
    </row>
    <row r="19" spans="1:4" ht="15" customHeight="1" x14ac:dyDescent="0.2">
      <c r="A19" s="577"/>
      <c r="B19" s="431"/>
      <c r="C19" s="429"/>
      <c r="D19" s="617"/>
    </row>
    <row r="20" spans="1:4" ht="15" customHeight="1" x14ac:dyDescent="0.2">
      <c r="A20" s="577"/>
      <c r="B20" s="591" t="s">
        <v>1658</v>
      </c>
      <c r="C20" s="459"/>
      <c r="D20" s="618">
        <f>F.!F14</f>
        <v>0</v>
      </c>
    </row>
    <row r="21" spans="1:4" ht="15" customHeight="1" x14ac:dyDescent="0.2">
      <c r="A21" s="577"/>
      <c r="B21" s="431"/>
      <c r="C21" s="429"/>
      <c r="D21" s="617"/>
    </row>
    <row r="22" spans="1:4" ht="15" customHeight="1" x14ac:dyDescent="0.2">
      <c r="A22" s="577"/>
      <c r="B22" s="431" t="s">
        <v>1594</v>
      </c>
      <c r="C22" s="429"/>
      <c r="D22" s="617">
        <f>(SUM(D10:D20))*0.1</f>
        <v>0</v>
      </c>
    </row>
    <row r="23" spans="1:4" ht="15" customHeight="1" x14ac:dyDescent="0.2">
      <c r="A23" s="577"/>
      <c r="B23" s="431"/>
      <c r="C23" s="429"/>
      <c r="D23" s="617"/>
    </row>
    <row r="24" spans="1:4" ht="15" customHeight="1" x14ac:dyDescent="0.2">
      <c r="A24" s="588"/>
      <c r="B24" s="467" t="s">
        <v>5</v>
      </c>
      <c r="C24" s="592"/>
      <c r="D24" s="619">
        <f>SUM(D10:D23)</f>
        <v>0</v>
      </c>
    </row>
    <row r="25" spans="1:4" ht="15" customHeight="1" x14ac:dyDescent="0.2">
      <c r="A25" s="588"/>
      <c r="B25" s="469"/>
      <c r="C25" s="593"/>
      <c r="D25" s="620"/>
    </row>
    <row r="26" spans="1:4" ht="15" customHeight="1" x14ac:dyDescent="0.2">
      <c r="A26" s="588"/>
      <c r="B26" s="469" t="s">
        <v>6</v>
      </c>
      <c r="C26" s="593"/>
      <c r="D26" s="620">
        <f>D24*0.22</f>
        <v>0</v>
      </c>
    </row>
    <row r="27" spans="1:4" ht="15" customHeight="1" x14ac:dyDescent="0.2">
      <c r="A27" s="588"/>
      <c r="B27" s="469"/>
      <c r="C27" s="593"/>
      <c r="D27" s="620"/>
    </row>
    <row r="28" spans="1:4" ht="15" customHeight="1" x14ac:dyDescent="0.2">
      <c r="A28" s="421"/>
      <c r="B28" s="468" t="s">
        <v>7</v>
      </c>
      <c r="C28" s="407"/>
      <c r="D28" s="621">
        <f>D24+D26</f>
        <v>0</v>
      </c>
    </row>
  </sheetData>
  <mergeCells count="1">
    <mergeCell ref="B2:D2"/>
  </mergeCells>
  <pageMargins left="0.7" right="0.7" top="0.75" bottom="0.75" header="0.51180555555555496" footer="0.51180555555555496"/>
  <pageSetup paperSize="9"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00"/>
  </sheetPr>
  <dimension ref="A1:G27"/>
  <sheetViews>
    <sheetView view="pageBreakPreview" zoomScale="130" zoomScaleNormal="95" zoomScaleSheetLayoutView="130" workbookViewId="0">
      <selection activeCell="F27" sqref="F27"/>
    </sheetView>
  </sheetViews>
  <sheetFormatPr defaultRowHeight="12.75" x14ac:dyDescent="0.2"/>
  <cols>
    <col min="1" max="1" width="7.140625" style="421"/>
    <col min="2" max="2" width="47.85546875" style="422"/>
    <col min="3" max="3" width="4.5703125" style="423"/>
    <col min="4" max="4" width="11.28515625" style="406"/>
    <col min="5" max="5" width="9" style="406" bestFit="1" customWidth="1"/>
    <col min="6" max="6" width="13" style="406"/>
    <col min="7" max="8" width="11.28515625" style="397"/>
    <col min="9" max="251" width="8.28515625" style="397"/>
    <col min="252" max="1025" width="8.42578125" style="397"/>
    <col min="1026" max="16384" width="9.140625" style="397"/>
  </cols>
  <sheetData>
    <row r="1" spans="1:7" ht="12.75" customHeight="1" x14ac:dyDescent="0.2">
      <c r="A1" s="624" t="str">
        <f>+A.7!A1</f>
        <v>VEČNAMENSKA GIMNASTIČNA DVORANA ZA OŠ</v>
      </c>
      <c r="B1" s="624"/>
      <c r="C1" s="628" t="s">
        <v>82</v>
      </c>
      <c r="D1" s="628"/>
      <c r="E1" s="397"/>
      <c r="F1" s="397"/>
    </row>
    <row r="2" spans="1:7" ht="13.5" x14ac:dyDescent="0.25">
      <c r="A2" s="398" t="s">
        <v>125</v>
      </c>
      <c r="B2" s="399" t="s">
        <v>49</v>
      </c>
      <c r="C2" s="400" t="s">
        <v>496</v>
      </c>
      <c r="D2" s="401" t="s">
        <v>50</v>
      </c>
      <c r="E2" s="402" t="s">
        <v>713</v>
      </c>
      <c r="F2" s="402" t="s">
        <v>714</v>
      </c>
    </row>
    <row r="3" spans="1:7" ht="13.5" x14ac:dyDescent="0.25">
      <c r="A3" s="496"/>
      <c r="B3" s="404"/>
      <c r="C3" s="494"/>
      <c r="E3" s="397"/>
      <c r="F3" s="397"/>
    </row>
    <row r="4" spans="1:7" x14ac:dyDescent="0.2">
      <c r="A4" s="445" t="s">
        <v>26</v>
      </c>
      <c r="B4" s="446" t="s">
        <v>83</v>
      </c>
      <c r="C4" s="405"/>
      <c r="E4" s="430"/>
      <c r="F4" s="430"/>
    </row>
    <row r="5" spans="1:7" ht="12.75" customHeight="1" x14ac:dyDescent="0.25">
      <c r="A5" s="497"/>
      <c r="B5" s="428"/>
      <c r="C5" s="494"/>
    </row>
    <row r="6" spans="1:7" ht="140.25" x14ac:dyDescent="0.2">
      <c r="A6" s="498">
        <v>1</v>
      </c>
      <c r="B6" s="412" t="s">
        <v>1512</v>
      </c>
      <c r="C6" s="449" t="s">
        <v>59</v>
      </c>
      <c r="D6" s="406">
        <v>452.2</v>
      </c>
      <c r="E6" s="410"/>
      <c r="F6" s="406">
        <f t="shared" ref="F6:F26" si="0">+D6*E6</f>
        <v>0</v>
      </c>
      <c r="G6" s="408"/>
    </row>
    <row r="7" spans="1:7" x14ac:dyDescent="0.2">
      <c r="A7" s="498"/>
      <c r="B7" s="412"/>
      <c r="C7" s="449"/>
      <c r="E7" s="410"/>
      <c r="G7" s="408"/>
    </row>
    <row r="8" spans="1:7" ht="191.25" x14ac:dyDescent="0.2">
      <c r="A8" s="498">
        <f>+A6+1</f>
        <v>2</v>
      </c>
      <c r="B8" s="412" t="s">
        <v>1513</v>
      </c>
      <c r="C8" s="449" t="s">
        <v>59</v>
      </c>
      <c r="D8" s="406">
        <v>47.6</v>
      </c>
      <c r="E8" s="410"/>
      <c r="F8" s="406">
        <f t="shared" si="0"/>
        <v>0</v>
      </c>
      <c r="G8" s="408"/>
    </row>
    <row r="9" spans="1:7" x14ac:dyDescent="0.2">
      <c r="A9" s="498"/>
      <c r="B9" s="412"/>
      <c r="C9" s="449"/>
      <c r="E9" s="410"/>
      <c r="G9" s="408"/>
    </row>
    <row r="10" spans="1:7" ht="25.5" x14ac:dyDescent="0.2">
      <c r="A10" s="498">
        <f>+A8+1</f>
        <v>3</v>
      </c>
      <c r="B10" s="412" t="s">
        <v>788</v>
      </c>
      <c r="C10" s="449" t="s">
        <v>61</v>
      </c>
      <c r="D10" s="406">
        <v>8</v>
      </c>
      <c r="E10" s="410"/>
      <c r="F10" s="406">
        <f t="shared" si="0"/>
        <v>0</v>
      </c>
    </row>
    <row r="11" spans="1:7" x14ac:dyDescent="0.2">
      <c r="A11" s="498"/>
      <c r="B11" s="412"/>
      <c r="C11" s="449"/>
      <c r="E11" s="410"/>
    </row>
    <row r="12" spans="1:7" ht="89.25" x14ac:dyDescent="0.2">
      <c r="A12" s="498">
        <f>+A10+1</f>
        <v>4</v>
      </c>
      <c r="B12" s="412" t="s">
        <v>789</v>
      </c>
      <c r="C12" s="449" t="s">
        <v>62</v>
      </c>
      <c r="D12" s="406">
        <v>131</v>
      </c>
      <c r="E12" s="410"/>
      <c r="F12" s="406">
        <f t="shared" si="0"/>
        <v>0</v>
      </c>
    </row>
    <row r="13" spans="1:7" x14ac:dyDescent="0.2">
      <c r="A13" s="498"/>
      <c r="B13" s="412"/>
      <c r="C13" s="449"/>
      <c r="E13" s="410"/>
    </row>
    <row r="14" spans="1:7" ht="25.5" x14ac:dyDescent="0.2">
      <c r="A14" s="498">
        <f>+A12+1</f>
        <v>5</v>
      </c>
      <c r="B14" s="412" t="s">
        <v>790</v>
      </c>
      <c r="C14" s="449" t="s">
        <v>62</v>
      </c>
      <c r="D14" s="406">
        <v>6.6</v>
      </c>
      <c r="E14" s="410"/>
      <c r="F14" s="406">
        <f t="shared" si="0"/>
        <v>0</v>
      </c>
      <c r="G14" s="408"/>
    </row>
    <row r="15" spans="1:7" x14ac:dyDescent="0.2">
      <c r="A15" s="498"/>
      <c r="B15" s="412"/>
      <c r="C15" s="449"/>
      <c r="E15" s="410"/>
      <c r="G15" s="408"/>
    </row>
    <row r="16" spans="1:7" ht="63.75" x14ac:dyDescent="0.2">
      <c r="A16" s="498">
        <f>+A14+1</f>
        <v>6</v>
      </c>
      <c r="B16" s="412" t="s">
        <v>791</v>
      </c>
      <c r="C16" s="449" t="s">
        <v>62</v>
      </c>
      <c r="D16" s="406">
        <v>11</v>
      </c>
      <c r="E16" s="410"/>
      <c r="F16" s="406">
        <f t="shared" si="0"/>
        <v>0</v>
      </c>
      <c r="G16" s="408"/>
    </row>
    <row r="17" spans="1:7" x14ac:dyDescent="0.2">
      <c r="A17" s="498"/>
      <c r="B17" s="412"/>
      <c r="C17" s="449"/>
      <c r="E17" s="410"/>
      <c r="G17" s="408"/>
    </row>
    <row r="18" spans="1:7" ht="38.25" x14ac:dyDescent="0.2">
      <c r="A18" s="498">
        <f>+A16+1</f>
        <v>7</v>
      </c>
      <c r="B18" s="412" t="s">
        <v>792</v>
      </c>
      <c r="C18" s="491" t="s">
        <v>59</v>
      </c>
      <c r="D18" s="406">
        <v>105</v>
      </c>
      <c r="E18" s="410"/>
      <c r="F18" s="406">
        <f t="shared" si="0"/>
        <v>0</v>
      </c>
      <c r="G18" s="408"/>
    </row>
    <row r="19" spans="1:7" x14ac:dyDescent="0.2">
      <c r="A19" s="498"/>
      <c r="B19" s="412"/>
      <c r="C19" s="491"/>
      <c r="E19" s="410"/>
      <c r="G19" s="408"/>
    </row>
    <row r="20" spans="1:7" ht="25.5" x14ac:dyDescent="0.2">
      <c r="A20" s="498">
        <f>+A18+1</f>
        <v>8</v>
      </c>
      <c r="B20" s="495" t="s">
        <v>793</v>
      </c>
      <c r="C20" s="449" t="s">
        <v>62</v>
      </c>
      <c r="D20" s="406">
        <v>3.5</v>
      </c>
      <c r="E20" s="410"/>
      <c r="F20" s="406">
        <f t="shared" si="0"/>
        <v>0</v>
      </c>
    </row>
    <row r="21" spans="1:7" x14ac:dyDescent="0.2">
      <c r="A21" s="498"/>
      <c r="B21" s="495"/>
      <c r="C21" s="449"/>
      <c r="E21" s="410"/>
    </row>
    <row r="22" spans="1:7" ht="38.25" x14ac:dyDescent="0.2">
      <c r="A22" s="498">
        <f>+A20+1</f>
        <v>9</v>
      </c>
      <c r="B22" s="495" t="s">
        <v>794</v>
      </c>
      <c r="C22" s="449" t="s">
        <v>62</v>
      </c>
      <c r="D22" s="406">
        <v>1</v>
      </c>
      <c r="E22" s="410"/>
      <c r="F22" s="406">
        <f t="shared" si="0"/>
        <v>0</v>
      </c>
      <c r="G22" s="408"/>
    </row>
    <row r="23" spans="1:7" x14ac:dyDescent="0.2">
      <c r="A23" s="498"/>
      <c r="B23" s="495"/>
      <c r="C23" s="449"/>
      <c r="E23" s="410"/>
      <c r="G23" s="408"/>
    </row>
    <row r="24" spans="1:7" ht="89.25" x14ac:dyDescent="0.2">
      <c r="A24" s="498">
        <f>+A22+1</f>
        <v>10</v>
      </c>
      <c r="B24" s="412" t="s">
        <v>795</v>
      </c>
      <c r="C24" s="449" t="s">
        <v>51</v>
      </c>
      <c r="D24" s="406">
        <v>10</v>
      </c>
      <c r="E24" s="410"/>
      <c r="F24" s="406">
        <f t="shared" si="0"/>
        <v>0</v>
      </c>
    </row>
    <row r="25" spans="1:7" x14ac:dyDescent="0.2">
      <c r="A25" s="498"/>
      <c r="B25" s="412"/>
      <c r="C25" s="449"/>
      <c r="E25" s="410"/>
    </row>
    <row r="26" spans="1:7" ht="102" x14ac:dyDescent="0.2">
      <c r="A26" s="498">
        <f t="shared" ref="A26" si="1">+A24+1</f>
        <v>11</v>
      </c>
      <c r="B26" s="412" t="s">
        <v>1514</v>
      </c>
      <c r="C26" s="449" t="s">
        <v>59</v>
      </c>
      <c r="D26" s="406">
        <v>12</v>
      </c>
      <c r="E26" s="410"/>
      <c r="F26" s="406">
        <f t="shared" si="0"/>
        <v>0</v>
      </c>
    </row>
    <row r="27" spans="1:7" x14ac:dyDescent="0.2">
      <c r="A27" s="452"/>
      <c r="B27" s="437" t="s">
        <v>84</v>
      </c>
      <c r="C27" s="417"/>
      <c r="D27" s="418"/>
      <c r="E27" s="418"/>
      <c r="F27" s="454">
        <f>SUM(F6:F26)</f>
        <v>0</v>
      </c>
    </row>
  </sheetData>
  <mergeCells count="2">
    <mergeCell ref="A1:B1"/>
    <mergeCell ref="C1:D1"/>
  </mergeCells>
  <pageMargins left="0.7" right="9.0277777777777804E-2" top="0.75" bottom="0.75" header="0.51180555555555496" footer="0.51180555555555496"/>
  <pageSetup paperSize="9"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00"/>
  </sheetPr>
  <dimension ref="A1:F59"/>
  <sheetViews>
    <sheetView view="pageBreakPreview" zoomScale="130" zoomScaleNormal="85" zoomScaleSheetLayoutView="130" workbookViewId="0">
      <selection activeCell="F59" sqref="F59"/>
    </sheetView>
  </sheetViews>
  <sheetFormatPr defaultRowHeight="12.75" x14ac:dyDescent="0.2"/>
  <cols>
    <col min="1" max="1" width="7.140625" style="421"/>
    <col min="2" max="2" width="47.85546875" style="422"/>
    <col min="3" max="3" width="4.7109375" style="423"/>
    <col min="4" max="6" width="11.28515625" style="406"/>
    <col min="7" max="8" width="11.28515625" style="397"/>
    <col min="9" max="255" width="8.28515625" style="397"/>
    <col min="256" max="1025" width="8.42578125" style="397"/>
    <col min="1026" max="16384" width="9.140625" style="397"/>
  </cols>
  <sheetData>
    <row r="1" spans="1:6" ht="12.75" customHeight="1" x14ac:dyDescent="0.2">
      <c r="A1" s="624" t="str">
        <f>+A.7!A1</f>
        <v>VEČNAMENSKA GIMNASTIČNA DVORANA ZA OŠ</v>
      </c>
      <c r="B1" s="624"/>
      <c r="C1" s="628" t="s">
        <v>82</v>
      </c>
      <c r="D1" s="628"/>
      <c r="E1" s="397"/>
      <c r="F1" s="397"/>
    </row>
    <row r="2" spans="1:6" ht="13.5" x14ac:dyDescent="0.25">
      <c r="A2" s="398" t="s">
        <v>125</v>
      </c>
      <c r="B2" s="399" t="s">
        <v>49</v>
      </c>
      <c r="C2" s="400" t="s">
        <v>496</v>
      </c>
      <c r="D2" s="401" t="s">
        <v>50</v>
      </c>
      <c r="E2" s="402" t="s">
        <v>713</v>
      </c>
      <c r="F2" s="402" t="s">
        <v>714</v>
      </c>
    </row>
    <row r="3" spans="1:6" ht="13.5" x14ac:dyDescent="0.25">
      <c r="A3" s="403"/>
      <c r="B3" s="404"/>
      <c r="C3" s="494"/>
      <c r="E3" s="397"/>
      <c r="F3" s="397"/>
    </row>
    <row r="4" spans="1:6" x14ac:dyDescent="0.2">
      <c r="A4" s="492" t="s">
        <v>27</v>
      </c>
      <c r="B4" s="427" t="s">
        <v>85</v>
      </c>
      <c r="D4" s="397"/>
      <c r="E4" s="397"/>
      <c r="F4" s="397"/>
    </row>
    <row r="5" spans="1:6" ht="15.75" x14ac:dyDescent="0.2">
      <c r="A5" s="501"/>
      <c r="B5" s="499"/>
      <c r="D5" s="397"/>
      <c r="E5" s="397"/>
      <c r="F5" s="397"/>
    </row>
    <row r="6" spans="1:6" ht="24.95" customHeight="1" x14ac:dyDescent="0.2">
      <c r="A6" s="501"/>
      <c r="B6" s="629" t="s">
        <v>1516</v>
      </c>
      <c r="C6" s="630"/>
      <c r="D6" s="630"/>
      <c r="E6" s="630"/>
      <c r="F6" s="630"/>
    </row>
    <row r="7" spans="1:6" ht="15.75" x14ac:dyDescent="0.25">
      <c r="A7" s="497"/>
      <c r="B7" s="500"/>
      <c r="C7" s="413"/>
      <c r="E7" s="430"/>
      <c r="F7" s="430"/>
    </row>
    <row r="8" spans="1:6" ht="38.25" x14ac:dyDescent="0.2">
      <c r="A8" s="502">
        <v>1</v>
      </c>
      <c r="B8" s="457" t="s">
        <v>796</v>
      </c>
      <c r="C8" s="413" t="s">
        <v>61</v>
      </c>
      <c r="D8" s="406">
        <v>1</v>
      </c>
      <c r="E8" s="410"/>
      <c r="F8" s="406">
        <f t="shared" ref="F8:F58" si="0">+D8*E8</f>
        <v>0</v>
      </c>
    </row>
    <row r="9" spans="1:6" x14ac:dyDescent="0.2">
      <c r="A9" s="502"/>
      <c r="B9" s="457"/>
      <c r="C9" s="413"/>
      <c r="E9" s="410"/>
    </row>
    <row r="10" spans="1:6" ht="51" x14ac:dyDescent="0.2">
      <c r="A10" s="502">
        <f>+A8+1</f>
        <v>2</v>
      </c>
      <c r="B10" s="457" t="s">
        <v>797</v>
      </c>
      <c r="C10" s="413" t="s">
        <v>61</v>
      </c>
      <c r="D10" s="406">
        <v>1</v>
      </c>
      <c r="E10" s="410"/>
      <c r="F10" s="406">
        <f t="shared" si="0"/>
        <v>0</v>
      </c>
    </row>
    <row r="11" spans="1:6" x14ac:dyDescent="0.2">
      <c r="A11" s="502"/>
      <c r="B11" s="457"/>
      <c r="C11" s="413"/>
      <c r="E11" s="410"/>
    </row>
    <row r="12" spans="1:6" ht="51" x14ac:dyDescent="0.2">
      <c r="A12" s="502">
        <f>+A10+1</f>
        <v>3</v>
      </c>
      <c r="B12" s="457" t="s">
        <v>798</v>
      </c>
      <c r="C12" s="413" t="s">
        <v>61</v>
      </c>
      <c r="D12" s="406">
        <v>4</v>
      </c>
      <c r="E12" s="410"/>
      <c r="F12" s="406">
        <f t="shared" si="0"/>
        <v>0</v>
      </c>
    </row>
    <row r="13" spans="1:6" x14ac:dyDescent="0.2">
      <c r="A13" s="502"/>
      <c r="B13" s="457"/>
      <c r="C13" s="413"/>
      <c r="E13" s="410"/>
    </row>
    <row r="14" spans="1:6" ht="51" x14ac:dyDescent="0.2">
      <c r="A14" s="502">
        <f>+A12+1</f>
        <v>4</v>
      </c>
      <c r="B14" s="457" t="s">
        <v>799</v>
      </c>
      <c r="C14" s="413" t="s">
        <v>61</v>
      </c>
      <c r="D14" s="406">
        <v>1</v>
      </c>
      <c r="E14" s="410"/>
      <c r="F14" s="406">
        <f t="shared" si="0"/>
        <v>0</v>
      </c>
    </row>
    <row r="15" spans="1:6" x14ac:dyDescent="0.2">
      <c r="A15" s="502"/>
      <c r="B15" s="457"/>
      <c r="C15" s="413"/>
      <c r="E15" s="410"/>
    </row>
    <row r="16" spans="1:6" ht="51" x14ac:dyDescent="0.2">
      <c r="A16" s="502">
        <f>+A14+1</f>
        <v>5</v>
      </c>
      <c r="B16" s="457" t="s">
        <v>800</v>
      </c>
      <c r="C16" s="413" t="s">
        <v>61</v>
      </c>
      <c r="D16" s="406">
        <v>1</v>
      </c>
      <c r="E16" s="410"/>
      <c r="F16" s="406">
        <f t="shared" si="0"/>
        <v>0</v>
      </c>
    </row>
    <row r="17" spans="1:6" x14ac:dyDescent="0.2">
      <c r="A17" s="502"/>
      <c r="B17" s="457"/>
      <c r="C17" s="413"/>
      <c r="E17" s="410"/>
    </row>
    <row r="18" spans="1:6" ht="51" x14ac:dyDescent="0.2">
      <c r="A18" s="502">
        <f>+A16+1</f>
        <v>6</v>
      </c>
      <c r="B18" s="457" t="s">
        <v>1515</v>
      </c>
      <c r="C18" s="413" t="s">
        <v>61</v>
      </c>
      <c r="D18" s="406">
        <v>1</v>
      </c>
      <c r="E18" s="410"/>
      <c r="F18" s="406">
        <f t="shared" si="0"/>
        <v>0</v>
      </c>
    </row>
    <row r="19" spans="1:6" x14ac:dyDescent="0.2">
      <c r="A19" s="502"/>
      <c r="B19" s="457"/>
      <c r="C19" s="413"/>
      <c r="E19" s="410"/>
    </row>
    <row r="20" spans="1:6" ht="25.5" x14ac:dyDescent="0.2">
      <c r="A20" s="502">
        <f>+A18+1</f>
        <v>7</v>
      </c>
      <c r="B20" s="457" t="s">
        <v>801</v>
      </c>
      <c r="C20" s="413" t="s">
        <v>61</v>
      </c>
      <c r="D20" s="406">
        <v>8</v>
      </c>
      <c r="E20" s="410"/>
      <c r="F20" s="406">
        <f t="shared" si="0"/>
        <v>0</v>
      </c>
    </row>
    <row r="21" spans="1:6" x14ac:dyDescent="0.2">
      <c r="A21" s="502"/>
      <c r="B21" s="457"/>
      <c r="C21" s="413"/>
      <c r="E21" s="410"/>
    </row>
    <row r="22" spans="1:6" ht="51" x14ac:dyDescent="0.2">
      <c r="A22" s="502">
        <f>+A20+1</f>
        <v>8</v>
      </c>
      <c r="B22" s="457" t="s">
        <v>802</v>
      </c>
      <c r="C22" s="413" t="s">
        <v>61</v>
      </c>
      <c r="D22" s="406">
        <v>3</v>
      </c>
      <c r="E22" s="410"/>
      <c r="F22" s="406">
        <f t="shared" si="0"/>
        <v>0</v>
      </c>
    </row>
    <row r="23" spans="1:6" x14ac:dyDescent="0.2">
      <c r="A23" s="502"/>
      <c r="B23" s="457"/>
      <c r="C23" s="413"/>
      <c r="E23" s="410"/>
    </row>
    <row r="24" spans="1:6" x14ac:dyDescent="0.2">
      <c r="A24" s="502">
        <f>+A22+1</f>
        <v>9</v>
      </c>
      <c r="B24" s="457" t="s">
        <v>803</v>
      </c>
      <c r="C24" s="413" t="s">
        <v>61</v>
      </c>
      <c r="D24" s="406">
        <v>3</v>
      </c>
      <c r="E24" s="410"/>
      <c r="F24" s="406">
        <f t="shared" si="0"/>
        <v>0</v>
      </c>
    </row>
    <row r="25" spans="1:6" x14ac:dyDescent="0.2">
      <c r="A25" s="502"/>
      <c r="B25" s="457"/>
      <c r="C25" s="413"/>
      <c r="E25" s="410"/>
    </row>
    <row r="26" spans="1:6" ht="51" x14ac:dyDescent="0.2">
      <c r="A26" s="502">
        <f>+A24+1</f>
        <v>10</v>
      </c>
      <c r="B26" s="457" t="s">
        <v>804</v>
      </c>
      <c r="C26" s="413" t="s">
        <v>61</v>
      </c>
      <c r="D26" s="406">
        <v>2</v>
      </c>
      <c r="E26" s="410"/>
      <c r="F26" s="406">
        <f t="shared" si="0"/>
        <v>0</v>
      </c>
    </row>
    <row r="27" spans="1:6" x14ac:dyDescent="0.2">
      <c r="A27" s="502"/>
      <c r="B27" s="457"/>
      <c r="C27" s="413"/>
      <c r="E27" s="410"/>
    </row>
    <row r="28" spans="1:6" ht="140.25" x14ac:dyDescent="0.2">
      <c r="A28" s="502">
        <f>+A26+1</f>
        <v>11</v>
      </c>
      <c r="B28" s="457" t="s">
        <v>805</v>
      </c>
      <c r="C28" s="413" t="s">
        <v>61</v>
      </c>
      <c r="D28" s="406">
        <v>2</v>
      </c>
      <c r="E28" s="410"/>
      <c r="F28" s="406">
        <f t="shared" si="0"/>
        <v>0</v>
      </c>
    </row>
    <row r="29" spans="1:6" x14ac:dyDescent="0.2">
      <c r="A29" s="502"/>
      <c r="B29" s="457"/>
      <c r="C29" s="413"/>
      <c r="E29" s="410"/>
    </row>
    <row r="30" spans="1:6" ht="51" x14ac:dyDescent="0.2">
      <c r="A30" s="502">
        <f>+A28+1</f>
        <v>12</v>
      </c>
      <c r="B30" s="457" t="s">
        <v>806</v>
      </c>
      <c r="C30" s="413" t="s">
        <v>61</v>
      </c>
      <c r="D30" s="406">
        <v>1</v>
      </c>
      <c r="E30" s="410"/>
      <c r="F30" s="406">
        <f t="shared" si="0"/>
        <v>0</v>
      </c>
    </row>
    <row r="31" spans="1:6" x14ac:dyDescent="0.2">
      <c r="A31" s="502"/>
      <c r="B31" s="457"/>
      <c r="C31" s="413"/>
      <c r="E31" s="410"/>
    </row>
    <row r="32" spans="1:6" ht="51" x14ac:dyDescent="0.2">
      <c r="A32" s="502">
        <f>+A30+1</f>
        <v>13</v>
      </c>
      <c r="B32" s="457" t="s">
        <v>804</v>
      </c>
      <c r="C32" s="413" t="s">
        <v>61</v>
      </c>
      <c r="D32" s="406">
        <v>3</v>
      </c>
      <c r="E32" s="410"/>
      <c r="F32" s="406">
        <f t="shared" si="0"/>
        <v>0</v>
      </c>
    </row>
    <row r="33" spans="1:6" x14ac:dyDescent="0.2">
      <c r="A33" s="502"/>
      <c r="B33" s="457"/>
      <c r="C33" s="413"/>
      <c r="E33" s="410"/>
    </row>
    <row r="34" spans="1:6" ht="25.5" x14ac:dyDescent="0.2">
      <c r="A34" s="502">
        <f>+A32+1</f>
        <v>14</v>
      </c>
      <c r="B34" s="457" t="s">
        <v>807</v>
      </c>
      <c r="C34" s="413" t="s">
        <v>61</v>
      </c>
      <c r="D34" s="406">
        <v>12</v>
      </c>
      <c r="E34" s="410"/>
      <c r="F34" s="406">
        <f t="shared" si="0"/>
        <v>0</v>
      </c>
    </row>
    <row r="35" spans="1:6" x14ac:dyDescent="0.2">
      <c r="A35" s="502"/>
      <c r="B35" s="457"/>
      <c r="C35" s="413"/>
      <c r="E35" s="410"/>
    </row>
    <row r="36" spans="1:6" ht="51" x14ac:dyDescent="0.2">
      <c r="A36" s="502">
        <f>+A34+1</f>
        <v>15</v>
      </c>
      <c r="B36" s="457" t="s">
        <v>808</v>
      </c>
      <c r="C36" s="413" t="s">
        <v>61</v>
      </c>
      <c r="D36" s="406">
        <v>2</v>
      </c>
      <c r="E36" s="410"/>
      <c r="F36" s="406">
        <f t="shared" si="0"/>
        <v>0</v>
      </c>
    </row>
    <row r="37" spans="1:6" x14ac:dyDescent="0.2">
      <c r="A37" s="502"/>
      <c r="B37" s="457"/>
      <c r="C37" s="413"/>
      <c r="E37" s="410"/>
    </row>
    <row r="38" spans="1:6" ht="25.5" x14ac:dyDescent="0.2">
      <c r="A38" s="502">
        <f>+A36+1</f>
        <v>16</v>
      </c>
      <c r="B38" s="457" t="s">
        <v>809</v>
      </c>
      <c r="C38" s="413" t="s">
        <v>61</v>
      </c>
      <c r="D38" s="406">
        <v>1</v>
      </c>
      <c r="E38" s="410"/>
      <c r="F38" s="406">
        <f t="shared" si="0"/>
        <v>0</v>
      </c>
    </row>
    <row r="39" spans="1:6" x14ac:dyDescent="0.2">
      <c r="A39" s="502"/>
      <c r="B39" s="457"/>
      <c r="C39" s="413"/>
      <c r="E39" s="410"/>
    </row>
    <row r="40" spans="1:6" ht="51" x14ac:dyDescent="0.2">
      <c r="A40" s="502">
        <f>+A38+1</f>
        <v>17</v>
      </c>
      <c r="B40" s="457" t="s">
        <v>808</v>
      </c>
      <c r="C40" s="413" t="s">
        <v>61</v>
      </c>
      <c r="D40" s="406">
        <v>2</v>
      </c>
      <c r="E40" s="410"/>
      <c r="F40" s="406">
        <f t="shared" si="0"/>
        <v>0</v>
      </c>
    </row>
    <row r="41" spans="1:6" x14ac:dyDescent="0.2">
      <c r="A41" s="502"/>
      <c r="B41" s="457"/>
      <c r="C41" s="413"/>
      <c r="E41" s="410"/>
    </row>
    <row r="42" spans="1:6" ht="51" x14ac:dyDescent="0.2">
      <c r="A42" s="502">
        <f>+A40+1</f>
        <v>18</v>
      </c>
      <c r="B42" s="457" t="s">
        <v>810</v>
      </c>
      <c r="C42" s="413" t="s">
        <v>61</v>
      </c>
      <c r="D42" s="406">
        <v>1</v>
      </c>
      <c r="E42" s="410"/>
      <c r="F42" s="406">
        <f t="shared" si="0"/>
        <v>0</v>
      </c>
    </row>
    <row r="43" spans="1:6" x14ac:dyDescent="0.2">
      <c r="A43" s="502"/>
      <c r="B43" s="457"/>
      <c r="C43" s="413"/>
      <c r="E43" s="410"/>
    </row>
    <row r="44" spans="1:6" ht="51" x14ac:dyDescent="0.2">
      <c r="A44" s="502">
        <f>+A42+1</f>
        <v>19</v>
      </c>
      <c r="B44" s="457" t="s">
        <v>811</v>
      </c>
      <c r="C44" s="413" t="s">
        <v>61</v>
      </c>
      <c r="D44" s="406">
        <v>1</v>
      </c>
      <c r="E44" s="410"/>
      <c r="F44" s="406">
        <f t="shared" si="0"/>
        <v>0</v>
      </c>
    </row>
    <row r="45" spans="1:6" x14ac:dyDescent="0.2">
      <c r="A45" s="502"/>
      <c r="B45" s="457"/>
      <c r="C45" s="413"/>
      <c r="E45" s="410"/>
    </row>
    <row r="46" spans="1:6" ht="51" x14ac:dyDescent="0.2">
      <c r="A46" s="502">
        <f>+A44+1</f>
        <v>20</v>
      </c>
      <c r="B46" s="457" t="s">
        <v>812</v>
      </c>
      <c r="C46" s="413" t="s">
        <v>61</v>
      </c>
      <c r="D46" s="406">
        <v>1</v>
      </c>
      <c r="E46" s="410"/>
      <c r="F46" s="406">
        <f t="shared" si="0"/>
        <v>0</v>
      </c>
    </row>
    <row r="47" spans="1:6" x14ac:dyDescent="0.2">
      <c r="A47" s="502"/>
      <c r="B47" s="457"/>
      <c r="C47" s="413"/>
      <c r="E47" s="410"/>
    </row>
    <row r="48" spans="1:6" ht="51" x14ac:dyDescent="0.2">
      <c r="A48" s="502">
        <f>+A46+1</f>
        <v>21</v>
      </c>
      <c r="B48" s="457" t="s">
        <v>813</v>
      </c>
      <c r="C48" s="413" t="s">
        <v>61</v>
      </c>
      <c r="D48" s="406">
        <v>1</v>
      </c>
      <c r="E48" s="410"/>
      <c r="F48" s="406">
        <f t="shared" si="0"/>
        <v>0</v>
      </c>
    </row>
    <row r="49" spans="1:6" x14ac:dyDescent="0.2">
      <c r="A49" s="502"/>
      <c r="B49" s="457"/>
      <c r="C49" s="413"/>
      <c r="E49" s="410"/>
    </row>
    <row r="50" spans="1:6" ht="51" x14ac:dyDescent="0.2">
      <c r="A50" s="502">
        <f>+A48+1</f>
        <v>22</v>
      </c>
      <c r="B50" s="457" t="s">
        <v>814</v>
      </c>
      <c r="C50" s="413" t="s">
        <v>61</v>
      </c>
      <c r="D50" s="406">
        <v>1</v>
      </c>
      <c r="E50" s="410"/>
      <c r="F50" s="406">
        <f t="shared" si="0"/>
        <v>0</v>
      </c>
    </row>
    <row r="51" spans="1:6" x14ac:dyDescent="0.2">
      <c r="A51" s="502"/>
      <c r="B51" s="457"/>
      <c r="C51" s="413"/>
      <c r="E51" s="410"/>
    </row>
    <row r="52" spans="1:6" ht="25.5" x14ac:dyDescent="0.2">
      <c r="A52" s="502">
        <f>+A50+1</f>
        <v>23</v>
      </c>
      <c r="B52" s="457" t="s">
        <v>815</v>
      </c>
      <c r="C52" s="413" t="s">
        <v>61</v>
      </c>
      <c r="D52" s="406">
        <v>4</v>
      </c>
      <c r="E52" s="410"/>
      <c r="F52" s="406">
        <f t="shared" si="0"/>
        <v>0</v>
      </c>
    </row>
    <row r="53" spans="1:6" x14ac:dyDescent="0.2">
      <c r="A53" s="502"/>
      <c r="B53" s="457"/>
      <c r="C53" s="413"/>
      <c r="E53" s="410"/>
    </row>
    <row r="54" spans="1:6" ht="51" x14ac:dyDescent="0.2">
      <c r="A54" s="502">
        <f>+A52+1</f>
        <v>24</v>
      </c>
      <c r="B54" s="457" t="s">
        <v>816</v>
      </c>
      <c r="C54" s="413" t="s">
        <v>61</v>
      </c>
      <c r="D54" s="406">
        <v>2</v>
      </c>
      <c r="E54" s="410"/>
      <c r="F54" s="406">
        <f t="shared" si="0"/>
        <v>0</v>
      </c>
    </row>
    <row r="55" spans="1:6" x14ac:dyDescent="0.2">
      <c r="A55" s="502"/>
      <c r="B55" s="457"/>
      <c r="C55" s="413"/>
      <c r="E55" s="410"/>
    </row>
    <row r="56" spans="1:6" x14ac:dyDescent="0.2">
      <c r="A56" s="502">
        <f>+A54+1</f>
        <v>25</v>
      </c>
      <c r="B56" s="457" t="s">
        <v>817</v>
      </c>
      <c r="C56" s="413" t="s">
        <v>61</v>
      </c>
      <c r="D56" s="406">
        <v>3</v>
      </c>
      <c r="E56" s="410"/>
      <c r="F56" s="406">
        <f t="shared" si="0"/>
        <v>0</v>
      </c>
    </row>
    <row r="57" spans="1:6" x14ac:dyDescent="0.2">
      <c r="A57" s="502"/>
      <c r="B57" s="457"/>
      <c r="C57" s="413"/>
      <c r="E57" s="410"/>
    </row>
    <row r="58" spans="1:6" x14ac:dyDescent="0.2">
      <c r="A58" s="502">
        <f t="shared" ref="A58" si="1">+A56+1</f>
        <v>26</v>
      </c>
      <c r="B58" s="457" t="s">
        <v>818</v>
      </c>
      <c r="C58" s="413" t="s">
        <v>61</v>
      </c>
      <c r="D58" s="406">
        <v>20</v>
      </c>
      <c r="E58" s="410"/>
      <c r="F58" s="406">
        <f t="shared" si="0"/>
        <v>0</v>
      </c>
    </row>
    <row r="59" spans="1:6" x14ac:dyDescent="0.2">
      <c r="A59" s="452"/>
      <c r="B59" s="437" t="s">
        <v>86</v>
      </c>
      <c r="C59" s="417"/>
      <c r="D59" s="418"/>
      <c r="E59" s="418"/>
      <c r="F59" s="454">
        <f>SUM(F8:F58)</f>
        <v>0</v>
      </c>
    </row>
  </sheetData>
  <mergeCells count="3">
    <mergeCell ref="A1:B1"/>
    <mergeCell ref="C1:D1"/>
    <mergeCell ref="B6:F6"/>
  </mergeCells>
  <pageMargins left="0.7" right="0.12986111111111101" top="0.75" bottom="0.75" header="0.51180555555555496" footer="0.51180555555555496"/>
  <pageSetup paperSize="9"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00"/>
  </sheetPr>
  <dimension ref="A1:G33"/>
  <sheetViews>
    <sheetView view="pageBreakPreview" topLeftCell="A23" zoomScale="130" zoomScaleNormal="95" zoomScaleSheetLayoutView="130" workbookViewId="0">
      <selection activeCell="E34" sqref="E34"/>
    </sheetView>
  </sheetViews>
  <sheetFormatPr defaultRowHeight="12.75" x14ac:dyDescent="0.2"/>
  <cols>
    <col min="1" max="1" width="6.140625" style="421"/>
    <col min="2" max="2" width="47.85546875" style="422"/>
    <col min="3" max="3" width="6.42578125" style="423"/>
    <col min="4" max="5" width="11.28515625" style="406"/>
    <col min="6" max="6" width="12.7109375" style="406"/>
    <col min="7" max="8" width="11.28515625" style="397"/>
    <col min="9" max="229" width="8.28515625" style="397"/>
    <col min="230" max="1025" width="8.42578125" style="397"/>
    <col min="1026" max="16384" width="9.140625" style="397"/>
  </cols>
  <sheetData>
    <row r="1" spans="1:7" ht="12.75" customHeight="1" x14ac:dyDescent="0.2">
      <c r="A1" s="624" t="str">
        <f>+A.7!A1</f>
        <v>VEČNAMENSKA GIMNASTIČNA DVORANA ZA OŠ</v>
      </c>
      <c r="B1" s="624"/>
      <c r="C1" s="628" t="s">
        <v>82</v>
      </c>
      <c r="D1" s="628"/>
      <c r="E1" s="397"/>
      <c r="F1" s="397"/>
    </row>
    <row r="2" spans="1:7" ht="13.5" x14ac:dyDescent="0.25">
      <c r="A2" s="398" t="s">
        <v>125</v>
      </c>
      <c r="B2" s="399" t="s">
        <v>49</v>
      </c>
      <c r="C2" s="400" t="s">
        <v>496</v>
      </c>
      <c r="D2" s="401" t="s">
        <v>50</v>
      </c>
      <c r="E2" s="402" t="s">
        <v>713</v>
      </c>
      <c r="F2" s="402" t="s">
        <v>714</v>
      </c>
    </row>
    <row r="3" spans="1:7" x14ac:dyDescent="0.2">
      <c r="A3" s="510"/>
      <c r="B3" s="503"/>
      <c r="C3" s="504"/>
      <c r="E3" s="397"/>
      <c r="F3" s="397"/>
    </row>
    <row r="4" spans="1:7" x14ac:dyDescent="0.2">
      <c r="A4" s="445" t="s">
        <v>28</v>
      </c>
      <c r="B4" s="446" t="s">
        <v>87</v>
      </c>
      <c r="C4" s="504"/>
      <c r="E4" s="430"/>
      <c r="F4" s="430"/>
    </row>
    <row r="5" spans="1:7" x14ac:dyDescent="0.2">
      <c r="A5" s="445"/>
      <c r="B5" s="412"/>
      <c r="C5" s="504"/>
      <c r="E5" s="430"/>
      <c r="F5" s="430"/>
    </row>
    <row r="6" spans="1:7" ht="216.75" x14ac:dyDescent="0.2">
      <c r="A6" s="511">
        <v>1</v>
      </c>
      <c r="B6" s="412" t="s">
        <v>819</v>
      </c>
      <c r="C6" s="449" t="s">
        <v>69</v>
      </c>
      <c r="D6" s="406">
        <v>4830</v>
      </c>
      <c r="E6" s="410"/>
      <c r="F6" s="406">
        <f t="shared" ref="F6:F32" si="0">+D6*E6</f>
        <v>0</v>
      </c>
    </row>
    <row r="7" spans="1:7" x14ac:dyDescent="0.2">
      <c r="A7" s="511"/>
      <c r="B7" s="412"/>
      <c r="C7" s="449"/>
      <c r="E7" s="410"/>
    </row>
    <row r="8" spans="1:7" ht="153" x14ac:dyDescent="0.2">
      <c r="A8" s="511">
        <f>+A6+1</f>
        <v>2</v>
      </c>
      <c r="B8" s="412" t="s">
        <v>1517</v>
      </c>
      <c r="C8" s="449" t="s">
        <v>69</v>
      </c>
      <c r="D8" s="406">
        <v>120</v>
      </c>
      <c r="E8" s="410"/>
      <c r="F8" s="406">
        <f t="shared" si="0"/>
        <v>0</v>
      </c>
      <c r="G8" s="408"/>
    </row>
    <row r="9" spans="1:7" x14ac:dyDescent="0.2">
      <c r="A9" s="511"/>
      <c r="B9" s="412"/>
      <c r="C9" s="449"/>
      <c r="E9" s="410"/>
      <c r="G9" s="408"/>
    </row>
    <row r="10" spans="1:7" ht="170.1" customHeight="1" x14ac:dyDescent="0.2">
      <c r="A10" s="511">
        <f>+A8+1</f>
        <v>3</v>
      </c>
      <c r="B10" s="412" t="s">
        <v>1518</v>
      </c>
      <c r="C10" s="449" t="s">
        <v>69</v>
      </c>
      <c r="D10" s="406">
        <v>180</v>
      </c>
      <c r="E10" s="410"/>
      <c r="F10" s="406">
        <f t="shared" si="0"/>
        <v>0</v>
      </c>
    </row>
    <row r="11" spans="1:7" x14ac:dyDescent="0.2">
      <c r="A11" s="511"/>
      <c r="B11" s="412"/>
      <c r="C11" s="449"/>
      <c r="E11" s="410"/>
    </row>
    <row r="12" spans="1:7" ht="114.75" x14ac:dyDescent="0.2">
      <c r="A12" s="511">
        <f>+A10+1</f>
        <v>4</v>
      </c>
      <c r="B12" s="412" t="s">
        <v>1519</v>
      </c>
      <c r="C12" s="449" t="s">
        <v>61</v>
      </c>
      <c r="D12" s="406">
        <v>8</v>
      </c>
      <c r="E12" s="410"/>
      <c r="F12" s="406">
        <f t="shared" si="0"/>
        <v>0</v>
      </c>
    </row>
    <row r="13" spans="1:7" x14ac:dyDescent="0.2">
      <c r="A13" s="511"/>
      <c r="B13" s="412"/>
      <c r="C13" s="449"/>
      <c r="E13" s="410"/>
    </row>
    <row r="14" spans="1:7" ht="127.5" x14ac:dyDescent="0.2">
      <c r="A14" s="511">
        <f>+A12+1</f>
        <v>5</v>
      </c>
      <c r="B14" s="412" t="s">
        <v>820</v>
      </c>
      <c r="C14" s="449" t="s">
        <v>62</v>
      </c>
      <c r="D14" s="406">
        <v>17.5</v>
      </c>
      <c r="E14" s="410"/>
      <c r="F14" s="406">
        <f t="shared" si="0"/>
        <v>0</v>
      </c>
    </row>
    <row r="15" spans="1:7" x14ac:dyDescent="0.2">
      <c r="A15" s="511"/>
      <c r="B15" s="412"/>
      <c r="C15" s="449"/>
      <c r="E15" s="410"/>
    </row>
    <row r="16" spans="1:7" ht="38.25" x14ac:dyDescent="0.2">
      <c r="A16" s="511">
        <f>+A14+1</f>
        <v>6</v>
      </c>
      <c r="B16" s="412" t="s">
        <v>1520</v>
      </c>
      <c r="C16" s="449" t="s">
        <v>72</v>
      </c>
      <c r="D16" s="406">
        <v>14</v>
      </c>
      <c r="E16" s="410"/>
      <c r="F16" s="406">
        <f t="shared" si="0"/>
        <v>0</v>
      </c>
    </row>
    <row r="17" spans="1:6" x14ac:dyDescent="0.2">
      <c r="A17" s="511"/>
      <c r="B17" s="412"/>
      <c r="C17" s="449"/>
      <c r="E17" s="410"/>
    </row>
    <row r="18" spans="1:6" ht="38.25" x14ac:dyDescent="0.2">
      <c r="A18" s="511">
        <f>+A16+1</f>
        <v>7</v>
      </c>
      <c r="B18" s="412" t="s">
        <v>1521</v>
      </c>
      <c r="C18" s="449" t="s">
        <v>72</v>
      </c>
      <c r="D18" s="406">
        <v>31</v>
      </c>
      <c r="E18" s="410"/>
      <c r="F18" s="406">
        <f t="shared" si="0"/>
        <v>0</v>
      </c>
    </row>
    <row r="19" spans="1:6" x14ac:dyDescent="0.2">
      <c r="A19" s="511"/>
      <c r="B19" s="412"/>
      <c r="C19" s="449"/>
      <c r="E19" s="410"/>
    </row>
    <row r="20" spans="1:6" ht="25.5" x14ac:dyDescent="0.2">
      <c r="A20" s="511">
        <f>+A18+1</f>
        <v>8</v>
      </c>
      <c r="B20" s="457" t="s">
        <v>1522</v>
      </c>
      <c r="C20" s="449" t="s">
        <v>62</v>
      </c>
      <c r="D20" s="406">
        <v>9.19</v>
      </c>
      <c r="E20" s="410"/>
      <c r="F20" s="406">
        <f t="shared" si="0"/>
        <v>0</v>
      </c>
    </row>
    <row r="21" spans="1:6" x14ac:dyDescent="0.2">
      <c r="A21" s="511"/>
      <c r="B21" s="457"/>
      <c r="C21" s="449"/>
      <c r="E21" s="410"/>
    </row>
    <row r="22" spans="1:6" ht="25.5" x14ac:dyDescent="0.2">
      <c r="A22" s="511">
        <f>+A20+1</f>
        <v>9</v>
      </c>
      <c r="B22" s="457" t="s">
        <v>821</v>
      </c>
      <c r="C22" s="449" t="s">
        <v>62</v>
      </c>
      <c r="D22" s="406">
        <v>8.5</v>
      </c>
      <c r="E22" s="410"/>
      <c r="F22" s="406">
        <f t="shared" si="0"/>
        <v>0</v>
      </c>
    </row>
    <row r="23" spans="1:6" x14ac:dyDescent="0.2">
      <c r="A23" s="511"/>
      <c r="B23" s="457"/>
      <c r="C23" s="449"/>
      <c r="E23" s="410"/>
    </row>
    <row r="24" spans="1:6" ht="63.75" x14ac:dyDescent="0.2">
      <c r="A24" s="511">
        <f>+A22+1</f>
        <v>10</v>
      </c>
      <c r="B24" s="457" t="s">
        <v>88</v>
      </c>
      <c r="C24" s="505" t="s">
        <v>62</v>
      </c>
      <c r="D24" s="406">
        <v>8.5</v>
      </c>
      <c r="E24" s="410"/>
      <c r="F24" s="406">
        <f t="shared" si="0"/>
        <v>0</v>
      </c>
    </row>
    <row r="25" spans="1:6" x14ac:dyDescent="0.2">
      <c r="A25" s="511"/>
      <c r="B25" s="457"/>
      <c r="C25" s="505"/>
      <c r="E25" s="410"/>
    </row>
    <row r="26" spans="1:6" ht="38.25" x14ac:dyDescent="0.2">
      <c r="A26" s="511">
        <f>+A24+1</f>
        <v>11</v>
      </c>
      <c r="B26" s="412" t="s">
        <v>822</v>
      </c>
      <c r="C26" s="449" t="s">
        <v>61</v>
      </c>
      <c r="D26" s="406">
        <v>1</v>
      </c>
      <c r="E26" s="410"/>
      <c r="F26" s="406">
        <f t="shared" si="0"/>
        <v>0</v>
      </c>
    </row>
    <row r="27" spans="1:6" x14ac:dyDescent="0.2">
      <c r="A27" s="511"/>
      <c r="B27" s="412"/>
      <c r="C27" s="449"/>
      <c r="E27" s="410"/>
    </row>
    <row r="28" spans="1:6" ht="114.75" x14ac:dyDescent="0.2">
      <c r="A28" s="511">
        <f>+A26+1</f>
        <v>12</v>
      </c>
      <c r="B28" s="412" t="s">
        <v>823</v>
      </c>
      <c r="C28" s="449" t="s">
        <v>69</v>
      </c>
      <c r="D28" s="406">
        <v>250</v>
      </c>
      <c r="E28" s="410"/>
      <c r="F28" s="406">
        <f t="shared" si="0"/>
        <v>0</v>
      </c>
    </row>
    <row r="29" spans="1:6" x14ac:dyDescent="0.2">
      <c r="A29" s="511"/>
      <c r="B29" s="412"/>
      <c r="C29" s="449"/>
      <c r="E29" s="410"/>
    </row>
    <row r="30" spans="1:6" ht="63.75" x14ac:dyDescent="0.2">
      <c r="A30" s="511">
        <f>+A28+1</f>
        <v>13</v>
      </c>
      <c r="B30" s="412" t="s">
        <v>1523</v>
      </c>
      <c r="C30" s="449" t="s">
        <v>62</v>
      </c>
      <c r="D30" s="406">
        <v>35</v>
      </c>
      <c r="E30" s="410"/>
      <c r="F30" s="406">
        <f t="shared" si="0"/>
        <v>0</v>
      </c>
    </row>
    <row r="31" spans="1:6" x14ac:dyDescent="0.2">
      <c r="A31" s="511"/>
      <c r="B31" s="412"/>
      <c r="C31" s="449"/>
      <c r="E31" s="410"/>
    </row>
    <row r="32" spans="1:6" ht="51" x14ac:dyDescent="0.2">
      <c r="A32" s="511">
        <f t="shared" ref="A32" si="1">+A30+1</f>
        <v>14</v>
      </c>
      <c r="B32" s="457" t="s">
        <v>1524</v>
      </c>
      <c r="C32" s="449" t="s">
        <v>62</v>
      </c>
      <c r="D32" s="406">
        <v>2.8</v>
      </c>
      <c r="E32" s="410"/>
      <c r="F32" s="406">
        <f t="shared" si="0"/>
        <v>0</v>
      </c>
    </row>
    <row r="33" spans="1:6" s="420" customFormat="1" x14ac:dyDescent="0.2">
      <c r="A33" s="452"/>
      <c r="B33" s="437" t="s">
        <v>89</v>
      </c>
      <c r="C33" s="417"/>
      <c r="D33" s="418"/>
      <c r="E33" s="418"/>
      <c r="F33" s="454">
        <f>SUM(F6:F32)</f>
        <v>0</v>
      </c>
    </row>
  </sheetData>
  <mergeCells count="2">
    <mergeCell ref="A1:B1"/>
    <mergeCell ref="C1:D1"/>
  </mergeCells>
  <pageMargins left="0.54027777777777797" right="0.12986111111111101" top="0.75" bottom="0.52986111111111101" header="0.51180555555555496" footer="0.51180555555555496"/>
  <pageSetup paperSize="9"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C00"/>
  </sheetPr>
  <dimension ref="A1:G55"/>
  <sheetViews>
    <sheetView view="pageBreakPreview" topLeftCell="A47" zoomScale="130" zoomScaleNormal="85" zoomScaleSheetLayoutView="130" workbookViewId="0">
      <selection activeCell="F55" sqref="F55"/>
    </sheetView>
  </sheetViews>
  <sheetFormatPr defaultRowHeight="12.75" x14ac:dyDescent="0.2"/>
  <cols>
    <col min="1" max="1" width="6.140625" style="421"/>
    <col min="2" max="2" width="47.85546875" style="422"/>
    <col min="3" max="3" width="5.28515625" style="423"/>
    <col min="4" max="4" width="10.28515625" style="406"/>
    <col min="5" max="5" width="11.28515625" style="406"/>
    <col min="6" max="6" width="12.42578125" style="406"/>
    <col min="7" max="8" width="11.28515625" style="397"/>
    <col min="9" max="255" width="8.28515625" style="397"/>
    <col min="256" max="1025" width="8.42578125" style="397"/>
    <col min="1026" max="16384" width="9.140625" style="397"/>
  </cols>
  <sheetData>
    <row r="1" spans="1:6" ht="12.75" customHeight="1" x14ac:dyDescent="0.2">
      <c r="A1" s="624" t="str">
        <f>+A.7!A1</f>
        <v>VEČNAMENSKA GIMNASTIČNA DVORANA ZA OŠ</v>
      </c>
      <c r="B1" s="624"/>
      <c r="C1" s="628" t="s">
        <v>82</v>
      </c>
      <c r="D1" s="628"/>
      <c r="E1" s="397"/>
      <c r="F1" s="397"/>
    </row>
    <row r="2" spans="1:6" ht="13.5" x14ac:dyDescent="0.25">
      <c r="A2" s="398" t="s">
        <v>125</v>
      </c>
      <c r="B2" s="399" t="s">
        <v>49</v>
      </c>
      <c r="C2" s="400" t="s">
        <v>496</v>
      </c>
      <c r="D2" s="401" t="s">
        <v>50</v>
      </c>
      <c r="E2" s="402" t="s">
        <v>713</v>
      </c>
      <c r="F2" s="402" t="s">
        <v>714</v>
      </c>
    </row>
    <row r="3" spans="1:6" ht="13.5" x14ac:dyDescent="0.25">
      <c r="A3" s="496"/>
      <c r="B3" s="404"/>
      <c r="C3" s="494"/>
      <c r="E3" s="397"/>
      <c r="F3" s="397"/>
    </row>
    <row r="4" spans="1:6" ht="15.75" customHeight="1" x14ac:dyDescent="0.2">
      <c r="A4" s="492" t="s">
        <v>29</v>
      </c>
      <c r="B4" s="631" t="s">
        <v>30</v>
      </c>
      <c r="C4" s="631"/>
      <c r="D4" s="631"/>
      <c r="E4" s="480"/>
      <c r="F4" s="397"/>
    </row>
    <row r="5" spans="1:6" ht="15.75" x14ac:dyDescent="0.2">
      <c r="A5" s="497"/>
      <c r="B5" s="506"/>
      <c r="C5" s="487"/>
    </row>
    <row r="6" spans="1:6" ht="102" x14ac:dyDescent="0.2">
      <c r="A6" s="508">
        <v>1</v>
      </c>
      <c r="B6" s="412" t="s">
        <v>1531</v>
      </c>
      <c r="C6" s="413" t="s">
        <v>59</v>
      </c>
      <c r="D6" s="406">
        <v>112</v>
      </c>
      <c r="E6" s="410"/>
      <c r="F6" s="406">
        <f t="shared" ref="F6:F44" si="0">+D6*E6</f>
        <v>0</v>
      </c>
    </row>
    <row r="7" spans="1:6" x14ac:dyDescent="0.2">
      <c r="A7" s="508"/>
      <c r="B7" s="412"/>
      <c r="C7" s="413"/>
      <c r="E7" s="410"/>
    </row>
    <row r="8" spans="1:6" ht="153" x14ac:dyDescent="0.2">
      <c r="A8" s="508">
        <f>+A6+1</f>
        <v>2</v>
      </c>
      <c r="B8" s="412" t="s">
        <v>824</v>
      </c>
      <c r="C8" s="413" t="s">
        <v>59</v>
      </c>
      <c r="D8" s="406">
        <v>7.5</v>
      </c>
      <c r="E8" s="410"/>
      <c r="F8" s="406">
        <f t="shared" si="0"/>
        <v>0</v>
      </c>
    </row>
    <row r="9" spans="1:6" x14ac:dyDescent="0.2">
      <c r="A9" s="508"/>
      <c r="B9" s="412"/>
      <c r="C9" s="413"/>
      <c r="E9" s="410"/>
    </row>
    <row r="10" spans="1:6" ht="114.75" x14ac:dyDescent="0.2">
      <c r="A10" s="508">
        <f>+A8+1</f>
        <v>3</v>
      </c>
      <c r="B10" s="412" t="s">
        <v>1532</v>
      </c>
      <c r="C10" s="413" t="s">
        <v>59</v>
      </c>
      <c r="D10" s="406">
        <v>135</v>
      </c>
      <c r="E10" s="410"/>
      <c r="F10" s="406">
        <f t="shared" si="0"/>
        <v>0</v>
      </c>
    </row>
    <row r="11" spans="1:6" x14ac:dyDescent="0.2">
      <c r="A11" s="508"/>
      <c r="B11" s="412"/>
      <c r="C11" s="413"/>
      <c r="E11" s="410"/>
    </row>
    <row r="12" spans="1:6" ht="102" x14ac:dyDescent="0.2">
      <c r="A12" s="508">
        <f>+A10+1</f>
        <v>4</v>
      </c>
      <c r="B12" s="412" t="s">
        <v>1533</v>
      </c>
      <c r="C12" s="413" t="s">
        <v>59</v>
      </c>
      <c r="D12" s="406">
        <v>103</v>
      </c>
      <c r="E12" s="410"/>
      <c r="F12" s="406">
        <f t="shared" si="0"/>
        <v>0</v>
      </c>
    </row>
    <row r="13" spans="1:6" x14ac:dyDescent="0.2">
      <c r="A13" s="508"/>
      <c r="B13" s="412"/>
      <c r="C13" s="413"/>
      <c r="E13" s="410"/>
    </row>
    <row r="14" spans="1:6" ht="51" x14ac:dyDescent="0.2">
      <c r="A14" s="508">
        <f>+A12+1</f>
        <v>5</v>
      </c>
      <c r="B14" s="412" t="s">
        <v>1534</v>
      </c>
      <c r="C14" s="413" t="s">
        <v>59</v>
      </c>
      <c r="D14" s="406">
        <v>53</v>
      </c>
      <c r="E14" s="410"/>
      <c r="F14" s="406">
        <f t="shared" si="0"/>
        <v>0</v>
      </c>
    </row>
    <row r="15" spans="1:6" x14ac:dyDescent="0.2">
      <c r="A15" s="508"/>
      <c r="B15" s="412"/>
      <c r="C15" s="413"/>
      <c r="E15" s="410"/>
    </row>
    <row r="16" spans="1:6" ht="89.25" x14ac:dyDescent="0.2">
      <c r="A16" s="508">
        <f>+A14+1</f>
        <v>6</v>
      </c>
      <c r="B16" s="412" t="s">
        <v>1535</v>
      </c>
      <c r="C16" s="413" t="s">
        <v>59</v>
      </c>
      <c r="D16" s="406">
        <v>54</v>
      </c>
      <c r="E16" s="410"/>
      <c r="F16" s="406">
        <f t="shared" si="0"/>
        <v>0</v>
      </c>
    </row>
    <row r="17" spans="1:7" x14ac:dyDescent="0.2">
      <c r="A17" s="508"/>
      <c r="B17" s="412"/>
      <c r="C17" s="413"/>
      <c r="E17" s="410"/>
    </row>
    <row r="18" spans="1:7" ht="114.75" x14ac:dyDescent="0.2">
      <c r="A18" s="508">
        <f>+A16+1</f>
        <v>7</v>
      </c>
      <c r="B18" s="412" t="s">
        <v>1536</v>
      </c>
      <c r="C18" s="413" t="s">
        <v>59</v>
      </c>
      <c r="D18" s="406">
        <v>12.5</v>
      </c>
      <c r="F18" s="406">
        <f t="shared" si="0"/>
        <v>0</v>
      </c>
    </row>
    <row r="19" spans="1:7" x14ac:dyDescent="0.2">
      <c r="A19" s="508"/>
      <c r="B19" s="412"/>
      <c r="C19" s="413"/>
    </row>
    <row r="20" spans="1:7" ht="153" x14ac:dyDescent="0.2">
      <c r="A20" s="508">
        <f>+A18+1</f>
        <v>8</v>
      </c>
      <c r="B20" s="457" t="s">
        <v>1525</v>
      </c>
      <c r="C20" s="413" t="s">
        <v>59</v>
      </c>
      <c r="D20" s="406">
        <v>268</v>
      </c>
      <c r="E20" s="410"/>
      <c r="F20" s="406">
        <f t="shared" si="0"/>
        <v>0</v>
      </c>
    </row>
    <row r="21" spans="1:7" x14ac:dyDescent="0.2">
      <c r="A21" s="508"/>
      <c r="B21" s="457"/>
      <c r="C21" s="413"/>
      <c r="E21" s="410"/>
    </row>
    <row r="22" spans="1:7" ht="140.25" x14ac:dyDescent="0.2">
      <c r="A22" s="508">
        <f>+A20+1</f>
        <v>9</v>
      </c>
      <c r="B22" s="457" t="s">
        <v>1537</v>
      </c>
      <c r="C22" s="413" t="s">
        <v>59</v>
      </c>
      <c r="D22" s="406">
        <v>206</v>
      </c>
      <c r="E22" s="410"/>
      <c r="F22" s="406">
        <f t="shared" si="0"/>
        <v>0</v>
      </c>
      <c r="G22" s="408"/>
    </row>
    <row r="23" spans="1:7" x14ac:dyDescent="0.2">
      <c r="A23" s="508"/>
      <c r="B23" s="457"/>
      <c r="C23" s="413"/>
      <c r="E23" s="410"/>
      <c r="G23" s="408"/>
    </row>
    <row r="24" spans="1:7" ht="140.25" x14ac:dyDescent="0.2">
      <c r="A24" s="508">
        <f>+A22+1</f>
        <v>10</v>
      </c>
      <c r="B24" s="457" t="s">
        <v>1526</v>
      </c>
      <c r="C24" s="413" t="s">
        <v>59</v>
      </c>
      <c r="D24" s="406">
        <v>6.5</v>
      </c>
      <c r="F24" s="406">
        <f t="shared" si="0"/>
        <v>0</v>
      </c>
    </row>
    <row r="25" spans="1:7" x14ac:dyDescent="0.2">
      <c r="A25" s="508"/>
      <c r="B25" s="457"/>
      <c r="C25" s="413"/>
    </row>
    <row r="26" spans="1:7" ht="170.1" customHeight="1" x14ac:dyDescent="0.2">
      <c r="A26" s="508">
        <f>+A24+1</f>
        <v>11</v>
      </c>
      <c r="B26" s="457" t="s">
        <v>1538</v>
      </c>
      <c r="C26" s="413" t="s">
        <v>59</v>
      </c>
      <c r="D26" s="406">
        <v>9</v>
      </c>
      <c r="F26" s="406">
        <f t="shared" si="0"/>
        <v>0</v>
      </c>
    </row>
    <row r="27" spans="1:7" x14ac:dyDescent="0.2">
      <c r="A27" s="508"/>
      <c r="B27" s="457"/>
      <c r="C27" s="413"/>
      <c r="D27" s="507"/>
    </row>
    <row r="28" spans="1:7" ht="153" x14ac:dyDescent="0.2">
      <c r="A28" s="508">
        <f>+A26+1</f>
        <v>12</v>
      </c>
      <c r="B28" s="457" t="s">
        <v>1527</v>
      </c>
      <c r="C28" s="413" t="s">
        <v>59</v>
      </c>
      <c r="D28" s="406">
        <v>7.5</v>
      </c>
      <c r="F28" s="406">
        <f t="shared" si="0"/>
        <v>0</v>
      </c>
      <c r="G28" s="408"/>
    </row>
    <row r="29" spans="1:7" x14ac:dyDescent="0.2">
      <c r="A29" s="508"/>
      <c r="B29" s="457"/>
      <c r="C29" s="413"/>
      <c r="G29" s="408"/>
    </row>
    <row r="30" spans="1:7" ht="153" x14ac:dyDescent="0.2">
      <c r="A30" s="508">
        <f>+A28+1</f>
        <v>13</v>
      </c>
      <c r="B30" s="457" t="s">
        <v>1528</v>
      </c>
      <c r="C30" s="413" t="s">
        <v>59</v>
      </c>
      <c r="D30" s="406">
        <v>42</v>
      </c>
      <c r="E30" s="410"/>
      <c r="F30" s="406">
        <f t="shared" si="0"/>
        <v>0</v>
      </c>
    </row>
    <row r="31" spans="1:7" x14ac:dyDescent="0.2">
      <c r="A31" s="508"/>
      <c r="B31" s="457"/>
      <c r="C31" s="413"/>
      <c r="E31" s="410"/>
    </row>
    <row r="32" spans="1:7" ht="127.5" x14ac:dyDescent="0.2">
      <c r="A32" s="508">
        <f>+A30+1</f>
        <v>14</v>
      </c>
      <c r="B32" s="457" t="s">
        <v>1529</v>
      </c>
      <c r="C32" s="413" t="s">
        <v>59</v>
      </c>
      <c r="D32" s="406">
        <v>27</v>
      </c>
      <c r="E32" s="410"/>
      <c r="F32" s="406">
        <f t="shared" si="0"/>
        <v>0</v>
      </c>
    </row>
    <row r="33" spans="1:7" x14ac:dyDescent="0.2">
      <c r="A33" s="508"/>
      <c r="B33" s="457"/>
      <c r="C33" s="413"/>
      <c r="E33" s="410"/>
    </row>
    <row r="34" spans="1:7" ht="127.5" x14ac:dyDescent="0.2">
      <c r="A34" s="508">
        <f>+A32+1</f>
        <v>15</v>
      </c>
      <c r="B34" s="457" t="s">
        <v>1530</v>
      </c>
      <c r="C34" s="413" t="s">
        <v>59</v>
      </c>
      <c r="D34" s="406">
        <v>11.5</v>
      </c>
      <c r="E34" s="410"/>
      <c r="F34" s="406">
        <f t="shared" si="0"/>
        <v>0</v>
      </c>
    </row>
    <row r="35" spans="1:7" x14ac:dyDescent="0.2">
      <c r="A35" s="508"/>
      <c r="B35" s="457"/>
      <c r="C35" s="413"/>
      <c r="E35" s="410"/>
    </row>
    <row r="36" spans="1:7" ht="89.25" x14ac:dyDescent="0.2">
      <c r="A36" s="508">
        <f>+A34+1</f>
        <v>16</v>
      </c>
      <c r="B36" s="457" t="s">
        <v>1539</v>
      </c>
      <c r="C36" s="413" t="s">
        <v>59</v>
      </c>
      <c r="D36" s="406">
        <v>18.5</v>
      </c>
      <c r="E36" s="410"/>
      <c r="F36" s="406">
        <f t="shared" si="0"/>
        <v>0</v>
      </c>
      <c r="G36" s="408"/>
    </row>
    <row r="37" spans="1:7" x14ac:dyDescent="0.2">
      <c r="A37" s="508"/>
      <c r="B37" s="457"/>
      <c r="C37" s="413"/>
      <c r="E37" s="410"/>
      <c r="G37" s="408"/>
    </row>
    <row r="38" spans="1:7" ht="89.25" x14ac:dyDescent="0.2">
      <c r="A38" s="508">
        <f>+A36+1</f>
        <v>17</v>
      </c>
      <c r="B38" s="457" t="s">
        <v>1541</v>
      </c>
      <c r="C38" s="413" t="s">
        <v>59</v>
      </c>
      <c r="D38" s="406">
        <v>16.2</v>
      </c>
      <c r="E38" s="410"/>
      <c r="F38" s="406">
        <f t="shared" si="0"/>
        <v>0</v>
      </c>
      <c r="G38" s="408"/>
    </row>
    <row r="39" spans="1:7" x14ac:dyDescent="0.2">
      <c r="A39" s="508"/>
      <c r="B39" s="457"/>
      <c r="C39" s="413"/>
      <c r="E39" s="410"/>
      <c r="G39" s="408"/>
    </row>
    <row r="40" spans="1:7" ht="102" x14ac:dyDescent="0.2">
      <c r="A40" s="508">
        <f>+A38+1</f>
        <v>18</v>
      </c>
      <c r="B40" s="457" t="s">
        <v>1540</v>
      </c>
      <c r="C40" s="413" t="s">
        <v>59</v>
      </c>
      <c r="D40" s="406">
        <v>36</v>
      </c>
      <c r="E40" s="410"/>
      <c r="F40" s="406">
        <f t="shared" si="0"/>
        <v>0</v>
      </c>
      <c r="G40" s="408"/>
    </row>
    <row r="41" spans="1:7" x14ac:dyDescent="0.2">
      <c r="A41" s="508"/>
      <c r="B41" s="457"/>
      <c r="C41" s="413"/>
      <c r="E41" s="410"/>
      <c r="G41" s="408"/>
    </row>
    <row r="42" spans="1:7" ht="25.5" x14ac:dyDescent="0.2">
      <c r="A42" s="508">
        <f>+A40+1</f>
        <v>19</v>
      </c>
      <c r="B42" s="457" t="s">
        <v>825</v>
      </c>
      <c r="C42" s="413" t="s">
        <v>59</v>
      </c>
      <c r="D42" s="406">
        <v>7</v>
      </c>
      <c r="E42" s="410"/>
      <c r="F42" s="406">
        <f t="shared" si="0"/>
        <v>0</v>
      </c>
    </row>
    <row r="43" spans="1:7" x14ac:dyDescent="0.2">
      <c r="A43" s="508"/>
      <c r="B43" s="457"/>
      <c r="C43" s="413"/>
      <c r="E43" s="410"/>
    </row>
    <row r="44" spans="1:7" ht="38.25" x14ac:dyDescent="0.2">
      <c r="A44" s="508">
        <f>+A42+1</f>
        <v>20</v>
      </c>
      <c r="B44" s="457" t="s">
        <v>826</v>
      </c>
      <c r="C44" s="413" t="s">
        <v>61</v>
      </c>
      <c r="D44" s="406">
        <v>2</v>
      </c>
      <c r="E44" s="410"/>
      <c r="F44" s="406">
        <f t="shared" si="0"/>
        <v>0</v>
      </c>
    </row>
    <row r="45" spans="1:7" x14ac:dyDescent="0.2">
      <c r="A45" s="508"/>
      <c r="B45" s="457"/>
      <c r="C45" s="413"/>
      <c r="E45" s="410"/>
    </row>
    <row r="46" spans="1:7" ht="178.5" x14ac:dyDescent="0.2">
      <c r="A46" s="508">
        <f t="shared" ref="A46" si="1">+A44+1</f>
        <v>21</v>
      </c>
      <c r="B46" s="412" t="s">
        <v>1542</v>
      </c>
      <c r="C46" s="429"/>
    </row>
    <row r="47" spans="1:7" ht="89.25" x14ac:dyDescent="0.2">
      <c r="A47" s="508"/>
      <c r="B47" s="412" t="s">
        <v>1543</v>
      </c>
      <c r="C47" s="429"/>
    </row>
    <row r="48" spans="1:7" ht="102" x14ac:dyDescent="0.2">
      <c r="A48" s="508"/>
      <c r="B48" s="412" t="s">
        <v>1544</v>
      </c>
      <c r="C48" s="429" t="s">
        <v>59</v>
      </c>
      <c r="D48" s="406">
        <v>52</v>
      </c>
      <c r="E48" s="410"/>
      <c r="F48" s="406">
        <f>+D48*E48</f>
        <v>0</v>
      </c>
    </row>
    <row r="49" spans="1:6" x14ac:dyDescent="0.2">
      <c r="A49" s="508"/>
      <c r="B49" s="412"/>
      <c r="C49" s="429"/>
      <c r="E49" s="410"/>
    </row>
    <row r="50" spans="1:6" ht="25.5" x14ac:dyDescent="0.2">
      <c r="A50" s="508">
        <f>+A46+1</f>
        <v>22</v>
      </c>
      <c r="B50" s="412" t="s">
        <v>827</v>
      </c>
      <c r="C50" s="429" t="s">
        <v>59</v>
      </c>
      <c r="D50" s="406">
        <f>+D48</f>
        <v>52</v>
      </c>
      <c r="E50" s="410"/>
      <c r="F50" s="406">
        <f>+D50*E50</f>
        <v>0</v>
      </c>
    </row>
    <row r="51" spans="1:6" x14ac:dyDescent="0.2">
      <c r="A51" s="508"/>
      <c r="B51" s="412"/>
      <c r="C51" s="429"/>
      <c r="E51" s="410"/>
    </row>
    <row r="52" spans="1:6" ht="102" x14ac:dyDescent="0.2">
      <c r="A52" s="508">
        <f>+A50+1</f>
        <v>23</v>
      </c>
      <c r="B52" s="412" t="s">
        <v>1545</v>
      </c>
      <c r="C52" s="429" t="s">
        <v>59</v>
      </c>
      <c r="D52" s="406">
        <v>39</v>
      </c>
      <c r="E52" s="410"/>
      <c r="F52" s="406">
        <f>+D52*E52</f>
        <v>0</v>
      </c>
    </row>
    <row r="53" spans="1:6" x14ac:dyDescent="0.2">
      <c r="A53" s="508"/>
      <c r="B53" s="412"/>
      <c r="C53" s="429"/>
      <c r="E53" s="410"/>
    </row>
    <row r="54" spans="1:6" x14ac:dyDescent="0.2">
      <c r="A54" s="508">
        <f>+A52+1</f>
        <v>24</v>
      </c>
      <c r="B54" s="412" t="s">
        <v>828</v>
      </c>
      <c r="C54" s="429" t="s">
        <v>61</v>
      </c>
      <c r="D54" s="406">
        <v>8</v>
      </c>
      <c r="E54" s="410"/>
      <c r="F54" s="406">
        <f>+D54*E54</f>
        <v>0</v>
      </c>
    </row>
    <row r="55" spans="1:6" ht="25.5" x14ac:dyDescent="0.2">
      <c r="A55" s="509"/>
      <c r="B55" s="437" t="s">
        <v>90</v>
      </c>
      <c r="C55" s="417"/>
      <c r="D55" s="418"/>
      <c r="E55" s="418"/>
      <c r="F55" s="454">
        <f>SUM(F6:F54)</f>
        <v>0</v>
      </c>
    </row>
  </sheetData>
  <mergeCells count="3">
    <mergeCell ref="A1:B1"/>
    <mergeCell ref="C1:D1"/>
    <mergeCell ref="B4:D4"/>
  </mergeCells>
  <pageMargins left="0.7" right="0.2" top="0.75" bottom="0.75" header="0.51180555555555496" footer="0.51180555555555496"/>
  <pageSetup paperSize="9"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C00"/>
  </sheetPr>
  <dimension ref="A1:IU13"/>
  <sheetViews>
    <sheetView view="pageBreakPreview" topLeftCell="A9" zoomScale="130" zoomScaleNormal="95" zoomScaleSheetLayoutView="130" workbookViewId="0">
      <selection activeCell="F13" sqref="F13"/>
    </sheetView>
  </sheetViews>
  <sheetFormatPr defaultRowHeight="12.75" x14ac:dyDescent="0.2"/>
  <cols>
    <col min="1" max="1" width="6.140625" style="7"/>
    <col min="2" max="2" width="47.85546875" style="4"/>
    <col min="3" max="3" width="4.5703125" style="1"/>
    <col min="4" max="4" width="11.28515625" style="8"/>
    <col min="5" max="5" width="7.85546875" style="8"/>
    <col min="6" max="6" width="11.28515625" style="8"/>
    <col min="7" max="8" width="11.28515625" style="2"/>
    <col min="9" max="255" width="8.28515625" style="2"/>
    <col min="256" max="1025" width="8.42578125"/>
  </cols>
  <sheetData>
    <row r="1" spans="1:255" ht="12.75" customHeight="1" x14ac:dyDescent="0.2">
      <c r="A1" s="632" t="str">
        <f>+A.7!A1</f>
        <v>VEČNAMENSKA GIMNASTIČNA DVORANA ZA OŠ</v>
      </c>
      <c r="B1" s="632"/>
      <c r="C1" s="633" t="s">
        <v>82</v>
      </c>
      <c r="D1" s="633"/>
      <c r="E1" s="2"/>
      <c r="F1" s="2"/>
      <c r="G1"/>
      <c r="IR1"/>
      <c r="IS1"/>
      <c r="IT1"/>
      <c r="IU1"/>
    </row>
    <row r="2" spans="1:255" x14ac:dyDescent="0.2">
      <c r="A2" s="512" t="s">
        <v>125</v>
      </c>
      <c r="B2" s="148" t="s">
        <v>49</v>
      </c>
      <c r="C2" s="149" t="s">
        <v>496</v>
      </c>
      <c r="D2" s="150" t="s">
        <v>50</v>
      </c>
      <c r="E2" s="151" t="s">
        <v>713</v>
      </c>
      <c r="F2" s="151" t="s">
        <v>714</v>
      </c>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spans="1:255" x14ac:dyDescent="0.2">
      <c r="A3" s="513"/>
      <c r="B3" s="5"/>
      <c r="C3" s="9"/>
      <c r="D3" s="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spans="1:255" x14ac:dyDescent="0.2">
      <c r="A4" s="445" t="s">
        <v>31</v>
      </c>
      <c r="B4" s="446" t="s">
        <v>32</v>
      </c>
      <c r="C4" s="487"/>
      <c r="D4" s="430"/>
      <c r="E4" s="430"/>
      <c r="F4" s="430"/>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pans="1:255" s="6" customFormat="1" x14ac:dyDescent="0.2">
      <c r="A5" s="514"/>
      <c r="B5" s="446"/>
      <c r="C5" s="487"/>
      <c r="D5" s="406"/>
      <c r="E5" s="406"/>
      <c r="F5" s="406"/>
    </row>
    <row r="6" spans="1:255" ht="127.5" x14ac:dyDescent="0.2">
      <c r="A6" s="514" t="s">
        <v>91</v>
      </c>
      <c r="B6" s="412" t="s">
        <v>1549</v>
      </c>
      <c r="C6" s="413" t="s">
        <v>59</v>
      </c>
      <c r="D6" s="406">
        <v>415</v>
      </c>
      <c r="E6" s="410"/>
      <c r="F6" s="406">
        <f>+D6*E6</f>
        <v>0</v>
      </c>
    </row>
    <row r="7" spans="1:255" x14ac:dyDescent="0.2">
      <c r="A7" s="514"/>
      <c r="B7" s="412"/>
      <c r="C7" s="413"/>
      <c r="D7" s="406"/>
      <c r="E7" s="410"/>
      <c r="F7" s="406"/>
    </row>
    <row r="8" spans="1:255" ht="170.1" customHeight="1" x14ac:dyDescent="0.2">
      <c r="A8" s="514" t="s">
        <v>92</v>
      </c>
      <c r="B8" s="412" t="s">
        <v>1548</v>
      </c>
      <c r="C8" s="413" t="s">
        <v>59</v>
      </c>
      <c r="D8" s="406">
        <v>345</v>
      </c>
      <c r="E8" s="410"/>
      <c r="F8" s="406">
        <f>+D8*E8</f>
        <v>0</v>
      </c>
    </row>
    <row r="9" spans="1:255" x14ac:dyDescent="0.2">
      <c r="A9" s="514"/>
      <c r="B9" s="412"/>
      <c r="C9" s="413"/>
      <c r="D9" s="406"/>
      <c r="E9" s="410"/>
      <c r="F9" s="406"/>
    </row>
    <row r="10" spans="1:255" ht="170.1" customHeight="1" x14ac:dyDescent="0.2">
      <c r="A10" s="514" t="s">
        <v>92</v>
      </c>
      <c r="B10" s="412" t="s">
        <v>1547</v>
      </c>
      <c r="C10" s="413" t="s">
        <v>59</v>
      </c>
      <c r="D10" s="406">
        <v>26</v>
      </c>
      <c r="E10" s="410"/>
      <c r="F10" s="406">
        <f>+D10*E10</f>
        <v>0</v>
      </c>
    </row>
    <row r="11" spans="1:255" x14ac:dyDescent="0.2">
      <c r="A11" s="514"/>
      <c r="B11" s="412"/>
      <c r="C11" s="413"/>
      <c r="D11" s="406"/>
      <c r="E11" s="410"/>
      <c r="F11" s="406"/>
    </row>
    <row r="12" spans="1:255" ht="38.25" x14ac:dyDescent="0.2">
      <c r="A12" s="514" t="s">
        <v>93</v>
      </c>
      <c r="B12" s="412" t="s">
        <v>1546</v>
      </c>
      <c r="C12" s="413" t="s">
        <v>62</v>
      </c>
      <c r="D12" s="406">
        <v>127</v>
      </c>
      <c r="E12" s="410"/>
      <c r="F12" s="406">
        <f>+D12*E12</f>
        <v>0</v>
      </c>
    </row>
    <row r="13" spans="1:255" x14ac:dyDescent="0.2">
      <c r="A13" s="452"/>
      <c r="B13" s="437" t="s">
        <v>94</v>
      </c>
      <c r="C13" s="438"/>
      <c r="D13" s="418"/>
      <c r="E13" s="418"/>
      <c r="F13" s="454">
        <f>SUM(F6:F12)</f>
        <v>0</v>
      </c>
    </row>
  </sheetData>
  <mergeCells count="2">
    <mergeCell ref="A1:B1"/>
    <mergeCell ref="C1:D1"/>
  </mergeCells>
  <pageMargins left="0.7" right="0.12986111111111101" top="0.75" bottom="0.75" header="0.51180555555555496" footer="0.51180555555555496"/>
  <pageSetup paperSize="9"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H26"/>
  <sheetViews>
    <sheetView view="pageBreakPreview" topLeftCell="A17" zoomScale="130" zoomScaleNormal="95" zoomScaleSheetLayoutView="130" workbookViewId="0">
      <selection activeCell="F26" sqref="F26"/>
    </sheetView>
  </sheetViews>
  <sheetFormatPr defaultRowHeight="12.75" x14ac:dyDescent="0.2"/>
  <cols>
    <col min="1" max="1" width="6.140625" style="421"/>
    <col min="2" max="2" width="47.85546875" style="422"/>
    <col min="3" max="3" width="4.5703125" style="423"/>
    <col min="4" max="4" width="11.28515625" style="406"/>
    <col min="5" max="5" width="9" style="406" bestFit="1" customWidth="1"/>
    <col min="6" max="6" width="12.7109375" style="406"/>
    <col min="7" max="8" width="11.28515625" style="397"/>
    <col min="9" max="255" width="8.28515625" style="397"/>
    <col min="256" max="1025" width="8.42578125" style="397"/>
    <col min="1026" max="16384" width="9.140625" style="397"/>
  </cols>
  <sheetData>
    <row r="1" spans="1:8" ht="12.75" customHeight="1" x14ac:dyDescent="0.2">
      <c r="A1" s="624" t="str">
        <f>+A.7!A1</f>
        <v>VEČNAMENSKA GIMNASTIČNA DVORANA ZA OŠ</v>
      </c>
      <c r="B1" s="624"/>
      <c r="C1" s="628" t="s">
        <v>82</v>
      </c>
      <c r="D1" s="628"/>
      <c r="E1" s="397"/>
      <c r="F1" s="397"/>
    </row>
    <row r="2" spans="1:8" ht="13.5" x14ac:dyDescent="0.25">
      <c r="A2" s="398" t="s">
        <v>125</v>
      </c>
      <c r="B2" s="399" t="s">
        <v>49</v>
      </c>
      <c r="C2" s="400" t="s">
        <v>496</v>
      </c>
      <c r="D2" s="401" t="s">
        <v>50</v>
      </c>
      <c r="E2" s="402" t="s">
        <v>713</v>
      </c>
      <c r="F2" s="402" t="s">
        <v>714</v>
      </c>
    </row>
    <row r="3" spans="1:8" ht="13.5" x14ac:dyDescent="0.25">
      <c r="A3" s="496"/>
      <c r="B3" s="404"/>
      <c r="C3" s="494"/>
      <c r="E3" s="397"/>
      <c r="F3" s="397"/>
    </row>
    <row r="4" spans="1:8" x14ac:dyDescent="0.2">
      <c r="A4" s="445" t="s">
        <v>33</v>
      </c>
      <c r="B4" s="446" t="s">
        <v>34</v>
      </c>
      <c r="C4" s="487"/>
      <c r="E4" s="430"/>
      <c r="F4" s="430"/>
    </row>
    <row r="5" spans="1:8" ht="15.75" x14ac:dyDescent="0.2">
      <c r="A5" s="497"/>
      <c r="B5" s="506"/>
      <c r="C5" s="487"/>
    </row>
    <row r="6" spans="1:8" ht="181.5" x14ac:dyDescent="0.2">
      <c r="A6" s="586">
        <v>1</v>
      </c>
      <c r="B6" s="516" t="s">
        <v>1550</v>
      </c>
      <c r="C6" s="413" t="s">
        <v>59</v>
      </c>
      <c r="D6" s="406">
        <v>117</v>
      </c>
      <c r="E6" s="410"/>
      <c r="F6" s="406">
        <f t="shared" ref="F6:F16" si="0">+D6*E6</f>
        <v>0</v>
      </c>
      <c r="G6" s="408"/>
    </row>
    <row r="7" spans="1:8" x14ac:dyDescent="0.2">
      <c r="A7" s="586"/>
      <c r="B7" s="516"/>
      <c r="C7" s="413"/>
      <c r="E7" s="410"/>
      <c r="G7" s="408"/>
    </row>
    <row r="8" spans="1:8" ht="216.75" x14ac:dyDescent="0.2">
      <c r="A8" s="586">
        <f>+A6+1</f>
        <v>2</v>
      </c>
      <c r="B8" s="516" t="s">
        <v>1551</v>
      </c>
      <c r="C8" s="413" t="s">
        <v>59</v>
      </c>
      <c r="D8" s="406">
        <v>43</v>
      </c>
      <c r="E8" s="410"/>
      <c r="F8" s="406">
        <f t="shared" si="0"/>
        <v>0</v>
      </c>
      <c r="G8" s="408"/>
    </row>
    <row r="9" spans="1:8" x14ac:dyDescent="0.2">
      <c r="A9" s="586"/>
      <c r="B9" s="516"/>
      <c r="C9" s="413"/>
      <c r="E9" s="410"/>
      <c r="G9" s="408"/>
    </row>
    <row r="10" spans="1:8" ht="213" customHeight="1" x14ac:dyDescent="0.2">
      <c r="A10" s="586">
        <f>+A8+1</f>
        <v>3</v>
      </c>
      <c r="B10" s="516" t="s">
        <v>1552</v>
      </c>
      <c r="C10" s="413" t="s">
        <v>59</v>
      </c>
      <c r="D10" s="406">
        <v>78.7</v>
      </c>
      <c r="E10" s="410"/>
      <c r="F10" s="406">
        <f t="shared" si="0"/>
        <v>0</v>
      </c>
    </row>
    <row r="11" spans="1:8" x14ac:dyDescent="0.2">
      <c r="A11" s="586"/>
      <c r="B11" s="516"/>
      <c r="C11" s="413"/>
      <c r="E11" s="410"/>
    </row>
    <row r="12" spans="1:8" ht="25.5" x14ac:dyDescent="0.2">
      <c r="A12" s="586">
        <f>+A10+1</f>
        <v>4</v>
      </c>
      <c r="B12" s="457" t="s">
        <v>834</v>
      </c>
      <c r="C12" s="413" t="s">
        <v>59</v>
      </c>
      <c r="D12" s="406">
        <v>49.5</v>
      </c>
      <c r="F12" s="406">
        <f t="shared" si="0"/>
        <v>0</v>
      </c>
      <c r="G12" s="408"/>
    </row>
    <row r="13" spans="1:8" x14ac:dyDescent="0.2">
      <c r="A13" s="586"/>
      <c r="B13" s="457"/>
      <c r="C13" s="413"/>
      <c r="G13" s="408"/>
    </row>
    <row r="14" spans="1:8" ht="38.25" x14ac:dyDescent="0.2">
      <c r="A14" s="586">
        <f>+A12+1</f>
        <v>5</v>
      </c>
      <c r="B14" s="457" t="s">
        <v>833</v>
      </c>
      <c r="C14" s="413" t="s">
        <v>59</v>
      </c>
      <c r="D14" s="406">
        <v>12.5</v>
      </c>
      <c r="F14" s="406">
        <f t="shared" si="0"/>
        <v>0</v>
      </c>
    </row>
    <row r="15" spans="1:8" x14ac:dyDescent="0.2">
      <c r="A15" s="586"/>
      <c r="B15" s="457"/>
      <c r="C15" s="413"/>
    </row>
    <row r="16" spans="1:8" ht="263.25" customHeight="1" x14ac:dyDescent="0.2">
      <c r="A16" s="586">
        <f>+A14+1</f>
        <v>6</v>
      </c>
      <c r="B16" s="412" t="s">
        <v>1588</v>
      </c>
      <c r="C16" s="413" t="s">
        <v>59</v>
      </c>
      <c r="D16" s="406">
        <v>392.83</v>
      </c>
      <c r="F16" s="406">
        <f t="shared" si="0"/>
        <v>0</v>
      </c>
      <c r="H16" s="517"/>
    </row>
    <row r="17" spans="1:8" x14ac:dyDescent="0.2">
      <c r="A17" s="586"/>
      <c r="B17" s="412"/>
      <c r="C17" s="413"/>
      <c r="H17" s="517"/>
    </row>
    <row r="18" spans="1:8" ht="38.25" x14ac:dyDescent="0.2">
      <c r="A18" s="586">
        <f t="shared" ref="A18" si="1">+A16+1</f>
        <v>7</v>
      </c>
      <c r="B18" s="457" t="s">
        <v>95</v>
      </c>
      <c r="C18" s="413"/>
    </row>
    <row r="19" spans="1:8" s="430" customFormat="1" x14ac:dyDescent="0.2">
      <c r="A19" s="450"/>
      <c r="B19" s="457" t="s">
        <v>832</v>
      </c>
      <c r="C19" s="413" t="s">
        <v>96</v>
      </c>
      <c r="D19" s="406">
        <v>1</v>
      </c>
      <c r="E19" s="410"/>
      <c r="F19" s="406">
        <f>+D19*E19</f>
        <v>0</v>
      </c>
    </row>
    <row r="20" spans="1:8" s="430" customFormat="1" x14ac:dyDescent="0.2">
      <c r="A20" s="450"/>
      <c r="B20" s="457"/>
      <c r="C20" s="413"/>
      <c r="D20" s="406"/>
      <c r="E20" s="410"/>
      <c r="F20" s="406"/>
    </row>
    <row r="21" spans="1:8" ht="102" x14ac:dyDescent="0.2">
      <c r="A21" s="586">
        <f>+A18+1</f>
        <v>8</v>
      </c>
      <c r="B21" s="457" t="s">
        <v>831</v>
      </c>
      <c r="C21" s="413" t="s">
        <v>59</v>
      </c>
      <c r="D21" s="406">
        <v>10.199999999999999</v>
      </c>
      <c r="F21" s="406">
        <f>+D21*E21</f>
        <v>0</v>
      </c>
    </row>
    <row r="22" spans="1:8" x14ac:dyDescent="0.2">
      <c r="A22" s="586"/>
      <c r="B22" s="457"/>
      <c r="C22" s="413"/>
    </row>
    <row r="23" spans="1:8" ht="105" customHeight="1" x14ac:dyDescent="0.2">
      <c r="A23" s="586">
        <f>+A21+1</f>
        <v>9</v>
      </c>
      <c r="B23" s="457" t="s">
        <v>830</v>
      </c>
      <c r="C23" s="413" t="s">
        <v>59</v>
      </c>
      <c r="D23" s="406">
        <v>53.7</v>
      </c>
      <c r="F23" s="406">
        <f>+D23*E23</f>
        <v>0</v>
      </c>
      <c r="G23" s="408"/>
    </row>
    <row r="24" spans="1:8" x14ac:dyDescent="0.2">
      <c r="A24" s="586"/>
      <c r="B24" s="457"/>
      <c r="C24" s="413"/>
      <c r="G24" s="408"/>
    </row>
    <row r="25" spans="1:8" ht="25.5" x14ac:dyDescent="0.2">
      <c r="A25" s="586">
        <f>+A23+1</f>
        <v>10</v>
      </c>
      <c r="B25" s="457" t="s">
        <v>829</v>
      </c>
      <c r="C25" s="413" t="s">
        <v>59</v>
      </c>
      <c r="D25" s="406">
        <v>50</v>
      </c>
      <c r="F25" s="406">
        <f>+D25*E25</f>
        <v>0</v>
      </c>
    </row>
    <row r="26" spans="1:8" x14ac:dyDescent="0.2">
      <c r="A26" s="452"/>
      <c r="B26" s="518" t="s">
        <v>97</v>
      </c>
      <c r="C26" s="519"/>
      <c r="D26" s="515"/>
      <c r="E26" s="418"/>
      <c r="F26" s="454">
        <f>SUM(F6:F25)</f>
        <v>0</v>
      </c>
    </row>
  </sheetData>
  <mergeCells count="2">
    <mergeCell ref="A1:B1"/>
    <mergeCell ref="C1:D1"/>
  </mergeCells>
  <pageMargins left="0.7" right="0.140277777777778" top="0.6" bottom="0.57986111111111105" header="0.51180555555555496" footer="0.51180555555555496"/>
  <pageSetup paperSize="9" firstPageNumber="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F75"/>
  <sheetViews>
    <sheetView view="pageBreakPreview" topLeftCell="A34" zoomScale="130" zoomScaleNormal="95" zoomScaleSheetLayoutView="130" workbookViewId="0">
      <selection activeCell="F75" sqref="F75"/>
    </sheetView>
  </sheetViews>
  <sheetFormatPr defaultRowHeight="12.75" x14ac:dyDescent="0.2"/>
  <cols>
    <col min="1" max="1" width="4.85546875" style="421" customWidth="1"/>
    <col min="2" max="2" width="46.28515625" style="397" customWidth="1"/>
    <col min="3" max="3" width="8.28515625" style="423" customWidth="1"/>
    <col min="4" max="4" width="8.5703125" style="406" customWidth="1"/>
    <col min="5" max="5" width="10.140625" style="406" customWidth="1"/>
    <col min="6" max="6" width="10.5703125" style="406" customWidth="1"/>
    <col min="7" max="8" width="11.28515625" style="397"/>
    <col min="9" max="16384" width="9.140625" style="397"/>
  </cols>
  <sheetData>
    <row r="1" spans="1:6" ht="12.75" customHeight="1" x14ac:dyDescent="0.2">
      <c r="A1" s="624" t="str">
        <f>+A.7!A1</f>
        <v>VEČNAMENSKA GIMNASTIČNA DVORANA ZA OŠ</v>
      </c>
      <c r="B1" s="624"/>
      <c r="C1" s="628" t="s">
        <v>82</v>
      </c>
      <c r="D1" s="628"/>
      <c r="E1" s="397"/>
      <c r="F1" s="397"/>
    </row>
    <row r="2" spans="1:6" ht="13.5" x14ac:dyDescent="0.25">
      <c r="A2" s="398" t="s">
        <v>125</v>
      </c>
      <c r="B2" s="399" t="s">
        <v>49</v>
      </c>
      <c r="C2" s="400" t="s">
        <v>496</v>
      </c>
      <c r="D2" s="401" t="s">
        <v>50</v>
      </c>
      <c r="E2" s="402" t="s">
        <v>713</v>
      </c>
      <c r="F2" s="402" t="s">
        <v>714</v>
      </c>
    </row>
    <row r="3" spans="1:6" x14ac:dyDescent="0.2">
      <c r="A3" s="570"/>
      <c r="B3" s="551"/>
      <c r="C3" s="581"/>
      <c r="E3" s="397"/>
      <c r="F3" s="397"/>
    </row>
    <row r="4" spans="1:6" x14ac:dyDescent="0.2">
      <c r="A4" s="492" t="s">
        <v>35</v>
      </c>
      <c r="B4" s="563" t="s">
        <v>98</v>
      </c>
      <c r="C4" s="582"/>
      <c r="D4" s="397"/>
      <c r="E4" s="397"/>
      <c r="F4" s="397"/>
    </row>
    <row r="5" spans="1:6" x14ac:dyDescent="0.2">
      <c r="A5" s="492"/>
      <c r="B5" s="563"/>
      <c r="C5" s="582"/>
      <c r="D5" s="397"/>
      <c r="E5" s="397"/>
      <c r="F5" s="397"/>
    </row>
    <row r="6" spans="1:6" x14ac:dyDescent="0.2">
      <c r="B6" s="579" t="s">
        <v>835</v>
      </c>
      <c r="C6" s="583"/>
    </row>
    <row r="7" spans="1:6" ht="13.9" customHeight="1" x14ac:dyDescent="0.2">
      <c r="A7" s="571"/>
      <c r="B7" s="647" t="s">
        <v>1581</v>
      </c>
      <c r="C7" s="647"/>
      <c r="D7" s="647"/>
      <c r="E7" s="647"/>
      <c r="F7" s="647"/>
    </row>
    <row r="8" spans="1:6" x14ac:dyDescent="0.2">
      <c r="A8" s="477"/>
      <c r="B8" s="648"/>
      <c r="C8" s="648"/>
      <c r="D8" s="648"/>
      <c r="E8" s="648"/>
      <c r="F8" s="648"/>
    </row>
    <row r="9" spans="1:6" ht="79.5" customHeight="1" x14ac:dyDescent="0.2">
      <c r="A9" s="571"/>
      <c r="B9" s="647" t="s">
        <v>836</v>
      </c>
      <c r="C9" s="647"/>
      <c r="D9" s="647"/>
      <c r="E9" s="647"/>
      <c r="F9" s="647"/>
    </row>
    <row r="10" spans="1:6" x14ac:dyDescent="0.2">
      <c r="A10" s="477"/>
      <c r="B10" s="643"/>
      <c r="C10" s="643"/>
      <c r="D10" s="643"/>
      <c r="E10" s="643"/>
      <c r="F10" s="643"/>
    </row>
    <row r="11" spans="1:6" ht="13.35" customHeight="1" x14ac:dyDescent="0.2">
      <c r="A11" s="572"/>
      <c r="B11" s="644" t="s">
        <v>101</v>
      </c>
      <c r="C11" s="644"/>
      <c r="D11" s="644"/>
      <c r="E11" s="644"/>
      <c r="F11" s="644"/>
    </row>
    <row r="12" spans="1:6" ht="145.5" customHeight="1" x14ac:dyDescent="0.2">
      <c r="B12" s="645" t="s">
        <v>1582</v>
      </c>
      <c r="C12" s="645"/>
      <c r="D12" s="645"/>
      <c r="E12" s="645"/>
      <c r="F12" s="645"/>
    </row>
    <row r="13" spans="1:6" x14ac:dyDescent="0.2">
      <c r="B13" s="639"/>
      <c r="C13" s="639"/>
      <c r="D13" s="639"/>
      <c r="E13" s="639"/>
      <c r="F13" s="639"/>
    </row>
    <row r="14" spans="1:6" ht="25.35" customHeight="1" x14ac:dyDescent="0.2">
      <c r="B14" s="556" t="s">
        <v>102</v>
      </c>
      <c r="C14" s="556"/>
      <c r="D14" s="646" t="s">
        <v>103</v>
      </c>
      <c r="E14" s="646"/>
      <c r="F14" s="646"/>
    </row>
    <row r="15" spans="1:6" ht="25.35" customHeight="1" x14ac:dyDescent="0.2">
      <c r="B15" s="638" t="s">
        <v>104</v>
      </c>
      <c r="C15" s="556" t="s">
        <v>105</v>
      </c>
      <c r="D15" s="558" t="s">
        <v>106</v>
      </c>
      <c r="E15" s="558" t="s">
        <v>107</v>
      </c>
      <c r="F15" s="558" t="s">
        <v>108</v>
      </c>
    </row>
    <row r="16" spans="1:6" x14ac:dyDescent="0.2">
      <c r="B16" s="638"/>
      <c r="C16" s="556">
        <v>1.1000000000000001</v>
      </c>
      <c r="D16" s="558">
        <v>2</v>
      </c>
      <c r="E16" s="558">
        <v>1.9</v>
      </c>
      <c r="F16" s="558">
        <v>1.8</v>
      </c>
    </row>
    <row r="17" spans="1:6" x14ac:dyDescent="0.2">
      <c r="B17" s="638"/>
      <c r="C17" s="556"/>
      <c r="D17" s="558"/>
      <c r="E17" s="558"/>
      <c r="F17" s="558"/>
    </row>
    <row r="18" spans="1:6" x14ac:dyDescent="0.2">
      <c r="B18" s="638"/>
      <c r="C18" s="556"/>
      <c r="D18" s="558"/>
      <c r="E18" s="558"/>
      <c r="F18" s="558"/>
    </row>
    <row r="19" spans="1:6" ht="13.35" customHeight="1" x14ac:dyDescent="0.2">
      <c r="B19" s="638" t="s">
        <v>837</v>
      </c>
      <c r="C19" s="638"/>
      <c r="D19" s="638"/>
      <c r="E19" s="638"/>
      <c r="F19" s="638"/>
    </row>
    <row r="20" spans="1:6" x14ac:dyDescent="0.2">
      <c r="B20" s="639"/>
      <c r="C20" s="639"/>
      <c r="D20" s="639"/>
      <c r="E20" s="639"/>
      <c r="F20" s="639"/>
    </row>
    <row r="21" spans="1:6" x14ac:dyDescent="0.2">
      <c r="B21" s="640" t="s">
        <v>110</v>
      </c>
      <c r="C21" s="640"/>
      <c r="D21" s="640"/>
      <c r="E21" s="640"/>
      <c r="F21" s="640"/>
    </row>
    <row r="22" spans="1:6" x14ac:dyDescent="0.2">
      <c r="B22" s="641" t="s">
        <v>111</v>
      </c>
      <c r="C22" s="641"/>
      <c r="D22" s="641"/>
      <c r="E22" s="642" t="s">
        <v>112</v>
      </c>
      <c r="F22" s="642"/>
    </row>
    <row r="23" spans="1:6" x14ac:dyDescent="0.2">
      <c r="B23" s="636" t="s">
        <v>113</v>
      </c>
      <c r="C23" s="636"/>
      <c r="D23" s="636"/>
      <c r="E23" s="637" t="s">
        <v>114</v>
      </c>
      <c r="F23" s="637"/>
    </row>
    <row r="24" spans="1:6" x14ac:dyDescent="0.2">
      <c r="B24" s="636" t="s">
        <v>115</v>
      </c>
      <c r="C24" s="636"/>
      <c r="D24" s="636"/>
      <c r="E24" s="637" t="s">
        <v>116</v>
      </c>
      <c r="F24" s="637"/>
    </row>
    <row r="25" spans="1:6" x14ac:dyDescent="0.2">
      <c r="B25" s="636" t="s">
        <v>117</v>
      </c>
      <c r="C25" s="636"/>
      <c r="D25" s="636"/>
      <c r="E25" s="637" t="s">
        <v>118</v>
      </c>
      <c r="F25" s="637"/>
    </row>
    <row r="26" spans="1:6" x14ac:dyDescent="0.2">
      <c r="B26" s="636" t="s">
        <v>119</v>
      </c>
      <c r="C26" s="636"/>
      <c r="D26" s="636"/>
      <c r="E26" s="637" t="s">
        <v>120</v>
      </c>
      <c r="F26" s="637"/>
    </row>
    <row r="27" spans="1:6" x14ac:dyDescent="0.2">
      <c r="B27" s="636" t="s">
        <v>121</v>
      </c>
      <c r="C27" s="636"/>
      <c r="D27" s="636"/>
      <c r="E27" s="637" t="s">
        <v>118</v>
      </c>
      <c r="F27" s="637"/>
    </row>
    <row r="28" spans="1:6" x14ac:dyDescent="0.2">
      <c r="B28" s="636" t="s">
        <v>122</v>
      </c>
      <c r="C28" s="636"/>
      <c r="D28" s="636"/>
      <c r="E28" s="637" t="s">
        <v>118</v>
      </c>
      <c r="F28" s="637"/>
    </row>
    <row r="29" spans="1:6" x14ac:dyDescent="0.2">
      <c r="B29" s="634" t="s">
        <v>123</v>
      </c>
      <c r="C29" s="634"/>
      <c r="D29" s="634"/>
      <c r="E29" s="635" t="s">
        <v>124</v>
      </c>
      <c r="F29" s="635"/>
    </row>
    <row r="30" spans="1:6" x14ac:dyDescent="0.2">
      <c r="D30" s="397"/>
      <c r="E30" s="397"/>
      <c r="F30" s="397"/>
    </row>
    <row r="31" spans="1:6" ht="38.25" x14ac:dyDescent="0.2">
      <c r="A31" s="580" t="s">
        <v>126</v>
      </c>
      <c r="B31" s="489" t="s">
        <v>841</v>
      </c>
      <c r="C31" s="584"/>
    </row>
    <row r="32" spans="1:6" x14ac:dyDescent="0.2">
      <c r="A32" s="571"/>
      <c r="B32" s="495" t="s">
        <v>838</v>
      </c>
      <c r="C32" s="583"/>
    </row>
    <row r="33" spans="1:6" x14ac:dyDescent="0.2">
      <c r="A33" s="571"/>
      <c r="B33" s="555" t="s">
        <v>840</v>
      </c>
      <c r="C33" s="583"/>
    </row>
    <row r="34" spans="1:6" x14ac:dyDescent="0.2">
      <c r="A34" s="571"/>
      <c r="B34" s="555" t="s">
        <v>839</v>
      </c>
      <c r="C34" s="583"/>
    </row>
    <row r="35" spans="1:6" ht="63.75" x14ac:dyDescent="0.2">
      <c r="A35" s="571"/>
      <c r="B35" s="489" t="s">
        <v>1583</v>
      </c>
      <c r="C35" s="583"/>
    </row>
    <row r="36" spans="1:6" ht="25.5" x14ac:dyDescent="0.2">
      <c r="A36" s="571"/>
      <c r="B36" s="489" t="s">
        <v>843</v>
      </c>
      <c r="C36" s="479" t="s">
        <v>51</v>
      </c>
      <c r="D36" s="406">
        <v>1</v>
      </c>
      <c r="E36" s="410"/>
      <c r="F36" s="406">
        <f>D36*E36</f>
        <v>0</v>
      </c>
    </row>
    <row r="37" spans="1:6" x14ac:dyDescent="0.2">
      <c r="A37" s="571"/>
      <c r="B37" s="567"/>
      <c r="C37" s="583"/>
    </row>
    <row r="38" spans="1:6" ht="38.25" x14ac:dyDescent="0.2">
      <c r="A38" s="580" t="s">
        <v>128</v>
      </c>
      <c r="B38" s="489" t="s">
        <v>844</v>
      </c>
      <c r="C38" s="584"/>
    </row>
    <row r="39" spans="1:6" x14ac:dyDescent="0.2">
      <c r="A39" s="575"/>
      <c r="B39" s="495" t="s">
        <v>845</v>
      </c>
      <c r="C39" s="583"/>
    </row>
    <row r="40" spans="1:6" x14ac:dyDescent="0.2">
      <c r="A40" s="575"/>
      <c r="B40" s="555" t="s">
        <v>840</v>
      </c>
      <c r="C40" s="583"/>
    </row>
    <row r="41" spans="1:6" ht="51" x14ac:dyDescent="0.2">
      <c r="A41" s="571"/>
      <c r="B41" s="489" t="s">
        <v>846</v>
      </c>
      <c r="C41" s="583"/>
    </row>
    <row r="42" spans="1:6" ht="63.75" x14ac:dyDescent="0.2">
      <c r="A42" s="571"/>
      <c r="B42" s="489" t="s">
        <v>1584</v>
      </c>
      <c r="C42" s="583"/>
    </row>
    <row r="43" spans="1:6" x14ac:dyDescent="0.2">
      <c r="A43" s="571"/>
      <c r="B43" s="489" t="s">
        <v>847</v>
      </c>
      <c r="C43" s="583"/>
    </row>
    <row r="44" spans="1:6" ht="38.25" x14ac:dyDescent="0.2">
      <c r="A44" s="571"/>
      <c r="B44" s="489" t="s">
        <v>1585</v>
      </c>
      <c r="C44" s="479" t="s">
        <v>51</v>
      </c>
      <c r="D44" s="406">
        <v>2</v>
      </c>
      <c r="E44" s="410"/>
      <c r="F44" s="406">
        <f>D44*E44</f>
        <v>0</v>
      </c>
    </row>
    <row r="45" spans="1:6" x14ac:dyDescent="0.2">
      <c r="A45" s="571"/>
      <c r="B45" s="489"/>
      <c r="C45" s="585"/>
    </row>
    <row r="46" spans="1:6" ht="38.25" x14ac:dyDescent="0.2">
      <c r="A46" s="580" t="s">
        <v>129</v>
      </c>
      <c r="B46" s="489" t="s">
        <v>848</v>
      </c>
      <c r="C46" s="584"/>
    </row>
    <row r="47" spans="1:6" x14ac:dyDescent="0.2">
      <c r="B47" s="495" t="s">
        <v>845</v>
      </c>
      <c r="C47" s="583"/>
    </row>
    <row r="48" spans="1:6" x14ac:dyDescent="0.2">
      <c r="A48" s="575"/>
      <c r="B48" s="555" t="s">
        <v>840</v>
      </c>
      <c r="C48" s="583"/>
    </row>
    <row r="49" spans="1:6" ht="51" x14ac:dyDescent="0.2">
      <c r="A49" s="571"/>
      <c r="B49" s="555" t="s">
        <v>849</v>
      </c>
      <c r="C49" s="583"/>
    </row>
    <row r="50" spans="1:6" ht="76.5" x14ac:dyDescent="0.2">
      <c r="A50" s="571"/>
      <c r="B50" s="489" t="s">
        <v>1586</v>
      </c>
      <c r="C50" s="583"/>
    </row>
    <row r="51" spans="1:6" x14ac:dyDescent="0.2">
      <c r="A51" s="571"/>
      <c r="B51" s="489" t="s">
        <v>847</v>
      </c>
      <c r="C51" s="583"/>
    </row>
    <row r="52" spans="1:6" ht="25.5" x14ac:dyDescent="0.2">
      <c r="A52" s="571"/>
      <c r="B52" s="489" t="s">
        <v>843</v>
      </c>
      <c r="C52" s="479" t="s">
        <v>51</v>
      </c>
      <c r="D52" s="406">
        <v>1</v>
      </c>
      <c r="E52" s="410"/>
      <c r="F52" s="406">
        <f>D52*E52</f>
        <v>0</v>
      </c>
    </row>
    <row r="53" spans="1:6" x14ac:dyDescent="0.2">
      <c r="A53" s="571"/>
      <c r="B53" s="489"/>
      <c r="C53" s="585"/>
    </row>
    <row r="54" spans="1:6" ht="38.25" x14ac:dyDescent="0.2">
      <c r="A54" s="580" t="s">
        <v>130</v>
      </c>
      <c r="B54" s="489" t="s">
        <v>850</v>
      </c>
      <c r="C54" s="584"/>
    </row>
    <row r="55" spans="1:6" x14ac:dyDescent="0.2">
      <c r="B55" s="495" t="s">
        <v>845</v>
      </c>
      <c r="C55" s="583"/>
    </row>
    <row r="56" spans="1:6" x14ac:dyDescent="0.2">
      <c r="B56" s="555" t="s">
        <v>840</v>
      </c>
      <c r="C56" s="583"/>
    </row>
    <row r="57" spans="1:6" ht="51" x14ac:dyDescent="0.2">
      <c r="A57" s="571"/>
      <c r="B57" s="555" t="s">
        <v>849</v>
      </c>
      <c r="C57" s="583"/>
    </row>
    <row r="58" spans="1:6" ht="63.75" x14ac:dyDescent="0.2">
      <c r="A58" s="571"/>
      <c r="B58" s="489" t="s">
        <v>1587</v>
      </c>
      <c r="C58" s="583"/>
    </row>
    <row r="59" spans="1:6" x14ac:dyDescent="0.2">
      <c r="A59" s="571"/>
      <c r="B59" s="489" t="s">
        <v>847</v>
      </c>
      <c r="C59" s="583"/>
    </row>
    <row r="60" spans="1:6" ht="38.25" x14ac:dyDescent="0.2">
      <c r="A60" s="571"/>
      <c r="B60" s="489" t="s">
        <v>1585</v>
      </c>
      <c r="C60" s="479" t="s">
        <v>51</v>
      </c>
      <c r="D60" s="406">
        <v>1</v>
      </c>
      <c r="E60" s="410"/>
      <c r="F60" s="406">
        <f>D60*E60</f>
        <v>0</v>
      </c>
    </row>
    <row r="61" spans="1:6" x14ac:dyDescent="0.2">
      <c r="A61" s="571"/>
      <c r="B61" s="489"/>
      <c r="C61" s="585"/>
    </row>
    <row r="62" spans="1:6" ht="38.25" x14ac:dyDescent="0.2">
      <c r="A62" s="580" t="s">
        <v>131</v>
      </c>
      <c r="B62" s="489" t="s">
        <v>851</v>
      </c>
      <c r="C62" s="584"/>
    </row>
    <row r="63" spans="1:6" x14ac:dyDescent="0.2">
      <c r="A63" s="571"/>
      <c r="B63" s="495" t="s">
        <v>852</v>
      </c>
      <c r="C63" s="583"/>
    </row>
    <row r="64" spans="1:6" x14ac:dyDescent="0.2">
      <c r="A64" s="571"/>
      <c r="B64" s="489" t="s">
        <v>853</v>
      </c>
      <c r="C64" s="583"/>
    </row>
    <row r="65" spans="1:6" ht="25.5" x14ac:dyDescent="0.2">
      <c r="A65" s="571"/>
      <c r="B65" s="489" t="s">
        <v>854</v>
      </c>
      <c r="C65" s="583"/>
    </row>
    <row r="66" spans="1:6" ht="63.75" x14ac:dyDescent="0.2">
      <c r="A66" s="571"/>
      <c r="B66" s="489" t="s">
        <v>1583</v>
      </c>
      <c r="C66" s="583"/>
    </row>
    <row r="67" spans="1:6" ht="25.5" x14ac:dyDescent="0.2">
      <c r="A67" s="571"/>
      <c r="B67" s="489" t="s">
        <v>842</v>
      </c>
      <c r="C67" s="479" t="s">
        <v>51</v>
      </c>
      <c r="D67" s="406">
        <v>1</v>
      </c>
      <c r="E67" s="410"/>
      <c r="F67" s="406">
        <f>D67*E67</f>
        <v>0</v>
      </c>
    </row>
    <row r="68" spans="1:6" x14ac:dyDescent="0.2">
      <c r="A68" s="571"/>
      <c r="B68" s="489"/>
      <c r="C68" s="585"/>
    </row>
    <row r="69" spans="1:6" ht="25.5" x14ac:dyDescent="0.2">
      <c r="A69" s="580" t="s">
        <v>132</v>
      </c>
      <c r="B69" s="489" t="s">
        <v>855</v>
      </c>
      <c r="C69" s="584"/>
    </row>
    <row r="70" spans="1:6" x14ac:dyDescent="0.2">
      <c r="A70" s="571"/>
      <c r="B70" s="489" t="s">
        <v>856</v>
      </c>
      <c r="C70" s="583"/>
    </row>
    <row r="71" spans="1:6" x14ac:dyDescent="0.2">
      <c r="A71" s="571"/>
      <c r="B71" s="489" t="s">
        <v>853</v>
      </c>
      <c r="C71" s="583"/>
    </row>
    <row r="72" spans="1:6" ht="38.25" x14ac:dyDescent="0.2">
      <c r="A72" s="571"/>
      <c r="B72" s="489" t="s">
        <v>857</v>
      </c>
      <c r="C72" s="583"/>
    </row>
    <row r="73" spans="1:6" ht="38.25" x14ac:dyDescent="0.2">
      <c r="A73" s="571"/>
      <c r="B73" s="489" t="s">
        <v>858</v>
      </c>
      <c r="C73" s="583"/>
    </row>
    <row r="74" spans="1:6" ht="25.5" x14ac:dyDescent="0.2">
      <c r="A74" s="571"/>
      <c r="B74" s="489" t="s">
        <v>842</v>
      </c>
      <c r="C74" s="479" t="s">
        <v>51</v>
      </c>
      <c r="D74" s="406">
        <v>1</v>
      </c>
      <c r="E74" s="410"/>
      <c r="F74" s="406">
        <f>D74*E74</f>
        <v>0</v>
      </c>
    </row>
    <row r="75" spans="1:6" x14ac:dyDescent="0.2">
      <c r="A75" s="452"/>
      <c r="B75" s="437" t="s">
        <v>133</v>
      </c>
      <c r="C75" s="417"/>
      <c r="D75" s="418"/>
      <c r="E75" s="418"/>
      <c r="F75" s="454">
        <f>SUM(F36:F74)</f>
        <v>0</v>
      </c>
    </row>
  </sheetData>
  <mergeCells count="30">
    <mergeCell ref="A1:B1"/>
    <mergeCell ref="C1:D1"/>
    <mergeCell ref="B7:F7"/>
    <mergeCell ref="B8:F8"/>
    <mergeCell ref="B9:F9"/>
    <mergeCell ref="B10:F10"/>
    <mergeCell ref="B11:F11"/>
    <mergeCell ref="B12:F12"/>
    <mergeCell ref="B13:F13"/>
    <mergeCell ref="D14:F14"/>
    <mergeCell ref="B15:B18"/>
    <mergeCell ref="B19:F19"/>
    <mergeCell ref="B20:F20"/>
    <mergeCell ref="B21:F21"/>
    <mergeCell ref="B22:D22"/>
    <mergeCell ref="E22:F22"/>
    <mergeCell ref="B23:D23"/>
    <mergeCell ref="E23:F23"/>
    <mergeCell ref="B24:D24"/>
    <mergeCell ref="E24:F24"/>
    <mergeCell ref="B28:D28"/>
    <mergeCell ref="E28:F28"/>
    <mergeCell ref="B29:D29"/>
    <mergeCell ref="E29:F29"/>
    <mergeCell ref="B25:D25"/>
    <mergeCell ref="E25:F25"/>
    <mergeCell ref="B26:D26"/>
    <mergeCell ref="E26:F26"/>
    <mergeCell ref="B27:D27"/>
    <mergeCell ref="E27:F27"/>
  </mergeCells>
  <pageMargins left="0.7" right="0.7" top="0.75" bottom="0.75" header="0.3" footer="0.3"/>
  <pageSetup paperSize="9" firstPageNumber="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00"/>
  </sheetPr>
  <dimension ref="A1:F38"/>
  <sheetViews>
    <sheetView view="pageBreakPreview" zoomScaleNormal="95" zoomScaleSheetLayoutView="100" workbookViewId="0">
      <selection activeCell="E12" sqref="E12"/>
    </sheetView>
  </sheetViews>
  <sheetFormatPr defaultRowHeight="12.75" x14ac:dyDescent="0.2"/>
  <cols>
    <col min="1" max="1" width="6.140625" style="421" customWidth="1"/>
    <col min="2" max="2" width="50.42578125" style="422" customWidth="1"/>
    <col min="3" max="3" width="3.85546875" style="423" customWidth="1"/>
    <col min="4" max="4" width="7" style="406"/>
    <col min="5" max="5" width="10.28515625" style="406"/>
    <col min="6" max="6" width="11.28515625" style="406"/>
    <col min="7" max="8" width="11.28515625" style="397"/>
    <col min="9" max="254" width="8.28515625" style="397"/>
    <col min="255" max="1025" width="8.42578125" style="397"/>
    <col min="1026" max="16384" width="9.140625" style="397"/>
  </cols>
  <sheetData>
    <row r="1" spans="1:6" ht="12.75" customHeight="1" x14ac:dyDescent="0.2">
      <c r="A1" s="624" t="str">
        <f>+A.7!A1</f>
        <v>VEČNAMENSKA GIMNASTIČNA DVORANA ZA OŠ</v>
      </c>
      <c r="B1" s="624"/>
      <c r="C1" s="628" t="s">
        <v>82</v>
      </c>
      <c r="D1" s="628"/>
      <c r="E1" s="397"/>
      <c r="F1" s="397"/>
    </row>
    <row r="2" spans="1:6" ht="13.5" x14ac:dyDescent="0.25">
      <c r="A2" s="398" t="s">
        <v>125</v>
      </c>
      <c r="B2" s="399" t="s">
        <v>49</v>
      </c>
      <c r="C2" s="400" t="s">
        <v>496</v>
      </c>
      <c r="D2" s="401" t="s">
        <v>50</v>
      </c>
      <c r="E2" s="402" t="s">
        <v>713</v>
      </c>
      <c r="F2" s="402" t="s">
        <v>714</v>
      </c>
    </row>
    <row r="3" spans="1:6" ht="13.5" x14ac:dyDescent="0.25">
      <c r="A3" s="496"/>
      <c r="B3" s="404"/>
      <c r="C3" s="494"/>
      <c r="E3" s="397"/>
      <c r="F3" s="397"/>
    </row>
    <row r="4" spans="1:6" x14ac:dyDescent="0.2">
      <c r="A4" s="445" t="s">
        <v>36</v>
      </c>
      <c r="B4" s="446" t="s">
        <v>37</v>
      </c>
      <c r="C4" s="487"/>
      <c r="E4" s="430"/>
      <c r="F4" s="430"/>
    </row>
    <row r="5" spans="1:6" ht="13.5" x14ac:dyDescent="0.2">
      <c r="A5" s="577"/>
      <c r="B5" s="506"/>
      <c r="C5" s="487"/>
      <c r="E5" s="430"/>
      <c r="F5" s="430"/>
    </row>
    <row r="6" spans="1:6" ht="318.75" x14ac:dyDescent="0.2">
      <c r="A6" s="578">
        <v>1</v>
      </c>
      <c r="B6" s="495" t="s">
        <v>1580</v>
      </c>
      <c r="C6" s="576" t="s">
        <v>61</v>
      </c>
      <c r="D6" s="406">
        <v>1</v>
      </c>
      <c r="F6" s="406">
        <f t="shared" ref="F6:F36" si="0">+D6*E6</f>
        <v>0</v>
      </c>
    </row>
    <row r="7" spans="1:6" x14ac:dyDescent="0.2">
      <c r="A7" s="578"/>
      <c r="B7" s="495"/>
      <c r="C7" s="576"/>
    </row>
    <row r="8" spans="1:6" ht="288.75" customHeight="1" x14ac:dyDescent="0.2">
      <c r="A8" s="578">
        <f>+A6+1</f>
        <v>2</v>
      </c>
      <c r="B8" s="495" t="s">
        <v>1565</v>
      </c>
      <c r="C8" s="576" t="s">
        <v>61</v>
      </c>
      <c r="D8" s="406">
        <v>1</v>
      </c>
      <c r="F8" s="406">
        <f t="shared" si="0"/>
        <v>0</v>
      </c>
    </row>
    <row r="9" spans="1:6" x14ac:dyDescent="0.2">
      <c r="A9" s="578"/>
      <c r="B9" s="495"/>
      <c r="C9" s="576"/>
    </row>
    <row r="10" spans="1:6" ht="263.25" customHeight="1" x14ac:dyDescent="0.2">
      <c r="A10" s="578">
        <f>+A8+1</f>
        <v>3</v>
      </c>
      <c r="B10" s="412" t="s">
        <v>1566</v>
      </c>
      <c r="C10" s="576" t="s">
        <v>61</v>
      </c>
      <c r="D10" s="406">
        <v>6</v>
      </c>
      <c r="E10" s="410"/>
      <c r="F10" s="406">
        <f t="shared" si="0"/>
        <v>0</v>
      </c>
    </row>
    <row r="11" spans="1:6" x14ac:dyDescent="0.2">
      <c r="A11" s="578"/>
      <c r="B11" s="412"/>
      <c r="C11" s="576"/>
      <c r="E11" s="410"/>
    </row>
    <row r="12" spans="1:6" ht="228.6" customHeight="1" x14ac:dyDescent="0.2">
      <c r="A12" s="578">
        <f>+A10+1</f>
        <v>4</v>
      </c>
      <c r="B12" s="412" t="s">
        <v>1567</v>
      </c>
      <c r="C12" s="576" t="s">
        <v>61</v>
      </c>
      <c r="D12" s="406">
        <v>1</v>
      </c>
      <c r="F12" s="406">
        <f t="shared" si="0"/>
        <v>0</v>
      </c>
    </row>
    <row r="13" spans="1:6" x14ac:dyDescent="0.2">
      <c r="A13" s="578"/>
      <c r="B13" s="412"/>
      <c r="C13" s="576"/>
    </row>
    <row r="14" spans="1:6" ht="288.75" customHeight="1" x14ac:dyDescent="0.2">
      <c r="A14" s="578">
        <f>+A12+1</f>
        <v>5</v>
      </c>
      <c r="B14" s="412" t="s">
        <v>1568</v>
      </c>
      <c r="C14" s="576" t="s">
        <v>61</v>
      </c>
      <c r="D14" s="406">
        <v>2</v>
      </c>
      <c r="F14" s="406">
        <f t="shared" si="0"/>
        <v>0</v>
      </c>
    </row>
    <row r="15" spans="1:6" x14ac:dyDescent="0.2">
      <c r="A15" s="578"/>
      <c r="B15" s="412"/>
      <c r="C15" s="576"/>
    </row>
    <row r="16" spans="1:6" ht="236.25" customHeight="1" x14ac:dyDescent="0.2">
      <c r="A16" s="578">
        <f>+A14+1</f>
        <v>6</v>
      </c>
      <c r="B16" s="412" t="s">
        <v>1569</v>
      </c>
      <c r="C16" s="576" t="s">
        <v>61</v>
      </c>
      <c r="D16" s="406">
        <v>6</v>
      </c>
      <c r="F16" s="406">
        <f t="shared" si="0"/>
        <v>0</v>
      </c>
    </row>
    <row r="17" spans="1:6" x14ac:dyDescent="0.2">
      <c r="A17" s="578"/>
      <c r="B17" s="412"/>
      <c r="C17" s="576"/>
    </row>
    <row r="18" spans="1:6" ht="289.5" customHeight="1" x14ac:dyDescent="0.2">
      <c r="A18" s="578">
        <f>+A16+1</f>
        <v>7</v>
      </c>
      <c r="B18" s="412" t="s">
        <v>1570</v>
      </c>
      <c r="C18" s="576" t="s">
        <v>61</v>
      </c>
      <c r="D18" s="406">
        <v>2</v>
      </c>
      <c r="F18" s="406">
        <f t="shared" si="0"/>
        <v>0</v>
      </c>
    </row>
    <row r="19" spans="1:6" x14ac:dyDescent="0.2">
      <c r="A19" s="578"/>
      <c r="B19" s="412"/>
      <c r="C19" s="576"/>
    </row>
    <row r="20" spans="1:6" ht="207.75" customHeight="1" x14ac:dyDescent="0.2">
      <c r="A20" s="578">
        <f t="shared" ref="A20" si="1">+A18+1</f>
        <v>8</v>
      </c>
      <c r="B20" s="412" t="s">
        <v>1571</v>
      </c>
      <c r="C20" s="576" t="s">
        <v>61</v>
      </c>
      <c r="D20" s="406">
        <v>2</v>
      </c>
      <c r="F20" s="406">
        <f t="shared" si="0"/>
        <v>0</v>
      </c>
    </row>
    <row r="21" spans="1:6" x14ac:dyDescent="0.2">
      <c r="A21" s="578"/>
      <c r="B21" s="412"/>
      <c r="C21" s="576"/>
    </row>
    <row r="22" spans="1:6" ht="350.25" customHeight="1" x14ac:dyDescent="0.2">
      <c r="A22" s="578">
        <f>+A20+1</f>
        <v>9</v>
      </c>
      <c r="B22" s="412" t="s">
        <v>1572</v>
      </c>
      <c r="C22" s="576" t="s">
        <v>61</v>
      </c>
      <c r="D22" s="406">
        <v>1</v>
      </c>
      <c r="F22" s="406">
        <f t="shared" si="0"/>
        <v>0</v>
      </c>
    </row>
    <row r="23" spans="1:6" x14ac:dyDescent="0.2">
      <c r="A23" s="578"/>
      <c r="B23" s="412"/>
      <c r="C23" s="576"/>
    </row>
    <row r="24" spans="1:6" ht="383.25" customHeight="1" x14ac:dyDescent="0.2">
      <c r="A24" s="578">
        <f>+A22+1</f>
        <v>10</v>
      </c>
      <c r="B24" s="412" t="s">
        <v>1573</v>
      </c>
      <c r="C24" s="576" t="s">
        <v>61</v>
      </c>
      <c r="D24" s="406">
        <v>1</v>
      </c>
      <c r="F24" s="406">
        <f t="shared" si="0"/>
        <v>0</v>
      </c>
    </row>
    <row r="25" spans="1:6" x14ac:dyDescent="0.2">
      <c r="A25" s="578"/>
      <c r="B25" s="412"/>
      <c r="C25" s="576"/>
    </row>
    <row r="26" spans="1:6" ht="264.75" customHeight="1" x14ac:dyDescent="0.2">
      <c r="A26" s="578">
        <f>+A24+1</f>
        <v>11</v>
      </c>
      <c r="B26" s="412" t="s">
        <v>1574</v>
      </c>
      <c r="C26" s="576" t="s">
        <v>61</v>
      </c>
      <c r="D26" s="406">
        <v>1</v>
      </c>
      <c r="F26" s="406">
        <f t="shared" si="0"/>
        <v>0</v>
      </c>
    </row>
    <row r="27" spans="1:6" x14ac:dyDescent="0.2">
      <c r="A27" s="578"/>
      <c r="B27" s="412"/>
      <c r="C27" s="576"/>
    </row>
    <row r="28" spans="1:6" ht="305.25" customHeight="1" x14ac:dyDescent="0.2">
      <c r="A28" s="578">
        <f>+A26+1</f>
        <v>12</v>
      </c>
      <c r="B28" s="412" t="s">
        <v>1575</v>
      </c>
      <c r="C28" s="576" t="s">
        <v>61</v>
      </c>
      <c r="D28" s="406">
        <v>1</v>
      </c>
      <c r="F28" s="406">
        <f t="shared" si="0"/>
        <v>0</v>
      </c>
    </row>
    <row r="29" spans="1:6" x14ac:dyDescent="0.2">
      <c r="A29" s="578"/>
      <c r="B29" s="412"/>
      <c r="C29" s="576"/>
    </row>
    <row r="30" spans="1:6" ht="261.75" customHeight="1" x14ac:dyDescent="0.2">
      <c r="A30" s="578">
        <f>+A28+1</f>
        <v>13</v>
      </c>
      <c r="B30" s="412" t="s">
        <v>1576</v>
      </c>
      <c r="C30" s="576" t="s">
        <v>61</v>
      </c>
      <c r="D30" s="406">
        <v>1</v>
      </c>
      <c r="F30" s="406">
        <f t="shared" si="0"/>
        <v>0</v>
      </c>
    </row>
    <row r="31" spans="1:6" x14ac:dyDescent="0.2">
      <c r="A31" s="578"/>
      <c r="B31" s="412"/>
      <c r="C31" s="576"/>
    </row>
    <row r="32" spans="1:6" ht="275.25" customHeight="1" x14ac:dyDescent="0.2">
      <c r="A32" s="578">
        <f>+A30+1</f>
        <v>14</v>
      </c>
      <c r="B32" s="412" t="s">
        <v>1577</v>
      </c>
      <c r="C32" s="576" t="s">
        <v>61</v>
      </c>
      <c r="D32" s="406">
        <v>2</v>
      </c>
      <c r="F32" s="406">
        <f t="shared" si="0"/>
        <v>0</v>
      </c>
    </row>
    <row r="33" spans="1:6" x14ac:dyDescent="0.2">
      <c r="A33" s="578"/>
      <c r="B33" s="412"/>
      <c r="C33" s="576"/>
    </row>
    <row r="34" spans="1:6" ht="304.5" customHeight="1" x14ac:dyDescent="0.2">
      <c r="A34" s="578">
        <f>+A32+1</f>
        <v>15</v>
      </c>
      <c r="B34" s="412" t="s">
        <v>1578</v>
      </c>
      <c r="C34" s="576" t="s">
        <v>61</v>
      </c>
      <c r="D34" s="406">
        <v>1</v>
      </c>
      <c r="E34" s="410"/>
      <c r="F34" s="406">
        <f t="shared" si="0"/>
        <v>0</v>
      </c>
    </row>
    <row r="35" spans="1:6" x14ac:dyDescent="0.2">
      <c r="A35" s="578"/>
      <c r="B35" s="412"/>
      <c r="C35" s="576"/>
      <c r="E35" s="410"/>
    </row>
    <row r="36" spans="1:6" ht="266.25" customHeight="1" x14ac:dyDescent="0.2">
      <c r="A36" s="578">
        <f>+A34+1</f>
        <v>16</v>
      </c>
      <c r="B36" s="412" t="s">
        <v>1579</v>
      </c>
      <c r="C36" s="576" t="s">
        <v>61</v>
      </c>
      <c r="D36" s="406">
        <v>1</v>
      </c>
      <c r="F36" s="406">
        <f t="shared" si="0"/>
        <v>0</v>
      </c>
    </row>
    <row r="37" spans="1:6" x14ac:dyDescent="0.2">
      <c r="A37" s="477"/>
      <c r="B37" s="430"/>
      <c r="C37" s="413"/>
      <c r="D37" s="430"/>
      <c r="E37" s="430"/>
      <c r="F37" s="430"/>
    </row>
    <row r="38" spans="1:6" x14ac:dyDescent="0.2">
      <c r="A38" s="452"/>
      <c r="B38" s="437" t="s">
        <v>134</v>
      </c>
      <c r="C38" s="417"/>
      <c r="D38" s="418"/>
      <c r="E38" s="418"/>
      <c r="F38" s="454">
        <f>SUM(F6:F37)</f>
        <v>0</v>
      </c>
    </row>
  </sheetData>
  <mergeCells count="2">
    <mergeCell ref="A1:B1"/>
    <mergeCell ref="C1:D1"/>
  </mergeCells>
  <pageMargins left="0.7" right="0.7" top="0.75" bottom="0.75" header="0.3" footer="0.3"/>
  <pageSetup paperSize="9" firstPageNumber="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G120"/>
  <sheetViews>
    <sheetView view="pageBreakPreview" topLeftCell="A94" zoomScale="130" zoomScaleNormal="95" zoomScaleSheetLayoutView="130" workbookViewId="0">
      <selection activeCell="F120" sqref="F120"/>
    </sheetView>
  </sheetViews>
  <sheetFormatPr defaultRowHeight="12.75" x14ac:dyDescent="0.2"/>
  <cols>
    <col min="1" max="1" width="6.5703125" style="421"/>
    <col min="2" max="2" width="47.85546875" style="397"/>
    <col min="3" max="3" width="8" style="440"/>
    <col min="4" max="5" width="11.28515625" style="406"/>
    <col min="6" max="6" width="11.85546875" style="406"/>
    <col min="7" max="8" width="11.28515625" style="397"/>
    <col min="9" max="16384" width="9.140625" style="397"/>
  </cols>
  <sheetData>
    <row r="1" spans="1:7" ht="12.75" customHeight="1" x14ac:dyDescent="0.2">
      <c r="A1" s="624" t="str">
        <f>+A.7!A1</f>
        <v>VEČNAMENSKA GIMNASTIČNA DVORANA ZA OŠ</v>
      </c>
      <c r="B1" s="624"/>
      <c r="C1" s="628" t="s">
        <v>82</v>
      </c>
      <c r="D1" s="628"/>
      <c r="E1" s="397"/>
      <c r="F1" s="397"/>
    </row>
    <row r="2" spans="1:7" ht="13.5" x14ac:dyDescent="0.25">
      <c r="A2" s="398" t="s">
        <v>125</v>
      </c>
      <c r="B2" s="399" t="s">
        <v>49</v>
      </c>
      <c r="C2" s="400" t="s">
        <v>496</v>
      </c>
      <c r="D2" s="401" t="s">
        <v>50</v>
      </c>
      <c r="E2" s="402" t="s">
        <v>713</v>
      </c>
      <c r="F2" s="402" t="s">
        <v>714</v>
      </c>
    </row>
    <row r="3" spans="1:7" x14ac:dyDescent="0.2">
      <c r="A3" s="570"/>
      <c r="B3" s="551"/>
      <c r="C3" s="550"/>
      <c r="E3" s="397"/>
      <c r="F3" s="397"/>
    </row>
    <row r="4" spans="1:7" x14ac:dyDescent="0.2">
      <c r="A4" s="492" t="s">
        <v>38</v>
      </c>
      <c r="B4" s="563" t="s">
        <v>135</v>
      </c>
      <c r="C4" s="552"/>
      <c r="D4" s="397"/>
      <c r="E4" s="397"/>
      <c r="F4" s="397"/>
      <c r="G4" s="553"/>
    </row>
    <row r="5" spans="1:7" ht="15.75" x14ac:dyDescent="0.2">
      <c r="A5" s="501"/>
      <c r="B5" s="499"/>
      <c r="C5" s="552"/>
      <c r="D5" s="397"/>
      <c r="E5" s="397"/>
      <c r="F5" s="397"/>
      <c r="G5" s="553"/>
    </row>
    <row r="6" spans="1:7" x14ac:dyDescent="0.2">
      <c r="B6" s="554" t="s">
        <v>99</v>
      </c>
      <c r="C6" s="555"/>
      <c r="G6" s="553"/>
    </row>
    <row r="7" spans="1:7" ht="249.75" customHeight="1" x14ac:dyDescent="0.2">
      <c r="A7" s="571"/>
      <c r="B7" s="647" t="s">
        <v>1558</v>
      </c>
      <c r="C7" s="647"/>
      <c r="D7" s="647"/>
      <c r="E7" s="647"/>
      <c r="F7" s="647"/>
      <c r="G7" s="553"/>
    </row>
    <row r="8" spans="1:7" x14ac:dyDescent="0.2">
      <c r="A8" s="477"/>
      <c r="B8" s="648"/>
      <c r="C8" s="648"/>
      <c r="D8" s="648"/>
      <c r="E8" s="648"/>
      <c r="F8" s="648"/>
      <c r="G8" s="553"/>
    </row>
    <row r="9" spans="1:7" ht="84.4" customHeight="1" x14ac:dyDescent="0.2">
      <c r="A9" s="571"/>
      <c r="B9" s="647" t="s">
        <v>100</v>
      </c>
      <c r="C9" s="647"/>
      <c r="D9" s="647"/>
      <c r="E9" s="647"/>
      <c r="F9" s="647"/>
      <c r="G9" s="553"/>
    </row>
    <row r="10" spans="1:7" x14ac:dyDescent="0.2">
      <c r="A10" s="477"/>
      <c r="B10" s="643"/>
      <c r="C10" s="643"/>
      <c r="D10" s="643"/>
      <c r="E10" s="643"/>
      <c r="F10" s="643"/>
      <c r="G10" s="553"/>
    </row>
    <row r="11" spans="1:7" ht="13.35" customHeight="1" x14ac:dyDescent="0.2">
      <c r="A11" s="572"/>
      <c r="B11" s="644" t="s">
        <v>136</v>
      </c>
      <c r="C11" s="644"/>
      <c r="D11" s="644"/>
      <c r="E11" s="644"/>
      <c r="F11" s="644"/>
      <c r="G11" s="553"/>
    </row>
    <row r="12" spans="1:7" x14ac:dyDescent="0.2">
      <c r="B12" s="649"/>
      <c r="C12" s="649"/>
      <c r="D12" s="649"/>
      <c r="E12" s="649"/>
      <c r="F12" s="649"/>
      <c r="G12" s="553"/>
    </row>
    <row r="13" spans="1:7" ht="226.5" customHeight="1" x14ac:dyDescent="0.2">
      <c r="B13" s="645" t="s">
        <v>1559</v>
      </c>
      <c r="C13" s="645"/>
      <c r="D13" s="645"/>
      <c r="E13" s="645"/>
      <c r="F13" s="645"/>
      <c r="G13" s="553"/>
    </row>
    <row r="14" spans="1:7" x14ac:dyDescent="0.2">
      <c r="B14" s="639"/>
      <c r="C14" s="639"/>
      <c r="D14" s="639"/>
      <c r="E14" s="639"/>
      <c r="F14" s="639"/>
      <c r="G14" s="553"/>
    </row>
    <row r="15" spans="1:7" ht="25.35" customHeight="1" x14ac:dyDescent="0.2">
      <c r="B15" s="556" t="s">
        <v>102</v>
      </c>
      <c r="C15" s="557"/>
      <c r="D15" s="646" t="s">
        <v>103</v>
      </c>
      <c r="E15" s="646"/>
      <c r="F15" s="646"/>
      <c r="G15" s="553"/>
    </row>
    <row r="16" spans="1:7" ht="25.35" customHeight="1" x14ac:dyDescent="0.2">
      <c r="B16" s="638" t="s">
        <v>137</v>
      </c>
      <c r="C16" s="557" t="s">
        <v>105</v>
      </c>
      <c r="D16" s="558" t="s">
        <v>106</v>
      </c>
      <c r="E16" s="558" t="s">
        <v>107</v>
      </c>
      <c r="F16" s="558" t="s">
        <v>108</v>
      </c>
      <c r="G16" s="553"/>
    </row>
    <row r="17" spans="1:7" x14ac:dyDescent="0.2">
      <c r="B17" s="638"/>
      <c r="C17" s="557">
        <v>1.1000000000000001</v>
      </c>
      <c r="D17" s="558">
        <v>1.5</v>
      </c>
      <c r="E17" s="558">
        <v>1.4</v>
      </c>
      <c r="F17" s="558">
        <v>1.3</v>
      </c>
      <c r="G17" s="553"/>
    </row>
    <row r="18" spans="1:7" x14ac:dyDescent="0.2">
      <c r="B18" s="638"/>
      <c r="C18" s="557">
        <v>0.7</v>
      </c>
      <c r="D18" s="558">
        <v>1.2</v>
      </c>
      <c r="E18" s="558">
        <v>1.1000000000000001</v>
      </c>
      <c r="F18" s="558">
        <v>1</v>
      </c>
      <c r="G18" s="553"/>
    </row>
    <row r="19" spans="1:7" x14ac:dyDescent="0.2">
      <c r="B19" s="638"/>
      <c r="C19" s="557">
        <v>0.5</v>
      </c>
      <c r="D19" s="558">
        <v>1</v>
      </c>
      <c r="E19" s="558">
        <v>0.9</v>
      </c>
      <c r="F19" s="558">
        <v>0.8</v>
      </c>
      <c r="G19" s="553"/>
    </row>
    <row r="20" spans="1:7" ht="13.35" customHeight="1" x14ac:dyDescent="0.2">
      <c r="B20" s="638" t="s">
        <v>138</v>
      </c>
      <c r="C20" s="638"/>
      <c r="D20" s="638"/>
      <c r="E20" s="638"/>
      <c r="F20" s="638"/>
      <c r="G20" s="553"/>
    </row>
    <row r="21" spans="1:7" x14ac:dyDescent="0.2">
      <c r="B21" s="639"/>
      <c r="C21" s="639"/>
      <c r="D21" s="639"/>
      <c r="E21" s="639"/>
      <c r="F21" s="639"/>
      <c r="G21" s="553"/>
    </row>
    <row r="22" spans="1:7" x14ac:dyDescent="0.2">
      <c r="B22" s="640" t="s">
        <v>139</v>
      </c>
      <c r="C22" s="640"/>
      <c r="D22" s="640"/>
      <c r="E22" s="640"/>
      <c r="F22" s="640"/>
      <c r="G22" s="553"/>
    </row>
    <row r="23" spans="1:7" x14ac:dyDescent="0.2">
      <c r="B23" s="641" t="s">
        <v>111</v>
      </c>
      <c r="C23" s="641"/>
      <c r="D23" s="641"/>
      <c r="E23" s="642" t="s">
        <v>140</v>
      </c>
      <c r="F23" s="642"/>
      <c r="G23" s="553"/>
    </row>
    <row r="24" spans="1:7" x14ac:dyDescent="0.2">
      <c r="B24" s="636" t="s">
        <v>113</v>
      </c>
      <c r="C24" s="636"/>
      <c r="D24" s="636"/>
      <c r="E24" s="637" t="s">
        <v>141</v>
      </c>
      <c r="F24" s="637"/>
      <c r="G24" s="553"/>
    </row>
    <row r="25" spans="1:7" x14ac:dyDescent="0.2">
      <c r="B25" s="636" t="s">
        <v>115</v>
      </c>
      <c r="C25" s="636"/>
      <c r="D25" s="636"/>
      <c r="E25" s="637" t="s">
        <v>116</v>
      </c>
      <c r="F25" s="637"/>
      <c r="G25" s="553"/>
    </row>
    <row r="26" spans="1:7" x14ac:dyDescent="0.2">
      <c r="B26" s="636" t="s">
        <v>117</v>
      </c>
      <c r="C26" s="636"/>
      <c r="D26" s="636"/>
      <c r="E26" s="637" t="s">
        <v>142</v>
      </c>
      <c r="F26" s="637"/>
      <c r="G26" s="553"/>
    </row>
    <row r="27" spans="1:7" x14ac:dyDescent="0.2">
      <c r="B27" s="636" t="s">
        <v>119</v>
      </c>
      <c r="C27" s="636"/>
      <c r="D27" s="636"/>
      <c r="E27" s="637" t="s">
        <v>143</v>
      </c>
      <c r="F27" s="637"/>
      <c r="G27" s="553"/>
    </row>
    <row r="28" spans="1:7" x14ac:dyDescent="0.2">
      <c r="B28" s="636" t="s">
        <v>121</v>
      </c>
      <c r="C28" s="636"/>
      <c r="D28" s="636"/>
      <c r="E28" s="637" t="s">
        <v>144</v>
      </c>
      <c r="F28" s="637"/>
      <c r="G28" s="553"/>
    </row>
    <row r="29" spans="1:7" x14ac:dyDescent="0.2">
      <c r="B29" s="636" t="s">
        <v>122</v>
      </c>
      <c r="C29" s="636"/>
      <c r="D29" s="636"/>
      <c r="E29" s="637" t="s">
        <v>142</v>
      </c>
      <c r="F29" s="637"/>
      <c r="G29" s="553"/>
    </row>
    <row r="30" spans="1:7" x14ac:dyDescent="0.2">
      <c r="B30" s="634" t="s">
        <v>123</v>
      </c>
      <c r="C30" s="634"/>
      <c r="D30" s="634"/>
      <c r="E30" s="635" t="s">
        <v>145</v>
      </c>
      <c r="F30" s="635"/>
      <c r="G30" s="553"/>
    </row>
    <row r="31" spans="1:7" x14ac:dyDescent="0.2">
      <c r="B31" s="639"/>
      <c r="C31" s="639"/>
      <c r="D31" s="639"/>
      <c r="E31" s="639"/>
      <c r="F31" s="639"/>
      <c r="G31" s="553"/>
    </row>
    <row r="32" spans="1:7" ht="13.35" customHeight="1" x14ac:dyDescent="0.2">
      <c r="A32" s="572"/>
      <c r="B32" s="644" t="s">
        <v>146</v>
      </c>
      <c r="C32" s="644"/>
      <c r="D32" s="644"/>
      <c r="E32" s="644"/>
      <c r="F32" s="644"/>
      <c r="G32" s="553"/>
    </row>
    <row r="33" spans="2:7" x14ac:dyDescent="0.2">
      <c r="B33" s="649"/>
      <c r="C33" s="649"/>
      <c r="D33" s="649"/>
      <c r="E33" s="649"/>
      <c r="F33" s="649"/>
      <c r="G33" s="553"/>
    </row>
    <row r="34" spans="2:7" ht="143.65" customHeight="1" x14ac:dyDescent="0.2">
      <c r="B34" s="645" t="s">
        <v>1560</v>
      </c>
      <c r="C34" s="645"/>
      <c r="D34" s="645"/>
      <c r="E34" s="645"/>
      <c r="F34" s="645"/>
      <c r="G34" s="553"/>
    </row>
    <row r="35" spans="2:7" x14ac:dyDescent="0.2">
      <c r="B35" s="639"/>
      <c r="C35" s="639"/>
      <c r="D35" s="639"/>
      <c r="E35" s="639"/>
      <c r="F35" s="639"/>
      <c r="G35" s="553"/>
    </row>
    <row r="36" spans="2:7" ht="25.35" customHeight="1" x14ac:dyDescent="0.2">
      <c r="B36" s="556" t="s">
        <v>102</v>
      </c>
      <c r="C36" s="557"/>
      <c r="D36" s="646" t="s">
        <v>103</v>
      </c>
      <c r="E36" s="646"/>
      <c r="F36" s="646"/>
      <c r="G36" s="553"/>
    </row>
    <row r="37" spans="2:7" ht="25.35" customHeight="1" x14ac:dyDescent="0.2">
      <c r="B37" s="638" t="s">
        <v>147</v>
      </c>
      <c r="C37" s="557" t="s">
        <v>105</v>
      </c>
      <c r="D37" s="558" t="s">
        <v>106</v>
      </c>
      <c r="E37" s="558" t="s">
        <v>107</v>
      </c>
      <c r="F37" s="558" t="s">
        <v>108</v>
      </c>
      <c r="G37" s="553"/>
    </row>
    <row r="38" spans="2:7" x14ac:dyDescent="0.2">
      <c r="B38" s="638"/>
      <c r="C38" s="557">
        <v>1.1000000000000001</v>
      </c>
      <c r="D38" s="558">
        <v>1.7</v>
      </c>
      <c r="E38" s="558">
        <v>1.6</v>
      </c>
      <c r="F38" s="558">
        <v>1.5</v>
      </c>
      <c r="G38" s="553"/>
    </row>
    <row r="39" spans="2:7" x14ac:dyDescent="0.2">
      <c r="B39" s="638"/>
      <c r="C39" s="557">
        <v>0.7</v>
      </c>
      <c r="D39" s="558">
        <v>1.4</v>
      </c>
      <c r="E39" s="558">
        <v>1.3</v>
      </c>
      <c r="F39" s="558">
        <v>1.3</v>
      </c>
      <c r="G39" s="553"/>
    </row>
    <row r="40" spans="2:7" x14ac:dyDescent="0.2">
      <c r="B40" s="638"/>
      <c r="C40" s="557">
        <v>0.5</v>
      </c>
      <c r="D40" s="558">
        <v>1.3</v>
      </c>
      <c r="E40" s="558">
        <v>1.2</v>
      </c>
      <c r="F40" s="558">
        <v>1.1000000000000001</v>
      </c>
      <c r="G40" s="553"/>
    </row>
    <row r="41" spans="2:7" ht="13.35" customHeight="1" x14ac:dyDescent="0.2">
      <c r="B41" s="638" t="s">
        <v>109</v>
      </c>
      <c r="C41" s="638"/>
      <c r="D41" s="638"/>
      <c r="E41" s="638"/>
      <c r="F41" s="638"/>
      <c r="G41" s="553"/>
    </row>
    <row r="42" spans="2:7" x14ac:dyDescent="0.2">
      <c r="B42" s="639"/>
      <c r="C42" s="639"/>
      <c r="D42" s="639"/>
      <c r="E42" s="639"/>
      <c r="F42" s="639"/>
      <c r="G42" s="553"/>
    </row>
    <row r="43" spans="2:7" x14ac:dyDescent="0.2">
      <c r="B43" s="640" t="s">
        <v>148</v>
      </c>
      <c r="C43" s="640"/>
      <c r="D43" s="640"/>
      <c r="E43" s="640"/>
      <c r="F43" s="640"/>
      <c r="G43" s="553"/>
    </row>
    <row r="44" spans="2:7" x14ac:dyDescent="0.2">
      <c r="B44" s="641" t="s">
        <v>111</v>
      </c>
      <c r="C44" s="641"/>
      <c r="D44" s="641"/>
      <c r="E44" s="642" t="s">
        <v>149</v>
      </c>
      <c r="F44" s="642"/>
      <c r="G44" s="553"/>
    </row>
    <row r="45" spans="2:7" x14ac:dyDescent="0.2">
      <c r="B45" s="636" t="s">
        <v>113</v>
      </c>
      <c r="C45" s="636"/>
      <c r="D45" s="636"/>
      <c r="E45" s="637" t="s">
        <v>114</v>
      </c>
      <c r="F45" s="637"/>
      <c r="G45" s="553"/>
    </row>
    <row r="46" spans="2:7" x14ac:dyDescent="0.2">
      <c r="B46" s="636" t="s">
        <v>115</v>
      </c>
      <c r="C46" s="636"/>
      <c r="D46" s="636"/>
      <c r="E46" s="637" t="s">
        <v>116</v>
      </c>
      <c r="F46" s="637"/>
      <c r="G46" s="553"/>
    </row>
    <row r="47" spans="2:7" x14ac:dyDescent="0.2">
      <c r="B47" s="636" t="s">
        <v>117</v>
      </c>
      <c r="C47" s="636"/>
      <c r="D47" s="636"/>
      <c r="E47" s="637" t="s">
        <v>118</v>
      </c>
      <c r="F47" s="637"/>
      <c r="G47" s="553"/>
    </row>
    <row r="48" spans="2:7" x14ac:dyDescent="0.2">
      <c r="B48" s="636" t="s">
        <v>119</v>
      </c>
      <c r="C48" s="636"/>
      <c r="D48" s="636"/>
      <c r="E48" s="637" t="s">
        <v>120</v>
      </c>
      <c r="F48" s="637"/>
      <c r="G48" s="553"/>
    </row>
    <row r="49" spans="1:7" x14ac:dyDescent="0.2">
      <c r="B49" s="636" t="s">
        <v>121</v>
      </c>
      <c r="C49" s="636"/>
      <c r="D49" s="636"/>
      <c r="E49" s="637" t="s">
        <v>118</v>
      </c>
      <c r="F49" s="637"/>
      <c r="G49" s="553"/>
    </row>
    <row r="50" spans="1:7" x14ac:dyDescent="0.2">
      <c r="B50" s="636" t="s">
        <v>122</v>
      </c>
      <c r="C50" s="636"/>
      <c r="D50" s="636"/>
      <c r="E50" s="637" t="s">
        <v>118</v>
      </c>
      <c r="F50" s="637"/>
      <c r="G50" s="553"/>
    </row>
    <row r="51" spans="1:7" x14ac:dyDescent="0.2">
      <c r="B51" s="634" t="s">
        <v>123</v>
      </c>
      <c r="C51" s="634"/>
      <c r="D51" s="634"/>
      <c r="E51" s="635" t="s">
        <v>124</v>
      </c>
      <c r="F51" s="635"/>
      <c r="G51" s="553"/>
    </row>
    <row r="52" spans="1:7" x14ac:dyDescent="0.2">
      <c r="B52" s="639"/>
      <c r="C52" s="639"/>
      <c r="D52" s="639"/>
      <c r="E52" s="639"/>
      <c r="F52" s="639"/>
      <c r="G52" s="553"/>
    </row>
    <row r="53" spans="1:7" ht="23.45" customHeight="1" x14ac:dyDescent="0.2">
      <c r="A53" s="572"/>
      <c r="B53" s="644" t="s">
        <v>150</v>
      </c>
      <c r="C53" s="644"/>
      <c r="D53" s="644"/>
      <c r="E53" s="644"/>
      <c r="F53" s="644"/>
      <c r="G53" s="553"/>
    </row>
    <row r="54" spans="1:7" x14ac:dyDescent="0.2">
      <c r="B54" s="649"/>
      <c r="C54" s="649"/>
      <c r="D54" s="649"/>
      <c r="E54" s="649"/>
      <c r="F54" s="649"/>
      <c r="G54" s="553"/>
    </row>
    <row r="55" spans="1:7" ht="262.14999999999998" customHeight="1" x14ac:dyDescent="0.2">
      <c r="B55" s="645" t="s">
        <v>1561</v>
      </c>
      <c r="C55" s="645"/>
      <c r="D55" s="645"/>
      <c r="E55" s="645"/>
      <c r="F55" s="645"/>
      <c r="G55" s="553"/>
    </row>
    <row r="56" spans="1:7" x14ac:dyDescent="0.2">
      <c r="B56" s="639"/>
      <c r="C56" s="639"/>
      <c r="D56" s="639"/>
      <c r="E56" s="639"/>
      <c r="F56" s="639"/>
      <c r="G56" s="553"/>
    </row>
    <row r="57" spans="1:7" x14ac:dyDescent="0.2">
      <c r="B57" s="640" t="s">
        <v>151</v>
      </c>
      <c r="C57" s="640"/>
      <c r="D57" s="640"/>
      <c r="E57" s="640"/>
      <c r="F57" s="640"/>
      <c r="G57" s="553"/>
    </row>
    <row r="58" spans="1:7" x14ac:dyDescent="0.2">
      <c r="B58" s="641" t="s">
        <v>152</v>
      </c>
      <c r="C58" s="641"/>
      <c r="D58" s="641"/>
      <c r="E58" s="642" t="s">
        <v>153</v>
      </c>
      <c r="F58" s="642"/>
      <c r="G58" s="553"/>
    </row>
    <row r="59" spans="1:7" x14ac:dyDescent="0.2">
      <c r="B59" s="636" t="s">
        <v>154</v>
      </c>
      <c r="C59" s="636"/>
      <c r="D59" s="636"/>
      <c r="E59" s="637" t="s">
        <v>155</v>
      </c>
      <c r="F59" s="637"/>
      <c r="G59" s="553"/>
    </row>
    <row r="60" spans="1:7" x14ac:dyDescent="0.2">
      <c r="B60" s="636" t="s">
        <v>156</v>
      </c>
      <c r="C60" s="636"/>
      <c r="D60" s="636"/>
      <c r="E60" s="637" t="s">
        <v>157</v>
      </c>
      <c r="F60" s="637"/>
      <c r="G60" s="553"/>
    </row>
    <row r="61" spans="1:7" x14ac:dyDescent="0.2">
      <c r="B61" s="634" t="s">
        <v>158</v>
      </c>
      <c r="C61" s="634"/>
      <c r="D61" s="634"/>
      <c r="E61" s="635" t="s">
        <v>116</v>
      </c>
      <c r="F61" s="635"/>
      <c r="G61" s="553"/>
    </row>
    <row r="62" spans="1:7" x14ac:dyDescent="0.2">
      <c r="A62" s="573"/>
      <c r="B62" s="559"/>
      <c r="C62" s="560"/>
      <c r="D62" s="561"/>
      <c r="E62" s="562"/>
      <c r="F62" s="561"/>
      <c r="G62" s="553"/>
    </row>
    <row r="63" spans="1:7" x14ac:dyDescent="0.2">
      <c r="D63" s="397"/>
      <c r="E63" s="397"/>
      <c r="F63" s="397"/>
    </row>
    <row r="64" spans="1:7" x14ac:dyDescent="0.2">
      <c r="D64" s="397"/>
      <c r="E64" s="397"/>
      <c r="F64" s="397"/>
    </row>
    <row r="65" spans="1:6" ht="89.25" x14ac:dyDescent="0.2">
      <c r="A65" s="575" t="s">
        <v>159</v>
      </c>
      <c r="B65" s="489" t="s">
        <v>160</v>
      </c>
      <c r="C65" s="564"/>
    </row>
    <row r="66" spans="1:6" ht="25.5" x14ac:dyDescent="0.2">
      <c r="A66" s="571"/>
      <c r="B66" s="495" t="s">
        <v>161</v>
      </c>
      <c r="C66" s="555"/>
    </row>
    <row r="67" spans="1:6" ht="25.5" x14ac:dyDescent="0.2">
      <c r="A67" s="571"/>
      <c r="B67" s="555" t="s">
        <v>127</v>
      </c>
      <c r="C67" s="555"/>
    </row>
    <row r="68" spans="1:6" ht="76.5" x14ac:dyDescent="0.2">
      <c r="A68" s="571"/>
      <c r="B68" s="555" t="s">
        <v>162</v>
      </c>
      <c r="C68" s="555"/>
    </row>
    <row r="69" spans="1:6" ht="25.5" x14ac:dyDescent="0.2">
      <c r="A69" s="571"/>
      <c r="B69" s="555" t="s">
        <v>163</v>
      </c>
      <c r="C69" s="555"/>
    </row>
    <row r="70" spans="1:6" ht="114.75" x14ac:dyDescent="0.2">
      <c r="A70" s="571"/>
      <c r="B70" s="489" t="s">
        <v>164</v>
      </c>
      <c r="C70" s="555"/>
    </row>
    <row r="71" spans="1:6" ht="127.5" x14ac:dyDescent="0.2">
      <c r="A71" s="571"/>
      <c r="B71" s="489" t="s">
        <v>1562</v>
      </c>
      <c r="C71" s="565" t="s">
        <v>51</v>
      </c>
      <c r="D71" s="406">
        <v>1</v>
      </c>
      <c r="F71" s="406">
        <f>+D71*E71</f>
        <v>0</v>
      </c>
    </row>
    <row r="72" spans="1:6" x14ac:dyDescent="0.2">
      <c r="A72" s="571"/>
      <c r="B72" s="489"/>
      <c r="C72" s="565"/>
    </row>
    <row r="73" spans="1:6" ht="102" x14ac:dyDescent="0.2">
      <c r="A73" s="575" t="s">
        <v>165</v>
      </c>
      <c r="B73" s="489" t="s">
        <v>166</v>
      </c>
      <c r="C73" s="566"/>
    </row>
    <row r="74" spans="1:6" ht="25.5" x14ac:dyDescent="0.2">
      <c r="A74" s="571"/>
      <c r="B74" s="495" t="s">
        <v>161</v>
      </c>
      <c r="C74" s="555"/>
    </row>
    <row r="75" spans="1:6" ht="25.5" x14ac:dyDescent="0.2">
      <c r="A75" s="571"/>
      <c r="B75" s="555" t="s">
        <v>127</v>
      </c>
      <c r="C75" s="555"/>
    </row>
    <row r="76" spans="1:6" ht="51" x14ac:dyDescent="0.2">
      <c r="A76" s="571"/>
      <c r="B76" s="555" t="s">
        <v>167</v>
      </c>
      <c r="C76" s="555"/>
    </row>
    <row r="77" spans="1:6" ht="114.75" x14ac:dyDescent="0.2">
      <c r="A77" s="571"/>
      <c r="B77" s="555" t="s">
        <v>1563</v>
      </c>
      <c r="C77" s="555"/>
    </row>
    <row r="78" spans="1:6" ht="38.25" x14ac:dyDescent="0.2">
      <c r="A78" s="571"/>
      <c r="B78" s="489" t="s">
        <v>168</v>
      </c>
      <c r="C78" s="555"/>
    </row>
    <row r="79" spans="1:6" ht="140.25" x14ac:dyDescent="0.2">
      <c r="A79" s="571"/>
      <c r="B79" s="489" t="s">
        <v>169</v>
      </c>
      <c r="C79" s="565" t="s">
        <v>51</v>
      </c>
      <c r="D79" s="406">
        <v>1</v>
      </c>
      <c r="E79" s="410"/>
      <c r="F79" s="406">
        <f>+D79*E79</f>
        <v>0</v>
      </c>
    </row>
    <row r="80" spans="1:6" x14ac:dyDescent="0.2">
      <c r="A80" s="571"/>
      <c r="B80" s="567"/>
      <c r="C80" s="555"/>
    </row>
    <row r="81" spans="1:6" ht="89.25" x14ac:dyDescent="0.2">
      <c r="A81" s="575" t="s">
        <v>170</v>
      </c>
      <c r="B81" s="489" t="s">
        <v>171</v>
      </c>
      <c r="C81" s="566"/>
    </row>
    <row r="82" spans="1:6" ht="25.5" x14ac:dyDescent="0.2">
      <c r="A82" s="571"/>
      <c r="B82" s="495" t="s">
        <v>161</v>
      </c>
      <c r="C82" s="555"/>
    </row>
    <row r="83" spans="1:6" ht="25.5" x14ac:dyDescent="0.2">
      <c r="A83" s="571"/>
      <c r="B83" s="555" t="s">
        <v>127</v>
      </c>
      <c r="C83" s="555"/>
    </row>
    <row r="84" spans="1:6" ht="76.5" x14ac:dyDescent="0.2">
      <c r="A84" s="571"/>
      <c r="B84" s="555" t="s">
        <v>172</v>
      </c>
      <c r="C84" s="555"/>
    </row>
    <row r="85" spans="1:6" ht="25.5" x14ac:dyDescent="0.2">
      <c r="A85" s="571"/>
      <c r="B85" s="555" t="s">
        <v>163</v>
      </c>
      <c r="C85" s="555"/>
    </row>
    <row r="86" spans="1:6" ht="63.75" x14ac:dyDescent="0.2">
      <c r="A86" s="571"/>
      <c r="B86" s="489" t="s">
        <v>173</v>
      </c>
      <c r="C86" s="555"/>
    </row>
    <row r="87" spans="1:6" ht="140.25" x14ac:dyDescent="0.2">
      <c r="A87" s="571"/>
      <c r="B87" s="489" t="s">
        <v>174</v>
      </c>
      <c r="C87" s="565" t="s">
        <v>51</v>
      </c>
      <c r="D87" s="406">
        <v>1</v>
      </c>
      <c r="E87" s="410"/>
      <c r="F87" s="406">
        <f>+D87*E87</f>
        <v>0</v>
      </c>
    </row>
    <row r="88" spans="1:6" x14ac:dyDescent="0.2">
      <c r="A88" s="571"/>
      <c r="B88" s="489"/>
      <c r="C88" s="565"/>
    </row>
    <row r="89" spans="1:6" ht="278.25" x14ac:dyDescent="0.2">
      <c r="A89" s="571"/>
      <c r="B89" s="568" t="s">
        <v>1564</v>
      </c>
    </row>
    <row r="90" spans="1:6" x14ac:dyDescent="0.2">
      <c r="A90" s="571"/>
      <c r="C90" s="440" t="s">
        <v>61</v>
      </c>
      <c r="D90" s="406">
        <v>8</v>
      </c>
      <c r="E90" s="410"/>
      <c r="F90" s="406">
        <f>D90*E90</f>
        <v>0</v>
      </c>
    </row>
    <row r="91" spans="1:6" x14ac:dyDescent="0.2">
      <c r="A91" s="571"/>
      <c r="B91" s="567"/>
      <c r="C91" s="555"/>
    </row>
    <row r="92" spans="1:6" x14ac:dyDescent="0.2">
      <c r="A92" s="571"/>
      <c r="B92" s="489" t="s">
        <v>175</v>
      </c>
      <c r="C92" s="566"/>
    </row>
    <row r="93" spans="1:6" x14ac:dyDescent="0.2">
      <c r="A93" s="571"/>
      <c r="B93" s="489"/>
      <c r="C93" s="566"/>
    </row>
    <row r="94" spans="1:6" x14ac:dyDescent="0.2">
      <c r="A94" s="571"/>
      <c r="B94" s="567"/>
      <c r="C94" s="555"/>
    </row>
    <row r="95" spans="1:6" ht="76.5" x14ac:dyDescent="0.2">
      <c r="A95" s="575" t="s">
        <v>176</v>
      </c>
      <c r="B95" s="489" t="s">
        <v>177</v>
      </c>
      <c r="C95" s="566"/>
    </row>
    <row r="96" spans="1:6" ht="25.5" x14ac:dyDescent="0.2">
      <c r="A96" s="571"/>
      <c r="B96" s="495" t="s">
        <v>178</v>
      </c>
      <c r="C96" s="555"/>
    </row>
    <row r="97" spans="1:6" ht="25.5" x14ac:dyDescent="0.2">
      <c r="A97" s="571"/>
      <c r="B97" s="555" t="s">
        <v>127</v>
      </c>
      <c r="C97" s="555"/>
    </row>
    <row r="98" spans="1:6" ht="89.25" x14ac:dyDescent="0.2">
      <c r="A98" s="571"/>
      <c r="B98" s="555" t="s">
        <v>179</v>
      </c>
      <c r="C98" s="555"/>
    </row>
    <row r="99" spans="1:6" ht="114.75" x14ac:dyDescent="0.2">
      <c r="A99" s="571"/>
      <c r="B99" s="489" t="s">
        <v>180</v>
      </c>
      <c r="C99" s="555"/>
    </row>
    <row r="100" spans="1:6" ht="76.5" x14ac:dyDescent="0.2">
      <c r="A100" s="571"/>
      <c r="B100" s="489" t="s">
        <v>181</v>
      </c>
      <c r="C100" s="555"/>
    </row>
    <row r="101" spans="1:6" ht="89.25" x14ac:dyDescent="0.2">
      <c r="A101" s="571"/>
      <c r="B101" s="489" t="s">
        <v>182</v>
      </c>
      <c r="C101" s="565" t="s">
        <v>51</v>
      </c>
      <c r="D101" s="406">
        <v>1</v>
      </c>
      <c r="E101" s="410"/>
      <c r="F101" s="406">
        <f>+D101*E101</f>
        <v>0</v>
      </c>
    </row>
    <row r="102" spans="1:6" x14ac:dyDescent="0.2">
      <c r="A102" s="571"/>
      <c r="B102" s="567"/>
      <c r="C102" s="555"/>
    </row>
    <row r="103" spans="1:6" x14ac:dyDescent="0.2">
      <c r="A103" s="571"/>
      <c r="B103" s="567"/>
      <c r="C103" s="555"/>
    </row>
    <row r="104" spans="1:6" ht="76.5" x14ac:dyDescent="0.2">
      <c r="A104" s="575" t="s">
        <v>183</v>
      </c>
      <c r="B104" s="489" t="s">
        <v>184</v>
      </c>
      <c r="C104" s="566"/>
    </row>
    <row r="105" spans="1:6" ht="25.5" x14ac:dyDescent="0.2">
      <c r="A105" s="571"/>
      <c r="B105" s="495" t="s">
        <v>178</v>
      </c>
      <c r="C105" s="555"/>
    </row>
    <row r="106" spans="1:6" ht="25.5" x14ac:dyDescent="0.2">
      <c r="A106" s="571"/>
      <c r="B106" s="555" t="s">
        <v>127</v>
      </c>
      <c r="C106" s="555"/>
    </row>
    <row r="107" spans="1:6" ht="38.25" x14ac:dyDescent="0.2">
      <c r="A107" s="571"/>
      <c r="B107" s="555" t="s">
        <v>185</v>
      </c>
      <c r="C107" s="555"/>
    </row>
    <row r="108" spans="1:6" ht="76.5" x14ac:dyDescent="0.2">
      <c r="A108" s="571"/>
      <c r="B108" s="489" t="s">
        <v>186</v>
      </c>
      <c r="C108" s="555"/>
    </row>
    <row r="109" spans="1:6" ht="76.5" x14ac:dyDescent="0.2">
      <c r="A109" s="571"/>
      <c r="B109" s="489" t="s">
        <v>181</v>
      </c>
      <c r="C109" s="555"/>
    </row>
    <row r="110" spans="1:6" ht="114.75" x14ac:dyDescent="0.2">
      <c r="A110" s="571"/>
      <c r="B110" s="489" t="s">
        <v>187</v>
      </c>
      <c r="C110" s="565" t="s">
        <v>51</v>
      </c>
      <c r="D110" s="406">
        <v>1</v>
      </c>
      <c r="E110" s="410"/>
      <c r="F110" s="406">
        <f>+D110*E110</f>
        <v>0</v>
      </c>
    </row>
    <row r="111" spans="1:6" x14ac:dyDescent="0.2">
      <c r="A111" s="571"/>
      <c r="B111" s="567"/>
      <c r="C111" s="555"/>
    </row>
    <row r="112" spans="1:6" ht="76.5" x14ac:dyDescent="0.2">
      <c r="A112" s="575" t="s">
        <v>188</v>
      </c>
      <c r="B112" s="489" t="s">
        <v>189</v>
      </c>
      <c r="C112" s="566"/>
    </row>
    <row r="113" spans="1:6" ht="25.5" x14ac:dyDescent="0.2">
      <c r="A113" s="571"/>
      <c r="B113" s="495" t="s">
        <v>178</v>
      </c>
      <c r="C113" s="555"/>
    </row>
    <row r="114" spans="1:6" ht="25.5" x14ac:dyDescent="0.2">
      <c r="A114" s="571"/>
      <c r="B114" s="555" t="s">
        <v>127</v>
      </c>
      <c r="C114" s="555"/>
    </row>
    <row r="115" spans="1:6" ht="25.5" x14ac:dyDescent="0.2">
      <c r="A115" s="571"/>
      <c r="B115" s="555" t="s">
        <v>190</v>
      </c>
      <c r="C115" s="555"/>
    </row>
    <row r="116" spans="1:6" ht="63.75" x14ac:dyDescent="0.2">
      <c r="A116" s="571"/>
      <c r="B116" s="489" t="s">
        <v>191</v>
      </c>
      <c r="C116" s="555"/>
    </row>
    <row r="117" spans="1:6" ht="76.5" x14ac:dyDescent="0.2">
      <c r="A117" s="571"/>
      <c r="B117" s="489" t="s">
        <v>181</v>
      </c>
      <c r="C117" s="555"/>
    </row>
    <row r="118" spans="1:6" ht="89.25" x14ac:dyDescent="0.2">
      <c r="A118" s="571"/>
      <c r="B118" s="489" t="s">
        <v>192</v>
      </c>
      <c r="C118" s="565" t="s">
        <v>51</v>
      </c>
      <c r="D118" s="406">
        <v>1</v>
      </c>
      <c r="F118" s="406">
        <f>+D118*E118</f>
        <v>0</v>
      </c>
    </row>
    <row r="119" spans="1:6" x14ac:dyDescent="0.2">
      <c r="A119" s="571"/>
      <c r="B119" s="489"/>
      <c r="C119" s="565"/>
    </row>
    <row r="120" spans="1:6" x14ac:dyDescent="0.2">
      <c r="A120" s="452"/>
      <c r="B120" s="437" t="s">
        <v>193</v>
      </c>
      <c r="C120" s="569"/>
      <c r="D120" s="418"/>
      <c r="E120" s="418"/>
      <c r="F120" s="454">
        <f>SUM(F71:F118)</f>
        <v>0</v>
      </c>
    </row>
  </sheetData>
  <mergeCells count="71">
    <mergeCell ref="A1:B1"/>
    <mergeCell ref="C1:D1"/>
    <mergeCell ref="B7:F7"/>
    <mergeCell ref="B8:F8"/>
    <mergeCell ref="B9:F9"/>
    <mergeCell ref="B10:F10"/>
    <mergeCell ref="B11:F11"/>
    <mergeCell ref="B12:F12"/>
    <mergeCell ref="B13:F13"/>
    <mergeCell ref="B14:F14"/>
    <mergeCell ref="D15:F15"/>
    <mergeCell ref="B16:B19"/>
    <mergeCell ref="B20:F20"/>
    <mergeCell ref="B21:F21"/>
    <mergeCell ref="B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F31"/>
    <mergeCell ref="B32:F32"/>
    <mergeCell ref="B33:F33"/>
    <mergeCell ref="B34:F34"/>
    <mergeCell ref="B35:F35"/>
    <mergeCell ref="D36:F36"/>
    <mergeCell ref="B37:B40"/>
    <mergeCell ref="B41:F41"/>
    <mergeCell ref="B42:F42"/>
    <mergeCell ref="B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 ref="B51:D51"/>
    <mergeCell ref="E51:F51"/>
    <mergeCell ref="B52:F52"/>
    <mergeCell ref="B53:F53"/>
    <mergeCell ref="B54:F54"/>
    <mergeCell ref="B55:F55"/>
    <mergeCell ref="B56:F56"/>
    <mergeCell ref="B57:F57"/>
    <mergeCell ref="B58:D58"/>
    <mergeCell ref="E58:F58"/>
    <mergeCell ref="B59:D59"/>
    <mergeCell ref="E59:F59"/>
    <mergeCell ref="B60:D60"/>
    <mergeCell ref="E60:F60"/>
    <mergeCell ref="B61:D61"/>
    <mergeCell ref="E61:F61"/>
  </mergeCells>
  <pageMargins left="0.390277777777778" right="0" top="0.75" bottom="0.75" header="0.51180555555555496" footer="0.51180555555555496"/>
  <pageSetup paperSize="9"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00"/>
  </sheetPr>
  <dimension ref="A1:F19"/>
  <sheetViews>
    <sheetView view="pageBreakPreview" topLeftCell="A4" zoomScale="130" zoomScaleNormal="95" zoomScaleSheetLayoutView="130" workbookViewId="0">
      <selection activeCell="F19" sqref="F19"/>
    </sheetView>
  </sheetViews>
  <sheetFormatPr defaultRowHeight="12.75" x14ac:dyDescent="0.2"/>
  <cols>
    <col min="1" max="1" width="6.140625" style="421"/>
    <col min="2" max="2" width="47.85546875" style="422"/>
    <col min="3" max="3" width="4.5703125" style="440"/>
    <col min="4" max="5" width="11.28515625" style="406"/>
    <col min="6" max="6" width="12.140625" style="406"/>
    <col min="7" max="8" width="11.28515625" style="397"/>
    <col min="9" max="255" width="8.28515625" style="397"/>
    <col min="256" max="1025" width="8.42578125" style="397"/>
    <col min="1026" max="16384" width="9.140625" style="397"/>
  </cols>
  <sheetData>
    <row r="1" spans="1:6" ht="12.75" customHeight="1" x14ac:dyDescent="0.2">
      <c r="A1" s="624" t="str">
        <f>+A.7!A1</f>
        <v>VEČNAMENSKA GIMNASTIČNA DVORANA ZA OŠ</v>
      </c>
      <c r="B1" s="624"/>
      <c r="C1" s="628" t="s">
        <v>82</v>
      </c>
      <c r="D1" s="628"/>
      <c r="E1" s="397"/>
      <c r="F1" s="397"/>
    </row>
    <row r="2" spans="1:6" ht="13.5" x14ac:dyDescent="0.25">
      <c r="A2" s="398" t="s">
        <v>125</v>
      </c>
      <c r="B2" s="399" t="s">
        <v>49</v>
      </c>
      <c r="C2" s="400" t="s">
        <v>496</v>
      </c>
      <c r="D2" s="401" t="s">
        <v>50</v>
      </c>
      <c r="E2" s="402" t="s">
        <v>713</v>
      </c>
      <c r="F2" s="402" t="s">
        <v>714</v>
      </c>
    </row>
    <row r="3" spans="1:6" ht="13.5" x14ac:dyDescent="0.25">
      <c r="A3" s="496"/>
      <c r="B3" s="404"/>
      <c r="C3" s="493"/>
    </row>
    <row r="4" spans="1:6" x14ac:dyDescent="0.2">
      <c r="A4" s="492" t="s">
        <v>39</v>
      </c>
      <c r="B4" s="427" t="s">
        <v>40</v>
      </c>
      <c r="C4" s="488"/>
      <c r="E4" s="397"/>
      <c r="F4" s="397"/>
    </row>
    <row r="5" spans="1:6" x14ac:dyDescent="0.2">
      <c r="A5" s="548"/>
      <c r="B5" s="499"/>
      <c r="C5" s="488"/>
      <c r="E5" s="397"/>
      <c r="F5" s="397"/>
    </row>
    <row r="6" spans="1:6" ht="24.95" customHeight="1" x14ac:dyDescent="0.2">
      <c r="A6" s="548"/>
      <c r="B6" s="629" t="s">
        <v>891</v>
      </c>
      <c r="C6" s="630"/>
      <c r="D6" s="630"/>
      <c r="E6" s="630"/>
      <c r="F6" s="630"/>
    </row>
    <row r="7" spans="1:6" x14ac:dyDescent="0.2">
      <c r="A7" s="548"/>
      <c r="B7" s="541"/>
      <c r="C7" s="542"/>
      <c r="D7" s="542"/>
      <c r="E7" s="542"/>
      <c r="F7" s="542"/>
    </row>
    <row r="8" spans="1:6" ht="249" customHeight="1" x14ac:dyDescent="0.3">
      <c r="A8" s="549">
        <v>1</v>
      </c>
      <c r="B8" s="543" t="s">
        <v>1556</v>
      </c>
      <c r="C8" s="544" t="s">
        <v>59</v>
      </c>
      <c r="D8" s="406">
        <v>17</v>
      </c>
      <c r="F8" s="406">
        <f t="shared" ref="F8:F17" si="0">+D8*E8</f>
        <v>0</v>
      </c>
    </row>
    <row r="9" spans="1:6" ht="16.5" x14ac:dyDescent="0.3">
      <c r="A9" s="549"/>
      <c r="B9" s="543"/>
      <c r="C9" s="544"/>
    </row>
    <row r="10" spans="1:6" ht="165.75" x14ac:dyDescent="0.25">
      <c r="A10" s="549">
        <v>2</v>
      </c>
      <c r="B10" s="543" t="s">
        <v>1557</v>
      </c>
      <c r="C10" s="545" t="s">
        <v>59</v>
      </c>
      <c r="D10" s="546">
        <v>26.5</v>
      </c>
      <c r="F10" s="406">
        <f t="shared" si="0"/>
        <v>0</v>
      </c>
    </row>
    <row r="11" spans="1:6" ht="13.5" x14ac:dyDescent="0.25">
      <c r="A11" s="549"/>
      <c r="B11" s="543"/>
      <c r="C11" s="545"/>
      <c r="D11" s="546"/>
    </row>
    <row r="12" spans="1:6" ht="229.5" x14ac:dyDescent="0.25">
      <c r="A12" s="549">
        <v>3</v>
      </c>
      <c r="B12" s="543" t="s">
        <v>892</v>
      </c>
      <c r="C12" s="545" t="s">
        <v>59</v>
      </c>
      <c r="D12" s="406">
        <v>35.5</v>
      </c>
      <c r="E12" s="547"/>
      <c r="F12" s="406">
        <f t="shared" si="0"/>
        <v>0</v>
      </c>
    </row>
    <row r="13" spans="1:6" ht="229.5" x14ac:dyDescent="0.25">
      <c r="A13" s="549">
        <v>4</v>
      </c>
      <c r="B13" s="543" t="s">
        <v>893</v>
      </c>
      <c r="C13" s="545" t="s">
        <v>59</v>
      </c>
      <c r="D13" s="406">
        <v>10.7</v>
      </c>
      <c r="E13" s="410"/>
      <c r="F13" s="406">
        <f t="shared" si="0"/>
        <v>0</v>
      </c>
    </row>
    <row r="14" spans="1:6" ht="13.5" x14ac:dyDescent="0.25">
      <c r="A14" s="549"/>
      <c r="B14" s="543"/>
      <c r="C14" s="545"/>
      <c r="E14" s="410"/>
    </row>
    <row r="15" spans="1:6" ht="204" x14ac:dyDescent="0.25">
      <c r="A15" s="549">
        <v>5</v>
      </c>
      <c r="B15" s="543" t="s">
        <v>894</v>
      </c>
      <c r="C15" s="545" t="s">
        <v>59</v>
      </c>
      <c r="D15" s="406">
        <v>5</v>
      </c>
      <c r="E15" s="410"/>
      <c r="F15" s="406">
        <f t="shared" si="0"/>
        <v>0</v>
      </c>
    </row>
    <row r="16" spans="1:6" ht="13.5" x14ac:dyDescent="0.25">
      <c r="A16" s="549"/>
      <c r="B16" s="543"/>
      <c r="C16" s="545"/>
      <c r="E16" s="410"/>
    </row>
    <row r="17" spans="1:6" ht="165.75" x14ac:dyDescent="0.25">
      <c r="A17" s="549">
        <f>+A15+1</f>
        <v>6</v>
      </c>
      <c r="B17" s="543" t="s">
        <v>895</v>
      </c>
      <c r="C17" s="545" t="s">
        <v>59</v>
      </c>
      <c r="D17" s="406">
        <v>718</v>
      </c>
      <c r="E17" s="410"/>
      <c r="F17" s="406">
        <f t="shared" si="0"/>
        <v>0</v>
      </c>
    </row>
    <row r="18" spans="1:6" ht="13.5" x14ac:dyDescent="0.25">
      <c r="A18" s="549"/>
      <c r="B18" s="543"/>
      <c r="C18" s="545"/>
    </row>
    <row r="19" spans="1:6" x14ac:dyDescent="0.2">
      <c r="A19" s="509"/>
      <c r="B19" s="437" t="s">
        <v>194</v>
      </c>
      <c r="C19" s="485"/>
      <c r="D19" s="418"/>
      <c r="E19" s="418"/>
      <c r="F19" s="454">
        <f>SUM(F8:F18)</f>
        <v>0</v>
      </c>
    </row>
  </sheetData>
  <mergeCells count="3">
    <mergeCell ref="A1:B1"/>
    <mergeCell ref="C1:D1"/>
    <mergeCell ref="B6:F6"/>
  </mergeCells>
  <pageMargins left="0.7" right="0.12986111111111101" top="0.75" bottom="0.75" header="0.51180555555555496" footer="0.51180555555555496"/>
  <pageSetup paperSize="9"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2B2B2"/>
  </sheetPr>
  <dimension ref="A1:C57"/>
  <sheetViews>
    <sheetView view="pageBreakPreview" topLeftCell="A28" zoomScale="130" zoomScaleNormal="85" zoomScaleSheetLayoutView="130" workbookViewId="0">
      <selection activeCell="C57" sqref="C57"/>
    </sheetView>
  </sheetViews>
  <sheetFormatPr defaultColWidth="9.140625" defaultRowHeight="12.75" x14ac:dyDescent="0.2"/>
  <cols>
    <col min="1" max="1" width="4" style="423"/>
    <col min="2" max="2" width="52.85546875" style="397"/>
    <col min="3" max="3" width="13.7109375" style="424" customWidth="1"/>
    <col min="4" max="8" width="11.28515625" style="397"/>
    <col min="9" max="254" width="8.140625" style="397"/>
    <col min="255" max="1025" width="8.42578125" style="397"/>
    <col min="1026" max="16384" width="9.140625" style="397"/>
  </cols>
  <sheetData>
    <row r="1" spans="1:3" x14ac:dyDescent="0.2">
      <c r="B1" s="397" t="s">
        <v>0</v>
      </c>
      <c r="C1" s="397"/>
    </row>
    <row r="2" spans="1:3" x14ac:dyDescent="0.2">
      <c r="B2" s="461" t="s">
        <v>717</v>
      </c>
      <c r="C2" s="397"/>
    </row>
    <row r="3" spans="1:3" x14ac:dyDescent="0.2">
      <c r="B3" s="420"/>
      <c r="C3" s="397"/>
    </row>
    <row r="4" spans="1:3" x14ac:dyDescent="0.2">
      <c r="C4" s="397"/>
    </row>
    <row r="5" spans="1:3" x14ac:dyDescent="0.2">
      <c r="A5" s="462"/>
      <c r="B5" s="461" t="s">
        <v>1</v>
      </c>
      <c r="C5" s="463" t="s">
        <v>700</v>
      </c>
    </row>
    <row r="6" spans="1:3" x14ac:dyDescent="0.2">
      <c r="C6" s="397"/>
    </row>
    <row r="7" spans="1:3" x14ac:dyDescent="0.2">
      <c r="A7" s="464" t="s">
        <v>8</v>
      </c>
      <c r="B7" s="465" t="s">
        <v>9</v>
      </c>
      <c r="C7" s="414"/>
    </row>
    <row r="8" spans="1:3" x14ac:dyDescent="0.2">
      <c r="A8" s="487"/>
      <c r="B8" s="469"/>
      <c r="C8" s="406"/>
    </row>
    <row r="9" spans="1:3" x14ac:dyDescent="0.2">
      <c r="A9" s="413" t="s">
        <v>10</v>
      </c>
      <c r="B9" s="431" t="s">
        <v>11</v>
      </c>
      <c r="C9" s="406">
        <f>+A.1!F29</f>
        <v>0</v>
      </c>
    </row>
    <row r="10" spans="1:3" x14ac:dyDescent="0.2">
      <c r="A10" s="413"/>
      <c r="B10" s="431"/>
      <c r="C10" s="406"/>
    </row>
    <row r="11" spans="1:3" x14ac:dyDescent="0.2">
      <c r="A11" s="466" t="s">
        <v>12</v>
      </c>
      <c r="B11" s="431" t="s">
        <v>13</v>
      </c>
      <c r="C11" s="406">
        <f>+A.2!F30</f>
        <v>0</v>
      </c>
    </row>
    <row r="12" spans="1:3" x14ac:dyDescent="0.2">
      <c r="A12" s="466"/>
      <c r="B12" s="431"/>
      <c r="C12" s="406"/>
    </row>
    <row r="13" spans="1:3" x14ac:dyDescent="0.2">
      <c r="A13" s="466" t="s">
        <v>14</v>
      </c>
      <c r="B13" s="426" t="s">
        <v>15</v>
      </c>
      <c r="C13" s="406">
        <f>+A.3!F43</f>
        <v>0</v>
      </c>
    </row>
    <row r="14" spans="1:3" x14ac:dyDescent="0.2">
      <c r="A14" s="466"/>
      <c r="B14" s="426"/>
      <c r="C14" s="406"/>
    </row>
    <row r="15" spans="1:3" x14ac:dyDescent="0.2">
      <c r="A15" s="466" t="s">
        <v>16</v>
      </c>
      <c r="B15" s="426" t="s">
        <v>17</v>
      </c>
      <c r="C15" s="406">
        <f>+A.4!F55</f>
        <v>0</v>
      </c>
    </row>
    <row r="16" spans="1:3" x14ac:dyDescent="0.2">
      <c r="A16" s="466"/>
      <c r="B16" s="426"/>
      <c r="C16" s="406"/>
    </row>
    <row r="17" spans="1:3" x14ac:dyDescent="0.2">
      <c r="A17" s="466" t="s">
        <v>18</v>
      </c>
      <c r="B17" s="426" t="s">
        <v>19</v>
      </c>
      <c r="C17" s="406">
        <f>+A.5!F89</f>
        <v>0</v>
      </c>
    </row>
    <row r="18" spans="1:3" x14ac:dyDescent="0.2">
      <c r="A18" s="466"/>
      <c r="B18" s="426"/>
      <c r="C18" s="406"/>
    </row>
    <row r="19" spans="1:3" x14ac:dyDescent="0.2">
      <c r="A19" s="448" t="s">
        <v>20</v>
      </c>
      <c r="B19" s="431" t="s">
        <v>21</v>
      </c>
      <c r="C19" s="406">
        <f>+A.6!F110</f>
        <v>0</v>
      </c>
    </row>
    <row r="20" spans="1:3" x14ac:dyDescent="0.2">
      <c r="A20" s="448"/>
      <c r="B20" s="431"/>
      <c r="C20" s="406"/>
    </row>
    <row r="21" spans="1:3" x14ac:dyDescent="0.2">
      <c r="A21" s="448" t="s">
        <v>22</v>
      </c>
      <c r="B21" s="431" t="s">
        <v>23</v>
      </c>
      <c r="C21" s="406">
        <f>+A.7!F39</f>
        <v>0</v>
      </c>
    </row>
    <row r="22" spans="1:3" x14ac:dyDescent="0.2">
      <c r="A22" s="417"/>
      <c r="B22" s="467" t="s">
        <v>24</v>
      </c>
      <c r="C22" s="454">
        <f>SUM(C9:C21)</f>
        <v>0</v>
      </c>
    </row>
    <row r="23" spans="1:3" x14ac:dyDescent="0.2">
      <c r="B23" s="468"/>
      <c r="C23" s="397"/>
    </row>
    <row r="24" spans="1:3" x14ac:dyDescent="0.2">
      <c r="B24" s="468"/>
      <c r="C24" s="397"/>
    </row>
    <row r="25" spans="1:3" x14ac:dyDescent="0.2">
      <c r="A25" s="464" t="s">
        <v>25</v>
      </c>
      <c r="B25" s="465" t="s">
        <v>2</v>
      </c>
      <c r="C25" s="414"/>
    </row>
    <row r="26" spans="1:3" x14ac:dyDescent="0.2">
      <c r="A26" s="487"/>
      <c r="B26" s="467"/>
      <c r="C26" s="418"/>
    </row>
    <row r="27" spans="1:3" x14ac:dyDescent="0.2">
      <c r="A27" s="448" t="s">
        <v>26</v>
      </c>
      <c r="B27" s="431" t="s">
        <v>83</v>
      </c>
      <c r="C27" s="406">
        <f>+B.1a!F27</f>
        <v>0</v>
      </c>
    </row>
    <row r="28" spans="1:3" x14ac:dyDescent="0.2">
      <c r="A28" s="448"/>
      <c r="B28" s="431"/>
      <c r="C28" s="406"/>
    </row>
    <row r="29" spans="1:3" x14ac:dyDescent="0.2">
      <c r="A29" s="448" t="s">
        <v>27</v>
      </c>
      <c r="B29" s="431" t="s">
        <v>85</v>
      </c>
      <c r="C29" s="406">
        <f>+B.1b!F59</f>
        <v>0</v>
      </c>
    </row>
    <row r="30" spans="1:3" x14ac:dyDescent="0.2">
      <c r="A30" s="448"/>
      <c r="B30" s="431"/>
      <c r="C30" s="406"/>
    </row>
    <row r="31" spans="1:3" x14ac:dyDescent="0.2">
      <c r="A31" s="448" t="s">
        <v>28</v>
      </c>
      <c r="B31" s="431" t="s">
        <v>87</v>
      </c>
      <c r="C31" s="406">
        <f>+B.2!F33</f>
        <v>0</v>
      </c>
    </row>
    <row r="32" spans="1:3" x14ac:dyDescent="0.2">
      <c r="A32" s="448"/>
      <c r="B32" s="431"/>
      <c r="C32" s="406"/>
    </row>
    <row r="33" spans="1:3" x14ac:dyDescent="0.2">
      <c r="A33" s="448" t="s">
        <v>29</v>
      </c>
      <c r="B33" s="426" t="s">
        <v>30</v>
      </c>
      <c r="C33" s="406">
        <f>+B.3!F55</f>
        <v>0</v>
      </c>
    </row>
    <row r="34" spans="1:3" x14ac:dyDescent="0.2">
      <c r="A34" s="448"/>
      <c r="B34" s="426"/>
      <c r="C34" s="406"/>
    </row>
    <row r="35" spans="1:3" x14ac:dyDescent="0.2">
      <c r="A35" s="448" t="s">
        <v>31</v>
      </c>
      <c r="B35" s="426" t="s">
        <v>32</v>
      </c>
      <c r="C35" s="406">
        <f>+B.4!F13</f>
        <v>0</v>
      </c>
    </row>
    <row r="36" spans="1:3" x14ac:dyDescent="0.2">
      <c r="A36" s="448"/>
      <c r="B36" s="426"/>
      <c r="C36" s="406"/>
    </row>
    <row r="37" spans="1:3" x14ac:dyDescent="0.2">
      <c r="A37" s="448" t="s">
        <v>33</v>
      </c>
      <c r="B37" s="426" t="s">
        <v>34</v>
      </c>
      <c r="C37" s="406">
        <f>+B.5!F26</f>
        <v>0</v>
      </c>
    </row>
    <row r="38" spans="1:3" x14ac:dyDescent="0.2">
      <c r="A38" s="448"/>
      <c r="B38" s="426"/>
      <c r="C38" s="406"/>
    </row>
    <row r="39" spans="1:3" x14ac:dyDescent="0.2">
      <c r="A39" s="448" t="s">
        <v>35</v>
      </c>
      <c r="B39" s="426" t="str">
        <f>+B.6a!B4</f>
        <v>NOTRANJE STAVBNO POHIŠTVO - ALU</v>
      </c>
      <c r="C39" s="406">
        <f>+B.6a!F75</f>
        <v>0</v>
      </c>
    </row>
    <row r="40" spans="1:3" x14ac:dyDescent="0.2">
      <c r="A40" s="448"/>
      <c r="B40" s="426"/>
      <c r="C40" s="406"/>
    </row>
    <row r="41" spans="1:3" x14ac:dyDescent="0.2">
      <c r="A41" s="448" t="s">
        <v>36</v>
      </c>
      <c r="B41" s="426" t="s">
        <v>37</v>
      </c>
      <c r="C41" s="406">
        <f>+B.6b!F38</f>
        <v>0</v>
      </c>
    </row>
    <row r="42" spans="1:3" x14ac:dyDescent="0.2">
      <c r="A42" s="448"/>
      <c r="B42" s="426"/>
      <c r="C42" s="406"/>
    </row>
    <row r="43" spans="1:3" x14ac:dyDescent="0.2">
      <c r="A43" s="448" t="s">
        <v>38</v>
      </c>
      <c r="B43" s="426" t="str">
        <f>+B.7!B4</f>
        <v>ZUNANJE STAVBNO POHIŠTVO - ALU</v>
      </c>
      <c r="C43" s="406">
        <f>+B.7!F120</f>
        <v>0</v>
      </c>
    </row>
    <row r="44" spans="1:3" x14ac:dyDescent="0.2">
      <c r="A44" s="448"/>
      <c r="B44" s="426"/>
      <c r="C44" s="406"/>
    </row>
    <row r="45" spans="1:3" x14ac:dyDescent="0.2">
      <c r="A45" s="448" t="s">
        <v>39</v>
      </c>
      <c r="B45" s="431" t="s">
        <v>40</v>
      </c>
      <c r="C45" s="406">
        <f>+B.8!F19</f>
        <v>0</v>
      </c>
    </row>
    <row r="46" spans="1:3" x14ac:dyDescent="0.2">
      <c r="A46" s="448"/>
      <c r="B46" s="431"/>
      <c r="C46" s="406"/>
    </row>
    <row r="47" spans="1:3" x14ac:dyDescent="0.2">
      <c r="A47" s="448" t="s">
        <v>41</v>
      </c>
      <c r="B47" s="426" t="s">
        <v>42</v>
      </c>
      <c r="C47" s="406">
        <f>+B.9!F13</f>
        <v>0</v>
      </c>
    </row>
    <row r="48" spans="1:3" x14ac:dyDescent="0.2">
      <c r="A48" s="448"/>
      <c r="B48" s="426"/>
      <c r="C48" s="406"/>
    </row>
    <row r="49" spans="1:3" x14ac:dyDescent="0.2">
      <c r="A49" s="448" t="s">
        <v>43</v>
      </c>
      <c r="B49" s="426" t="s">
        <v>699</v>
      </c>
      <c r="C49" s="406">
        <f>+B.10!F7</f>
        <v>0</v>
      </c>
    </row>
    <row r="50" spans="1:3" x14ac:dyDescent="0.2">
      <c r="A50" s="448"/>
      <c r="B50" s="426"/>
      <c r="C50" s="406"/>
    </row>
    <row r="51" spans="1:3" x14ac:dyDescent="0.2">
      <c r="A51" s="448" t="s">
        <v>1553</v>
      </c>
      <c r="B51" s="426" t="s">
        <v>44</v>
      </c>
      <c r="C51" s="406">
        <f>+B.11!F35</f>
        <v>0</v>
      </c>
    </row>
    <row r="52" spans="1:3" x14ac:dyDescent="0.2">
      <c r="A52" s="417"/>
      <c r="B52" s="467" t="s">
        <v>45</v>
      </c>
      <c r="C52" s="454">
        <f>SUM(C27:C51)</f>
        <v>0</v>
      </c>
    </row>
    <row r="53" spans="1:3" x14ac:dyDescent="0.2">
      <c r="A53" s="462"/>
      <c r="B53" s="469"/>
      <c r="C53" s="406"/>
    </row>
    <row r="54" spans="1:3" x14ac:dyDescent="0.2">
      <c r="A54" s="462"/>
      <c r="B54" s="469"/>
      <c r="C54" s="406"/>
    </row>
    <row r="55" spans="1:3" x14ac:dyDescent="0.2">
      <c r="A55" s="470" t="s">
        <v>46</v>
      </c>
      <c r="B55" s="471" t="s">
        <v>716</v>
      </c>
      <c r="C55" s="472">
        <f>+C52+C22</f>
        <v>0</v>
      </c>
    </row>
    <row r="56" spans="1:3" x14ac:dyDescent="0.2">
      <c r="B56" s="397" t="s">
        <v>47</v>
      </c>
      <c r="C56" s="406">
        <f>+C55*0.22</f>
        <v>0</v>
      </c>
    </row>
    <row r="57" spans="1:3" x14ac:dyDescent="0.2">
      <c r="B57" s="473" t="s">
        <v>7</v>
      </c>
      <c r="C57" s="474">
        <f>+C55+C56</f>
        <v>0</v>
      </c>
    </row>
  </sheetData>
  <pageMargins left="0.7" right="0.7" top="0.75" bottom="0.75" header="0.3" footer="0.3"/>
  <pageSetup paperSize="9" firstPageNumber="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00"/>
  </sheetPr>
  <dimension ref="A1:F15"/>
  <sheetViews>
    <sheetView view="pageBreakPreview" zoomScale="130" zoomScaleNormal="95" zoomScaleSheetLayoutView="130" workbookViewId="0">
      <selection activeCell="F13" sqref="F13"/>
    </sheetView>
  </sheetViews>
  <sheetFormatPr defaultRowHeight="12.75" x14ac:dyDescent="0.2"/>
  <cols>
    <col min="1" max="1" width="6.140625" style="421"/>
    <col min="2" max="2" width="47.85546875" style="422"/>
    <col min="3" max="3" width="7" style="423" customWidth="1"/>
    <col min="4" max="5" width="11.28515625" style="406"/>
    <col min="6" max="6" width="11.7109375" style="406"/>
    <col min="7" max="8" width="11.28515625" style="397"/>
    <col min="9" max="255" width="8.28515625" style="397"/>
    <col min="256" max="1025" width="8.42578125" style="397"/>
    <col min="1026" max="16384" width="9.140625" style="397"/>
  </cols>
  <sheetData>
    <row r="1" spans="1:6" ht="12.75" customHeight="1" x14ac:dyDescent="0.2">
      <c r="A1" s="624" t="str">
        <f>+A.7!A1</f>
        <v>VEČNAMENSKA GIMNASTIČNA DVORANA ZA OŠ</v>
      </c>
      <c r="B1" s="624"/>
      <c r="C1" s="628" t="s">
        <v>82</v>
      </c>
      <c r="D1" s="628"/>
      <c r="E1" s="397"/>
      <c r="F1" s="397"/>
    </row>
    <row r="2" spans="1:6" ht="13.5" x14ac:dyDescent="0.25">
      <c r="A2" s="398" t="s">
        <v>125</v>
      </c>
      <c r="B2" s="399" t="s">
        <v>49</v>
      </c>
      <c r="C2" s="400" t="s">
        <v>496</v>
      </c>
      <c r="D2" s="401" t="s">
        <v>50</v>
      </c>
      <c r="E2" s="402" t="s">
        <v>713</v>
      </c>
      <c r="F2" s="402" t="s">
        <v>714</v>
      </c>
    </row>
    <row r="3" spans="1:6" ht="13.5" x14ac:dyDescent="0.25">
      <c r="A3" s="496"/>
      <c r="B3" s="404"/>
      <c r="C3" s="494"/>
      <c r="E3" s="397"/>
      <c r="F3" s="397"/>
    </row>
    <row r="4" spans="1:6" x14ac:dyDescent="0.2">
      <c r="A4" s="445" t="s">
        <v>41</v>
      </c>
      <c r="B4" s="446" t="s">
        <v>195</v>
      </c>
      <c r="C4" s="413"/>
      <c r="D4" s="430"/>
      <c r="E4" s="430"/>
      <c r="F4" s="430"/>
    </row>
    <row r="5" spans="1:6" ht="15.75" x14ac:dyDescent="0.2">
      <c r="A5" s="497"/>
      <c r="B5" s="506"/>
      <c r="C5" s="413"/>
      <c r="D5" s="430"/>
      <c r="E5" s="430"/>
      <c r="F5" s="430"/>
    </row>
    <row r="6" spans="1:6" ht="51" x14ac:dyDescent="0.2">
      <c r="A6" s="540">
        <v>1</v>
      </c>
      <c r="B6" s="412" t="s">
        <v>887</v>
      </c>
      <c r="C6" s="413" t="s">
        <v>59</v>
      </c>
      <c r="D6" s="406">
        <v>892</v>
      </c>
      <c r="E6" s="410"/>
      <c r="F6" s="406">
        <f>+D6*E6</f>
        <v>0</v>
      </c>
    </row>
    <row r="7" spans="1:6" x14ac:dyDescent="0.2">
      <c r="A7" s="540"/>
      <c r="B7" s="412"/>
      <c r="C7" s="413"/>
      <c r="E7" s="410"/>
    </row>
    <row r="8" spans="1:6" ht="38.25" x14ac:dyDescent="0.2">
      <c r="A8" s="540">
        <f>+A6+1</f>
        <v>2</v>
      </c>
      <c r="B8" s="412" t="s">
        <v>888</v>
      </c>
      <c r="C8" s="413" t="s">
        <v>59</v>
      </c>
      <c r="D8" s="406">
        <v>439</v>
      </c>
      <c r="E8" s="410"/>
      <c r="F8" s="406">
        <f>+D8*E8</f>
        <v>0</v>
      </c>
    </row>
    <row r="9" spans="1:6" x14ac:dyDescent="0.2">
      <c r="A9" s="540"/>
      <c r="B9" s="412"/>
      <c r="C9" s="413"/>
      <c r="E9" s="410"/>
    </row>
    <row r="10" spans="1:6" ht="51" x14ac:dyDescent="0.2">
      <c r="A10" s="540">
        <f>+A8+1</f>
        <v>3</v>
      </c>
      <c r="B10" s="412" t="s">
        <v>889</v>
      </c>
      <c r="C10" s="413" t="s">
        <v>59</v>
      </c>
      <c r="D10" s="406">
        <v>868</v>
      </c>
      <c r="E10" s="410"/>
      <c r="F10" s="406">
        <f>+D10*E10</f>
        <v>0</v>
      </c>
    </row>
    <row r="11" spans="1:6" x14ac:dyDescent="0.2">
      <c r="A11" s="540"/>
      <c r="B11" s="412"/>
      <c r="C11" s="413"/>
      <c r="E11" s="410"/>
    </row>
    <row r="12" spans="1:6" ht="38.25" x14ac:dyDescent="0.2">
      <c r="A12" s="540">
        <f>+A10+1</f>
        <v>4</v>
      </c>
      <c r="B12" s="458" t="s">
        <v>890</v>
      </c>
      <c r="C12" s="413" t="s">
        <v>59</v>
      </c>
      <c r="D12" s="406">
        <v>127</v>
      </c>
      <c r="E12" s="410"/>
      <c r="F12" s="406">
        <f>+D12*E12</f>
        <v>0</v>
      </c>
    </row>
    <row r="13" spans="1:6" x14ac:dyDescent="0.2">
      <c r="A13" s="539"/>
      <c r="B13" s="437" t="s">
        <v>196</v>
      </c>
      <c r="C13" s="417"/>
      <c r="D13" s="454"/>
      <c r="E13" s="454"/>
      <c r="F13" s="454">
        <f>SUM(F6:F12)</f>
        <v>0</v>
      </c>
    </row>
    <row r="14" spans="1:6" x14ac:dyDescent="0.2">
      <c r="B14" s="397"/>
    </row>
    <row r="15" spans="1:6" x14ac:dyDescent="0.2">
      <c r="B15" s="397"/>
    </row>
  </sheetData>
  <mergeCells count="2">
    <mergeCell ref="A1:B1"/>
    <mergeCell ref="C1:D1"/>
  </mergeCells>
  <pageMargins left="0.7" right="0.12986111111111101" top="0.75" bottom="0.75" header="0.51180555555555496" footer="0.51180555555555496"/>
  <pageSetup paperSize="9" firstPageNumber="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00"/>
  </sheetPr>
  <dimension ref="A1:F7"/>
  <sheetViews>
    <sheetView view="pageBreakPreview" zoomScale="130" zoomScaleNormal="95" zoomScaleSheetLayoutView="130" workbookViewId="0">
      <selection activeCell="E6" sqref="E6"/>
    </sheetView>
  </sheetViews>
  <sheetFormatPr defaultRowHeight="12.75" x14ac:dyDescent="0.2"/>
  <cols>
    <col min="1" max="1" width="6.140625" style="421"/>
    <col min="2" max="2" width="47.85546875" style="422"/>
    <col min="3" max="3" width="5.28515625" style="423"/>
    <col min="4" max="6" width="11.28515625" style="406"/>
    <col min="7" max="8" width="11.28515625" style="397"/>
    <col min="9" max="255" width="8.28515625" style="397"/>
    <col min="256" max="1025" width="8.42578125" style="397"/>
    <col min="1026" max="16384" width="9.140625" style="397"/>
  </cols>
  <sheetData>
    <row r="1" spans="1:6" ht="12.75" customHeight="1" x14ac:dyDescent="0.2">
      <c r="A1" s="624" t="str">
        <f>+A.7!A1</f>
        <v>VEČNAMENSKA GIMNASTIČNA DVORANA ZA OŠ</v>
      </c>
      <c r="B1" s="624"/>
      <c r="C1" s="628" t="s">
        <v>82</v>
      </c>
      <c r="D1" s="628"/>
      <c r="E1" s="397"/>
      <c r="F1" s="397"/>
    </row>
    <row r="2" spans="1:6" ht="13.5" x14ac:dyDescent="0.25">
      <c r="A2" s="398" t="s">
        <v>125</v>
      </c>
      <c r="B2" s="399" t="s">
        <v>49</v>
      </c>
      <c r="C2" s="400" t="s">
        <v>496</v>
      </c>
      <c r="D2" s="401" t="s">
        <v>50</v>
      </c>
      <c r="E2" s="402" t="s">
        <v>713</v>
      </c>
      <c r="F2" s="402" t="s">
        <v>714</v>
      </c>
    </row>
    <row r="3" spans="1:6" ht="13.5" x14ac:dyDescent="0.25">
      <c r="A3" s="496"/>
      <c r="B3" s="404"/>
      <c r="C3" s="494"/>
      <c r="E3" s="397"/>
      <c r="F3" s="397"/>
    </row>
    <row r="4" spans="1:6" x14ac:dyDescent="0.2">
      <c r="A4" s="492" t="s">
        <v>43</v>
      </c>
      <c r="B4" s="427" t="s">
        <v>699</v>
      </c>
      <c r="D4" s="397"/>
      <c r="E4" s="397"/>
      <c r="F4" s="397"/>
    </row>
    <row r="5" spans="1:6" ht="15.75" x14ac:dyDescent="0.2">
      <c r="A5" s="497"/>
      <c r="B5" s="506"/>
      <c r="C5" s="413"/>
      <c r="D5" s="430"/>
      <c r="E5" s="430"/>
      <c r="F5" s="430"/>
    </row>
    <row r="6" spans="1:6" ht="54.95" customHeight="1" x14ac:dyDescent="0.2">
      <c r="A6" s="538">
        <v>1</v>
      </c>
      <c r="B6" s="412" t="s">
        <v>1555</v>
      </c>
      <c r="C6" s="413" t="s">
        <v>72</v>
      </c>
      <c r="D6" s="406">
        <v>3.6</v>
      </c>
      <c r="F6" s="406">
        <f>+D6*E6</f>
        <v>0</v>
      </c>
    </row>
    <row r="7" spans="1:6" x14ac:dyDescent="0.2">
      <c r="A7" s="539"/>
      <c r="B7" s="437" t="s">
        <v>886</v>
      </c>
      <c r="C7" s="417"/>
      <c r="D7" s="418"/>
      <c r="E7" s="418"/>
      <c r="F7" s="454">
        <f>SUM(F6:F6)</f>
        <v>0</v>
      </c>
    </row>
  </sheetData>
  <mergeCells count="2">
    <mergeCell ref="A1:B1"/>
    <mergeCell ref="C1:D1"/>
  </mergeCells>
  <pageMargins left="0.7" right="0.27013888888888898" top="0.75" bottom="0.75" header="0.51180555555555496" footer="0.51180555555555496"/>
  <pageSetup paperSize="9" firstPageNumber="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sheetPr>
  <dimension ref="A1:F35"/>
  <sheetViews>
    <sheetView view="pageBreakPreview" topLeftCell="A31" zoomScale="130" zoomScaleNormal="95" zoomScaleSheetLayoutView="130" workbookViewId="0">
      <selection activeCell="E34" sqref="E34"/>
    </sheetView>
  </sheetViews>
  <sheetFormatPr defaultColWidth="10.42578125" defaultRowHeight="13.5" x14ac:dyDescent="0.25"/>
  <cols>
    <col min="1" max="1" width="6.140625" style="537" customWidth="1"/>
    <col min="2" max="2" width="47.7109375" style="528" customWidth="1"/>
    <col min="3" max="3" width="4.5703125" style="423" customWidth="1"/>
    <col min="4" max="4" width="9.7109375" style="406" customWidth="1"/>
    <col min="5" max="5" width="11.7109375" style="406" customWidth="1"/>
    <col min="6" max="6" width="12.7109375" style="397" customWidth="1"/>
    <col min="7" max="16384" width="10.42578125" style="397"/>
  </cols>
  <sheetData>
    <row r="1" spans="1:6" ht="12.75" customHeight="1" x14ac:dyDescent="0.2">
      <c r="A1" s="651" t="str">
        <f>Rekapitulacija!B2</f>
        <v>VEČNAMENSKA GIMNASTIČNA DVORANA OSNOVNE ŠOLE DANILA LOKARJA AJDOVŠČINA</v>
      </c>
      <c r="B1" s="652"/>
      <c r="C1" s="628" t="s">
        <v>82</v>
      </c>
      <c r="D1" s="628"/>
      <c r="E1" s="397"/>
    </row>
    <row r="2" spans="1:6" ht="12.75" customHeight="1" x14ac:dyDescent="0.25">
      <c r="A2" s="398" t="s">
        <v>125</v>
      </c>
      <c r="B2" s="399" t="s">
        <v>49</v>
      </c>
      <c r="C2" s="400" t="s">
        <v>496</v>
      </c>
      <c r="D2" s="401" t="s">
        <v>50</v>
      </c>
      <c r="E2" s="402" t="s">
        <v>713</v>
      </c>
      <c r="F2" s="402" t="s">
        <v>714</v>
      </c>
    </row>
    <row r="3" spans="1:6" ht="12.75" customHeight="1" x14ac:dyDescent="0.25">
      <c r="A3" s="529"/>
      <c r="B3" s="520"/>
      <c r="C3" s="494"/>
      <c r="E3" s="397"/>
    </row>
    <row r="4" spans="1:6" ht="12.75" x14ac:dyDescent="0.2">
      <c r="A4" s="530" t="s">
        <v>1553</v>
      </c>
      <c r="B4" s="521" t="s">
        <v>44</v>
      </c>
      <c r="C4" s="487"/>
      <c r="E4" s="397"/>
    </row>
    <row r="5" spans="1:6" ht="15.75" x14ac:dyDescent="0.2">
      <c r="A5" s="531"/>
      <c r="B5" s="522"/>
      <c r="C5" s="487"/>
      <c r="E5" s="397"/>
    </row>
    <row r="6" spans="1:6" ht="98.25" customHeight="1" x14ac:dyDescent="0.2">
      <c r="A6" s="653" t="s">
        <v>859</v>
      </c>
      <c r="B6" s="653"/>
      <c r="C6" s="653"/>
      <c r="D6" s="654"/>
      <c r="E6" s="654"/>
      <c r="F6" s="654"/>
    </row>
    <row r="7" spans="1:6" s="430" customFormat="1" ht="15.75" x14ac:dyDescent="0.2">
      <c r="A7" s="532"/>
      <c r="B7" s="523"/>
      <c r="C7" s="487"/>
      <c r="D7" s="406"/>
      <c r="E7" s="406"/>
    </row>
    <row r="8" spans="1:6" x14ac:dyDescent="0.2">
      <c r="A8" s="533" t="s">
        <v>1554</v>
      </c>
      <c r="B8" s="650" t="s">
        <v>860</v>
      </c>
      <c r="C8" s="627"/>
      <c r="D8" s="627"/>
      <c r="E8" s="627"/>
      <c r="F8" s="627"/>
    </row>
    <row r="9" spans="1:6" x14ac:dyDescent="0.2">
      <c r="A9" s="533"/>
      <c r="B9" s="457" t="s">
        <v>861</v>
      </c>
      <c r="F9" s="430"/>
    </row>
    <row r="10" spans="1:6" x14ac:dyDescent="0.2">
      <c r="A10" s="533"/>
      <c r="B10" s="457" t="s">
        <v>862</v>
      </c>
      <c r="F10" s="430"/>
    </row>
    <row r="11" spans="1:6" x14ac:dyDescent="0.2">
      <c r="A11" s="533"/>
      <c r="B11" s="457" t="s">
        <v>863</v>
      </c>
      <c r="C11" s="413"/>
      <c r="F11" s="430"/>
    </row>
    <row r="12" spans="1:6" x14ac:dyDescent="0.2">
      <c r="A12" s="533"/>
      <c r="B12" s="412" t="s">
        <v>864</v>
      </c>
      <c r="C12" s="413"/>
      <c r="F12" s="430"/>
    </row>
    <row r="13" spans="1:6" x14ac:dyDescent="0.2">
      <c r="A13" s="533"/>
      <c r="B13" s="457" t="s">
        <v>865</v>
      </c>
      <c r="C13" s="413"/>
      <c r="F13" s="430"/>
    </row>
    <row r="14" spans="1:6" x14ac:dyDescent="0.2">
      <c r="A14" s="533"/>
      <c r="B14" s="457" t="s">
        <v>866</v>
      </c>
      <c r="C14" s="413"/>
      <c r="F14" s="430"/>
    </row>
    <row r="15" spans="1:6" x14ac:dyDescent="0.2">
      <c r="A15" s="533"/>
      <c r="B15" s="457" t="s">
        <v>867</v>
      </c>
      <c r="C15" s="413"/>
      <c r="F15" s="430"/>
    </row>
    <row r="16" spans="1:6" x14ac:dyDescent="0.2">
      <c r="A16" s="533"/>
      <c r="B16" s="457" t="s">
        <v>868</v>
      </c>
      <c r="C16" s="413"/>
      <c r="F16" s="430"/>
    </row>
    <row r="17" spans="1:6" x14ac:dyDescent="0.2">
      <c r="A17" s="533"/>
      <c r="B17" s="457" t="s">
        <v>869</v>
      </c>
      <c r="C17" s="413"/>
      <c r="F17" s="430"/>
    </row>
    <row r="18" spans="1:6" x14ac:dyDescent="0.2">
      <c r="A18" s="533"/>
      <c r="B18" s="457" t="s">
        <v>870</v>
      </c>
      <c r="C18" s="413"/>
      <c r="F18" s="430"/>
    </row>
    <row r="19" spans="1:6" ht="39" customHeight="1" x14ac:dyDescent="0.2">
      <c r="A19" s="533"/>
      <c r="B19" s="650" t="s">
        <v>871</v>
      </c>
      <c r="C19" s="627"/>
      <c r="D19" s="627"/>
      <c r="E19" s="627"/>
      <c r="F19" s="627"/>
    </row>
    <row r="20" spans="1:6" ht="26.1" customHeight="1" x14ac:dyDescent="0.2">
      <c r="A20" s="533"/>
      <c r="B20" s="650" t="s">
        <v>872</v>
      </c>
      <c r="C20" s="627"/>
      <c r="D20" s="627"/>
      <c r="E20" s="627"/>
      <c r="F20" s="627"/>
    </row>
    <row r="21" spans="1:6" x14ac:dyDescent="0.2">
      <c r="A21" s="533"/>
      <c r="B21" s="650" t="s">
        <v>873</v>
      </c>
      <c r="C21" s="627"/>
      <c r="D21" s="627"/>
      <c r="E21" s="627"/>
      <c r="F21" s="627"/>
    </row>
    <row r="22" spans="1:6" x14ac:dyDescent="0.2">
      <c r="A22" s="533"/>
      <c r="B22" s="457" t="s">
        <v>874</v>
      </c>
      <c r="C22" s="413"/>
      <c r="F22" s="430"/>
    </row>
    <row r="23" spans="1:6" x14ac:dyDescent="0.2">
      <c r="A23" s="533"/>
      <c r="B23" s="457" t="s">
        <v>875</v>
      </c>
      <c r="C23" s="413"/>
      <c r="F23" s="430"/>
    </row>
    <row r="24" spans="1:6" x14ac:dyDescent="0.2">
      <c r="A24" s="533"/>
      <c r="B24" s="650" t="s">
        <v>876</v>
      </c>
      <c r="C24" s="627"/>
      <c r="D24" s="627"/>
      <c r="E24" s="627"/>
      <c r="F24" s="627"/>
    </row>
    <row r="25" spans="1:6" ht="78" customHeight="1" x14ac:dyDescent="0.2">
      <c r="A25" s="533"/>
      <c r="B25" s="650" t="s">
        <v>877</v>
      </c>
      <c r="C25" s="627"/>
      <c r="D25" s="627"/>
      <c r="E25" s="627"/>
      <c r="F25" s="627"/>
    </row>
    <row r="26" spans="1:6" ht="24.95" customHeight="1" x14ac:dyDescent="0.2">
      <c r="A26" s="533"/>
      <c r="B26" s="650" t="s">
        <v>878</v>
      </c>
      <c r="C26" s="627"/>
      <c r="D26" s="627"/>
      <c r="E26" s="627"/>
      <c r="F26" s="627"/>
    </row>
    <row r="27" spans="1:6" ht="26.1" customHeight="1" x14ac:dyDescent="0.2">
      <c r="A27" s="533"/>
      <c r="B27" s="650" t="s">
        <v>879</v>
      </c>
      <c r="C27" s="627"/>
      <c r="D27" s="627"/>
      <c r="E27" s="627"/>
      <c r="F27" s="627"/>
    </row>
    <row r="28" spans="1:6" ht="78" customHeight="1" x14ac:dyDescent="0.2">
      <c r="A28" s="533"/>
      <c r="B28" s="650" t="s">
        <v>880</v>
      </c>
      <c r="C28" s="627"/>
      <c r="D28" s="627"/>
      <c r="E28" s="627"/>
      <c r="F28" s="627"/>
    </row>
    <row r="29" spans="1:6" x14ac:dyDescent="0.2">
      <c r="A29" s="534"/>
      <c r="B29" s="650" t="s">
        <v>881</v>
      </c>
      <c r="C29" s="627"/>
      <c r="D29" s="627"/>
      <c r="E29" s="627"/>
      <c r="F29" s="627"/>
    </row>
    <row r="30" spans="1:6" ht="38.450000000000003" customHeight="1" x14ac:dyDescent="0.2">
      <c r="A30" s="533"/>
      <c r="B30" s="650" t="s">
        <v>882</v>
      </c>
      <c r="C30" s="627"/>
      <c r="D30" s="627"/>
      <c r="E30" s="627"/>
      <c r="F30" s="627"/>
    </row>
    <row r="31" spans="1:6" ht="24.95" customHeight="1" x14ac:dyDescent="0.2">
      <c r="A31" s="533"/>
      <c r="B31" s="650" t="s">
        <v>883</v>
      </c>
      <c r="C31" s="627"/>
      <c r="D31" s="627"/>
      <c r="E31" s="627"/>
      <c r="F31" s="627"/>
    </row>
    <row r="32" spans="1:6" ht="39" customHeight="1" x14ac:dyDescent="0.2">
      <c r="A32" s="533"/>
      <c r="B32" s="650" t="s">
        <v>884</v>
      </c>
      <c r="C32" s="627"/>
      <c r="D32" s="627"/>
      <c r="E32" s="627"/>
      <c r="F32" s="627"/>
    </row>
    <row r="33" spans="1:6" ht="26.1" customHeight="1" x14ac:dyDescent="0.2">
      <c r="A33" s="533"/>
      <c r="B33" s="650" t="s">
        <v>885</v>
      </c>
      <c r="C33" s="627"/>
      <c r="D33" s="627"/>
      <c r="E33" s="627"/>
      <c r="F33" s="627"/>
    </row>
    <row r="34" spans="1:6" x14ac:dyDescent="0.25">
      <c r="A34" s="535"/>
      <c r="B34" s="524"/>
      <c r="C34" s="525" t="s">
        <v>61</v>
      </c>
      <c r="D34" s="414">
        <v>1</v>
      </c>
      <c r="E34" s="526"/>
      <c r="F34" s="414">
        <f>+D34*E34</f>
        <v>0</v>
      </c>
    </row>
    <row r="35" spans="1:6" ht="12.75" x14ac:dyDescent="0.2">
      <c r="A35" s="536"/>
      <c r="B35" s="488" t="s">
        <v>197</v>
      </c>
      <c r="C35" s="429"/>
      <c r="F35" s="527">
        <f>SUM(F34)</f>
        <v>0</v>
      </c>
    </row>
  </sheetData>
  <mergeCells count="17">
    <mergeCell ref="A1:B1"/>
    <mergeCell ref="C1:D1"/>
    <mergeCell ref="A6:F6"/>
    <mergeCell ref="B8:F8"/>
    <mergeCell ref="B19:F19"/>
    <mergeCell ref="B20:F20"/>
    <mergeCell ref="B21:F21"/>
    <mergeCell ref="B24:F24"/>
    <mergeCell ref="B25:F25"/>
    <mergeCell ref="B31:F31"/>
    <mergeCell ref="B32:F32"/>
    <mergeCell ref="B33:F33"/>
    <mergeCell ref="B26:F26"/>
    <mergeCell ref="B27:F27"/>
    <mergeCell ref="B28:F28"/>
    <mergeCell ref="B29:F29"/>
    <mergeCell ref="B30:F30"/>
  </mergeCells>
  <pageMargins left="0.7" right="0.15972222222222199" top="0.75" bottom="0.75" header="0.51180555555555496" footer="0.51180555555555496"/>
  <pageSetup paperSize="9" firstPageNumber="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10"/>
  <sheetViews>
    <sheetView view="pageBreakPreview" topLeftCell="A89" zoomScale="130" zoomScaleNormal="100" zoomScaleSheetLayoutView="130" workbookViewId="0">
      <selection activeCell="E109" sqref="E109"/>
    </sheetView>
  </sheetViews>
  <sheetFormatPr defaultRowHeight="12.75" x14ac:dyDescent="0.2"/>
  <cols>
    <col min="1" max="1" width="6.85546875" style="421" customWidth="1"/>
    <col min="2" max="2" width="47.28515625" style="422" customWidth="1"/>
    <col min="3" max="3" width="4.5703125" style="423"/>
    <col min="4" max="4" width="10.28515625" style="424"/>
    <col min="5" max="5" width="9" style="424" bestFit="1" customWidth="1"/>
    <col min="6" max="6" width="11.28515625" style="441"/>
    <col min="7" max="1025" width="8.5703125" style="397"/>
    <col min="1026" max="16384" width="9.140625" style="397"/>
  </cols>
  <sheetData>
    <row r="1" spans="1:6" x14ac:dyDescent="0.2">
      <c r="A1" s="624" t="str">
        <f>+A.1!A1</f>
        <v>VEČNAMENSKA GIMNASTIČNA DVORANA ZA OŠ</v>
      </c>
      <c r="B1" s="624"/>
      <c r="C1" s="625" t="s">
        <v>1592</v>
      </c>
      <c r="D1" s="626"/>
      <c r="E1" s="627"/>
      <c r="F1" s="627"/>
    </row>
    <row r="2" spans="1:6" ht="13.5" x14ac:dyDescent="0.25">
      <c r="A2" s="398" t="s">
        <v>125</v>
      </c>
      <c r="B2" s="399" t="s">
        <v>49</v>
      </c>
      <c r="C2" s="400" t="s">
        <v>496</v>
      </c>
      <c r="D2" s="401" t="s">
        <v>50</v>
      </c>
      <c r="E2" s="402" t="s">
        <v>713</v>
      </c>
      <c r="F2" s="425" t="s">
        <v>714</v>
      </c>
    </row>
    <row r="3" spans="1:6" ht="13.5" x14ac:dyDescent="0.25">
      <c r="A3" s="403"/>
      <c r="B3" s="404"/>
      <c r="C3" s="405"/>
      <c r="D3" s="406"/>
      <c r="E3" s="397"/>
      <c r="F3" s="426"/>
    </row>
    <row r="4" spans="1:6" x14ac:dyDescent="0.2">
      <c r="A4" s="445" t="s">
        <v>1601</v>
      </c>
      <c r="B4" s="446" t="s">
        <v>3</v>
      </c>
      <c r="C4" s="413"/>
      <c r="D4" s="430"/>
      <c r="E4" s="430"/>
      <c r="F4" s="431"/>
    </row>
    <row r="5" spans="1:6" ht="13.5" x14ac:dyDescent="0.25">
      <c r="A5" s="477"/>
      <c r="B5" s="456"/>
      <c r="C5" s="413"/>
      <c r="D5" s="406"/>
      <c r="E5" s="430"/>
      <c r="F5" s="431"/>
    </row>
    <row r="6" spans="1:6" ht="25.5" x14ac:dyDescent="0.2">
      <c r="A6" s="478" t="s">
        <v>1602</v>
      </c>
      <c r="B6" s="412" t="s">
        <v>1384</v>
      </c>
      <c r="C6" s="479" t="s">
        <v>61</v>
      </c>
      <c r="D6" s="406">
        <v>1</v>
      </c>
      <c r="E6" s="410"/>
      <c r="F6" s="480">
        <f t="shared" ref="F6:F66" si="0">+D6*E6</f>
        <v>0</v>
      </c>
    </row>
    <row r="7" spans="1:6" x14ac:dyDescent="0.2">
      <c r="A7" s="478"/>
      <c r="B7" s="412"/>
      <c r="C7" s="479"/>
      <c r="D7" s="406"/>
      <c r="E7" s="410"/>
      <c r="F7" s="480"/>
    </row>
    <row r="8" spans="1:6" x14ac:dyDescent="0.2">
      <c r="A8" s="478" t="s">
        <v>1603</v>
      </c>
      <c r="B8" s="412" t="s">
        <v>1385</v>
      </c>
      <c r="C8" s="479" t="s">
        <v>62</v>
      </c>
      <c r="D8" s="406">
        <v>67.099999999999994</v>
      </c>
      <c r="E8" s="406"/>
      <c r="F8" s="480">
        <f t="shared" si="0"/>
        <v>0</v>
      </c>
    </row>
    <row r="9" spans="1:6" x14ac:dyDescent="0.2">
      <c r="A9" s="478"/>
      <c r="B9" s="412"/>
      <c r="C9" s="479"/>
      <c r="D9" s="406"/>
      <c r="E9" s="406"/>
      <c r="F9" s="480"/>
    </row>
    <row r="10" spans="1:6" x14ac:dyDescent="0.2">
      <c r="A10" s="478" t="s">
        <v>1604</v>
      </c>
      <c r="B10" s="412" t="s">
        <v>1386</v>
      </c>
      <c r="C10" s="479" t="s">
        <v>62</v>
      </c>
      <c r="D10" s="406">
        <v>6.5</v>
      </c>
      <c r="E10" s="410"/>
      <c r="F10" s="480">
        <f t="shared" si="0"/>
        <v>0</v>
      </c>
    </row>
    <row r="11" spans="1:6" x14ac:dyDescent="0.2">
      <c r="A11" s="478"/>
      <c r="B11" s="412"/>
      <c r="C11" s="479"/>
      <c r="D11" s="406"/>
      <c r="E11" s="410"/>
      <c r="F11" s="480"/>
    </row>
    <row r="12" spans="1:6" ht="38.25" x14ac:dyDescent="0.2">
      <c r="A12" s="478" t="s">
        <v>1605</v>
      </c>
      <c r="B12" s="412" t="s">
        <v>1387</v>
      </c>
      <c r="C12" s="413" t="s">
        <v>59</v>
      </c>
      <c r="D12" s="406">
        <v>91</v>
      </c>
      <c r="E12" s="410"/>
      <c r="F12" s="480">
        <f t="shared" si="0"/>
        <v>0</v>
      </c>
    </row>
    <row r="13" spans="1:6" x14ac:dyDescent="0.2">
      <c r="A13" s="478"/>
      <c r="B13" s="412"/>
      <c r="C13" s="413"/>
      <c r="D13" s="406"/>
      <c r="E13" s="410"/>
      <c r="F13" s="480"/>
    </row>
    <row r="14" spans="1:6" ht="38.25" x14ac:dyDescent="0.2">
      <c r="A14" s="478" t="s">
        <v>1606</v>
      </c>
      <c r="B14" s="412" t="s">
        <v>1388</v>
      </c>
      <c r="C14" s="413" t="s">
        <v>62</v>
      </c>
      <c r="D14" s="406">
        <v>84</v>
      </c>
      <c r="E14" s="410"/>
      <c r="F14" s="480">
        <f t="shared" si="0"/>
        <v>0</v>
      </c>
    </row>
    <row r="15" spans="1:6" x14ac:dyDescent="0.2">
      <c r="A15" s="478"/>
      <c r="B15" s="412"/>
      <c r="C15" s="413"/>
      <c r="D15" s="406"/>
      <c r="E15" s="410"/>
      <c r="F15" s="480"/>
    </row>
    <row r="16" spans="1:6" ht="51" x14ac:dyDescent="0.2">
      <c r="A16" s="478" t="s">
        <v>1607</v>
      </c>
      <c r="B16" s="412" t="s">
        <v>1389</v>
      </c>
      <c r="C16" s="449" t="s">
        <v>60</v>
      </c>
      <c r="D16" s="406">
        <v>1</v>
      </c>
      <c r="E16" s="410"/>
      <c r="F16" s="480">
        <f t="shared" si="0"/>
        <v>0</v>
      </c>
    </row>
    <row r="17" spans="1:6" x14ac:dyDescent="0.2">
      <c r="A17" s="478"/>
      <c r="B17" s="412"/>
      <c r="C17" s="449"/>
      <c r="D17" s="406"/>
      <c r="E17" s="410"/>
      <c r="F17" s="480"/>
    </row>
    <row r="18" spans="1:6" ht="38.25" x14ac:dyDescent="0.2">
      <c r="A18" s="478" t="s">
        <v>1608</v>
      </c>
      <c r="B18" s="412" t="s">
        <v>1390</v>
      </c>
      <c r="C18" s="449" t="s">
        <v>62</v>
      </c>
      <c r="D18" s="406">
        <v>3</v>
      </c>
      <c r="E18" s="406"/>
      <c r="F18" s="480">
        <f t="shared" si="0"/>
        <v>0</v>
      </c>
    </row>
    <row r="19" spans="1:6" x14ac:dyDescent="0.2">
      <c r="A19" s="478"/>
      <c r="B19" s="412"/>
      <c r="C19" s="449"/>
      <c r="D19" s="406"/>
      <c r="E19" s="406"/>
      <c r="F19" s="480"/>
    </row>
    <row r="20" spans="1:6" ht="38.25" x14ac:dyDescent="0.2">
      <c r="A20" s="478" t="s">
        <v>1609</v>
      </c>
      <c r="B20" s="412" t="s">
        <v>1391</v>
      </c>
      <c r="C20" s="449" t="s">
        <v>61</v>
      </c>
      <c r="D20" s="406">
        <v>1</v>
      </c>
      <c r="E20" s="410"/>
      <c r="F20" s="480">
        <f t="shared" si="0"/>
        <v>0</v>
      </c>
    </row>
    <row r="21" spans="1:6" x14ac:dyDescent="0.2">
      <c r="A21" s="478"/>
      <c r="B21" s="412"/>
      <c r="C21" s="449"/>
      <c r="D21" s="406"/>
      <c r="E21" s="410"/>
      <c r="F21" s="480"/>
    </row>
    <row r="22" spans="1:6" ht="25.5" x14ac:dyDescent="0.2">
      <c r="A22" s="478" t="s">
        <v>1610</v>
      </c>
      <c r="B22" s="412" t="s">
        <v>1392</v>
      </c>
      <c r="C22" s="429" t="s">
        <v>60</v>
      </c>
      <c r="D22" s="406">
        <v>87</v>
      </c>
      <c r="E22" s="410"/>
      <c r="F22" s="480">
        <f t="shared" si="0"/>
        <v>0</v>
      </c>
    </row>
    <row r="23" spans="1:6" x14ac:dyDescent="0.2">
      <c r="A23" s="478"/>
      <c r="B23" s="412"/>
      <c r="C23" s="429"/>
      <c r="D23" s="406"/>
      <c r="E23" s="410"/>
      <c r="F23" s="480"/>
    </row>
    <row r="24" spans="1:6" ht="25.5" x14ac:dyDescent="0.2">
      <c r="A24" s="478" t="s">
        <v>1611</v>
      </c>
      <c r="B24" s="412" t="s">
        <v>1393</v>
      </c>
      <c r="C24" s="429" t="s">
        <v>60</v>
      </c>
      <c r="D24" s="406">
        <v>98.5</v>
      </c>
      <c r="E24" s="410"/>
      <c r="F24" s="480">
        <f t="shared" si="0"/>
        <v>0</v>
      </c>
    </row>
    <row r="25" spans="1:6" x14ac:dyDescent="0.2">
      <c r="A25" s="478"/>
      <c r="B25" s="412"/>
      <c r="C25" s="429"/>
      <c r="D25" s="406"/>
      <c r="E25" s="410"/>
      <c r="F25" s="480"/>
    </row>
    <row r="26" spans="1:6" ht="25.5" x14ac:dyDescent="0.2">
      <c r="A26" s="478" t="s">
        <v>1612</v>
      </c>
      <c r="B26" s="412" t="s">
        <v>1394</v>
      </c>
      <c r="C26" s="429" t="s">
        <v>60</v>
      </c>
      <c r="D26" s="406">
        <v>66.3</v>
      </c>
      <c r="E26" s="410"/>
      <c r="F26" s="480">
        <f t="shared" si="0"/>
        <v>0</v>
      </c>
    </row>
    <row r="27" spans="1:6" x14ac:dyDescent="0.2">
      <c r="A27" s="478"/>
      <c r="B27" s="412"/>
      <c r="C27" s="429"/>
      <c r="D27" s="406"/>
      <c r="E27" s="410"/>
      <c r="F27" s="480"/>
    </row>
    <row r="28" spans="1:6" ht="25.5" x14ac:dyDescent="0.2">
      <c r="A28" s="478" t="s">
        <v>1613</v>
      </c>
      <c r="B28" s="412" t="s">
        <v>719</v>
      </c>
      <c r="C28" s="429" t="s">
        <v>59</v>
      </c>
      <c r="D28" s="406">
        <v>450</v>
      </c>
      <c r="E28" s="410"/>
      <c r="F28" s="480">
        <f t="shared" si="0"/>
        <v>0</v>
      </c>
    </row>
    <row r="29" spans="1:6" x14ac:dyDescent="0.2">
      <c r="A29" s="478"/>
      <c r="B29" s="412"/>
      <c r="C29" s="429"/>
      <c r="D29" s="406"/>
      <c r="E29" s="410"/>
      <c r="F29" s="480"/>
    </row>
    <row r="30" spans="1:6" ht="12.75" customHeight="1" x14ac:dyDescent="0.2">
      <c r="A30" s="478" t="s">
        <v>1614</v>
      </c>
      <c r="B30" s="412" t="s">
        <v>1395</v>
      </c>
      <c r="C30" s="429" t="s">
        <v>59</v>
      </c>
      <c r="D30" s="406">
        <v>87.7</v>
      </c>
      <c r="E30" s="410"/>
      <c r="F30" s="480">
        <f t="shared" si="0"/>
        <v>0</v>
      </c>
    </row>
    <row r="31" spans="1:6" ht="12.75" customHeight="1" x14ac:dyDescent="0.2">
      <c r="A31" s="478"/>
      <c r="B31" s="412"/>
      <c r="C31" s="429"/>
      <c r="D31" s="406"/>
      <c r="E31" s="410"/>
      <c r="F31" s="480"/>
    </row>
    <row r="32" spans="1:6" x14ac:dyDescent="0.2">
      <c r="A32" s="478" t="s">
        <v>1615</v>
      </c>
      <c r="B32" s="412" t="s">
        <v>782</v>
      </c>
      <c r="C32" s="429" t="s">
        <v>59</v>
      </c>
      <c r="D32" s="406">
        <v>51.5</v>
      </c>
      <c r="E32" s="410"/>
      <c r="F32" s="480">
        <f t="shared" si="0"/>
        <v>0</v>
      </c>
    </row>
    <row r="33" spans="1:6" x14ac:dyDescent="0.2">
      <c r="A33" s="478"/>
      <c r="B33" s="412"/>
      <c r="C33" s="429"/>
      <c r="D33" s="406"/>
      <c r="E33" s="410"/>
      <c r="F33" s="480"/>
    </row>
    <row r="34" spans="1:6" ht="25.5" x14ac:dyDescent="0.2">
      <c r="A34" s="478" t="s">
        <v>1616</v>
      </c>
      <c r="B34" s="412" t="s">
        <v>1396</v>
      </c>
      <c r="C34" s="429" t="s">
        <v>60</v>
      </c>
      <c r="D34" s="406">
        <v>37</v>
      </c>
      <c r="E34" s="406"/>
      <c r="F34" s="480">
        <f t="shared" si="0"/>
        <v>0</v>
      </c>
    </row>
    <row r="35" spans="1:6" x14ac:dyDescent="0.2">
      <c r="A35" s="478"/>
      <c r="B35" s="412"/>
      <c r="C35" s="429"/>
      <c r="D35" s="406"/>
      <c r="E35" s="406"/>
      <c r="F35" s="480"/>
    </row>
    <row r="36" spans="1:6" ht="51" x14ac:dyDescent="0.2">
      <c r="A36" s="478" t="s">
        <v>1617</v>
      </c>
      <c r="B36" s="412" t="s">
        <v>1397</v>
      </c>
      <c r="C36" s="429" t="s">
        <v>60</v>
      </c>
      <c r="D36" s="406">
        <v>58.5</v>
      </c>
      <c r="E36" s="410"/>
      <c r="F36" s="480">
        <f t="shared" si="0"/>
        <v>0</v>
      </c>
    </row>
    <row r="37" spans="1:6" x14ac:dyDescent="0.2">
      <c r="A37" s="478"/>
      <c r="B37" s="412"/>
      <c r="C37" s="429"/>
      <c r="D37" s="406"/>
      <c r="E37" s="410"/>
      <c r="F37" s="480"/>
    </row>
    <row r="38" spans="1:6" ht="51" x14ac:dyDescent="0.2">
      <c r="A38" s="478" t="s">
        <v>1618</v>
      </c>
      <c r="B38" s="412" t="s">
        <v>1398</v>
      </c>
      <c r="C38" s="429" t="s">
        <v>60</v>
      </c>
      <c r="D38" s="406">
        <v>38</v>
      </c>
      <c r="E38" s="410"/>
      <c r="F38" s="480">
        <f t="shared" si="0"/>
        <v>0</v>
      </c>
    </row>
    <row r="39" spans="1:6" x14ac:dyDescent="0.2">
      <c r="A39" s="478"/>
      <c r="B39" s="412"/>
      <c r="C39" s="429"/>
      <c r="D39" s="406"/>
      <c r="E39" s="410"/>
      <c r="F39" s="480"/>
    </row>
    <row r="40" spans="1:6" ht="63.75" x14ac:dyDescent="0.2">
      <c r="A40" s="478" t="s">
        <v>1619</v>
      </c>
      <c r="B40" s="412" t="s">
        <v>198</v>
      </c>
      <c r="C40" s="429" t="s">
        <v>60</v>
      </c>
      <c r="D40" s="406">
        <v>135</v>
      </c>
      <c r="E40" s="410"/>
      <c r="F40" s="480">
        <f t="shared" si="0"/>
        <v>0</v>
      </c>
    </row>
    <row r="41" spans="1:6" x14ac:dyDescent="0.2">
      <c r="A41" s="478"/>
      <c r="B41" s="412"/>
      <c r="C41" s="429"/>
      <c r="D41" s="406"/>
      <c r="E41" s="410"/>
      <c r="F41" s="480"/>
    </row>
    <row r="42" spans="1:6" ht="51" x14ac:dyDescent="0.2">
      <c r="A42" s="478" t="s">
        <v>1620</v>
      </c>
      <c r="B42" s="412" t="s">
        <v>1399</v>
      </c>
      <c r="C42" s="429" t="s">
        <v>60</v>
      </c>
      <c r="D42" s="406">
        <v>45.6</v>
      </c>
      <c r="E42" s="410"/>
      <c r="F42" s="480">
        <f t="shared" si="0"/>
        <v>0</v>
      </c>
    </row>
    <row r="43" spans="1:6" x14ac:dyDescent="0.2">
      <c r="A43" s="478"/>
      <c r="B43" s="412"/>
      <c r="C43" s="429"/>
      <c r="D43" s="406"/>
      <c r="E43" s="410"/>
      <c r="F43" s="480"/>
    </row>
    <row r="44" spans="1:6" ht="38.25" x14ac:dyDescent="0.2">
      <c r="A44" s="478" t="s">
        <v>1621</v>
      </c>
      <c r="B44" s="412" t="s">
        <v>1400</v>
      </c>
      <c r="C44" s="429" t="s">
        <v>59</v>
      </c>
      <c r="D44" s="406">
        <v>75.5</v>
      </c>
      <c r="E44" s="410"/>
      <c r="F44" s="480">
        <f t="shared" si="0"/>
        <v>0</v>
      </c>
    </row>
    <row r="45" spans="1:6" x14ac:dyDescent="0.2">
      <c r="A45" s="478"/>
      <c r="B45" s="412"/>
      <c r="C45" s="429"/>
      <c r="D45" s="406"/>
      <c r="E45" s="410"/>
      <c r="F45" s="480"/>
    </row>
    <row r="46" spans="1:6" ht="38.25" x14ac:dyDescent="0.2">
      <c r="A46" s="478" t="s">
        <v>1622</v>
      </c>
      <c r="B46" s="412" t="s">
        <v>1401</v>
      </c>
      <c r="C46" s="429" t="s">
        <v>60</v>
      </c>
      <c r="D46" s="406">
        <f>+D22+D24+D26-D34</f>
        <v>214.8</v>
      </c>
      <c r="E46" s="410"/>
      <c r="F46" s="480">
        <f t="shared" si="0"/>
        <v>0</v>
      </c>
    </row>
    <row r="47" spans="1:6" x14ac:dyDescent="0.2">
      <c r="A47" s="478"/>
      <c r="B47" s="412"/>
      <c r="C47" s="429"/>
      <c r="D47" s="406"/>
      <c r="E47" s="410"/>
      <c r="F47" s="480"/>
    </row>
    <row r="48" spans="1:6" ht="38.25" x14ac:dyDescent="0.2">
      <c r="A48" s="478" t="s">
        <v>1623</v>
      </c>
      <c r="B48" s="412" t="s">
        <v>1459</v>
      </c>
      <c r="C48" s="429" t="s">
        <v>60</v>
      </c>
      <c r="D48" s="406">
        <v>8.8000000000000007</v>
      </c>
      <c r="E48" s="410"/>
      <c r="F48" s="480">
        <f t="shared" si="0"/>
        <v>0</v>
      </c>
    </row>
    <row r="49" spans="1:6" x14ac:dyDescent="0.2">
      <c r="A49" s="478"/>
      <c r="B49" s="412"/>
      <c r="C49" s="429"/>
      <c r="D49" s="406"/>
      <c r="E49" s="410"/>
      <c r="F49" s="480"/>
    </row>
    <row r="50" spans="1:6" ht="38.25" x14ac:dyDescent="0.2">
      <c r="A50" s="478" t="s">
        <v>1624</v>
      </c>
      <c r="B50" s="412" t="s">
        <v>1460</v>
      </c>
      <c r="C50" s="429" t="s">
        <v>60</v>
      </c>
      <c r="D50" s="406">
        <v>31.2</v>
      </c>
      <c r="E50" s="410"/>
      <c r="F50" s="480">
        <f t="shared" si="0"/>
        <v>0</v>
      </c>
    </row>
    <row r="51" spans="1:6" x14ac:dyDescent="0.2">
      <c r="A51" s="478"/>
      <c r="B51" s="412"/>
      <c r="C51" s="429"/>
      <c r="D51" s="406"/>
      <c r="E51" s="410"/>
      <c r="F51" s="480"/>
    </row>
    <row r="52" spans="1:6" ht="38.25" x14ac:dyDescent="0.2">
      <c r="A52" s="478" t="s">
        <v>1625</v>
      </c>
      <c r="B52" s="412" t="s">
        <v>1461</v>
      </c>
      <c r="C52" s="429" t="s">
        <v>60</v>
      </c>
      <c r="D52" s="406">
        <v>18.100000000000001</v>
      </c>
      <c r="E52" s="410"/>
      <c r="F52" s="480">
        <f t="shared" si="0"/>
        <v>0</v>
      </c>
    </row>
    <row r="53" spans="1:6" x14ac:dyDescent="0.2">
      <c r="A53" s="478"/>
      <c r="B53" s="412"/>
      <c r="C53" s="429"/>
      <c r="D53" s="406"/>
      <c r="E53" s="410"/>
      <c r="F53" s="480"/>
    </row>
    <row r="54" spans="1:6" ht="38.25" x14ac:dyDescent="0.2">
      <c r="A54" s="478" t="s">
        <v>1626</v>
      </c>
      <c r="B54" s="412" t="s">
        <v>1402</v>
      </c>
      <c r="C54" s="429" t="s">
        <v>61</v>
      </c>
      <c r="D54" s="406">
        <v>1</v>
      </c>
      <c r="E54" s="410"/>
      <c r="F54" s="480">
        <f t="shared" si="0"/>
        <v>0</v>
      </c>
    </row>
    <row r="55" spans="1:6" x14ac:dyDescent="0.2">
      <c r="A55" s="478"/>
      <c r="B55" s="412"/>
      <c r="C55" s="429"/>
      <c r="D55" s="406"/>
      <c r="E55" s="410"/>
      <c r="F55" s="480"/>
    </row>
    <row r="56" spans="1:6" ht="51" x14ac:dyDescent="0.2">
      <c r="A56" s="478" t="s">
        <v>1627</v>
      </c>
      <c r="B56" s="412" t="s">
        <v>1403</v>
      </c>
      <c r="C56" s="429" t="s">
        <v>69</v>
      </c>
      <c r="D56" s="406">
        <v>970</v>
      </c>
      <c r="E56" s="410"/>
      <c r="F56" s="480">
        <f t="shared" si="0"/>
        <v>0</v>
      </c>
    </row>
    <row r="57" spans="1:6" x14ac:dyDescent="0.2">
      <c r="A57" s="478"/>
      <c r="B57" s="412"/>
      <c r="C57" s="429"/>
      <c r="D57" s="406"/>
      <c r="E57" s="410"/>
      <c r="F57" s="480"/>
    </row>
    <row r="58" spans="1:6" ht="38.25" x14ac:dyDescent="0.2">
      <c r="A58" s="478" t="s">
        <v>1628</v>
      </c>
      <c r="B58" s="412" t="s">
        <v>1404</v>
      </c>
      <c r="C58" s="429" t="s">
        <v>69</v>
      </c>
      <c r="D58" s="406">
        <v>3450</v>
      </c>
      <c r="E58" s="410"/>
      <c r="F58" s="480">
        <f t="shared" si="0"/>
        <v>0</v>
      </c>
    </row>
    <row r="59" spans="1:6" x14ac:dyDescent="0.2">
      <c r="A59" s="478"/>
      <c r="B59" s="412"/>
      <c r="C59" s="429"/>
      <c r="D59" s="406"/>
      <c r="E59" s="410"/>
      <c r="F59" s="480"/>
    </row>
    <row r="60" spans="1:6" ht="38.25" x14ac:dyDescent="0.2">
      <c r="A60" s="478" t="s">
        <v>1629</v>
      </c>
      <c r="B60" s="412" t="s">
        <v>1405</v>
      </c>
      <c r="C60" s="429" t="s">
        <v>69</v>
      </c>
      <c r="D60" s="406">
        <v>1520</v>
      </c>
      <c r="E60" s="410"/>
      <c r="F60" s="480">
        <f t="shared" si="0"/>
        <v>0</v>
      </c>
    </row>
    <row r="61" spans="1:6" x14ac:dyDescent="0.2">
      <c r="A61" s="478"/>
      <c r="B61" s="412"/>
      <c r="C61" s="429"/>
      <c r="D61" s="406"/>
      <c r="E61" s="410"/>
      <c r="F61" s="480"/>
    </row>
    <row r="62" spans="1:6" ht="38.25" x14ac:dyDescent="0.2">
      <c r="A62" s="478" t="s">
        <v>1630</v>
      </c>
      <c r="B62" s="412" t="s">
        <v>1462</v>
      </c>
      <c r="C62" s="479" t="s">
        <v>59</v>
      </c>
      <c r="D62" s="406">
        <v>54.8</v>
      </c>
      <c r="E62" s="410"/>
      <c r="F62" s="480">
        <f t="shared" si="0"/>
        <v>0</v>
      </c>
    </row>
    <row r="63" spans="1:6" x14ac:dyDescent="0.2">
      <c r="A63" s="478"/>
      <c r="B63" s="412"/>
      <c r="C63" s="479"/>
      <c r="D63" s="406"/>
      <c r="E63" s="410"/>
      <c r="F63" s="480"/>
    </row>
    <row r="64" spans="1:6" ht="38.25" x14ac:dyDescent="0.2">
      <c r="A64" s="478" t="s">
        <v>1631</v>
      </c>
      <c r="B64" s="412" t="s">
        <v>1463</v>
      </c>
      <c r="C64" s="479" t="s">
        <v>59</v>
      </c>
      <c r="D64" s="406">
        <v>181</v>
      </c>
      <c r="E64" s="410"/>
      <c r="F64" s="480">
        <f t="shared" si="0"/>
        <v>0</v>
      </c>
    </row>
    <row r="65" spans="1:6" x14ac:dyDescent="0.2">
      <c r="A65" s="478"/>
      <c r="B65" s="412"/>
      <c r="C65" s="479"/>
      <c r="D65" s="406"/>
      <c r="E65" s="410"/>
      <c r="F65" s="480"/>
    </row>
    <row r="66" spans="1:6" ht="38.25" x14ac:dyDescent="0.2">
      <c r="A66" s="478" t="s">
        <v>1632</v>
      </c>
      <c r="B66" s="412" t="s">
        <v>1464</v>
      </c>
      <c r="C66" s="479" t="s">
        <v>62</v>
      </c>
      <c r="D66" s="406">
        <v>8.6</v>
      </c>
      <c r="E66" s="410"/>
      <c r="F66" s="480">
        <f t="shared" si="0"/>
        <v>0</v>
      </c>
    </row>
    <row r="67" spans="1:6" x14ac:dyDescent="0.2">
      <c r="A67" s="478"/>
      <c r="B67" s="412"/>
      <c r="C67" s="479"/>
      <c r="D67" s="406"/>
      <c r="E67" s="410"/>
      <c r="F67" s="480"/>
    </row>
    <row r="68" spans="1:6" ht="51" customHeight="1" x14ac:dyDescent="0.2">
      <c r="A68" s="478" t="s">
        <v>1633</v>
      </c>
      <c r="B68" s="412" t="s">
        <v>1406</v>
      </c>
      <c r="C68" s="479"/>
      <c r="D68" s="406"/>
      <c r="E68" s="430"/>
      <c r="F68" s="431"/>
    </row>
    <row r="69" spans="1:6" x14ac:dyDescent="0.2">
      <c r="A69" s="450"/>
      <c r="B69" s="412" t="s">
        <v>78</v>
      </c>
      <c r="C69" s="479" t="s">
        <v>72</v>
      </c>
      <c r="D69" s="406">
        <v>12.2</v>
      </c>
      <c r="E69" s="406"/>
      <c r="F69" s="480">
        <f t="shared" ref="F69:F106" si="1">+D69*E69</f>
        <v>0</v>
      </c>
    </row>
    <row r="70" spans="1:6" x14ac:dyDescent="0.2">
      <c r="A70" s="450"/>
      <c r="B70" s="412" t="s">
        <v>79</v>
      </c>
      <c r="C70" s="479" t="s">
        <v>72</v>
      </c>
      <c r="D70" s="406">
        <v>17.5</v>
      </c>
      <c r="E70" s="406"/>
      <c r="F70" s="480">
        <f t="shared" si="1"/>
        <v>0</v>
      </c>
    </row>
    <row r="71" spans="1:6" x14ac:dyDescent="0.2">
      <c r="A71" s="450"/>
      <c r="B71" s="412" t="s">
        <v>199</v>
      </c>
      <c r="C71" s="479" t="s">
        <v>72</v>
      </c>
      <c r="D71" s="406">
        <v>3.8</v>
      </c>
      <c r="E71" s="406"/>
      <c r="F71" s="480">
        <f t="shared" si="1"/>
        <v>0</v>
      </c>
    </row>
    <row r="72" spans="1:6" x14ac:dyDescent="0.2">
      <c r="A72" s="478"/>
      <c r="B72" s="412" t="s">
        <v>200</v>
      </c>
      <c r="C72" s="479" t="s">
        <v>72</v>
      </c>
      <c r="D72" s="406">
        <v>33.6</v>
      </c>
      <c r="E72" s="406"/>
      <c r="F72" s="480">
        <f t="shared" si="1"/>
        <v>0</v>
      </c>
    </row>
    <row r="73" spans="1:6" x14ac:dyDescent="0.2">
      <c r="A73" s="478"/>
      <c r="B73" s="412"/>
      <c r="C73" s="479"/>
      <c r="D73" s="406"/>
      <c r="E73" s="406"/>
      <c r="F73" s="480"/>
    </row>
    <row r="74" spans="1:6" ht="38.25" x14ac:dyDescent="0.2">
      <c r="A74" s="478" t="s">
        <v>1634</v>
      </c>
      <c r="B74" s="412" t="s">
        <v>1407</v>
      </c>
      <c r="C74" s="479" t="s">
        <v>61</v>
      </c>
      <c r="D74" s="406">
        <v>1</v>
      </c>
      <c r="E74" s="410"/>
      <c r="F74" s="480">
        <f t="shared" si="1"/>
        <v>0</v>
      </c>
    </row>
    <row r="75" spans="1:6" x14ac:dyDescent="0.2">
      <c r="A75" s="478"/>
      <c r="B75" s="412"/>
      <c r="C75" s="479"/>
      <c r="D75" s="406"/>
      <c r="E75" s="410"/>
      <c r="F75" s="480"/>
    </row>
    <row r="76" spans="1:6" ht="38.25" x14ac:dyDescent="0.2">
      <c r="A76" s="478" t="s">
        <v>1636</v>
      </c>
      <c r="B76" s="412" t="s">
        <v>1408</v>
      </c>
      <c r="C76" s="479" t="s">
        <v>61</v>
      </c>
      <c r="D76" s="406">
        <v>2</v>
      </c>
      <c r="E76" s="410"/>
      <c r="F76" s="480">
        <f t="shared" si="1"/>
        <v>0</v>
      </c>
    </row>
    <row r="77" spans="1:6" x14ac:dyDescent="0.2">
      <c r="A77" s="478"/>
      <c r="B77" s="412"/>
      <c r="C77" s="479"/>
      <c r="D77" s="406"/>
      <c r="E77" s="410"/>
      <c r="F77" s="480"/>
    </row>
    <row r="78" spans="1:6" ht="38.25" x14ac:dyDescent="0.2">
      <c r="A78" s="478" t="s">
        <v>1637</v>
      </c>
      <c r="B78" s="412" t="s">
        <v>1409</v>
      </c>
      <c r="C78" s="479" t="s">
        <v>61</v>
      </c>
      <c r="D78" s="406">
        <v>2</v>
      </c>
      <c r="E78" s="410"/>
      <c r="F78" s="480">
        <f t="shared" si="1"/>
        <v>0</v>
      </c>
    </row>
    <row r="79" spans="1:6" x14ac:dyDescent="0.2">
      <c r="A79" s="478"/>
      <c r="B79" s="412"/>
      <c r="C79" s="479"/>
      <c r="D79" s="406"/>
      <c r="E79" s="410"/>
      <c r="F79" s="480"/>
    </row>
    <row r="80" spans="1:6" ht="38.25" x14ac:dyDescent="0.2">
      <c r="A80" s="478" t="s">
        <v>1638</v>
      </c>
      <c r="B80" s="412" t="s">
        <v>1410</v>
      </c>
      <c r="C80" s="479" t="s">
        <v>62</v>
      </c>
      <c r="D80" s="406">
        <v>22</v>
      </c>
      <c r="E80" s="410"/>
      <c r="F80" s="480">
        <f t="shared" si="1"/>
        <v>0</v>
      </c>
    </row>
    <row r="81" spans="1:6" x14ac:dyDescent="0.2">
      <c r="A81" s="478"/>
      <c r="B81" s="412"/>
      <c r="C81" s="479"/>
      <c r="D81" s="406"/>
      <c r="E81" s="410"/>
      <c r="F81" s="480"/>
    </row>
    <row r="82" spans="1:6" ht="38.25" x14ac:dyDescent="0.2">
      <c r="A82" s="478" t="s">
        <v>1639</v>
      </c>
      <c r="B82" s="412" t="s">
        <v>1411</v>
      </c>
      <c r="C82" s="479" t="s">
        <v>62</v>
      </c>
      <c r="D82" s="406">
        <v>7.2</v>
      </c>
      <c r="E82" s="406"/>
      <c r="F82" s="480">
        <f t="shared" si="1"/>
        <v>0</v>
      </c>
    </row>
    <row r="83" spans="1:6" x14ac:dyDescent="0.2">
      <c r="A83" s="478"/>
      <c r="B83" s="412"/>
      <c r="C83" s="479"/>
      <c r="D83" s="406"/>
      <c r="E83" s="406"/>
      <c r="F83" s="480"/>
    </row>
    <row r="84" spans="1:6" ht="38.25" x14ac:dyDescent="0.2">
      <c r="A84" s="478" t="s">
        <v>1640</v>
      </c>
      <c r="B84" s="412" t="s">
        <v>1414</v>
      </c>
      <c r="C84" s="479" t="s">
        <v>61</v>
      </c>
      <c r="D84" s="406">
        <v>1</v>
      </c>
      <c r="E84" s="410"/>
      <c r="F84" s="480">
        <f t="shared" si="1"/>
        <v>0</v>
      </c>
    </row>
    <row r="85" spans="1:6" x14ac:dyDescent="0.2">
      <c r="A85" s="478"/>
      <c r="B85" s="412"/>
      <c r="C85" s="479"/>
      <c r="D85" s="406"/>
      <c r="E85" s="410"/>
      <c r="F85" s="480"/>
    </row>
    <row r="86" spans="1:6" ht="38.25" x14ac:dyDescent="0.2">
      <c r="A86" s="478" t="s">
        <v>1641</v>
      </c>
      <c r="B86" s="412" t="s">
        <v>1412</v>
      </c>
      <c r="C86" s="479" t="s">
        <v>61</v>
      </c>
      <c r="D86" s="406">
        <v>5</v>
      </c>
      <c r="E86" s="410"/>
      <c r="F86" s="480">
        <f t="shared" si="1"/>
        <v>0</v>
      </c>
    </row>
    <row r="87" spans="1:6" x14ac:dyDescent="0.2">
      <c r="A87" s="478"/>
      <c r="B87" s="412"/>
      <c r="C87" s="479"/>
      <c r="D87" s="406"/>
      <c r="E87" s="410"/>
      <c r="F87" s="480"/>
    </row>
    <row r="88" spans="1:6" ht="38.25" x14ac:dyDescent="0.2">
      <c r="A88" s="478" t="s">
        <v>1642</v>
      </c>
      <c r="B88" s="412" t="s">
        <v>1413</v>
      </c>
      <c r="C88" s="479" t="s">
        <v>61</v>
      </c>
      <c r="D88" s="406">
        <v>2</v>
      </c>
      <c r="E88" s="410"/>
      <c r="F88" s="480">
        <f t="shared" si="1"/>
        <v>0</v>
      </c>
    </row>
    <row r="89" spans="1:6" x14ac:dyDescent="0.2">
      <c r="A89" s="478"/>
      <c r="B89" s="412"/>
      <c r="C89" s="479"/>
      <c r="D89" s="406"/>
      <c r="E89" s="410"/>
      <c r="F89" s="480"/>
    </row>
    <row r="90" spans="1:6" ht="25.5" x14ac:dyDescent="0.2">
      <c r="A90" s="478" t="s">
        <v>1643</v>
      </c>
      <c r="B90" s="412" t="s">
        <v>1415</v>
      </c>
      <c r="C90" s="479" t="s">
        <v>61</v>
      </c>
      <c r="D90" s="406">
        <v>1</v>
      </c>
      <c r="E90" s="410"/>
      <c r="F90" s="480">
        <f t="shared" si="1"/>
        <v>0</v>
      </c>
    </row>
    <row r="91" spans="1:6" x14ac:dyDescent="0.2">
      <c r="A91" s="478"/>
      <c r="B91" s="412"/>
      <c r="C91" s="479"/>
      <c r="D91" s="406"/>
      <c r="E91" s="410"/>
      <c r="F91" s="480"/>
    </row>
    <row r="92" spans="1:6" ht="25.5" x14ac:dyDescent="0.2">
      <c r="A92" s="478" t="s">
        <v>1644</v>
      </c>
      <c r="B92" s="412" t="s">
        <v>1416</v>
      </c>
      <c r="C92" s="479" t="s">
        <v>62</v>
      </c>
      <c r="D92" s="406">
        <v>38</v>
      </c>
      <c r="E92" s="410"/>
      <c r="F92" s="480">
        <f t="shared" si="1"/>
        <v>0</v>
      </c>
    </row>
    <row r="93" spans="1:6" x14ac:dyDescent="0.2">
      <c r="A93" s="478"/>
      <c r="B93" s="412"/>
      <c r="C93" s="479"/>
      <c r="D93" s="406"/>
      <c r="E93" s="410"/>
      <c r="F93" s="480"/>
    </row>
    <row r="94" spans="1:6" ht="38.25" x14ac:dyDescent="0.2">
      <c r="A94" s="478" t="s">
        <v>1645</v>
      </c>
      <c r="B94" s="412" t="s">
        <v>1417</v>
      </c>
      <c r="C94" s="479" t="s">
        <v>62</v>
      </c>
      <c r="D94" s="406">
        <v>22.5</v>
      </c>
      <c r="E94" s="410"/>
      <c r="F94" s="480">
        <f t="shared" si="1"/>
        <v>0</v>
      </c>
    </row>
    <row r="95" spans="1:6" x14ac:dyDescent="0.2">
      <c r="A95" s="478"/>
      <c r="B95" s="412"/>
      <c r="C95" s="479"/>
      <c r="D95" s="406"/>
      <c r="E95" s="410"/>
      <c r="F95" s="480"/>
    </row>
    <row r="96" spans="1:6" ht="25.5" x14ac:dyDescent="0.2">
      <c r="A96" s="478" t="s">
        <v>1635</v>
      </c>
      <c r="B96" s="412" t="s">
        <v>1418</v>
      </c>
      <c r="C96" s="479" t="s">
        <v>62</v>
      </c>
      <c r="D96" s="406">
        <v>56</v>
      </c>
      <c r="E96" s="410"/>
      <c r="F96" s="480">
        <f t="shared" si="1"/>
        <v>0</v>
      </c>
    </row>
    <row r="97" spans="1:6" x14ac:dyDescent="0.2">
      <c r="A97" s="478"/>
      <c r="B97" s="412"/>
      <c r="C97" s="479"/>
      <c r="D97" s="406"/>
      <c r="E97" s="410"/>
      <c r="F97" s="480"/>
    </row>
    <row r="98" spans="1:6" x14ac:dyDescent="0.2">
      <c r="A98" s="478" t="s">
        <v>1646</v>
      </c>
      <c r="B98" s="412" t="s">
        <v>1419</v>
      </c>
      <c r="C98" s="479" t="s">
        <v>59</v>
      </c>
      <c r="D98" s="406">
        <v>9</v>
      </c>
      <c r="E98" s="410"/>
      <c r="F98" s="480">
        <f t="shared" si="1"/>
        <v>0</v>
      </c>
    </row>
    <row r="99" spans="1:6" x14ac:dyDescent="0.2">
      <c r="A99" s="478"/>
      <c r="B99" s="412"/>
      <c r="C99" s="479"/>
      <c r="D99" s="406"/>
      <c r="E99" s="410"/>
      <c r="F99" s="480"/>
    </row>
    <row r="100" spans="1:6" ht="25.5" x14ac:dyDescent="0.2">
      <c r="A100" s="478" t="s">
        <v>1647</v>
      </c>
      <c r="B100" s="412" t="s">
        <v>1423</v>
      </c>
      <c r="C100" s="479" t="s">
        <v>59</v>
      </c>
      <c r="D100" s="406">
        <v>450</v>
      </c>
      <c r="E100" s="410"/>
      <c r="F100" s="480">
        <f t="shared" si="1"/>
        <v>0</v>
      </c>
    </row>
    <row r="101" spans="1:6" x14ac:dyDescent="0.2">
      <c r="A101" s="478"/>
      <c r="B101" s="412"/>
      <c r="C101" s="479"/>
      <c r="D101" s="406"/>
      <c r="E101" s="410"/>
      <c r="F101" s="480"/>
    </row>
    <row r="102" spans="1:6" ht="25.5" x14ac:dyDescent="0.2">
      <c r="A102" s="478" t="s">
        <v>1648</v>
      </c>
      <c r="B102" s="412" t="s">
        <v>1422</v>
      </c>
      <c r="C102" s="479" t="s">
        <v>59</v>
      </c>
      <c r="D102" s="406">
        <v>450</v>
      </c>
      <c r="E102" s="410"/>
      <c r="F102" s="480">
        <f t="shared" ref="F102" si="2">+D102*E102</f>
        <v>0</v>
      </c>
    </row>
    <row r="103" spans="1:6" x14ac:dyDescent="0.2">
      <c r="A103" s="478"/>
      <c r="B103" s="412"/>
      <c r="C103" s="479"/>
      <c r="D103" s="406"/>
      <c r="E103" s="410"/>
      <c r="F103" s="480"/>
    </row>
    <row r="104" spans="1:6" ht="25.5" x14ac:dyDescent="0.2">
      <c r="A104" s="478" t="s">
        <v>1649</v>
      </c>
      <c r="B104" s="412" t="s">
        <v>1421</v>
      </c>
      <c r="C104" s="479" t="s">
        <v>61</v>
      </c>
      <c r="D104" s="406">
        <v>2</v>
      </c>
      <c r="E104" s="410"/>
      <c r="F104" s="480">
        <f t="shared" si="1"/>
        <v>0</v>
      </c>
    </row>
    <row r="105" spans="1:6" x14ac:dyDescent="0.2">
      <c r="A105" s="478"/>
      <c r="B105" s="412"/>
      <c r="C105" s="479"/>
      <c r="D105" s="406"/>
      <c r="E105" s="410"/>
      <c r="F105" s="480"/>
    </row>
    <row r="106" spans="1:6" ht="25.5" x14ac:dyDescent="0.2">
      <c r="A106" s="478" t="s">
        <v>1650</v>
      </c>
      <c r="B106" s="412" t="s">
        <v>1420</v>
      </c>
      <c r="C106" s="479" t="s">
        <v>62</v>
      </c>
      <c r="D106" s="406">
        <v>65.8</v>
      </c>
      <c r="E106" s="410"/>
      <c r="F106" s="480">
        <f t="shared" si="1"/>
        <v>0</v>
      </c>
    </row>
    <row r="107" spans="1:6" x14ac:dyDescent="0.2">
      <c r="A107" s="478"/>
      <c r="B107" s="412"/>
      <c r="C107" s="479"/>
      <c r="D107" s="406"/>
      <c r="E107" s="410"/>
      <c r="F107" s="480"/>
    </row>
    <row r="108" spans="1:6" ht="38.25" x14ac:dyDescent="0.2">
      <c r="A108" s="478" t="s">
        <v>1651</v>
      </c>
      <c r="B108" s="412" t="s">
        <v>715</v>
      </c>
      <c r="C108" s="413"/>
      <c r="D108" s="406"/>
      <c r="E108" s="410"/>
      <c r="F108" s="480"/>
    </row>
    <row r="109" spans="1:6" x14ac:dyDescent="0.2">
      <c r="A109" s="481"/>
      <c r="B109" s="451" t="s">
        <v>201</v>
      </c>
      <c r="C109" s="413" t="s">
        <v>63</v>
      </c>
      <c r="D109" s="406">
        <v>30</v>
      </c>
      <c r="E109" s="410"/>
      <c r="F109" s="480">
        <f>+D109*E109</f>
        <v>0</v>
      </c>
    </row>
    <row r="110" spans="1:6" x14ac:dyDescent="0.2">
      <c r="A110" s="452"/>
      <c r="B110" s="437" t="s">
        <v>202</v>
      </c>
      <c r="C110" s="417"/>
      <c r="D110" s="418"/>
      <c r="E110" s="418"/>
      <c r="F110" s="439">
        <f>SUM(F6:F109)</f>
        <v>0</v>
      </c>
    </row>
  </sheetData>
  <mergeCells count="2">
    <mergeCell ref="A1:B1"/>
    <mergeCell ref="C1:F1"/>
  </mergeCells>
  <pageMargins left="0.7" right="0.7" top="0.75" bottom="0.75" header="0.51180555555555496" footer="0.51180555555555496"/>
  <pageSetup paperSize="9" firstPageNumber="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924"/>
  <sheetViews>
    <sheetView tabSelected="1" view="pageBreakPreview" topLeftCell="A814" zoomScale="130" zoomScaleNormal="100" zoomScaleSheetLayoutView="130" workbookViewId="0">
      <selection activeCell="G824" sqref="G824"/>
    </sheetView>
  </sheetViews>
  <sheetFormatPr defaultRowHeight="12.75" x14ac:dyDescent="0.2"/>
  <cols>
    <col min="1" max="1" width="5.7109375" style="197" customWidth="1"/>
    <col min="2" max="2" width="45.28515625" style="268" customWidth="1"/>
    <col min="3" max="3" width="4" style="268" customWidth="1"/>
    <col min="4" max="4" width="4.28515625" style="267"/>
    <col min="5" max="5" width="7" style="269" customWidth="1"/>
    <col min="6" max="6" width="10.28515625" style="270" customWidth="1"/>
    <col min="7" max="7" width="12.7109375" style="270" customWidth="1"/>
    <col min="8" max="1024" width="8.5703125" style="152"/>
    <col min="1025" max="16384" width="9.140625" style="152"/>
  </cols>
  <sheetData>
    <row r="1" spans="1:7" x14ac:dyDescent="0.2">
      <c r="A1" s="154"/>
      <c r="B1" s="155" t="str">
        <f>Rekapitulacija!B2</f>
        <v>VEČNAMENSKA GIMNASTIČNA DVORANA OSNOVNE ŠOLE DANILA LOKARJA AJDOVŠČINA</v>
      </c>
      <c r="C1" s="156"/>
      <c r="D1" s="154"/>
      <c r="E1" s="157"/>
      <c r="F1" s="154"/>
      <c r="G1" s="152"/>
    </row>
    <row r="2" spans="1:7" x14ac:dyDescent="0.2">
      <c r="A2" s="154"/>
      <c r="B2" s="158"/>
      <c r="C2" s="158"/>
      <c r="D2" s="152"/>
      <c r="E2" s="159"/>
      <c r="F2" s="160"/>
      <c r="G2" s="152"/>
    </row>
    <row r="3" spans="1:7" x14ac:dyDescent="0.2">
      <c r="A3" s="594" t="s">
        <v>1595</v>
      </c>
      <c r="B3" s="161" t="s">
        <v>474</v>
      </c>
      <c r="C3" s="158"/>
      <c r="D3" s="154"/>
      <c r="E3" s="159"/>
      <c r="F3" s="162"/>
      <c r="G3" s="163"/>
    </row>
    <row r="4" spans="1:7" x14ac:dyDescent="0.2">
      <c r="A4" s="154"/>
      <c r="B4" s="158"/>
      <c r="C4" s="158"/>
      <c r="D4" s="154"/>
      <c r="E4" s="159"/>
      <c r="F4" s="162"/>
      <c r="G4" s="163"/>
    </row>
    <row r="6" spans="1:7" x14ac:dyDescent="0.2">
      <c r="A6" s="166"/>
      <c r="B6" s="271" t="s">
        <v>475</v>
      </c>
      <c r="C6" s="271"/>
      <c r="D6" s="166"/>
      <c r="E6" s="167"/>
      <c r="F6" s="168"/>
      <c r="G6" s="169" t="s">
        <v>700</v>
      </c>
    </row>
    <row r="7" spans="1:7" x14ac:dyDescent="0.2">
      <c r="A7" s="224"/>
      <c r="B7" s="152"/>
      <c r="C7" s="152"/>
      <c r="D7" s="152"/>
      <c r="E7" s="170"/>
      <c r="F7" s="152"/>
      <c r="G7" s="171"/>
    </row>
    <row r="8" spans="1:7" x14ac:dyDescent="0.2">
      <c r="A8" s="197" t="s">
        <v>476</v>
      </c>
      <c r="B8" s="172" t="str">
        <f>+B33</f>
        <v>SVETILNA TELESA</v>
      </c>
      <c r="C8" s="172"/>
      <c r="D8" s="173"/>
      <c r="E8" s="174"/>
      <c r="F8" s="175"/>
      <c r="G8" s="176">
        <f>G123</f>
        <v>0</v>
      </c>
    </row>
    <row r="9" spans="1:7" x14ac:dyDescent="0.2">
      <c r="A9" s="224"/>
      <c r="B9" s="152"/>
      <c r="C9" s="152"/>
      <c r="D9" s="152"/>
      <c r="E9" s="170"/>
      <c r="F9" s="152"/>
      <c r="G9" s="176"/>
    </row>
    <row r="10" spans="1:7" x14ac:dyDescent="0.2">
      <c r="A10" s="197" t="s">
        <v>477</v>
      </c>
      <c r="B10" s="172" t="s">
        <v>478</v>
      </c>
      <c r="C10" s="172"/>
      <c r="D10" s="173"/>
      <c r="E10" s="174"/>
      <c r="F10" s="175"/>
      <c r="G10" s="176">
        <f>G249</f>
        <v>0</v>
      </c>
    </row>
    <row r="11" spans="1:7" x14ac:dyDescent="0.2">
      <c r="A11" s="224"/>
      <c r="B11" s="152"/>
      <c r="C11" s="152"/>
      <c r="D11" s="152"/>
      <c r="E11" s="170"/>
      <c r="F11" s="152"/>
      <c r="G11" s="176"/>
    </row>
    <row r="12" spans="1:7" x14ac:dyDescent="0.2">
      <c r="A12" s="197" t="s">
        <v>479</v>
      </c>
      <c r="B12" s="172" t="s">
        <v>480</v>
      </c>
      <c r="C12" s="172"/>
      <c r="D12" s="173"/>
      <c r="E12" s="174"/>
      <c r="F12" s="175"/>
      <c r="G12" s="176">
        <f>G437</f>
        <v>0</v>
      </c>
    </row>
    <row r="13" spans="1:7" x14ac:dyDescent="0.2">
      <c r="A13" s="224"/>
      <c r="B13" s="152"/>
      <c r="C13" s="152"/>
      <c r="D13" s="152"/>
      <c r="E13" s="170"/>
      <c r="F13" s="152"/>
      <c r="G13" s="176"/>
    </row>
    <row r="14" spans="1:7" x14ac:dyDescent="0.2">
      <c r="A14" s="197" t="s">
        <v>481</v>
      </c>
      <c r="B14" s="172" t="str">
        <f>+B439</f>
        <v>STRELOVOD IN IZENAČITVE POTENCIALOV</v>
      </c>
      <c r="C14" s="172"/>
      <c r="D14" s="173"/>
      <c r="E14" s="174"/>
      <c r="F14" s="175"/>
      <c r="G14" s="176">
        <f>G507</f>
        <v>0</v>
      </c>
    </row>
    <row r="15" spans="1:7" x14ac:dyDescent="0.2">
      <c r="A15" s="224"/>
      <c r="B15" s="152"/>
      <c r="C15" s="152"/>
      <c r="D15" s="152"/>
      <c r="E15" s="170"/>
      <c r="F15" s="152"/>
      <c r="G15" s="176"/>
    </row>
    <row r="16" spans="1:7" x14ac:dyDescent="0.2">
      <c r="A16" s="197" t="s">
        <v>482</v>
      </c>
      <c r="B16" s="172" t="s">
        <v>483</v>
      </c>
      <c r="C16" s="172"/>
      <c r="D16" s="173"/>
      <c r="E16" s="174"/>
      <c r="F16" s="175"/>
      <c r="G16" s="176">
        <f>G566</f>
        <v>0</v>
      </c>
    </row>
    <row r="17" spans="1:7" x14ac:dyDescent="0.2">
      <c r="A17" s="224"/>
      <c r="B17" s="152"/>
      <c r="C17" s="152"/>
      <c r="D17" s="152"/>
      <c r="E17" s="170"/>
      <c r="F17" s="152"/>
      <c r="G17" s="176"/>
    </row>
    <row r="18" spans="1:7" x14ac:dyDescent="0.2">
      <c r="A18" s="197" t="s">
        <v>484</v>
      </c>
      <c r="B18" s="177" t="s">
        <v>485</v>
      </c>
      <c r="C18" s="152"/>
      <c r="D18" s="152"/>
      <c r="E18" s="170"/>
      <c r="F18" s="152"/>
      <c r="G18" s="176">
        <f>G645</f>
        <v>0</v>
      </c>
    </row>
    <row r="19" spans="1:7" x14ac:dyDescent="0.2">
      <c r="A19" s="224"/>
      <c r="B19" s="152"/>
      <c r="C19" s="152"/>
      <c r="D19" s="152"/>
      <c r="E19" s="170"/>
      <c r="F19" s="152"/>
      <c r="G19" s="176"/>
    </row>
    <row r="20" spans="1:7" x14ac:dyDescent="0.2">
      <c r="A20" s="197" t="s">
        <v>486</v>
      </c>
      <c r="B20" s="177" t="s">
        <v>487</v>
      </c>
      <c r="C20" s="152"/>
      <c r="D20" s="152"/>
      <c r="E20" s="170"/>
      <c r="F20" s="152"/>
      <c r="G20" s="176">
        <f>G697</f>
        <v>0</v>
      </c>
    </row>
    <row r="21" spans="1:7" x14ac:dyDescent="0.2">
      <c r="A21" s="224"/>
      <c r="B21" s="152"/>
      <c r="C21" s="152"/>
      <c r="D21" s="152"/>
      <c r="E21" s="170"/>
      <c r="F21" s="152"/>
      <c r="G21" s="176"/>
    </row>
    <row r="22" spans="1:7" x14ac:dyDescent="0.2">
      <c r="A22" s="197" t="s">
        <v>488</v>
      </c>
      <c r="B22" s="170" t="s">
        <v>489</v>
      </c>
      <c r="C22" s="170"/>
      <c r="D22" s="152"/>
      <c r="E22" s="170"/>
      <c r="F22" s="152"/>
      <c r="G22" s="176">
        <f>G792</f>
        <v>0</v>
      </c>
    </row>
    <row r="23" spans="1:7" x14ac:dyDescent="0.2">
      <c r="A23" s="224"/>
      <c r="B23" s="170"/>
      <c r="C23" s="170"/>
      <c r="D23" s="152"/>
      <c r="E23" s="170"/>
      <c r="F23" s="152"/>
      <c r="G23" s="176"/>
    </row>
    <row r="24" spans="1:7" x14ac:dyDescent="0.2">
      <c r="A24" s="197" t="s">
        <v>490</v>
      </c>
      <c r="B24" s="177" t="s">
        <v>491</v>
      </c>
      <c r="C24" s="178"/>
      <c r="D24" s="179"/>
      <c r="E24" s="170"/>
      <c r="F24" s="152"/>
      <c r="G24" s="176">
        <f>G850</f>
        <v>0</v>
      </c>
    </row>
    <row r="25" spans="1:7" x14ac:dyDescent="0.2">
      <c r="A25" s="224"/>
      <c r="B25" s="152"/>
      <c r="C25" s="178"/>
      <c r="D25" s="179"/>
      <c r="E25" s="170"/>
      <c r="F25" s="152"/>
      <c r="G25" s="176"/>
    </row>
    <row r="26" spans="1:7" x14ac:dyDescent="0.2">
      <c r="A26" s="197" t="s">
        <v>492</v>
      </c>
      <c r="B26" s="177" t="s">
        <v>493</v>
      </c>
      <c r="C26" s="152"/>
      <c r="D26" s="152"/>
      <c r="E26" s="170"/>
      <c r="F26" s="152"/>
      <c r="G26" s="176">
        <f>G884</f>
        <v>0</v>
      </c>
    </row>
    <row r="27" spans="1:7" x14ac:dyDescent="0.2">
      <c r="A27" s="224"/>
      <c r="B27" s="152"/>
      <c r="C27" s="152"/>
      <c r="D27" s="152"/>
      <c r="E27" s="170"/>
      <c r="F27" s="152"/>
      <c r="G27" s="176"/>
    </row>
    <row r="28" spans="1:7" x14ac:dyDescent="0.2">
      <c r="A28" s="197" t="s">
        <v>494</v>
      </c>
      <c r="B28" s="177" t="str">
        <f>B887</f>
        <v>SPREMLJANJE PORABE ENERGENTOV</v>
      </c>
      <c r="C28" s="152"/>
      <c r="D28" s="152"/>
      <c r="E28" s="170"/>
      <c r="F28" s="152"/>
      <c r="G28" s="176">
        <f>G923</f>
        <v>0</v>
      </c>
    </row>
    <row r="29" spans="1:7" ht="13.5" thickBot="1" x14ac:dyDescent="0.25">
      <c r="A29" s="179"/>
      <c r="B29" s="152"/>
      <c r="C29" s="152"/>
      <c r="D29" s="152"/>
      <c r="E29" s="170"/>
      <c r="F29" s="152"/>
      <c r="G29" s="171"/>
    </row>
    <row r="30" spans="1:7" ht="14.25" thickTop="1" thickBot="1" x14ac:dyDescent="0.25">
      <c r="A30" s="392"/>
      <c r="B30" s="393" t="s">
        <v>5</v>
      </c>
      <c r="C30" s="393"/>
      <c r="D30" s="394"/>
      <c r="E30" s="395"/>
      <c r="F30" s="396"/>
      <c r="G30" s="391">
        <f>SUM(G7:G29)</f>
        <v>0</v>
      </c>
    </row>
    <row r="31" spans="1:7" ht="13.5" thickTop="1" x14ac:dyDescent="0.2">
      <c r="A31" s="224"/>
      <c r="B31" s="152"/>
      <c r="C31" s="152"/>
      <c r="D31" s="152"/>
      <c r="E31" s="180"/>
      <c r="F31" s="181"/>
      <c r="G31" s="182"/>
    </row>
    <row r="32" spans="1:7" x14ac:dyDescent="0.2">
      <c r="A32" s="224"/>
      <c r="B32" s="152"/>
      <c r="C32" s="152"/>
      <c r="D32" s="152"/>
      <c r="E32" s="180"/>
      <c r="F32" s="181"/>
      <c r="G32" s="182"/>
    </row>
    <row r="33" spans="1:7" x14ac:dyDescent="0.2">
      <c r="A33" s="164" t="s">
        <v>476</v>
      </c>
      <c r="B33" s="165" t="s">
        <v>495</v>
      </c>
      <c r="C33" s="273"/>
      <c r="D33" s="274" t="s">
        <v>496</v>
      </c>
      <c r="E33" s="275" t="s">
        <v>50</v>
      </c>
      <c r="F33" s="276" t="s">
        <v>713</v>
      </c>
      <c r="G33" s="277" t="s">
        <v>908</v>
      </c>
    </row>
    <row r="34" spans="1:7" x14ac:dyDescent="0.2">
      <c r="A34" s="183"/>
      <c r="B34" s="184"/>
      <c r="C34" s="184"/>
      <c r="D34" s="152"/>
      <c r="E34" s="152"/>
      <c r="F34" s="152"/>
      <c r="G34" s="185"/>
    </row>
    <row r="35" spans="1:7" x14ac:dyDescent="0.2">
      <c r="A35" s="183"/>
      <c r="B35" s="186" t="s">
        <v>497</v>
      </c>
      <c r="C35" s="187"/>
      <c r="D35" s="152"/>
      <c r="E35" s="152"/>
      <c r="F35" s="152"/>
      <c r="G35" s="185"/>
    </row>
    <row r="36" spans="1:7" ht="25.5" customHeight="1" x14ac:dyDescent="0.2">
      <c r="B36" s="656" t="s">
        <v>910</v>
      </c>
      <c r="C36" s="657"/>
      <c r="D36" s="657"/>
      <c r="E36" s="657"/>
      <c r="F36" s="657"/>
      <c r="G36" s="657"/>
    </row>
    <row r="37" spans="1:7" x14ac:dyDescent="0.2">
      <c r="B37" s="658" t="s">
        <v>909</v>
      </c>
      <c r="C37" s="657"/>
      <c r="D37" s="657"/>
      <c r="E37" s="657"/>
      <c r="F37" s="657"/>
      <c r="G37" s="657"/>
    </row>
    <row r="38" spans="1:7" x14ac:dyDescent="0.2">
      <c r="B38" s="191"/>
      <c r="C38" s="192"/>
      <c r="D38" s="193"/>
      <c r="E38" s="194"/>
      <c r="F38" s="195"/>
      <c r="G38" s="196"/>
    </row>
    <row r="39" spans="1:7" ht="140.25" x14ac:dyDescent="0.2">
      <c r="A39" s="197" t="s">
        <v>203</v>
      </c>
      <c r="B39" s="198" t="s">
        <v>498</v>
      </c>
      <c r="C39" s="198" t="s">
        <v>499</v>
      </c>
      <c r="D39" s="199"/>
      <c r="E39" s="200"/>
      <c r="F39" s="199"/>
      <c r="G39" s="198"/>
    </row>
    <row r="40" spans="1:7" x14ac:dyDescent="0.2">
      <c r="A40" s="224"/>
      <c r="B40" s="198" t="s">
        <v>500</v>
      </c>
      <c r="C40" s="198"/>
      <c r="D40" s="201" t="s">
        <v>61</v>
      </c>
      <c r="E40" s="202">
        <v>17</v>
      </c>
      <c r="F40" s="278"/>
      <c r="G40" s="176">
        <f>E40*F40</f>
        <v>0</v>
      </c>
    </row>
    <row r="41" spans="1:7" x14ac:dyDescent="0.2">
      <c r="B41" s="198"/>
      <c r="C41" s="198"/>
      <c r="D41" s="201"/>
      <c r="E41" s="202"/>
      <c r="F41" s="201"/>
      <c r="G41" s="198"/>
    </row>
    <row r="42" spans="1:7" ht="140.25" x14ac:dyDescent="0.2">
      <c r="A42" s="197" t="s">
        <v>204</v>
      </c>
      <c r="B42" s="198" t="s">
        <v>501</v>
      </c>
      <c r="C42" s="198" t="s">
        <v>502</v>
      </c>
      <c r="D42" s="199"/>
      <c r="E42" s="200"/>
      <c r="F42" s="199"/>
      <c r="G42" s="198"/>
    </row>
    <row r="43" spans="1:7" x14ac:dyDescent="0.2">
      <c r="A43" s="224"/>
      <c r="B43" s="198" t="s">
        <v>503</v>
      </c>
      <c r="C43" s="198"/>
      <c r="D43" s="201" t="s">
        <v>61</v>
      </c>
      <c r="E43" s="202">
        <v>65</v>
      </c>
      <c r="F43" s="278"/>
      <c r="G43" s="176">
        <f>E43*F43</f>
        <v>0</v>
      </c>
    </row>
    <row r="44" spans="1:7" x14ac:dyDescent="0.2">
      <c r="B44" s="198"/>
      <c r="C44" s="198"/>
      <c r="D44" s="201"/>
      <c r="E44" s="202"/>
      <c r="F44" s="201"/>
      <c r="G44" s="198"/>
    </row>
    <row r="45" spans="1:7" ht="140.25" x14ac:dyDescent="0.2">
      <c r="A45" s="197" t="s">
        <v>205</v>
      </c>
      <c r="B45" s="198" t="s">
        <v>504</v>
      </c>
      <c r="C45" s="198" t="s">
        <v>505</v>
      </c>
      <c r="D45" s="199"/>
      <c r="E45" s="200"/>
      <c r="F45" s="199"/>
      <c r="G45" s="198"/>
    </row>
    <row r="46" spans="1:7" x14ac:dyDescent="0.2">
      <c r="A46" s="224"/>
      <c r="B46" s="198" t="s">
        <v>506</v>
      </c>
      <c r="C46" s="198"/>
      <c r="D46" s="201" t="s">
        <v>61</v>
      </c>
      <c r="E46" s="202">
        <v>5</v>
      </c>
      <c r="F46" s="278"/>
      <c r="G46" s="176">
        <f>E46*F46</f>
        <v>0</v>
      </c>
    </row>
    <row r="47" spans="1:7" x14ac:dyDescent="0.2">
      <c r="B47" s="198"/>
      <c r="C47" s="198"/>
      <c r="D47" s="201"/>
      <c r="E47" s="202"/>
      <c r="F47" s="201"/>
      <c r="G47" s="198"/>
    </row>
    <row r="48" spans="1:7" ht="140.25" x14ac:dyDescent="0.2">
      <c r="A48" s="197" t="s">
        <v>206</v>
      </c>
      <c r="B48" s="198" t="s">
        <v>507</v>
      </c>
      <c r="C48" s="198" t="s">
        <v>508</v>
      </c>
      <c r="D48" s="199"/>
      <c r="E48" s="200"/>
      <c r="F48" s="199"/>
      <c r="G48" s="198"/>
    </row>
    <row r="49" spans="1:7" x14ac:dyDescent="0.2">
      <c r="A49" s="224"/>
      <c r="B49" s="198" t="s">
        <v>509</v>
      </c>
      <c r="C49" s="198"/>
      <c r="D49" s="201" t="s">
        <v>61</v>
      </c>
      <c r="E49" s="202">
        <v>10</v>
      </c>
      <c r="F49" s="278"/>
      <c r="G49" s="176">
        <f>E49*F49</f>
        <v>0</v>
      </c>
    </row>
    <row r="50" spans="1:7" x14ac:dyDescent="0.2">
      <c r="B50" s="198"/>
      <c r="C50" s="198"/>
      <c r="D50" s="201"/>
      <c r="E50" s="202"/>
      <c r="F50" s="201"/>
      <c r="G50" s="198"/>
    </row>
    <row r="51" spans="1:7" ht="140.25" x14ac:dyDescent="0.2">
      <c r="A51" s="197" t="s">
        <v>208</v>
      </c>
      <c r="B51" s="198" t="s">
        <v>510</v>
      </c>
      <c r="C51" s="198" t="s">
        <v>511</v>
      </c>
      <c r="D51" s="199"/>
      <c r="E51" s="200"/>
      <c r="F51" s="199"/>
      <c r="G51" s="198"/>
    </row>
    <row r="52" spans="1:7" x14ac:dyDescent="0.2">
      <c r="A52" s="224"/>
      <c r="B52" s="198" t="s">
        <v>512</v>
      </c>
      <c r="C52" s="198"/>
      <c r="D52" s="201" t="s">
        <v>61</v>
      </c>
      <c r="E52" s="202">
        <v>15</v>
      </c>
      <c r="F52" s="278"/>
      <c r="G52" s="176">
        <f>E52*F52</f>
        <v>0</v>
      </c>
    </row>
    <row r="53" spans="1:7" x14ac:dyDescent="0.2">
      <c r="B53" s="198"/>
      <c r="C53" s="198"/>
      <c r="D53" s="201"/>
      <c r="E53" s="202"/>
      <c r="F53" s="201"/>
      <c r="G53" s="198"/>
    </row>
    <row r="54" spans="1:7" ht="140.25" x14ac:dyDescent="0.2">
      <c r="A54" s="197" t="s">
        <v>235</v>
      </c>
      <c r="B54" s="198" t="s">
        <v>513</v>
      </c>
      <c r="C54" s="198" t="s">
        <v>514</v>
      </c>
      <c r="D54" s="199"/>
      <c r="E54" s="200"/>
      <c r="F54" s="199"/>
      <c r="G54" s="198"/>
    </row>
    <row r="55" spans="1:7" ht="25.5" x14ac:dyDescent="0.2">
      <c r="A55" s="224"/>
      <c r="B55" s="198" t="s">
        <v>515</v>
      </c>
      <c r="C55" s="198"/>
      <c r="D55" s="201" t="s">
        <v>61</v>
      </c>
      <c r="E55" s="202">
        <v>2</v>
      </c>
      <c r="F55" s="278"/>
      <c r="G55" s="176">
        <f>E55*F55</f>
        <v>0</v>
      </c>
    </row>
    <row r="56" spans="1:7" x14ac:dyDescent="0.2">
      <c r="B56" s="198"/>
      <c r="C56" s="198"/>
      <c r="D56" s="201"/>
      <c r="E56" s="202"/>
      <c r="F56" s="201"/>
      <c r="G56" s="198"/>
    </row>
    <row r="57" spans="1:7" ht="140.25" x14ac:dyDescent="0.2">
      <c r="A57" s="197" t="s">
        <v>246</v>
      </c>
      <c r="B57" s="198" t="s">
        <v>516</v>
      </c>
      <c r="C57" s="198" t="s">
        <v>517</v>
      </c>
      <c r="D57" s="199"/>
      <c r="E57" s="200"/>
      <c r="F57" s="199"/>
      <c r="G57" s="198"/>
    </row>
    <row r="58" spans="1:7" x14ac:dyDescent="0.2">
      <c r="A58" s="224"/>
      <c r="B58" s="198" t="s">
        <v>518</v>
      </c>
      <c r="C58" s="198"/>
      <c r="D58" s="201" t="s">
        <v>61</v>
      </c>
      <c r="E58" s="202">
        <v>6</v>
      </c>
      <c r="F58" s="278"/>
      <c r="G58" s="176">
        <f>E58*F58</f>
        <v>0</v>
      </c>
    </row>
    <row r="59" spans="1:7" x14ac:dyDescent="0.2">
      <c r="B59" s="198"/>
      <c r="C59" s="198"/>
      <c r="D59" s="201"/>
      <c r="E59" s="202"/>
      <c r="F59" s="201"/>
      <c r="G59" s="198"/>
    </row>
    <row r="60" spans="1:7" ht="127.5" x14ac:dyDescent="0.2">
      <c r="A60" s="197" t="s">
        <v>247</v>
      </c>
      <c r="B60" s="198" t="s">
        <v>919</v>
      </c>
      <c r="C60" s="198" t="s">
        <v>519</v>
      </c>
      <c r="D60" s="199"/>
      <c r="E60" s="200"/>
      <c r="F60" s="199"/>
      <c r="G60" s="198"/>
    </row>
    <row r="61" spans="1:7" x14ac:dyDescent="0.2">
      <c r="A61" s="224"/>
      <c r="B61" s="198" t="s">
        <v>520</v>
      </c>
      <c r="C61" s="198"/>
      <c r="D61" s="201" t="s">
        <v>61</v>
      </c>
      <c r="E61" s="202">
        <v>20</v>
      </c>
      <c r="F61" s="278"/>
      <c r="G61" s="176">
        <f>E61*F61</f>
        <v>0</v>
      </c>
    </row>
    <row r="62" spans="1:7" x14ac:dyDescent="0.2">
      <c r="B62" s="198"/>
      <c r="C62" s="198"/>
      <c r="D62" s="201"/>
      <c r="E62" s="202"/>
      <c r="F62" s="201"/>
      <c r="G62" s="198"/>
    </row>
    <row r="63" spans="1:7" ht="140.25" x14ac:dyDescent="0.2">
      <c r="A63" s="197" t="s">
        <v>249</v>
      </c>
      <c r="B63" s="198" t="s">
        <v>521</v>
      </c>
      <c r="C63" s="198" t="s">
        <v>522</v>
      </c>
      <c r="D63" s="201"/>
      <c r="E63" s="200"/>
      <c r="F63" s="199"/>
      <c r="G63" s="198"/>
    </row>
    <row r="64" spans="1:7" x14ac:dyDescent="0.2">
      <c r="B64" s="198" t="s">
        <v>523</v>
      </c>
      <c r="C64" s="198"/>
      <c r="D64" s="201" t="s">
        <v>61</v>
      </c>
      <c r="E64" s="202">
        <v>7</v>
      </c>
      <c r="F64" s="278"/>
      <c r="G64" s="176">
        <f>E64*F64</f>
        <v>0</v>
      </c>
    </row>
    <row r="65" spans="1:7" x14ac:dyDescent="0.2">
      <c r="B65" s="198" t="s">
        <v>524</v>
      </c>
      <c r="C65" s="198"/>
      <c r="D65" s="201" t="s">
        <v>61</v>
      </c>
      <c r="E65" s="202">
        <v>7</v>
      </c>
      <c r="F65" s="278"/>
      <c r="G65" s="176">
        <f>E65*F65</f>
        <v>0</v>
      </c>
    </row>
    <row r="66" spans="1:7" x14ac:dyDescent="0.2">
      <c r="B66" s="198"/>
      <c r="C66" s="198"/>
      <c r="D66" s="201"/>
      <c r="E66" s="202"/>
      <c r="F66" s="201"/>
      <c r="G66" s="198"/>
    </row>
    <row r="67" spans="1:7" ht="102" x14ac:dyDescent="0.2">
      <c r="A67" s="197" t="s">
        <v>252</v>
      </c>
      <c r="B67" s="198" t="s">
        <v>918</v>
      </c>
      <c r="C67" s="198" t="s">
        <v>525</v>
      </c>
      <c r="D67" s="199"/>
      <c r="E67" s="200"/>
      <c r="F67" s="199"/>
      <c r="G67" s="198"/>
    </row>
    <row r="68" spans="1:7" x14ac:dyDescent="0.2">
      <c r="A68" s="224"/>
      <c r="B68" s="198" t="s">
        <v>526</v>
      </c>
      <c r="C68" s="198"/>
      <c r="D68" s="201" t="s">
        <v>61</v>
      </c>
      <c r="E68" s="202">
        <v>9</v>
      </c>
      <c r="F68" s="278"/>
      <c r="G68" s="176">
        <f>E68*F68</f>
        <v>0</v>
      </c>
    </row>
    <row r="69" spans="1:7" x14ac:dyDescent="0.2">
      <c r="B69" s="198"/>
      <c r="C69" s="198"/>
      <c r="D69" s="201"/>
      <c r="E69" s="202"/>
      <c r="F69" s="201"/>
      <c r="G69" s="198"/>
    </row>
    <row r="70" spans="1:7" ht="102" x14ac:dyDescent="0.2">
      <c r="A70" s="197" t="s">
        <v>253</v>
      </c>
      <c r="B70" s="198" t="s">
        <v>917</v>
      </c>
      <c r="C70" s="198" t="s">
        <v>527</v>
      </c>
      <c r="D70" s="201"/>
      <c r="E70" s="202"/>
      <c r="F70" s="201"/>
      <c r="G70" s="198"/>
    </row>
    <row r="71" spans="1:7" x14ac:dyDescent="0.2">
      <c r="B71" s="198" t="s">
        <v>528</v>
      </c>
      <c r="C71" s="198"/>
      <c r="D71" s="201" t="s">
        <v>61</v>
      </c>
      <c r="E71" s="202">
        <v>1</v>
      </c>
      <c r="F71" s="278"/>
      <c r="G71" s="176">
        <f>E71*F71</f>
        <v>0</v>
      </c>
    </row>
    <row r="72" spans="1:7" x14ac:dyDescent="0.2">
      <c r="B72" s="198" t="s">
        <v>529</v>
      </c>
      <c r="C72" s="198" t="s">
        <v>530</v>
      </c>
      <c r="D72" s="201" t="s">
        <v>61</v>
      </c>
      <c r="E72" s="202">
        <v>1</v>
      </c>
      <c r="F72" s="278"/>
      <c r="G72" s="176">
        <f>E72*F72</f>
        <v>0</v>
      </c>
    </row>
    <row r="73" spans="1:7" x14ac:dyDescent="0.2">
      <c r="B73" s="198"/>
      <c r="C73" s="198"/>
      <c r="D73" s="201"/>
      <c r="E73" s="202"/>
      <c r="F73" s="201"/>
      <c r="G73" s="198"/>
    </row>
    <row r="74" spans="1:7" ht="140.25" x14ac:dyDescent="0.2">
      <c r="A74" s="197" t="s">
        <v>286</v>
      </c>
      <c r="B74" s="198" t="s">
        <v>916</v>
      </c>
      <c r="C74" s="198" t="s">
        <v>531</v>
      </c>
      <c r="D74" s="201"/>
      <c r="E74" s="202"/>
      <c r="F74" s="201"/>
      <c r="G74" s="198"/>
    </row>
    <row r="75" spans="1:7" x14ac:dyDescent="0.2">
      <c r="B75" s="198" t="s">
        <v>532</v>
      </c>
      <c r="C75" s="198"/>
      <c r="D75" s="201" t="s">
        <v>61</v>
      </c>
      <c r="E75" s="202">
        <v>1</v>
      </c>
      <c r="F75" s="278"/>
      <c r="G75" s="176">
        <f>E75*F75</f>
        <v>0</v>
      </c>
    </row>
    <row r="76" spans="1:7" x14ac:dyDescent="0.2">
      <c r="B76" s="198" t="s">
        <v>533</v>
      </c>
      <c r="C76" s="198"/>
      <c r="D76" s="201" t="s">
        <v>61</v>
      </c>
      <c r="E76" s="202">
        <v>2</v>
      </c>
      <c r="F76" s="278"/>
      <c r="G76" s="176">
        <f>E76*F76</f>
        <v>0</v>
      </c>
    </row>
    <row r="77" spans="1:7" x14ac:dyDescent="0.2">
      <c r="B77" s="198" t="s">
        <v>534</v>
      </c>
      <c r="C77" s="198"/>
      <c r="D77" s="201" t="s">
        <v>61</v>
      </c>
      <c r="E77" s="202">
        <v>1</v>
      </c>
      <c r="F77" s="278"/>
      <c r="G77" s="176">
        <f>E77*F77</f>
        <v>0</v>
      </c>
    </row>
    <row r="78" spans="1:7" x14ac:dyDescent="0.2">
      <c r="B78" s="198"/>
      <c r="C78" s="198"/>
      <c r="D78" s="201"/>
      <c r="E78" s="202"/>
      <c r="F78" s="201"/>
      <c r="G78" s="198"/>
    </row>
    <row r="79" spans="1:7" ht="51" x14ac:dyDescent="0.2">
      <c r="A79" s="197" t="s">
        <v>254</v>
      </c>
      <c r="B79" s="198" t="s">
        <v>535</v>
      </c>
      <c r="C79" s="198" t="s">
        <v>536</v>
      </c>
      <c r="D79" s="199"/>
      <c r="E79" s="200"/>
      <c r="F79" s="199"/>
      <c r="G79" s="198"/>
    </row>
    <row r="80" spans="1:7" ht="25.5" x14ac:dyDescent="0.2">
      <c r="A80" s="224"/>
      <c r="B80" s="198" t="s">
        <v>537</v>
      </c>
      <c r="C80" s="198"/>
      <c r="D80" s="201" t="s">
        <v>61</v>
      </c>
      <c r="E80" s="202">
        <v>16</v>
      </c>
      <c r="F80" s="278"/>
      <c r="G80" s="176">
        <f>E80*F80</f>
        <v>0</v>
      </c>
    </row>
    <row r="81" spans="1:7" x14ac:dyDescent="0.2">
      <c r="B81" s="198"/>
      <c r="C81" s="198"/>
      <c r="D81" s="201"/>
      <c r="E81" s="202"/>
      <c r="F81" s="201"/>
      <c r="G81" s="198"/>
    </row>
    <row r="82" spans="1:7" ht="140.25" x14ac:dyDescent="0.2">
      <c r="A82" s="197" t="s">
        <v>256</v>
      </c>
      <c r="B82" s="198" t="s">
        <v>915</v>
      </c>
      <c r="C82" s="198" t="s">
        <v>538</v>
      </c>
      <c r="D82" s="199"/>
      <c r="E82" s="200"/>
      <c r="F82" s="199"/>
      <c r="G82" s="198"/>
    </row>
    <row r="83" spans="1:7" x14ac:dyDescent="0.2">
      <c r="A83" s="224"/>
      <c r="B83" s="198" t="s">
        <v>539</v>
      </c>
      <c r="C83" s="198"/>
      <c r="D83" s="201" t="s">
        <v>61</v>
      </c>
      <c r="E83" s="202">
        <v>1</v>
      </c>
      <c r="F83" s="278"/>
      <c r="G83" s="176">
        <f>E83*F83</f>
        <v>0</v>
      </c>
    </row>
    <row r="84" spans="1:7" x14ac:dyDescent="0.2">
      <c r="B84" s="198"/>
      <c r="C84" s="198"/>
      <c r="D84" s="201"/>
      <c r="E84" s="202"/>
      <c r="F84" s="201"/>
      <c r="G84" s="198"/>
    </row>
    <row r="85" spans="1:7" ht="140.25" x14ac:dyDescent="0.2">
      <c r="A85" s="197" t="s">
        <v>258</v>
      </c>
      <c r="B85" s="198" t="s">
        <v>914</v>
      </c>
      <c r="C85" s="198" t="s">
        <v>540</v>
      </c>
      <c r="D85" s="201"/>
      <c r="E85" s="202"/>
      <c r="F85" s="201"/>
      <c r="G85" s="198"/>
    </row>
    <row r="86" spans="1:7" ht="25.5" x14ac:dyDescent="0.2">
      <c r="B86" s="198" t="s">
        <v>541</v>
      </c>
      <c r="C86" s="198"/>
      <c r="D86" s="201" t="s">
        <v>61</v>
      </c>
      <c r="E86" s="202">
        <v>1</v>
      </c>
      <c r="F86" s="278"/>
      <c r="G86" s="176">
        <f>E86*F86</f>
        <v>0</v>
      </c>
    </row>
    <row r="87" spans="1:7" ht="25.5" x14ac:dyDescent="0.2">
      <c r="B87" s="198" t="s">
        <v>542</v>
      </c>
      <c r="C87" s="198"/>
      <c r="D87" s="201" t="s">
        <v>61</v>
      </c>
      <c r="E87" s="202">
        <v>1</v>
      </c>
      <c r="F87" s="278"/>
      <c r="G87" s="176">
        <f>E87*F87</f>
        <v>0</v>
      </c>
    </row>
    <row r="88" spans="1:7" ht="25.5" x14ac:dyDescent="0.2">
      <c r="B88" s="198" t="s">
        <v>543</v>
      </c>
      <c r="C88" s="198"/>
      <c r="D88" s="201" t="s">
        <v>61</v>
      </c>
      <c r="E88" s="202">
        <v>1</v>
      </c>
      <c r="F88" s="278"/>
      <c r="G88" s="176">
        <f>E88*F88</f>
        <v>0</v>
      </c>
    </row>
    <row r="89" spans="1:7" x14ac:dyDescent="0.2">
      <c r="B89" s="198"/>
      <c r="C89" s="198"/>
      <c r="D89" s="201"/>
      <c r="E89" s="202"/>
      <c r="F89" s="201"/>
      <c r="G89" s="198"/>
    </row>
    <row r="90" spans="1:7" ht="140.25" x14ac:dyDescent="0.2">
      <c r="A90" s="197" t="s">
        <v>287</v>
      </c>
      <c r="B90" s="198" t="s">
        <v>913</v>
      </c>
      <c r="C90" s="198" t="s">
        <v>544</v>
      </c>
      <c r="D90" s="201"/>
      <c r="E90" s="202"/>
      <c r="F90" s="201"/>
      <c r="G90" s="198"/>
    </row>
    <row r="91" spans="1:7" ht="25.5" x14ac:dyDescent="0.2">
      <c r="B91" s="198" t="s">
        <v>545</v>
      </c>
      <c r="C91" s="198"/>
      <c r="D91" s="201" t="s">
        <v>61</v>
      </c>
      <c r="E91" s="202">
        <v>1</v>
      </c>
      <c r="F91" s="278"/>
      <c r="G91" s="176">
        <f>E91*F91</f>
        <v>0</v>
      </c>
    </row>
    <row r="92" spans="1:7" ht="25.5" x14ac:dyDescent="0.2">
      <c r="B92" s="198" t="s">
        <v>546</v>
      </c>
      <c r="C92" s="198"/>
      <c r="D92" s="201" t="s">
        <v>61</v>
      </c>
      <c r="E92" s="202">
        <v>1</v>
      </c>
      <c r="F92" s="278"/>
      <c r="G92" s="176">
        <f>E92*F92</f>
        <v>0</v>
      </c>
    </row>
    <row r="93" spans="1:7" x14ac:dyDescent="0.2">
      <c r="B93" s="198"/>
      <c r="C93" s="198"/>
      <c r="D93" s="201"/>
      <c r="E93" s="202"/>
      <c r="F93" s="201"/>
      <c r="G93" s="198"/>
    </row>
    <row r="94" spans="1:7" ht="127.5" x14ac:dyDescent="0.2">
      <c r="A94" s="197" t="s">
        <v>288</v>
      </c>
      <c r="B94" s="198" t="s">
        <v>912</v>
      </c>
      <c r="C94" s="198" t="s">
        <v>547</v>
      </c>
      <c r="D94" s="199"/>
      <c r="E94" s="200"/>
      <c r="F94" s="199"/>
      <c r="G94" s="198"/>
    </row>
    <row r="95" spans="1:7" x14ac:dyDescent="0.2">
      <c r="A95" s="224"/>
      <c r="B95" s="198" t="s">
        <v>548</v>
      </c>
      <c r="C95" s="198"/>
      <c r="D95" s="201" t="s">
        <v>61</v>
      </c>
      <c r="E95" s="202">
        <v>14</v>
      </c>
      <c r="F95" s="278"/>
      <c r="G95" s="176">
        <f>E95*F95</f>
        <v>0</v>
      </c>
    </row>
    <row r="96" spans="1:7" x14ac:dyDescent="0.2">
      <c r="B96" s="191"/>
      <c r="C96" s="192"/>
      <c r="D96" s="193"/>
      <c r="E96" s="194"/>
      <c r="F96" s="195"/>
      <c r="G96" s="196"/>
    </row>
    <row r="97" spans="1:7" ht="89.25" x14ac:dyDescent="0.2">
      <c r="A97" s="197" t="s">
        <v>296</v>
      </c>
      <c r="B97" s="203" t="s">
        <v>549</v>
      </c>
      <c r="C97" s="203"/>
      <c r="D97" s="201" t="s">
        <v>61</v>
      </c>
      <c r="E97" s="203">
        <v>4</v>
      </c>
      <c r="F97" s="279"/>
      <c r="G97" s="176">
        <f>E97*F97</f>
        <v>0</v>
      </c>
    </row>
    <row r="98" spans="1:7" x14ac:dyDescent="0.2">
      <c r="A98" s="317"/>
      <c r="B98" s="203" t="s">
        <v>550</v>
      </c>
      <c r="C98" s="203"/>
      <c r="D98" s="201" t="s">
        <v>61</v>
      </c>
      <c r="E98" s="203">
        <v>4</v>
      </c>
      <c r="F98" s="279"/>
      <c r="G98" s="176">
        <f>E98*F98</f>
        <v>0</v>
      </c>
    </row>
    <row r="99" spans="1:7" x14ac:dyDescent="0.2">
      <c r="A99" s="317"/>
      <c r="B99" s="203"/>
      <c r="C99" s="204"/>
      <c r="D99" s="199"/>
      <c r="E99" s="204"/>
      <c r="F99" s="205"/>
      <c r="G99" s="206"/>
    </row>
    <row r="100" spans="1:7" ht="102" x14ac:dyDescent="0.2">
      <c r="A100" s="197" t="s">
        <v>297</v>
      </c>
      <c r="B100" s="203" t="s">
        <v>551</v>
      </c>
      <c r="C100" s="203"/>
      <c r="D100" s="201" t="s">
        <v>61</v>
      </c>
      <c r="E100" s="203">
        <v>7</v>
      </c>
      <c r="F100" s="279"/>
      <c r="G100" s="176">
        <f>E100*F100</f>
        <v>0</v>
      </c>
    </row>
    <row r="101" spans="1:7" x14ac:dyDescent="0.2">
      <c r="A101" s="317"/>
      <c r="B101" s="203"/>
      <c r="C101" s="204"/>
      <c r="D101" s="199"/>
      <c r="E101" s="204"/>
      <c r="F101" s="205"/>
      <c r="G101" s="206"/>
    </row>
    <row r="102" spans="1:7" ht="102" x14ac:dyDescent="0.2">
      <c r="A102" s="197" t="s">
        <v>298</v>
      </c>
      <c r="B102" s="203" t="s">
        <v>552</v>
      </c>
      <c r="C102" s="204"/>
      <c r="D102" s="201" t="s">
        <v>61</v>
      </c>
      <c r="E102" s="204">
        <v>27</v>
      </c>
      <c r="F102" s="207"/>
      <c r="G102" s="176">
        <f>E102*F102</f>
        <v>0</v>
      </c>
    </row>
    <row r="103" spans="1:7" x14ac:dyDescent="0.2">
      <c r="A103" s="317"/>
      <c r="B103" s="203"/>
      <c r="C103" s="204"/>
      <c r="D103" s="199"/>
      <c r="E103" s="204"/>
      <c r="F103" s="205"/>
      <c r="G103" s="206"/>
    </row>
    <row r="104" spans="1:7" ht="127.5" x14ac:dyDescent="0.2">
      <c r="A104" s="197" t="s">
        <v>299</v>
      </c>
      <c r="B104" s="203" t="s">
        <v>553</v>
      </c>
      <c r="C104" s="203"/>
      <c r="D104" s="201" t="s">
        <v>61</v>
      </c>
      <c r="E104" s="203">
        <v>19</v>
      </c>
      <c r="F104" s="207"/>
      <c r="G104" s="176">
        <f>E104*F104</f>
        <v>0</v>
      </c>
    </row>
    <row r="105" spans="1:7" x14ac:dyDescent="0.2">
      <c r="A105" s="317"/>
      <c r="B105" s="208"/>
      <c r="C105" s="204"/>
      <c r="D105" s="199"/>
      <c r="E105" s="204"/>
      <c r="F105" s="205"/>
      <c r="G105" s="206"/>
    </row>
    <row r="106" spans="1:7" x14ac:dyDescent="0.2">
      <c r="A106" s="317"/>
      <c r="B106" s="203"/>
      <c r="C106" s="203"/>
      <c r="D106" s="199"/>
      <c r="E106" s="203"/>
      <c r="F106" s="206"/>
      <c r="G106" s="206"/>
    </row>
    <row r="107" spans="1:7" ht="89.25" x14ac:dyDescent="0.2">
      <c r="A107" s="197" t="s">
        <v>300</v>
      </c>
      <c r="B107" s="203" t="s">
        <v>554</v>
      </c>
      <c r="C107" s="203"/>
      <c r="D107" s="201" t="s">
        <v>61</v>
      </c>
      <c r="E107" s="203">
        <v>4</v>
      </c>
      <c r="F107" s="279"/>
      <c r="G107" s="176">
        <f>E107*F107</f>
        <v>0</v>
      </c>
    </row>
    <row r="108" spans="1:7" x14ac:dyDescent="0.2">
      <c r="A108" s="317"/>
      <c r="B108" s="203" t="s">
        <v>555</v>
      </c>
      <c r="C108" s="203"/>
      <c r="D108" s="201" t="s">
        <v>61</v>
      </c>
      <c r="E108" s="203">
        <v>4</v>
      </c>
      <c r="F108" s="279"/>
      <c r="G108" s="176">
        <f>E108*F108</f>
        <v>0</v>
      </c>
    </row>
    <row r="109" spans="1:7" x14ac:dyDescent="0.2">
      <c r="A109" s="317"/>
      <c r="B109" s="203" t="s">
        <v>550</v>
      </c>
      <c r="C109" s="203"/>
      <c r="D109" s="201" t="s">
        <v>61</v>
      </c>
      <c r="E109" s="203">
        <v>4</v>
      </c>
      <c r="F109" s="279"/>
      <c r="G109" s="176">
        <f>E109*F109</f>
        <v>0</v>
      </c>
    </row>
    <row r="110" spans="1:7" x14ac:dyDescent="0.2">
      <c r="A110" s="317"/>
      <c r="B110" s="203"/>
      <c r="C110" s="203"/>
      <c r="D110" s="199"/>
      <c r="E110" s="203"/>
      <c r="F110" s="206"/>
      <c r="G110" s="206"/>
    </row>
    <row r="111" spans="1:7" ht="102" x14ac:dyDescent="0.2">
      <c r="A111" s="197" t="s">
        <v>301</v>
      </c>
      <c r="B111" s="203" t="s">
        <v>556</v>
      </c>
      <c r="C111" s="152"/>
      <c r="D111" s="201" t="s">
        <v>61</v>
      </c>
      <c r="E111" s="204">
        <v>8</v>
      </c>
      <c r="F111" s="279"/>
      <c r="G111" s="176">
        <f>E111*F111</f>
        <v>0</v>
      </c>
    </row>
    <row r="112" spans="1:7" x14ac:dyDescent="0.2">
      <c r="A112" s="317"/>
      <c r="B112" s="203" t="s">
        <v>557</v>
      </c>
      <c r="C112" s="152"/>
      <c r="D112" s="201" t="s">
        <v>61</v>
      </c>
      <c r="E112" s="204">
        <v>6</v>
      </c>
      <c r="F112" s="279"/>
      <c r="G112" s="176">
        <f>E112*F112</f>
        <v>0</v>
      </c>
    </row>
    <row r="113" spans="1:7" x14ac:dyDescent="0.2">
      <c r="A113" s="317"/>
      <c r="B113" s="203"/>
      <c r="C113" s="152"/>
      <c r="D113" s="199"/>
      <c r="E113" s="204"/>
      <c r="F113" s="205"/>
      <c r="G113" s="206"/>
    </row>
    <row r="114" spans="1:7" ht="89.25" x14ac:dyDescent="0.2">
      <c r="A114" s="197" t="s">
        <v>558</v>
      </c>
      <c r="B114" s="203" t="s">
        <v>559</v>
      </c>
      <c r="C114" s="203"/>
      <c r="D114" s="201" t="s">
        <v>61</v>
      </c>
      <c r="E114" s="203">
        <v>3</v>
      </c>
      <c r="F114" s="279"/>
      <c r="G114" s="176">
        <f>E114*F114</f>
        <v>0</v>
      </c>
    </row>
    <row r="115" spans="1:7" x14ac:dyDescent="0.2">
      <c r="A115" s="317"/>
      <c r="B115" s="203" t="s">
        <v>550</v>
      </c>
      <c r="C115" s="203"/>
      <c r="D115" s="201" t="s">
        <v>61</v>
      </c>
      <c r="E115" s="203">
        <v>3</v>
      </c>
      <c r="F115" s="279"/>
      <c r="G115" s="176">
        <f>E115*F115</f>
        <v>0</v>
      </c>
    </row>
    <row r="116" spans="1:7" x14ac:dyDescent="0.2">
      <c r="A116" s="318"/>
      <c r="B116" s="203"/>
      <c r="C116" s="152"/>
      <c r="D116" s="199"/>
      <c r="E116" s="204"/>
      <c r="F116" s="209"/>
      <c r="G116" s="206"/>
    </row>
    <row r="117" spans="1:7" ht="25.5" x14ac:dyDescent="0.2">
      <c r="A117" s="197" t="s">
        <v>560</v>
      </c>
      <c r="B117" s="203" t="s">
        <v>561</v>
      </c>
      <c r="C117" s="203"/>
      <c r="D117" s="201" t="s">
        <v>61</v>
      </c>
      <c r="E117" s="203">
        <v>44</v>
      </c>
      <c r="F117" s="279"/>
      <c r="G117" s="176">
        <f>E117*F117</f>
        <v>0</v>
      </c>
    </row>
    <row r="118" spans="1:7" x14ac:dyDescent="0.2">
      <c r="B118" s="190"/>
      <c r="C118" s="189"/>
      <c r="D118" s="152"/>
      <c r="E118" s="170"/>
      <c r="F118" s="152"/>
      <c r="G118" s="178"/>
    </row>
    <row r="119" spans="1:7" ht="25.5" x14ac:dyDescent="0.2">
      <c r="A119" s="197" t="s">
        <v>562</v>
      </c>
      <c r="B119" s="190" t="s">
        <v>565</v>
      </c>
      <c r="C119" s="190"/>
      <c r="D119" s="210" t="s">
        <v>51</v>
      </c>
      <c r="E119" s="170">
        <v>1</v>
      </c>
      <c r="F119" s="279"/>
      <c r="G119" s="176">
        <f>E119*F119</f>
        <v>0</v>
      </c>
    </row>
    <row r="120" spans="1:7" x14ac:dyDescent="0.2">
      <c r="B120" s="190"/>
      <c r="C120" s="190"/>
      <c r="D120" s="210"/>
      <c r="E120" s="170"/>
      <c r="F120" s="279"/>
      <c r="G120" s="176"/>
    </row>
    <row r="121" spans="1:7" ht="25.5" x14ac:dyDescent="0.2">
      <c r="A121" s="197" t="s">
        <v>564</v>
      </c>
      <c r="B121" s="190" t="s">
        <v>911</v>
      </c>
      <c r="C121" s="152"/>
      <c r="D121" s="210" t="s">
        <v>51</v>
      </c>
      <c r="E121" s="170">
        <v>1</v>
      </c>
      <c r="F121" s="279"/>
      <c r="G121" s="176">
        <f>E121*F121</f>
        <v>0</v>
      </c>
    </row>
    <row r="122" spans="1:7" x14ac:dyDescent="0.2">
      <c r="A122" s="319"/>
      <c r="B122" s="190"/>
      <c r="C122" s="152"/>
      <c r="D122" s="210"/>
      <c r="E122" s="170"/>
      <c r="F122" s="152"/>
      <c r="G122" s="171"/>
    </row>
    <row r="123" spans="1:7" ht="13.5" thickBot="1" x14ac:dyDescent="0.25">
      <c r="A123" s="272"/>
      <c r="B123" s="280" t="s">
        <v>567</v>
      </c>
      <c r="C123" s="280"/>
      <c r="D123" s="281"/>
      <c r="E123" s="282"/>
      <c r="F123" s="283"/>
      <c r="G123" s="284">
        <f>SUM(G34:G122)</f>
        <v>0</v>
      </c>
    </row>
    <row r="124" spans="1:7" x14ac:dyDescent="0.2">
      <c r="A124" s="244"/>
      <c r="B124" s="190"/>
      <c r="C124" s="203"/>
      <c r="D124" s="285"/>
      <c r="E124" s="203"/>
      <c r="F124" s="203"/>
      <c r="G124" s="212"/>
    </row>
    <row r="125" spans="1:7" x14ac:dyDescent="0.2">
      <c r="A125" s="286" t="s">
        <v>477</v>
      </c>
      <c r="B125" s="213" t="s">
        <v>478</v>
      </c>
      <c r="C125" s="213"/>
      <c r="D125" s="274" t="s">
        <v>496</v>
      </c>
      <c r="E125" s="275" t="s">
        <v>50</v>
      </c>
      <c r="F125" s="276" t="s">
        <v>713</v>
      </c>
      <c r="G125" s="277" t="s">
        <v>908</v>
      </c>
    </row>
    <row r="126" spans="1:7" x14ac:dyDescent="0.2">
      <c r="A126" s="244"/>
      <c r="B126" s="190"/>
      <c r="C126" s="203"/>
      <c r="D126" s="285"/>
      <c r="E126" s="180"/>
      <c r="F126" s="203"/>
      <c r="G126" s="212"/>
    </row>
    <row r="127" spans="1:7" x14ac:dyDescent="0.2">
      <c r="A127" s="244"/>
      <c r="B127" s="658" t="s">
        <v>920</v>
      </c>
      <c r="C127" s="659"/>
      <c r="D127" s="659"/>
      <c r="E127" s="659"/>
      <c r="F127" s="659"/>
      <c r="G127" s="659"/>
    </row>
    <row r="128" spans="1:7" x14ac:dyDescent="0.2">
      <c r="A128" s="244"/>
      <c r="B128" s="190"/>
      <c r="C128" s="203"/>
      <c r="D128" s="285"/>
      <c r="E128" s="180"/>
      <c r="F128" s="203"/>
      <c r="G128" s="212"/>
    </row>
    <row r="129" spans="1:7" ht="25.5" x14ac:dyDescent="0.2">
      <c r="A129" s="179" t="s">
        <v>203</v>
      </c>
      <c r="B129" s="190" t="s">
        <v>921</v>
      </c>
      <c r="C129" s="190"/>
      <c r="D129" s="216" t="s">
        <v>239</v>
      </c>
      <c r="E129" s="180">
        <v>34</v>
      </c>
      <c r="F129" s="207"/>
      <c r="G129" s="176">
        <f>E129*F129</f>
        <v>0</v>
      </c>
    </row>
    <row r="130" spans="1:7" x14ac:dyDescent="0.2">
      <c r="A130" s="244"/>
      <c r="B130" s="190"/>
      <c r="C130" s="203"/>
      <c r="D130" s="291"/>
      <c r="E130" s="180"/>
      <c r="F130" s="203"/>
      <c r="G130" s="212"/>
    </row>
    <row r="131" spans="1:7" s="204" customFormat="1" ht="12.75" customHeight="1" x14ac:dyDescent="0.2">
      <c r="A131" s="179" t="s">
        <v>204</v>
      </c>
      <c r="B131" s="190" t="s">
        <v>930</v>
      </c>
      <c r="C131" s="190"/>
      <c r="D131" s="216" t="s">
        <v>51</v>
      </c>
      <c r="E131" s="180">
        <v>2</v>
      </c>
      <c r="F131" s="207"/>
      <c r="G131" s="176">
        <f>E131*F131</f>
        <v>0</v>
      </c>
    </row>
    <row r="132" spans="1:7" s="204" customFormat="1" ht="12.75" customHeight="1" x14ac:dyDescent="0.2">
      <c r="A132" s="244"/>
      <c r="B132" s="190"/>
      <c r="C132" s="203"/>
      <c r="D132" s="291"/>
      <c r="E132" s="180"/>
      <c r="F132" s="203"/>
      <c r="G132" s="212"/>
    </row>
    <row r="133" spans="1:7" s="204" customFormat="1" ht="12.75" customHeight="1" x14ac:dyDescent="0.2">
      <c r="A133" s="179" t="s">
        <v>205</v>
      </c>
      <c r="B133" s="294" t="s">
        <v>896</v>
      </c>
      <c r="C133" s="190"/>
      <c r="D133" s="291" t="s">
        <v>239</v>
      </c>
      <c r="E133" s="180">
        <v>66</v>
      </c>
      <c r="F133" s="207"/>
      <c r="G133" s="176">
        <f>E133*F133</f>
        <v>0</v>
      </c>
    </row>
    <row r="134" spans="1:7" s="204" customFormat="1" ht="12.75" customHeight="1" x14ac:dyDescent="0.2">
      <c r="A134" s="244"/>
      <c r="B134" s="295"/>
      <c r="C134" s="203"/>
      <c r="D134" s="291"/>
      <c r="E134" s="180"/>
      <c r="F134" s="203"/>
      <c r="G134" s="212"/>
    </row>
    <row r="135" spans="1:7" s="204" customFormat="1" ht="12.75" customHeight="1" x14ac:dyDescent="0.2">
      <c r="A135" s="179" t="s">
        <v>206</v>
      </c>
      <c r="B135" s="295" t="s">
        <v>897</v>
      </c>
      <c r="C135" s="190"/>
      <c r="D135" s="291" t="s">
        <v>239</v>
      </c>
      <c r="E135" s="180">
        <v>90</v>
      </c>
      <c r="F135" s="207"/>
      <c r="G135" s="176">
        <f>E135*F135</f>
        <v>0</v>
      </c>
    </row>
    <row r="136" spans="1:7" s="204" customFormat="1" ht="12.75" customHeight="1" x14ac:dyDescent="0.2">
      <c r="A136" s="244"/>
      <c r="B136" s="295"/>
      <c r="C136" s="203"/>
      <c r="D136" s="291"/>
      <c r="E136" s="180"/>
      <c r="F136" s="203"/>
      <c r="G136" s="212"/>
    </row>
    <row r="137" spans="1:7" s="204" customFormat="1" ht="12.75" customHeight="1" x14ac:dyDescent="0.2">
      <c r="A137" s="179" t="s">
        <v>208</v>
      </c>
      <c r="B137" s="295" t="s">
        <v>898</v>
      </c>
      <c r="C137" s="190"/>
      <c r="D137" s="291" t="s">
        <v>239</v>
      </c>
      <c r="E137" s="180">
        <v>25</v>
      </c>
      <c r="F137" s="279"/>
      <c r="G137" s="176">
        <f>E137*F137</f>
        <v>0</v>
      </c>
    </row>
    <row r="138" spans="1:7" s="204" customFormat="1" ht="12.75" customHeight="1" x14ac:dyDescent="0.2">
      <c r="A138" s="244"/>
      <c r="B138" s="295"/>
      <c r="C138" s="203"/>
      <c r="D138" s="291"/>
      <c r="E138" s="180"/>
      <c r="F138" s="203"/>
      <c r="G138" s="212"/>
    </row>
    <row r="139" spans="1:7" s="204" customFormat="1" ht="12.75" customHeight="1" x14ac:dyDescent="0.2">
      <c r="A139" s="179" t="s">
        <v>235</v>
      </c>
      <c r="B139" s="296" t="s">
        <v>899</v>
      </c>
      <c r="C139" s="190"/>
      <c r="D139" s="291" t="s">
        <v>239</v>
      </c>
      <c r="E139" s="180">
        <v>3040</v>
      </c>
      <c r="F139" s="207"/>
      <c r="G139" s="176">
        <f>E139*F139</f>
        <v>0</v>
      </c>
    </row>
    <row r="140" spans="1:7" s="204" customFormat="1" ht="12.75" customHeight="1" x14ac:dyDescent="0.2">
      <c r="A140" s="244"/>
      <c r="B140" s="295"/>
      <c r="C140" s="203"/>
      <c r="D140" s="291"/>
      <c r="E140" s="180"/>
      <c r="F140" s="287"/>
      <c r="G140" s="212"/>
    </row>
    <row r="141" spans="1:7" s="204" customFormat="1" ht="12.75" customHeight="1" x14ac:dyDescent="0.2">
      <c r="A141" s="179" t="s">
        <v>246</v>
      </c>
      <c r="B141" s="296" t="s">
        <v>900</v>
      </c>
      <c r="C141" s="190"/>
      <c r="D141" s="291" t="s">
        <v>239</v>
      </c>
      <c r="E141" s="180">
        <v>570</v>
      </c>
      <c r="F141" s="207"/>
      <c r="G141" s="176">
        <f>E141*F141</f>
        <v>0</v>
      </c>
    </row>
    <row r="142" spans="1:7" s="204" customFormat="1" ht="12.75" customHeight="1" x14ac:dyDescent="0.2">
      <c r="A142" s="244"/>
      <c r="B142" s="295"/>
      <c r="C142" s="203"/>
      <c r="D142" s="291"/>
      <c r="E142" s="180"/>
      <c r="F142" s="287"/>
      <c r="G142" s="212"/>
    </row>
    <row r="143" spans="1:7" s="204" customFormat="1" ht="12.75" customHeight="1" x14ac:dyDescent="0.2">
      <c r="A143" s="179" t="s">
        <v>247</v>
      </c>
      <c r="B143" s="295" t="s">
        <v>901</v>
      </c>
      <c r="C143" s="190"/>
      <c r="D143" s="291" t="s">
        <v>239</v>
      </c>
      <c r="E143" s="180">
        <v>690</v>
      </c>
      <c r="F143" s="207"/>
      <c r="G143" s="176">
        <f>E143*F143</f>
        <v>0</v>
      </c>
    </row>
    <row r="144" spans="1:7" s="204" customFormat="1" ht="12.75" customHeight="1" x14ac:dyDescent="0.2">
      <c r="A144" s="244"/>
      <c r="B144" s="295"/>
      <c r="C144" s="203"/>
      <c r="D144" s="292"/>
      <c r="E144" s="180"/>
      <c r="F144" s="287"/>
      <c r="G144" s="212"/>
    </row>
    <row r="145" spans="1:7" s="204" customFormat="1" ht="12.75" customHeight="1" x14ac:dyDescent="0.2">
      <c r="A145" s="179" t="s">
        <v>249</v>
      </c>
      <c r="B145" s="295" t="s">
        <v>902</v>
      </c>
      <c r="C145" s="190"/>
      <c r="D145" s="291" t="s">
        <v>239</v>
      </c>
      <c r="E145" s="180">
        <v>105</v>
      </c>
      <c r="F145" s="207"/>
      <c r="G145" s="176">
        <f>E145*F145</f>
        <v>0</v>
      </c>
    </row>
    <row r="146" spans="1:7" s="204" customFormat="1" ht="12.75" customHeight="1" x14ac:dyDescent="0.2">
      <c r="A146" s="244"/>
      <c r="B146" s="295"/>
      <c r="C146" s="203"/>
      <c r="D146" s="292"/>
      <c r="E146" s="180"/>
      <c r="F146" s="287"/>
      <c r="G146" s="212"/>
    </row>
    <row r="147" spans="1:7" s="204" customFormat="1" ht="12.75" customHeight="1" x14ac:dyDescent="0.2">
      <c r="A147" s="179" t="s">
        <v>252</v>
      </c>
      <c r="B147" s="295" t="s">
        <v>903</v>
      </c>
      <c r="C147" s="190"/>
      <c r="D147" s="291" t="s">
        <v>239</v>
      </c>
      <c r="E147" s="180">
        <v>2380</v>
      </c>
      <c r="F147" s="207"/>
      <c r="G147" s="176">
        <f>E147*F147</f>
        <v>0</v>
      </c>
    </row>
    <row r="148" spans="1:7" s="204" customFormat="1" ht="12.75" customHeight="1" x14ac:dyDescent="0.2">
      <c r="A148" s="244"/>
      <c r="B148" s="295"/>
      <c r="C148" s="203"/>
      <c r="D148" s="291"/>
      <c r="E148" s="180"/>
      <c r="F148" s="203"/>
      <c r="G148" s="212"/>
    </row>
    <row r="149" spans="1:7" s="204" customFormat="1" ht="12.75" customHeight="1" x14ac:dyDescent="0.2">
      <c r="A149" s="179" t="s">
        <v>253</v>
      </c>
      <c r="B149" s="294" t="s">
        <v>904</v>
      </c>
      <c r="C149" s="190"/>
      <c r="D149" s="291" t="s">
        <v>239</v>
      </c>
      <c r="E149" s="180">
        <v>130</v>
      </c>
      <c r="F149" s="207"/>
      <c r="G149" s="176">
        <f>E149*F149</f>
        <v>0</v>
      </c>
    </row>
    <row r="150" spans="1:7" s="204" customFormat="1" ht="12.75" customHeight="1" x14ac:dyDescent="0.2">
      <c r="A150" s="244"/>
      <c r="B150" s="290"/>
      <c r="C150" s="203"/>
      <c r="D150" s="291"/>
      <c r="E150" s="180"/>
      <c r="F150" s="203"/>
      <c r="G150" s="212"/>
    </row>
    <row r="151" spans="1:7" s="204" customFormat="1" ht="12.75" customHeight="1" x14ac:dyDescent="0.2">
      <c r="A151" s="179" t="s">
        <v>286</v>
      </c>
      <c r="B151" s="290" t="s">
        <v>931</v>
      </c>
      <c r="C151" s="190"/>
      <c r="D151" s="291" t="s">
        <v>239</v>
      </c>
      <c r="E151" s="180">
        <v>140</v>
      </c>
      <c r="F151" s="207"/>
      <c r="G151" s="176">
        <f>E151*F151</f>
        <v>0</v>
      </c>
    </row>
    <row r="152" spans="1:7" s="204" customFormat="1" ht="12.75" customHeight="1" x14ac:dyDescent="0.2">
      <c r="A152" s="244"/>
      <c r="B152" s="290"/>
      <c r="C152" s="203"/>
      <c r="D152" s="291"/>
      <c r="E152" s="180"/>
      <c r="F152" s="206"/>
      <c r="G152" s="201"/>
    </row>
    <row r="153" spans="1:7" s="204" customFormat="1" ht="12.75" customHeight="1" x14ac:dyDescent="0.2">
      <c r="A153" s="179" t="s">
        <v>254</v>
      </c>
      <c r="B153" s="290" t="s">
        <v>1253</v>
      </c>
      <c r="C153" s="190"/>
      <c r="D153" s="291" t="s">
        <v>239</v>
      </c>
      <c r="E153" s="180">
        <v>20</v>
      </c>
      <c r="F153" s="207"/>
      <c r="G153" s="176">
        <f>E153*F153</f>
        <v>0</v>
      </c>
    </row>
    <row r="154" spans="1:7" s="204" customFormat="1" ht="12.75" customHeight="1" x14ac:dyDescent="0.2">
      <c r="A154" s="244"/>
      <c r="B154" s="290"/>
      <c r="C154" s="203"/>
      <c r="D154" s="292"/>
      <c r="E154" s="180"/>
      <c r="F154" s="206"/>
      <c r="G154" s="201"/>
    </row>
    <row r="155" spans="1:7" s="204" customFormat="1" ht="12.75" customHeight="1" x14ac:dyDescent="0.2">
      <c r="A155" s="179" t="s">
        <v>256</v>
      </c>
      <c r="B155" s="290" t="s">
        <v>1252</v>
      </c>
      <c r="C155" s="190"/>
      <c r="D155" s="291" t="s">
        <v>239</v>
      </c>
      <c r="E155" s="180">
        <v>730</v>
      </c>
      <c r="F155" s="207"/>
      <c r="G155" s="176">
        <f>E155*F155</f>
        <v>0</v>
      </c>
    </row>
    <row r="156" spans="1:7" s="204" customFormat="1" ht="12.75" customHeight="1" x14ac:dyDescent="0.2">
      <c r="A156" s="244"/>
      <c r="B156" s="190"/>
      <c r="C156" s="203"/>
      <c r="D156" s="292"/>
      <c r="E156" s="180"/>
      <c r="F156" s="206"/>
      <c r="G156" s="201"/>
    </row>
    <row r="157" spans="1:7" s="204" customFormat="1" ht="12.75" customHeight="1" x14ac:dyDescent="0.2">
      <c r="A157" s="179" t="s">
        <v>258</v>
      </c>
      <c r="B157" s="190" t="s">
        <v>953</v>
      </c>
      <c r="C157" s="190"/>
      <c r="D157" s="291" t="s">
        <v>239</v>
      </c>
      <c r="E157" s="180">
        <v>3640</v>
      </c>
      <c r="F157" s="207"/>
      <c r="G157" s="176">
        <f>E157*F157</f>
        <v>0</v>
      </c>
    </row>
    <row r="158" spans="1:7" s="204" customFormat="1" ht="12.75" customHeight="1" x14ac:dyDescent="0.2">
      <c r="A158" s="244"/>
      <c r="B158" s="190"/>
      <c r="C158" s="203"/>
      <c r="D158" s="292"/>
      <c r="E158" s="180"/>
      <c r="F158" s="206"/>
      <c r="G158" s="201"/>
    </row>
    <row r="159" spans="1:7" s="204" customFormat="1" ht="12.75" customHeight="1" x14ac:dyDescent="0.2">
      <c r="A159" s="179" t="s">
        <v>287</v>
      </c>
      <c r="B159" s="190" t="s">
        <v>1251</v>
      </c>
      <c r="C159" s="190"/>
      <c r="D159" s="291" t="s">
        <v>239</v>
      </c>
      <c r="E159" s="180">
        <v>190</v>
      </c>
      <c r="F159" s="207"/>
      <c r="G159" s="176">
        <f>E159*F159</f>
        <v>0</v>
      </c>
    </row>
    <row r="160" spans="1:7" s="204" customFormat="1" ht="12.75" customHeight="1" x14ac:dyDescent="0.2">
      <c r="A160" s="244"/>
      <c r="B160" s="190"/>
      <c r="C160" s="203"/>
      <c r="D160" s="291"/>
      <c r="E160" s="180"/>
      <c r="F160" s="206"/>
      <c r="G160" s="201"/>
    </row>
    <row r="161" spans="1:7" s="204" customFormat="1" ht="12.75" customHeight="1" x14ac:dyDescent="0.2">
      <c r="A161" s="179" t="s">
        <v>288</v>
      </c>
      <c r="B161" s="190" t="s">
        <v>1250</v>
      </c>
      <c r="C161" s="190"/>
      <c r="D161" s="291" t="s">
        <v>239</v>
      </c>
      <c r="E161" s="180">
        <v>105</v>
      </c>
      <c r="F161" s="207"/>
      <c r="G161" s="176">
        <f>E161*F161</f>
        <v>0</v>
      </c>
    </row>
    <row r="162" spans="1:7" s="204" customFormat="1" ht="12.75" customHeight="1" x14ac:dyDescent="0.2">
      <c r="A162" s="244"/>
      <c r="B162" s="190"/>
      <c r="C162" s="203"/>
      <c r="D162" s="291"/>
      <c r="E162" s="180"/>
      <c r="F162" s="206"/>
      <c r="G162" s="201"/>
    </row>
    <row r="163" spans="1:7" s="204" customFormat="1" ht="12.75" customHeight="1" x14ac:dyDescent="0.2">
      <c r="A163" s="179" t="s">
        <v>296</v>
      </c>
      <c r="B163" s="190" t="s">
        <v>1249</v>
      </c>
      <c r="C163" s="190"/>
      <c r="D163" s="291" t="s">
        <v>239</v>
      </c>
      <c r="E163" s="180">
        <v>42</v>
      </c>
      <c r="F163" s="207"/>
      <c r="G163" s="176">
        <f>E163*F163</f>
        <v>0</v>
      </c>
    </row>
    <row r="164" spans="1:7" s="204" customFormat="1" ht="12.75" customHeight="1" x14ac:dyDescent="0.2">
      <c r="A164" s="244"/>
      <c r="B164" s="190"/>
      <c r="C164" s="203"/>
      <c r="D164" s="291"/>
      <c r="E164" s="180"/>
      <c r="F164" s="206"/>
      <c r="G164" s="201"/>
    </row>
    <row r="165" spans="1:7" s="204" customFormat="1" ht="12.75" customHeight="1" x14ac:dyDescent="0.2">
      <c r="A165" s="179" t="s">
        <v>297</v>
      </c>
      <c r="B165" s="190" t="s">
        <v>1248</v>
      </c>
      <c r="C165" s="190"/>
      <c r="D165" s="291" t="s">
        <v>239</v>
      </c>
      <c r="E165" s="180">
        <v>240</v>
      </c>
      <c r="F165" s="207"/>
      <c r="G165" s="176">
        <f>E165*F165</f>
        <v>0</v>
      </c>
    </row>
    <row r="166" spans="1:7" s="204" customFormat="1" ht="12.75" customHeight="1" x14ac:dyDescent="0.2">
      <c r="A166" s="244"/>
      <c r="B166" s="190"/>
      <c r="C166" s="203"/>
      <c r="D166" s="291"/>
      <c r="E166" s="180"/>
      <c r="F166" s="206"/>
      <c r="G166" s="201"/>
    </row>
    <row r="167" spans="1:7" s="204" customFormat="1" ht="12.75" customHeight="1" x14ac:dyDescent="0.2">
      <c r="A167" s="179" t="s">
        <v>298</v>
      </c>
      <c r="B167" s="190" t="s">
        <v>1247</v>
      </c>
      <c r="C167" s="190"/>
      <c r="D167" s="291" t="s">
        <v>239</v>
      </c>
      <c r="E167" s="180">
        <v>45</v>
      </c>
      <c r="F167" s="207"/>
      <c r="G167" s="176">
        <f>E167*F167</f>
        <v>0</v>
      </c>
    </row>
    <row r="168" spans="1:7" s="204" customFormat="1" ht="12.75" customHeight="1" x14ac:dyDescent="0.2">
      <c r="A168" s="244"/>
      <c r="B168" s="190"/>
      <c r="C168" s="203"/>
      <c r="D168" s="291"/>
      <c r="E168" s="180"/>
      <c r="F168" s="206"/>
      <c r="G168" s="201"/>
    </row>
    <row r="169" spans="1:7" s="204" customFormat="1" ht="12.75" customHeight="1" x14ac:dyDescent="0.2">
      <c r="A169" s="179" t="s">
        <v>299</v>
      </c>
      <c r="B169" s="190" t="s">
        <v>1246</v>
      </c>
      <c r="C169" s="190"/>
      <c r="D169" s="291" t="s">
        <v>239</v>
      </c>
      <c r="E169" s="180">
        <v>40</v>
      </c>
      <c r="F169" s="207"/>
      <c r="G169" s="176">
        <f>E169*F169</f>
        <v>0</v>
      </c>
    </row>
    <row r="170" spans="1:7" s="204" customFormat="1" ht="12.75" customHeight="1" x14ac:dyDescent="0.2">
      <c r="A170" s="244"/>
      <c r="B170" s="190"/>
      <c r="C170" s="203"/>
      <c r="D170" s="292"/>
      <c r="E170" s="180"/>
      <c r="F170" s="206"/>
      <c r="G170" s="201"/>
    </row>
    <row r="171" spans="1:7" s="204" customFormat="1" ht="12.75" customHeight="1" x14ac:dyDescent="0.2">
      <c r="A171" s="179" t="s">
        <v>300</v>
      </c>
      <c r="B171" s="190" t="s">
        <v>568</v>
      </c>
      <c r="C171" s="190"/>
      <c r="D171" s="216" t="s">
        <v>61</v>
      </c>
      <c r="E171" s="180">
        <v>83</v>
      </c>
      <c r="F171" s="207"/>
      <c r="G171" s="176">
        <f>E171*F171</f>
        <v>0</v>
      </c>
    </row>
    <row r="172" spans="1:7" x14ac:dyDescent="0.2">
      <c r="A172" s="244"/>
      <c r="B172" s="190"/>
      <c r="C172" s="203"/>
      <c r="D172" s="292"/>
      <c r="E172" s="180"/>
      <c r="F172" s="203"/>
      <c r="G172" s="212"/>
    </row>
    <row r="173" spans="1:7" ht="25.5" x14ac:dyDescent="0.2">
      <c r="A173" s="179" t="s">
        <v>301</v>
      </c>
      <c r="B173" s="190" t="s">
        <v>1245</v>
      </c>
      <c r="C173" s="190"/>
      <c r="D173" s="216" t="s">
        <v>239</v>
      </c>
      <c r="E173" s="180">
        <v>230</v>
      </c>
      <c r="F173" s="279"/>
      <c r="G173" s="176">
        <f>E173*F173</f>
        <v>0</v>
      </c>
    </row>
    <row r="174" spans="1:7" x14ac:dyDescent="0.2">
      <c r="A174" s="244"/>
      <c r="B174" s="190"/>
      <c r="C174" s="203"/>
      <c r="D174" s="292"/>
      <c r="E174" s="180"/>
      <c r="F174" s="203"/>
      <c r="G174" s="212"/>
    </row>
    <row r="175" spans="1:7" x14ac:dyDescent="0.2">
      <c r="A175" s="179" t="s">
        <v>558</v>
      </c>
      <c r="B175" s="190" t="s">
        <v>1244</v>
      </c>
      <c r="C175" s="190"/>
      <c r="D175" s="216" t="s">
        <v>61</v>
      </c>
      <c r="E175" s="180">
        <v>18</v>
      </c>
      <c r="F175" s="207"/>
      <c r="G175" s="176">
        <f>E175*F175</f>
        <v>0</v>
      </c>
    </row>
    <row r="176" spans="1:7" x14ac:dyDescent="0.2">
      <c r="A176" s="244"/>
      <c r="B176" s="190"/>
      <c r="C176" s="203"/>
      <c r="D176" s="292"/>
      <c r="E176" s="180"/>
      <c r="F176" s="203"/>
      <c r="G176" s="212"/>
    </row>
    <row r="177" spans="1:7" x14ac:dyDescent="0.2">
      <c r="A177" s="179" t="s">
        <v>560</v>
      </c>
      <c r="B177" s="190" t="s">
        <v>1243</v>
      </c>
      <c r="C177" s="190"/>
      <c r="D177" s="216" t="s">
        <v>61</v>
      </c>
      <c r="E177" s="180">
        <v>67</v>
      </c>
      <c r="F177" s="207"/>
      <c r="G177" s="176">
        <f>E177*F177</f>
        <v>0</v>
      </c>
    </row>
    <row r="178" spans="1:7" x14ac:dyDescent="0.2">
      <c r="A178" s="244"/>
      <c r="B178" s="190"/>
      <c r="C178" s="203"/>
      <c r="D178" s="292"/>
      <c r="E178" s="180"/>
      <c r="F178" s="203"/>
      <c r="G178" s="212"/>
    </row>
    <row r="179" spans="1:7" x14ac:dyDescent="0.2">
      <c r="A179" s="179" t="s">
        <v>562</v>
      </c>
      <c r="B179" s="190" t="s">
        <v>1242</v>
      </c>
      <c r="C179" s="190"/>
      <c r="D179" s="216" t="s">
        <v>61</v>
      </c>
      <c r="E179" s="180">
        <v>3</v>
      </c>
      <c r="F179" s="207"/>
      <c r="G179" s="176">
        <f>E179*F179</f>
        <v>0</v>
      </c>
    </row>
    <row r="180" spans="1:7" x14ac:dyDescent="0.2">
      <c r="A180" s="244"/>
      <c r="B180" s="190"/>
      <c r="C180" s="203"/>
      <c r="D180" s="292"/>
      <c r="E180" s="180"/>
      <c r="F180" s="203"/>
      <c r="G180" s="212"/>
    </row>
    <row r="181" spans="1:7" x14ac:dyDescent="0.2">
      <c r="A181" s="179" t="s">
        <v>564</v>
      </c>
      <c r="B181" s="190" t="s">
        <v>1241</v>
      </c>
      <c r="C181" s="190"/>
      <c r="D181" s="216" t="s">
        <v>61</v>
      </c>
      <c r="E181" s="180">
        <v>21</v>
      </c>
      <c r="F181" s="207"/>
      <c r="G181" s="176">
        <f>E181*F181</f>
        <v>0</v>
      </c>
    </row>
    <row r="182" spans="1:7" x14ac:dyDescent="0.2">
      <c r="A182" s="244"/>
      <c r="B182" s="190"/>
      <c r="C182" s="203"/>
      <c r="D182" s="292"/>
      <c r="E182" s="180"/>
      <c r="F182" s="203"/>
      <c r="G182" s="212"/>
    </row>
    <row r="183" spans="1:7" x14ac:dyDescent="0.2">
      <c r="A183" s="179" t="s">
        <v>566</v>
      </c>
      <c r="B183" s="190" t="s">
        <v>569</v>
      </c>
      <c r="C183" s="190"/>
      <c r="D183" s="216" t="s">
        <v>61</v>
      </c>
      <c r="E183" s="180">
        <v>7</v>
      </c>
      <c r="F183" s="207"/>
      <c r="G183" s="176">
        <f>E183*F183</f>
        <v>0</v>
      </c>
    </row>
    <row r="184" spans="1:7" x14ac:dyDescent="0.2">
      <c r="A184" s="244"/>
      <c r="B184" s="190"/>
      <c r="C184" s="203"/>
      <c r="D184" s="292"/>
      <c r="E184" s="180"/>
      <c r="F184" s="203"/>
      <c r="G184" s="212"/>
    </row>
    <row r="185" spans="1:7" x14ac:dyDescent="0.2">
      <c r="A185" s="179" t="s">
        <v>570</v>
      </c>
      <c r="B185" s="190" t="s">
        <v>571</v>
      </c>
      <c r="C185" s="190"/>
      <c r="D185" s="216" t="s">
        <v>61</v>
      </c>
      <c r="E185" s="180">
        <v>3</v>
      </c>
      <c r="F185" s="207"/>
      <c r="G185" s="176">
        <f>E185*F185</f>
        <v>0</v>
      </c>
    </row>
    <row r="186" spans="1:7" x14ac:dyDescent="0.2">
      <c r="A186" s="244"/>
      <c r="B186" s="190"/>
      <c r="C186" s="203"/>
      <c r="D186" s="292"/>
      <c r="E186" s="180"/>
      <c r="F186" s="203"/>
      <c r="G186" s="212"/>
    </row>
    <row r="187" spans="1:7" x14ac:dyDescent="0.2">
      <c r="A187" s="179" t="s">
        <v>572</v>
      </c>
      <c r="B187" s="190" t="s">
        <v>1240</v>
      </c>
      <c r="C187" s="190"/>
      <c r="D187" s="216" t="s">
        <v>61</v>
      </c>
      <c r="E187" s="180">
        <v>3</v>
      </c>
      <c r="F187" s="207"/>
      <c r="G187" s="176">
        <f>E187*F187</f>
        <v>0</v>
      </c>
    </row>
    <row r="188" spans="1:7" x14ac:dyDescent="0.2">
      <c r="A188" s="244"/>
      <c r="B188" s="190"/>
      <c r="C188" s="203"/>
      <c r="D188" s="292"/>
      <c r="E188" s="180"/>
      <c r="F188" s="203"/>
      <c r="G188" s="212"/>
    </row>
    <row r="189" spans="1:7" x14ac:dyDescent="0.2">
      <c r="A189" s="179" t="s">
        <v>573</v>
      </c>
      <c r="B189" s="190" t="s">
        <v>1239</v>
      </c>
      <c r="C189" s="190"/>
      <c r="D189" s="216" t="s">
        <v>61</v>
      </c>
      <c r="E189" s="180">
        <v>65</v>
      </c>
      <c r="F189" s="207"/>
      <c r="G189" s="176">
        <f>E189*F189</f>
        <v>0</v>
      </c>
    </row>
    <row r="190" spans="1:7" x14ac:dyDescent="0.2">
      <c r="A190" s="244"/>
      <c r="B190" s="190"/>
      <c r="C190" s="203"/>
      <c r="D190" s="292"/>
      <c r="E190" s="180"/>
      <c r="F190" s="287"/>
      <c r="G190" s="212"/>
    </row>
    <row r="191" spans="1:7" x14ac:dyDescent="0.2">
      <c r="A191" s="179" t="s">
        <v>574</v>
      </c>
      <c r="B191" s="190" t="s">
        <v>1238</v>
      </c>
      <c r="C191" s="190"/>
      <c r="D191" s="216" t="s">
        <v>61</v>
      </c>
      <c r="E191" s="180">
        <v>76</v>
      </c>
      <c r="F191" s="207"/>
      <c r="G191" s="176">
        <f>E191*F191</f>
        <v>0</v>
      </c>
    </row>
    <row r="192" spans="1:7" x14ac:dyDescent="0.2">
      <c r="A192" s="244"/>
      <c r="B192" s="190"/>
      <c r="C192" s="203"/>
      <c r="D192" s="292"/>
      <c r="E192" s="180"/>
      <c r="F192" s="287"/>
      <c r="G192" s="212"/>
    </row>
    <row r="193" spans="1:7" x14ac:dyDescent="0.2">
      <c r="A193" s="179" t="s">
        <v>575</v>
      </c>
      <c r="B193" s="190" t="s">
        <v>1237</v>
      </c>
      <c r="C193" s="190"/>
      <c r="D193" s="216" t="s">
        <v>61</v>
      </c>
      <c r="E193" s="180">
        <v>15</v>
      </c>
      <c r="F193" s="207"/>
      <c r="G193" s="176">
        <f>E193*F193</f>
        <v>0</v>
      </c>
    </row>
    <row r="194" spans="1:7" x14ac:dyDescent="0.2">
      <c r="A194" s="244"/>
      <c r="B194" s="190"/>
      <c r="C194" s="203"/>
      <c r="D194" s="292"/>
      <c r="E194" s="180"/>
      <c r="F194" s="287"/>
      <c r="G194" s="212"/>
    </row>
    <row r="195" spans="1:7" x14ac:dyDescent="0.2">
      <c r="A195" s="179" t="s">
        <v>576</v>
      </c>
      <c r="B195" s="190" t="s">
        <v>1236</v>
      </c>
      <c r="C195" s="190"/>
      <c r="D195" s="216" t="s">
        <v>61</v>
      </c>
      <c r="E195" s="180">
        <v>13</v>
      </c>
      <c r="F195" s="207"/>
      <c r="G195" s="176">
        <f>E195*F195</f>
        <v>0</v>
      </c>
    </row>
    <row r="196" spans="1:7" x14ac:dyDescent="0.2">
      <c r="A196" s="244"/>
      <c r="B196" s="190"/>
      <c r="C196" s="190"/>
      <c r="D196" s="292"/>
      <c r="E196" s="180"/>
      <c r="F196" s="203"/>
      <c r="G196" s="288"/>
    </row>
    <row r="197" spans="1:7" ht="25.5" x14ac:dyDescent="0.2">
      <c r="A197" s="179" t="s">
        <v>577</v>
      </c>
      <c r="B197" s="190" t="s">
        <v>1235</v>
      </c>
      <c r="C197" s="190"/>
      <c r="D197" s="216" t="s">
        <v>61</v>
      </c>
      <c r="E197" s="180">
        <v>5</v>
      </c>
      <c r="F197" s="207"/>
      <c r="G197" s="176">
        <f>E197*F197</f>
        <v>0</v>
      </c>
    </row>
    <row r="198" spans="1:7" x14ac:dyDescent="0.2">
      <c r="A198" s="244"/>
      <c r="B198" s="190"/>
      <c r="C198" s="203"/>
      <c r="D198" s="292"/>
      <c r="E198" s="180"/>
      <c r="F198" s="287"/>
      <c r="G198" s="212"/>
    </row>
    <row r="199" spans="1:7" x14ac:dyDescent="0.2">
      <c r="A199" s="179" t="s">
        <v>578</v>
      </c>
      <c r="B199" s="190" t="s">
        <v>1234</v>
      </c>
      <c r="C199" s="190"/>
      <c r="D199" s="216" t="s">
        <v>61</v>
      </c>
      <c r="E199" s="180">
        <v>2</v>
      </c>
      <c r="F199" s="279"/>
      <c r="G199" s="176">
        <f>E199*F199</f>
        <v>0</v>
      </c>
    </row>
    <row r="200" spans="1:7" x14ac:dyDescent="0.2">
      <c r="A200" s="244"/>
      <c r="B200" s="190"/>
      <c r="C200" s="203"/>
      <c r="D200" s="292"/>
      <c r="E200" s="180"/>
      <c r="F200" s="289"/>
      <c r="G200" s="212"/>
    </row>
    <row r="201" spans="1:7" ht="38.25" x14ac:dyDescent="0.2">
      <c r="A201" s="179" t="s">
        <v>579</v>
      </c>
      <c r="B201" s="190" t="s">
        <v>580</v>
      </c>
      <c r="C201" s="190"/>
      <c r="D201" s="216" t="s">
        <v>239</v>
      </c>
      <c r="E201" s="180">
        <v>15</v>
      </c>
      <c r="F201" s="279"/>
      <c r="G201" s="176">
        <f>E201*F201</f>
        <v>0</v>
      </c>
    </row>
    <row r="202" spans="1:7" x14ac:dyDescent="0.2">
      <c r="A202" s="244"/>
      <c r="B202" s="190"/>
      <c r="C202" s="203"/>
      <c r="D202" s="292"/>
      <c r="E202" s="180"/>
      <c r="F202" s="203"/>
      <c r="G202" s="212"/>
    </row>
    <row r="203" spans="1:7" x14ac:dyDescent="0.2">
      <c r="A203" s="179" t="s">
        <v>581</v>
      </c>
      <c r="B203" s="190" t="s">
        <v>1233</v>
      </c>
      <c r="C203" s="190"/>
      <c r="D203" s="216" t="s">
        <v>61</v>
      </c>
      <c r="E203" s="180">
        <v>21</v>
      </c>
      <c r="F203" s="207"/>
      <c r="G203" s="176">
        <f>E203*F203</f>
        <v>0</v>
      </c>
    </row>
    <row r="204" spans="1:7" x14ac:dyDescent="0.2">
      <c r="A204" s="244"/>
      <c r="B204" s="190"/>
      <c r="C204" s="203"/>
      <c r="D204" s="292"/>
      <c r="E204" s="180"/>
      <c r="F204" s="203"/>
      <c r="G204" s="212"/>
    </row>
    <row r="205" spans="1:7" x14ac:dyDescent="0.2">
      <c r="A205" s="179" t="s">
        <v>582</v>
      </c>
      <c r="B205" s="190" t="s">
        <v>1232</v>
      </c>
      <c r="C205" s="190"/>
      <c r="D205" s="216" t="s">
        <v>61</v>
      </c>
      <c r="E205" s="180">
        <v>4</v>
      </c>
      <c r="F205" s="207"/>
      <c r="G205" s="176">
        <f>E205*F205</f>
        <v>0</v>
      </c>
    </row>
    <row r="206" spans="1:7" x14ac:dyDescent="0.2">
      <c r="A206" s="244"/>
      <c r="B206" s="190"/>
      <c r="C206" s="203"/>
      <c r="D206" s="292"/>
      <c r="E206" s="180"/>
      <c r="F206" s="203"/>
      <c r="G206" s="212"/>
    </row>
    <row r="207" spans="1:7" x14ac:dyDescent="0.2">
      <c r="A207" s="179" t="s">
        <v>583</v>
      </c>
      <c r="B207" s="190" t="s">
        <v>1231</v>
      </c>
      <c r="C207" s="190"/>
      <c r="D207" s="216" t="s">
        <v>61</v>
      </c>
      <c r="E207" s="180">
        <v>2</v>
      </c>
      <c r="F207" s="207"/>
      <c r="G207" s="176">
        <f>E207*F207</f>
        <v>0</v>
      </c>
    </row>
    <row r="208" spans="1:7" x14ac:dyDescent="0.2">
      <c r="A208" s="244"/>
      <c r="B208" s="190"/>
      <c r="C208" s="203"/>
      <c r="D208" s="292"/>
      <c r="E208" s="180"/>
      <c r="F208" s="203"/>
      <c r="G208" s="212"/>
    </row>
    <row r="209" spans="1:7" ht="25.5" x14ac:dyDescent="0.2">
      <c r="A209" s="179" t="s">
        <v>584</v>
      </c>
      <c r="B209" s="190" t="s">
        <v>1230</v>
      </c>
      <c r="C209" s="190"/>
      <c r="D209" s="216" t="s">
        <v>61</v>
      </c>
      <c r="E209" s="180">
        <v>5</v>
      </c>
      <c r="F209" s="207"/>
      <c r="G209" s="176">
        <f>E209*F209</f>
        <v>0</v>
      </c>
    </row>
    <row r="210" spans="1:7" x14ac:dyDescent="0.2">
      <c r="A210" s="244"/>
      <c r="B210" s="190"/>
      <c r="C210" s="190" t="s">
        <v>530</v>
      </c>
      <c r="D210" s="292"/>
      <c r="E210" s="180"/>
      <c r="F210" s="203"/>
      <c r="G210" s="212"/>
    </row>
    <row r="211" spans="1:7" x14ac:dyDescent="0.2">
      <c r="A211" s="179" t="s">
        <v>585</v>
      </c>
      <c r="B211" s="180" t="s">
        <v>1229</v>
      </c>
      <c r="C211" s="190"/>
      <c r="D211" s="291" t="s">
        <v>61</v>
      </c>
      <c r="E211" s="180">
        <v>10</v>
      </c>
      <c r="F211" s="207"/>
      <c r="G211" s="176">
        <f>E211*F211</f>
        <v>0</v>
      </c>
    </row>
    <row r="212" spans="1:7" x14ac:dyDescent="0.2">
      <c r="A212" s="244"/>
      <c r="B212" s="190"/>
      <c r="C212" s="203"/>
      <c r="D212" s="291"/>
      <c r="E212" s="180"/>
      <c r="F212" s="203"/>
      <c r="G212" s="212"/>
    </row>
    <row r="213" spans="1:7" x14ac:dyDescent="0.2">
      <c r="A213" s="179" t="s">
        <v>586</v>
      </c>
      <c r="B213" s="190" t="s">
        <v>1228</v>
      </c>
      <c r="C213" s="190"/>
      <c r="D213" s="216" t="s">
        <v>51</v>
      </c>
      <c r="E213" s="180">
        <v>2</v>
      </c>
      <c r="F213" s="207"/>
      <c r="G213" s="176">
        <f>E213*F213</f>
        <v>0</v>
      </c>
    </row>
    <row r="214" spans="1:7" x14ac:dyDescent="0.2">
      <c r="A214" s="244"/>
      <c r="B214" s="190"/>
      <c r="C214" s="203"/>
      <c r="D214" s="292"/>
      <c r="E214" s="180"/>
      <c r="F214" s="203"/>
      <c r="G214" s="212"/>
    </row>
    <row r="215" spans="1:7" ht="25.5" x14ac:dyDescent="0.2">
      <c r="A215" s="179" t="s">
        <v>587</v>
      </c>
      <c r="B215" s="190" t="s">
        <v>1227</v>
      </c>
      <c r="C215" s="190"/>
      <c r="D215" s="216" t="s">
        <v>61</v>
      </c>
      <c r="E215" s="180">
        <v>5</v>
      </c>
      <c r="F215" s="207"/>
      <c r="G215" s="176">
        <f>E215*F215</f>
        <v>0</v>
      </c>
    </row>
    <row r="216" spans="1:7" x14ac:dyDescent="0.2">
      <c r="A216" s="244"/>
      <c r="B216" s="190"/>
      <c r="C216" s="203"/>
      <c r="D216" s="291"/>
      <c r="E216" s="180"/>
      <c r="F216" s="203"/>
      <c r="G216" s="212"/>
    </row>
    <row r="217" spans="1:7" x14ac:dyDescent="0.2">
      <c r="A217" s="179" t="s">
        <v>588</v>
      </c>
      <c r="B217" s="190" t="s">
        <v>589</v>
      </c>
      <c r="C217" s="190"/>
      <c r="D217" s="216" t="s">
        <v>61</v>
      </c>
      <c r="E217" s="180">
        <v>15</v>
      </c>
      <c r="F217" s="207"/>
      <c r="G217" s="176">
        <f>E217*F217</f>
        <v>0</v>
      </c>
    </row>
    <row r="218" spans="1:7" x14ac:dyDescent="0.2">
      <c r="A218" s="244"/>
      <c r="B218" s="190"/>
      <c r="C218" s="190"/>
      <c r="D218" s="292"/>
      <c r="E218" s="180"/>
      <c r="F218" s="203"/>
      <c r="G218" s="288"/>
    </row>
    <row r="219" spans="1:7" x14ac:dyDescent="0.2">
      <c r="A219" s="179" t="s">
        <v>590</v>
      </c>
      <c r="B219" s="190" t="s">
        <v>591</v>
      </c>
      <c r="C219" s="190"/>
      <c r="D219" s="216" t="s">
        <v>61</v>
      </c>
      <c r="E219" s="180">
        <v>1</v>
      </c>
      <c r="F219" s="207"/>
      <c r="G219" s="176">
        <f>E219*F219</f>
        <v>0</v>
      </c>
    </row>
    <row r="220" spans="1:7" x14ac:dyDescent="0.2">
      <c r="A220" s="244"/>
      <c r="B220" s="190"/>
      <c r="C220" s="190"/>
      <c r="D220" s="292"/>
      <c r="E220" s="180"/>
      <c r="F220" s="203"/>
      <c r="G220" s="288"/>
    </row>
    <row r="221" spans="1:7" ht="25.5" x14ac:dyDescent="0.2">
      <c r="A221" s="179" t="s">
        <v>592</v>
      </c>
      <c r="B221" s="190" t="s">
        <v>1226</v>
      </c>
      <c r="C221" s="190"/>
      <c r="D221" s="216" t="s">
        <v>51</v>
      </c>
      <c r="E221" s="180">
        <v>5</v>
      </c>
      <c r="F221" s="207"/>
      <c r="G221" s="176">
        <f>E221*F221</f>
        <v>0</v>
      </c>
    </row>
    <row r="222" spans="1:7" x14ac:dyDescent="0.2">
      <c r="A222" s="244"/>
      <c r="B222" s="190"/>
      <c r="C222" s="203"/>
      <c r="D222" s="292"/>
      <c r="E222" s="180"/>
      <c r="F222" s="203"/>
      <c r="G222" s="212"/>
    </row>
    <row r="223" spans="1:7" ht="38.25" x14ac:dyDescent="0.2">
      <c r="A223" s="179" t="s">
        <v>593</v>
      </c>
      <c r="B223" s="190" t="s">
        <v>1225</v>
      </c>
      <c r="C223" s="190"/>
      <c r="D223" s="216" t="s">
        <v>51</v>
      </c>
      <c r="E223" s="180">
        <v>1</v>
      </c>
      <c r="F223" s="207"/>
      <c r="G223" s="176">
        <f>E223*F223</f>
        <v>0</v>
      </c>
    </row>
    <row r="224" spans="1:7" x14ac:dyDescent="0.2">
      <c r="A224" s="244"/>
      <c r="B224" s="190"/>
      <c r="C224" s="203"/>
      <c r="D224" s="292"/>
      <c r="E224" s="180"/>
      <c r="F224" s="203"/>
      <c r="G224" s="212"/>
    </row>
    <row r="225" spans="1:7" ht="51" x14ac:dyDescent="0.2">
      <c r="A225" s="179" t="s">
        <v>594</v>
      </c>
      <c r="B225" s="190" t="s">
        <v>1224</v>
      </c>
      <c r="C225" s="190"/>
      <c r="D225" s="216" t="s">
        <v>51</v>
      </c>
      <c r="E225" s="180">
        <v>5</v>
      </c>
      <c r="F225" s="207"/>
      <c r="G225" s="176">
        <f>E225*F225</f>
        <v>0</v>
      </c>
    </row>
    <row r="226" spans="1:7" x14ac:dyDescent="0.2">
      <c r="A226" s="244"/>
      <c r="B226" s="190"/>
      <c r="C226" s="190"/>
      <c r="D226" s="292"/>
      <c r="E226" s="180"/>
      <c r="F226" s="203"/>
      <c r="G226" s="288"/>
    </row>
    <row r="227" spans="1:7" x14ac:dyDescent="0.2">
      <c r="A227" s="179" t="s">
        <v>595</v>
      </c>
      <c r="B227" s="190" t="s">
        <v>1223</v>
      </c>
      <c r="C227" s="257"/>
      <c r="D227" s="216" t="s">
        <v>239</v>
      </c>
      <c r="E227" s="180">
        <v>28</v>
      </c>
      <c r="F227" s="207"/>
      <c r="G227" s="176">
        <f>E227*F227</f>
        <v>0</v>
      </c>
    </row>
    <row r="228" spans="1:7" x14ac:dyDescent="0.2">
      <c r="A228" s="244"/>
      <c r="B228" s="190"/>
      <c r="C228" s="190"/>
      <c r="D228" s="292"/>
      <c r="E228" s="180"/>
      <c r="F228" s="203"/>
      <c r="G228" s="288"/>
    </row>
    <row r="229" spans="1:7" x14ac:dyDescent="0.2">
      <c r="A229" s="179" t="s">
        <v>596</v>
      </c>
      <c r="B229" s="190" t="s">
        <v>929</v>
      </c>
      <c r="C229" s="257"/>
      <c r="D229" s="216" t="s">
        <v>239</v>
      </c>
      <c r="E229" s="180">
        <v>214</v>
      </c>
      <c r="F229" s="207"/>
      <c r="G229" s="176">
        <f>E229*F229</f>
        <v>0</v>
      </c>
    </row>
    <row r="230" spans="1:7" x14ac:dyDescent="0.2">
      <c r="A230" s="244"/>
      <c r="B230" s="190"/>
      <c r="C230" s="190"/>
      <c r="D230" s="292"/>
      <c r="E230" s="180"/>
      <c r="F230" s="203"/>
      <c r="G230" s="288"/>
    </row>
    <row r="231" spans="1:7" x14ac:dyDescent="0.2">
      <c r="A231" s="179" t="s">
        <v>597</v>
      </c>
      <c r="B231" s="190" t="s">
        <v>928</v>
      </c>
      <c r="C231" s="257"/>
      <c r="D231" s="216" t="s">
        <v>239</v>
      </c>
      <c r="E231" s="180">
        <v>31</v>
      </c>
      <c r="F231" s="207"/>
      <c r="G231" s="176">
        <f>E231*F231</f>
        <v>0</v>
      </c>
    </row>
    <row r="232" spans="1:7" x14ac:dyDescent="0.2">
      <c r="A232" s="244"/>
      <c r="B232" s="190"/>
      <c r="C232" s="190"/>
      <c r="D232" s="292"/>
      <c r="E232" s="180"/>
      <c r="F232" s="203"/>
      <c r="G232" s="288"/>
    </row>
    <row r="233" spans="1:7" ht="25.5" x14ac:dyDescent="0.2">
      <c r="A233" s="179" t="s">
        <v>598</v>
      </c>
      <c r="B233" s="190" t="s">
        <v>1222</v>
      </c>
      <c r="C233" s="257"/>
      <c r="D233" s="216" t="s">
        <v>239</v>
      </c>
      <c r="E233" s="180">
        <v>143</v>
      </c>
      <c r="F233" s="207"/>
      <c r="G233" s="176">
        <f>E233*F233</f>
        <v>0</v>
      </c>
    </row>
    <row r="234" spans="1:7" x14ac:dyDescent="0.2">
      <c r="A234" s="244"/>
      <c r="B234" s="190"/>
      <c r="C234" s="190"/>
      <c r="D234" s="291"/>
      <c r="E234" s="180"/>
      <c r="F234" s="203"/>
      <c r="G234" s="288"/>
    </row>
    <row r="235" spans="1:7" ht="25.5" x14ac:dyDescent="0.2">
      <c r="A235" s="179" t="s">
        <v>599</v>
      </c>
      <c r="B235" s="215" t="s">
        <v>923</v>
      </c>
      <c r="C235" s="180"/>
      <c r="D235" s="293" t="s">
        <v>61</v>
      </c>
      <c r="E235" s="180">
        <v>143</v>
      </c>
      <c r="F235" s="207"/>
      <c r="G235" s="176">
        <f>E235*F235</f>
        <v>0</v>
      </c>
    </row>
    <row r="236" spans="1:7" x14ac:dyDescent="0.2">
      <c r="A236" s="179"/>
      <c r="B236" s="216"/>
      <c r="C236" s="216"/>
      <c r="D236" s="293"/>
      <c r="E236" s="180"/>
      <c r="F236" s="203"/>
      <c r="G236" s="212"/>
    </row>
    <row r="237" spans="1:7" ht="25.5" x14ac:dyDescent="0.2">
      <c r="A237" s="179" t="s">
        <v>600</v>
      </c>
      <c r="B237" s="215" t="s">
        <v>924</v>
      </c>
      <c r="C237" s="180"/>
      <c r="D237" s="293" t="s">
        <v>61</v>
      </c>
      <c r="E237" s="180">
        <v>4</v>
      </c>
      <c r="F237" s="207"/>
      <c r="G237" s="176">
        <f>E237*F237</f>
        <v>0</v>
      </c>
    </row>
    <row r="238" spans="1:7" x14ac:dyDescent="0.2">
      <c r="A238" s="179"/>
      <c r="B238" s="216"/>
      <c r="C238" s="180"/>
      <c r="D238" s="293"/>
      <c r="E238" s="180"/>
      <c r="F238" s="203"/>
      <c r="G238" s="212"/>
    </row>
    <row r="239" spans="1:7" ht="25.5" x14ac:dyDescent="0.2">
      <c r="A239" s="179" t="s">
        <v>601</v>
      </c>
      <c r="B239" s="215" t="s">
        <v>925</v>
      </c>
      <c r="C239" s="180"/>
      <c r="D239" s="293" t="s">
        <v>61</v>
      </c>
      <c r="E239" s="180">
        <v>1</v>
      </c>
      <c r="F239" s="207"/>
      <c r="G239" s="176">
        <f>E239*F239</f>
        <v>0</v>
      </c>
    </row>
    <row r="240" spans="1:7" x14ac:dyDescent="0.2">
      <c r="A240" s="179"/>
      <c r="B240" s="216"/>
      <c r="C240" s="216"/>
      <c r="D240" s="293"/>
      <c r="E240" s="180"/>
      <c r="F240" s="203"/>
      <c r="G240" s="212"/>
    </row>
    <row r="241" spans="1:7" x14ac:dyDescent="0.2">
      <c r="A241" s="179" t="s">
        <v>602</v>
      </c>
      <c r="B241" s="190" t="s">
        <v>603</v>
      </c>
      <c r="C241" s="190"/>
      <c r="D241" s="291" t="s">
        <v>239</v>
      </c>
      <c r="E241" s="180">
        <v>160</v>
      </c>
      <c r="F241" s="207"/>
      <c r="G241" s="176">
        <f>E241*F241</f>
        <v>0</v>
      </c>
    </row>
    <row r="242" spans="1:7" x14ac:dyDescent="0.2">
      <c r="A242" s="179"/>
      <c r="B242" s="190"/>
      <c r="C242" s="216"/>
      <c r="D242" s="293"/>
      <c r="E242" s="180"/>
      <c r="F242" s="203"/>
      <c r="G242" s="212"/>
    </row>
    <row r="243" spans="1:7" x14ac:dyDescent="0.2">
      <c r="A243" s="179" t="s">
        <v>604</v>
      </c>
      <c r="B243" s="190" t="s">
        <v>926</v>
      </c>
      <c r="C243" s="190"/>
      <c r="D243" s="216" t="s">
        <v>51</v>
      </c>
      <c r="E243" s="180">
        <v>14</v>
      </c>
      <c r="F243" s="279"/>
      <c r="G243" s="176">
        <f>E243*F243</f>
        <v>0</v>
      </c>
    </row>
    <row r="244" spans="1:7" x14ac:dyDescent="0.2">
      <c r="A244" s="179"/>
      <c r="B244" s="190"/>
      <c r="C244" s="216"/>
      <c r="D244" s="293"/>
      <c r="E244" s="180"/>
      <c r="F244" s="203"/>
      <c r="G244" s="212"/>
    </row>
    <row r="245" spans="1:7" ht="12.75" customHeight="1" x14ac:dyDescent="0.2">
      <c r="A245" s="179" t="s">
        <v>605</v>
      </c>
      <c r="B245" s="290" t="s">
        <v>927</v>
      </c>
      <c r="C245" s="190"/>
      <c r="D245" s="291" t="s">
        <v>239</v>
      </c>
      <c r="E245" s="180">
        <v>180</v>
      </c>
      <c r="F245" s="207"/>
      <c r="G245" s="176">
        <f>E245*F245</f>
        <v>0</v>
      </c>
    </row>
    <row r="246" spans="1:7" x14ac:dyDescent="0.2">
      <c r="A246" s="179"/>
      <c r="B246" s="190"/>
      <c r="C246" s="216"/>
      <c r="D246" s="293"/>
      <c r="E246" s="180"/>
      <c r="F246" s="203"/>
      <c r="G246" s="212"/>
    </row>
    <row r="247" spans="1:7" x14ac:dyDescent="0.2">
      <c r="A247" s="179" t="s">
        <v>606</v>
      </c>
      <c r="B247" s="190" t="s">
        <v>922</v>
      </c>
      <c r="C247" s="190"/>
      <c r="D247" s="291" t="s">
        <v>51</v>
      </c>
      <c r="E247" s="180">
        <v>1</v>
      </c>
      <c r="F247" s="207"/>
      <c r="G247" s="176">
        <f>E247*F247</f>
        <v>0</v>
      </c>
    </row>
    <row r="248" spans="1:7" x14ac:dyDescent="0.2">
      <c r="A248" s="224"/>
      <c r="B248" s="190"/>
      <c r="C248" s="152"/>
      <c r="D248" s="210"/>
      <c r="E248" s="170"/>
      <c r="F248" s="152"/>
      <c r="G248" s="182"/>
    </row>
    <row r="249" spans="1:7" ht="13.5" thickBot="1" x14ac:dyDescent="0.25">
      <c r="A249" s="272"/>
      <c r="B249" s="280" t="s">
        <v>607</v>
      </c>
      <c r="C249" s="280"/>
      <c r="D249" s="281"/>
      <c r="E249" s="282"/>
      <c r="F249" s="283"/>
      <c r="G249" s="284">
        <f>SUM(G129:G248)</f>
        <v>0</v>
      </c>
    </row>
    <row r="250" spans="1:7" x14ac:dyDescent="0.2">
      <c r="A250" s="224"/>
      <c r="B250" s="190"/>
      <c r="C250" s="152"/>
      <c r="D250" s="210"/>
      <c r="E250" s="170"/>
      <c r="F250" s="153"/>
      <c r="G250" s="212"/>
    </row>
    <row r="251" spans="1:7" x14ac:dyDescent="0.2">
      <c r="A251" s="164" t="s">
        <v>479</v>
      </c>
      <c r="B251" s="213" t="s">
        <v>480</v>
      </c>
      <c r="C251" s="165"/>
      <c r="D251" s="274" t="s">
        <v>496</v>
      </c>
      <c r="E251" s="275" t="s">
        <v>50</v>
      </c>
      <c r="F251" s="276" t="s">
        <v>713</v>
      </c>
      <c r="G251" s="277" t="s">
        <v>908</v>
      </c>
    </row>
    <row r="252" spans="1:7" x14ac:dyDescent="0.2">
      <c r="A252" s="224"/>
      <c r="B252" s="190"/>
      <c r="C252" s="152"/>
      <c r="D252" s="164"/>
      <c r="E252" s="217"/>
      <c r="F252" s="218"/>
      <c r="G252" s="219"/>
    </row>
    <row r="253" spans="1:7" x14ac:dyDescent="0.2">
      <c r="A253" s="183"/>
      <c r="B253" s="308" t="s">
        <v>936</v>
      </c>
      <c r="C253" s="309"/>
      <c r="D253" s="310"/>
      <c r="E253" s="310"/>
      <c r="F253" s="310"/>
      <c r="G253" s="311"/>
    </row>
    <row r="254" spans="1:7" ht="25.5" customHeight="1" x14ac:dyDescent="0.2">
      <c r="B254" s="660" t="s">
        <v>910</v>
      </c>
      <c r="C254" s="661"/>
      <c r="D254" s="661"/>
      <c r="E254" s="661"/>
      <c r="F254" s="661"/>
      <c r="G254" s="661"/>
    </row>
    <row r="255" spans="1:7" x14ac:dyDescent="0.2">
      <c r="B255" s="662" t="s">
        <v>939</v>
      </c>
      <c r="C255" s="661"/>
      <c r="D255" s="661"/>
      <c r="E255" s="661"/>
      <c r="F255" s="661"/>
      <c r="G255" s="661"/>
    </row>
    <row r="256" spans="1:7" x14ac:dyDescent="0.2">
      <c r="A256" s="224"/>
      <c r="B256" s="190"/>
      <c r="C256" s="152"/>
      <c r="D256" s="152"/>
      <c r="E256" s="170"/>
      <c r="F256" s="153"/>
      <c r="G256" s="212"/>
    </row>
    <row r="257" spans="1:7" ht="51" x14ac:dyDescent="0.2">
      <c r="A257" s="197" t="s">
        <v>203</v>
      </c>
      <c r="B257" s="190" t="s">
        <v>1114</v>
      </c>
      <c r="C257" s="190"/>
      <c r="D257" s="199"/>
      <c r="E257" s="200"/>
      <c r="F257" s="199"/>
      <c r="G257" s="178"/>
    </row>
    <row r="258" spans="1:7" x14ac:dyDescent="0.2">
      <c r="A258" s="224"/>
      <c r="B258" s="190" t="s">
        <v>1100</v>
      </c>
      <c r="C258" s="197">
        <v>3</v>
      </c>
      <c r="D258" s="197" t="s">
        <v>61</v>
      </c>
      <c r="E258" s="200"/>
      <c r="F258" s="153"/>
      <c r="G258" s="214"/>
    </row>
    <row r="259" spans="1:7" x14ac:dyDescent="0.2">
      <c r="A259" s="224"/>
      <c r="B259" s="190" t="s">
        <v>1101</v>
      </c>
      <c r="C259" s="197">
        <v>3</v>
      </c>
      <c r="D259" s="197" t="s">
        <v>61</v>
      </c>
      <c r="E259" s="200"/>
      <c r="F259" s="153"/>
      <c r="G259" s="214"/>
    </row>
    <row r="260" spans="1:7" x14ac:dyDescent="0.2">
      <c r="A260" s="224"/>
      <c r="B260" s="190" t="s">
        <v>1102</v>
      </c>
      <c r="C260" s="197">
        <v>3</v>
      </c>
      <c r="D260" s="197" t="s">
        <v>61</v>
      </c>
      <c r="E260" s="200"/>
      <c r="F260" s="153"/>
      <c r="G260" s="214"/>
    </row>
    <row r="261" spans="1:7" x14ac:dyDescent="0.2">
      <c r="A261" s="224"/>
      <c r="B261" s="190" t="s">
        <v>1103</v>
      </c>
      <c r="C261" s="197">
        <v>2</v>
      </c>
      <c r="D261" s="197" t="s">
        <v>61</v>
      </c>
      <c r="E261" s="200"/>
      <c r="F261" s="153"/>
      <c r="G261" s="214"/>
    </row>
    <row r="262" spans="1:7" x14ac:dyDescent="0.2">
      <c r="A262" s="224"/>
      <c r="B262" s="190" t="s">
        <v>1104</v>
      </c>
      <c r="C262" s="197">
        <v>1</v>
      </c>
      <c r="D262" s="197" t="s">
        <v>61</v>
      </c>
      <c r="E262" s="200"/>
      <c r="F262" s="153"/>
      <c r="G262" s="214"/>
    </row>
    <row r="263" spans="1:7" x14ac:dyDescent="0.2">
      <c r="A263" s="224"/>
      <c r="B263" s="190" t="s">
        <v>1105</v>
      </c>
      <c r="C263" s="197">
        <v>3</v>
      </c>
      <c r="D263" s="197" t="s">
        <v>61</v>
      </c>
      <c r="E263" s="200"/>
      <c r="F263" s="153"/>
      <c r="G263" s="214"/>
    </row>
    <row r="264" spans="1:7" ht="38.25" x14ac:dyDescent="0.2">
      <c r="A264" s="224"/>
      <c r="B264" s="215" t="s">
        <v>1106</v>
      </c>
      <c r="C264" s="197">
        <v>1</v>
      </c>
      <c r="D264" s="197" t="s">
        <v>61</v>
      </c>
      <c r="E264" s="200"/>
      <c r="F264" s="153"/>
      <c r="G264" s="214"/>
    </row>
    <row r="265" spans="1:7" x14ac:dyDescent="0.2">
      <c r="A265" s="224"/>
      <c r="B265" s="190" t="s">
        <v>1107</v>
      </c>
      <c r="C265" s="197">
        <v>1</v>
      </c>
      <c r="D265" s="197" t="s">
        <v>61</v>
      </c>
      <c r="E265" s="200"/>
      <c r="F265" s="153"/>
      <c r="G265" s="214"/>
    </row>
    <row r="266" spans="1:7" x14ac:dyDescent="0.2">
      <c r="A266" s="224"/>
      <c r="B266" s="190" t="s">
        <v>608</v>
      </c>
      <c r="C266" s="197">
        <v>1</v>
      </c>
      <c r="D266" s="197" t="s">
        <v>61</v>
      </c>
      <c r="E266" s="200"/>
      <c r="F266" s="153"/>
      <c r="G266" s="214"/>
    </row>
    <row r="267" spans="1:7" x14ac:dyDescent="0.2">
      <c r="A267" s="224"/>
      <c r="B267" s="190" t="s">
        <v>1108</v>
      </c>
      <c r="C267" s="197">
        <v>1</v>
      </c>
      <c r="D267" s="197" t="s">
        <v>61</v>
      </c>
      <c r="E267" s="200"/>
      <c r="F267" s="153"/>
      <c r="G267" s="214"/>
    </row>
    <row r="268" spans="1:7" x14ac:dyDescent="0.2">
      <c r="A268" s="224"/>
      <c r="B268" s="190" t="s">
        <v>1110</v>
      </c>
      <c r="C268" s="197"/>
      <c r="D268" s="152"/>
      <c r="E268" s="200"/>
      <c r="F268" s="153"/>
      <c r="G268" s="212"/>
    </row>
    <row r="269" spans="1:7" x14ac:dyDescent="0.2">
      <c r="A269" s="224"/>
      <c r="B269" s="190" t="s">
        <v>1111</v>
      </c>
      <c r="C269" s="197">
        <v>1</v>
      </c>
      <c r="D269" s="197" t="s">
        <v>61</v>
      </c>
      <c r="E269" s="200"/>
      <c r="F269" s="153"/>
      <c r="G269" s="214"/>
    </row>
    <row r="270" spans="1:7" ht="25.5" x14ac:dyDescent="0.2">
      <c r="A270" s="224"/>
      <c r="B270" s="190" t="s">
        <v>1112</v>
      </c>
      <c r="C270" s="197"/>
      <c r="D270" s="152"/>
      <c r="E270" s="200"/>
      <c r="F270" s="153"/>
      <c r="G270" s="212"/>
    </row>
    <row r="271" spans="1:7" x14ac:dyDescent="0.2">
      <c r="A271" s="224"/>
      <c r="B271" s="190" t="s">
        <v>1113</v>
      </c>
      <c r="C271" s="197">
        <v>1</v>
      </c>
      <c r="D271" s="197" t="s">
        <v>61</v>
      </c>
      <c r="E271" s="200"/>
      <c r="F271" s="153"/>
      <c r="G271" s="214"/>
    </row>
    <row r="272" spans="1:7" x14ac:dyDescent="0.2">
      <c r="A272" s="224"/>
      <c r="B272" s="190" t="s">
        <v>609</v>
      </c>
      <c r="C272" s="197"/>
      <c r="D272" s="197" t="s">
        <v>51</v>
      </c>
      <c r="E272" s="170">
        <v>1</v>
      </c>
      <c r="F272" s="279"/>
      <c r="G272" s="176">
        <f>E272*F272</f>
        <v>0</v>
      </c>
    </row>
    <row r="273" spans="1:7" x14ac:dyDescent="0.2">
      <c r="A273" s="224"/>
      <c r="B273" s="190"/>
      <c r="C273" s="152"/>
      <c r="D273" s="152"/>
      <c r="E273" s="170"/>
      <c r="F273" s="153"/>
      <c r="G273" s="212"/>
    </row>
    <row r="274" spans="1:7" ht="38.25" x14ac:dyDescent="0.2">
      <c r="A274" s="197" t="s">
        <v>204</v>
      </c>
      <c r="B274" s="215" t="s">
        <v>1121</v>
      </c>
      <c r="C274" s="190"/>
      <c r="D274" s="152"/>
      <c r="E274" s="170"/>
      <c r="F274" s="199"/>
      <c r="G274" s="178"/>
    </row>
    <row r="275" spans="1:7" x14ac:dyDescent="0.2">
      <c r="A275" s="224"/>
      <c r="B275" s="326" t="s">
        <v>1115</v>
      </c>
      <c r="C275" s="221">
        <v>4</v>
      </c>
      <c r="D275" s="199"/>
      <c r="E275" s="170"/>
      <c r="F275" s="153"/>
      <c r="G275" s="212"/>
    </row>
    <row r="276" spans="1:7" x14ac:dyDescent="0.2">
      <c r="A276" s="224"/>
      <c r="B276" s="326" t="s">
        <v>1116</v>
      </c>
      <c r="C276" s="221">
        <v>1</v>
      </c>
      <c r="D276" s="199"/>
      <c r="E276" s="170"/>
      <c r="F276" s="153"/>
      <c r="G276" s="212"/>
    </row>
    <row r="277" spans="1:7" x14ac:dyDescent="0.2">
      <c r="A277" s="224"/>
      <c r="B277" s="326" t="s">
        <v>1117</v>
      </c>
      <c r="C277" s="221">
        <v>1</v>
      </c>
      <c r="D277" s="199"/>
      <c r="E277" s="170"/>
      <c r="F277" s="153"/>
      <c r="G277" s="212"/>
    </row>
    <row r="278" spans="1:7" x14ac:dyDescent="0.2">
      <c r="A278" s="224"/>
      <c r="B278" s="326" t="s">
        <v>1118</v>
      </c>
      <c r="C278" s="221">
        <v>2</v>
      </c>
      <c r="D278" s="199"/>
      <c r="E278" s="170"/>
      <c r="F278" s="153"/>
      <c r="G278" s="212"/>
    </row>
    <row r="279" spans="1:7" x14ac:dyDescent="0.2">
      <c r="A279" s="224"/>
      <c r="B279" s="326" t="s">
        <v>1119</v>
      </c>
      <c r="C279" s="221">
        <v>4</v>
      </c>
      <c r="D279" s="199"/>
      <c r="E279" s="170"/>
      <c r="F279" s="153"/>
      <c r="G279" s="212"/>
    </row>
    <row r="280" spans="1:7" ht="25.5" x14ac:dyDescent="0.2">
      <c r="A280" s="224"/>
      <c r="B280" s="215" t="s">
        <v>1120</v>
      </c>
      <c r="C280" s="221">
        <v>1</v>
      </c>
      <c r="D280" s="199"/>
      <c r="E280" s="170"/>
      <c r="F280" s="153"/>
      <c r="G280" s="212"/>
    </row>
    <row r="281" spans="1:7" ht="25.5" x14ac:dyDescent="0.2">
      <c r="A281" s="224"/>
      <c r="B281" s="215" t="s">
        <v>1122</v>
      </c>
      <c r="C281" s="221">
        <v>1</v>
      </c>
      <c r="D281" s="199"/>
      <c r="E281" s="170"/>
      <c r="F281" s="153"/>
      <c r="G281" s="212"/>
    </row>
    <row r="282" spans="1:7" x14ac:dyDescent="0.2">
      <c r="A282" s="224"/>
      <c r="B282" s="326" t="s">
        <v>1123</v>
      </c>
      <c r="C282" s="221">
        <v>3</v>
      </c>
      <c r="D282" s="199"/>
      <c r="E282" s="170"/>
      <c r="F282" s="153"/>
      <c r="G282" s="212"/>
    </row>
    <row r="283" spans="1:7" x14ac:dyDescent="0.2">
      <c r="A283" s="224"/>
      <c r="B283" s="326" t="s">
        <v>1124</v>
      </c>
      <c r="C283" s="221">
        <v>3</v>
      </c>
      <c r="D283" s="199"/>
      <c r="E283" s="170"/>
      <c r="F283" s="153"/>
      <c r="G283" s="212"/>
    </row>
    <row r="284" spans="1:7" x14ac:dyDescent="0.2">
      <c r="A284" s="224"/>
      <c r="B284" s="326" t="s">
        <v>1125</v>
      </c>
      <c r="C284" s="221">
        <v>1</v>
      </c>
      <c r="D284" s="199"/>
      <c r="E284" s="170"/>
      <c r="F284" s="153"/>
      <c r="G284" s="212"/>
    </row>
    <row r="285" spans="1:7" x14ac:dyDescent="0.2">
      <c r="A285" s="224"/>
      <c r="B285" s="326" t="s">
        <v>1126</v>
      </c>
      <c r="C285" s="221">
        <v>4</v>
      </c>
      <c r="D285" s="199"/>
      <c r="E285" s="170"/>
      <c r="F285" s="153"/>
      <c r="G285" s="212"/>
    </row>
    <row r="286" spans="1:7" x14ac:dyDescent="0.2">
      <c r="A286" s="224"/>
      <c r="B286" s="326" t="s">
        <v>1127</v>
      </c>
      <c r="C286" s="221">
        <v>1</v>
      </c>
      <c r="D286" s="199"/>
      <c r="E286" s="170"/>
      <c r="F286" s="153"/>
      <c r="G286" s="212"/>
    </row>
    <row r="287" spans="1:7" x14ac:dyDescent="0.2">
      <c r="A287" s="224"/>
      <c r="B287" s="326" t="s">
        <v>1128</v>
      </c>
      <c r="C287" s="221">
        <v>1</v>
      </c>
      <c r="D287" s="199"/>
      <c r="E287" s="170"/>
      <c r="F287" s="153"/>
      <c r="G287" s="212"/>
    </row>
    <row r="288" spans="1:7" x14ac:dyDescent="0.2">
      <c r="A288" s="224"/>
      <c r="B288" s="326" t="s">
        <v>1129</v>
      </c>
      <c r="C288" s="221">
        <v>2</v>
      </c>
      <c r="D288" s="199"/>
      <c r="E288" s="170"/>
      <c r="F288" s="153"/>
      <c r="G288" s="212"/>
    </row>
    <row r="289" spans="1:7" x14ac:dyDescent="0.2">
      <c r="A289" s="224"/>
      <c r="B289" s="326" t="s">
        <v>1130</v>
      </c>
      <c r="C289" s="221">
        <v>2</v>
      </c>
      <c r="D289" s="199"/>
      <c r="E289" s="170"/>
      <c r="F289" s="153"/>
      <c r="G289" s="212"/>
    </row>
    <row r="290" spans="1:7" x14ac:dyDescent="0.2">
      <c r="A290" s="224"/>
      <c r="B290" s="326" t="s">
        <v>1131</v>
      </c>
      <c r="C290" s="221">
        <v>1</v>
      </c>
      <c r="D290" s="199"/>
      <c r="E290" s="170"/>
      <c r="F290" s="153"/>
      <c r="G290" s="212"/>
    </row>
    <row r="291" spans="1:7" x14ac:dyDescent="0.2">
      <c r="A291" s="224"/>
      <c r="B291" s="326" t="s">
        <v>1132</v>
      </c>
      <c r="C291" s="221">
        <v>1</v>
      </c>
      <c r="D291" s="199"/>
      <c r="E291" s="170"/>
      <c r="F291" s="153"/>
      <c r="G291" s="212"/>
    </row>
    <row r="292" spans="1:7" x14ac:dyDescent="0.2">
      <c r="A292" s="224"/>
      <c r="B292" s="326" t="s">
        <v>1133</v>
      </c>
      <c r="C292" s="221">
        <v>1</v>
      </c>
      <c r="D292" s="199"/>
      <c r="E292" s="170"/>
      <c r="F292" s="153"/>
      <c r="G292" s="212"/>
    </row>
    <row r="293" spans="1:7" ht="25.5" x14ac:dyDescent="0.2">
      <c r="A293" s="224"/>
      <c r="B293" s="326" t="s">
        <v>1134</v>
      </c>
      <c r="C293" s="221">
        <v>1</v>
      </c>
      <c r="D293" s="199"/>
      <c r="E293" s="170"/>
      <c r="F293" s="153"/>
      <c r="G293" s="212"/>
    </row>
    <row r="294" spans="1:7" ht="25.5" x14ac:dyDescent="0.2">
      <c r="A294" s="224"/>
      <c r="B294" s="326" t="s">
        <v>1135</v>
      </c>
      <c r="C294" s="221">
        <v>5</v>
      </c>
      <c r="D294" s="199"/>
      <c r="E294" s="170"/>
      <c r="F294" s="153"/>
      <c r="G294" s="212"/>
    </row>
    <row r="295" spans="1:7" x14ac:dyDescent="0.2">
      <c r="A295" s="224"/>
      <c r="B295" s="220" t="s">
        <v>1136</v>
      </c>
      <c r="C295" s="221">
        <v>1</v>
      </c>
      <c r="D295" s="199"/>
      <c r="E295" s="170"/>
      <c r="F295" s="153"/>
      <c r="G295" s="212"/>
    </row>
    <row r="296" spans="1:7" x14ac:dyDescent="0.2">
      <c r="A296" s="224"/>
      <c r="B296" s="220" t="s">
        <v>1137</v>
      </c>
      <c r="C296" s="221">
        <v>3</v>
      </c>
      <c r="D296" s="199"/>
      <c r="E296" s="170"/>
      <c r="F296" s="153"/>
      <c r="G296" s="212"/>
    </row>
    <row r="297" spans="1:7" x14ac:dyDescent="0.2">
      <c r="A297" s="224"/>
      <c r="B297" s="220" t="s">
        <v>1138</v>
      </c>
      <c r="C297" s="221">
        <v>1</v>
      </c>
      <c r="D297" s="199"/>
      <c r="E297" s="170"/>
      <c r="F297" s="153"/>
      <c r="G297" s="212"/>
    </row>
    <row r="298" spans="1:7" x14ac:dyDescent="0.2">
      <c r="A298" s="224"/>
      <c r="B298" s="220" t="s">
        <v>1139</v>
      </c>
      <c r="C298" s="221">
        <v>2</v>
      </c>
      <c r="D298" s="199"/>
      <c r="E298" s="170"/>
      <c r="F298" s="153"/>
      <c r="G298" s="212"/>
    </row>
    <row r="299" spans="1:7" x14ac:dyDescent="0.2">
      <c r="A299" s="224"/>
      <c r="B299" s="220" t="s">
        <v>1140</v>
      </c>
      <c r="C299" s="221">
        <v>1</v>
      </c>
      <c r="D299" s="199"/>
      <c r="E299" s="170"/>
      <c r="F299" s="153"/>
      <c r="G299" s="212"/>
    </row>
    <row r="300" spans="1:7" x14ac:dyDescent="0.2">
      <c r="A300" s="224"/>
      <c r="B300" s="220" t="s">
        <v>1141</v>
      </c>
      <c r="C300" s="221">
        <v>1</v>
      </c>
      <c r="D300" s="199"/>
      <c r="E300" s="170"/>
      <c r="F300" s="153"/>
      <c r="G300" s="212"/>
    </row>
    <row r="301" spans="1:7" x14ac:dyDescent="0.2">
      <c r="A301" s="224"/>
      <c r="B301" s="220" t="s">
        <v>1142</v>
      </c>
      <c r="C301" s="221">
        <v>1</v>
      </c>
      <c r="D301" s="199"/>
      <c r="E301" s="170"/>
      <c r="F301" s="153"/>
      <c r="G301" s="212"/>
    </row>
    <row r="302" spans="1:7" x14ac:dyDescent="0.2">
      <c r="A302" s="224"/>
      <c r="B302" s="220" t="s">
        <v>1143</v>
      </c>
      <c r="C302" s="221">
        <v>1</v>
      </c>
      <c r="D302" s="199"/>
      <c r="E302" s="170"/>
      <c r="F302" s="153"/>
      <c r="G302" s="212"/>
    </row>
    <row r="303" spans="1:7" x14ac:dyDescent="0.2">
      <c r="A303" s="224"/>
      <c r="B303" s="220" t="s">
        <v>1144</v>
      </c>
      <c r="C303" s="221">
        <v>1</v>
      </c>
      <c r="D303" s="199"/>
      <c r="E303" s="170"/>
      <c r="F303" s="153"/>
      <c r="G303" s="212"/>
    </row>
    <row r="304" spans="1:7" x14ac:dyDescent="0.2">
      <c r="A304" s="224"/>
      <c r="B304" s="220" t="s">
        <v>1145</v>
      </c>
      <c r="C304" s="221">
        <v>1</v>
      </c>
      <c r="D304" s="199"/>
      <c r="E304" s="170"/>
      <c r="F304" s="153"/>
      <c r="G304" s="212"/>
    </row>
    <row r="305" spans="1:7" x14ac:dyDescent="0.2">
      <c r="A305" s="224"/>
      <c r="B305" s="220" t="s">
        <v>1146</v>
      </c>
      <c r="C305" s="221">
        <v>1</v>
      </c>
      <c r="D305" s="199"/>
      <c r="E305" s="170"/>
      <c r="F305" s="153"/>
      <c r="G305" s="212"/>
    </row>
    <row r="306" spans="1:7" x14ac:dyDescent="0.2">
      <c r="A306" s="224"/>
      <c r="B306" s="220" t="s">
        <v>1147</v>
      </c>
      <c r="C306" s="221">
        <v>2</v>
      </c>
      <c r="D306" s="199"/>
      <c r="E306" s="170"/>
      <c r="F306" s="153"/>
      <c r="G306" s="212"/>
    </row>
    <row r="307" spans="1:7" x14ac:dyDescent="0.2">
      <c r="A307" s="224"/>
      <c r="B307" s="220" t="s">
        <v>1148</v>
      </c>
      <c r="C307" s="221">
        <v>1</v>
      </c>
      <c r="D307" s="199"/>
      <c r="E307" s="170"/>
      <c r="F307" s="153"/>
      <c r="G307" s="212"/>
    </row>
    <row r="308" spans="1:7" x14ac:dyDescent="0.2">
      <c r="A308" s="224"/>
      <c r="B308" s="220" t="s">
        <v>1149</v>
      </c>
      <c r="C308" s="221">
        <v>1</v>
      </c>
      <c r="D308" s="199"/>
      <c r="E308" s="170"/>
      <c r="F308" s="153"/>
      <c r="G308" s="212"/>
    </row>
    <row r="309" spans="1:7" x14ac:dyDescent="0.2">
      <c r="A309" s="224"/>
      <c r="B309" s="220" t="s">
        <v>1150</v>
      </c>
      <c r="C309" s="221">
        <v>1</v>
      </c>
      <c r="D309" s="199"/>
      <c r="E309" s="170"/>
      <c r="F309" s="153"/>
      <c r="G309" s="212"/>
    </row>
    <row r="310" spans="1:7" x14ac:dyDescent="0.2">
      <c r="A310" s="224"/>
      <c r="B310" s="220" t="s">
        <v>1151</v>
      </c>
      <c r="C310" s="221">
        <v>2</v>
      </c>
      <c r="D310" s="199"/>
      <c r="E310" s="170"/>
      <c r="F310" s="153"/>
      <c r="G310" s="212"/>
    </row>
    <row r="311" spans="1:7" x14ac:dyDescent="0.2">
      <c r="A311" s="224"/>
      <c r="B311" s="220" t="s">
        <v>1152</v>
      </c>
      <c r="C311" s="221">
        <v>1</v>
      </c>
      <c r="D311" s="199"/>
      <c r="E311" s="170"/>
      <c r="F311" s="153"/>
      <c r="G311" s="212"/>
    </row>
    <row r="312" spans="1:7" x14ac:dyDescent="0.2">
      <c r="A312" s="224"/>
      <c r="B312" s="220" t="s">
        <v>1153</v>
      </c>
      <c r="C312" s="221">
        <v>12</v>
      </c>
      <c r="D312" s="199"/>
      <c r="E312" s="170"/>
      <c r="F312" s="153"/>
      <c r="G312" s="212"/>
    </row>
    <row r="313" spans="1:7" x14ac:dyDescent="0.2">
      <c r="A313" s="224"/>
      <c r="B313" s="220" t="s">
        <v>1154</v>
      </c>
      <c r="C313" s="221">
        <v>7</v>
      </c>
      <c r="D313" s="199"/>
      <c r="E313" s="170"/>
      <c r="F313" s="153"/>
      <c r="G313" s="212"/>
    </row>
    <row r="314" spans="1:7" x14ac:dyDescent="0.2">
      <c r="A314" s="224"/>
      <c r="B314" s="220" t="s">
        <v>1155</v>
      </c>
      <c r="C314" s="221">
        <v>6</v>
      </c>
      <c r="D314" s="199"/>
      <c r="E314" s="170"/>
      <c r="F314" s="153"/>
      <c r="G314" s="212"/>
    </row>
    <row r="315" spans="1:7" x14ac:dyDescent="0.2">
      <c r="A315" s="224"/>
      <c r="B315" s="220" t="s">
        <v>1156</v>
      </c>
      <c r="C315" s="221">
        <v>6</v>
      </c>
      <c r="D315" s="199"/>
      <c r="E315" s="170"/>
      <c r="F315" s="153"/>
      <c r="G315" s="212"/>
    </row>
    <row r="316" spans="1:7" x14ac:dyDescent="0.2">
      <c r="A316" s="224"/>
      <c r="B316" s="220" t="s">
        <v>1157</v>
      </c>
      <c r="C316" s="221">
        <v>6</v>
      </c>
      <c r="D316" s="199"/>
      <c r="E316" s="170"/>
      <c r="F316" s="153"/>
      <c r="G316" s="212"/>
    </row>
    <row r="317" spans="1:7" x14ac:dyDescent="0.2">
      <c r="A317" s="224"/>
      <c r="B317" s="220" t="s">
        <v>1158</v>
      </c>
      <c r="C317" s="221">
        <v>3</v>
      </c>
      <c r="D317" s="199"/>
      <c r="E317" s="170"/>
      <c r="F317" s="153"/>
      <c r="G317" s="212"/>
    </row>
    <row r="318" spans="1:7" x14ac:dyDescent="0.2">
      <c r="A318" s="224"/>
      <c r="B318" s="220" t="s">
        <v>1159</v>
      </c>
      <c r="C318" s="221">
        <v>2</v>
      </c>
      <c r="D318" s="199"/>
      <c r="E318" s="170"/>
      <c r="F318" s="153"/>
      <c r="G318" s="212"/>
    </row>
    <row r="319" spans="1:7" x14ac:dyDescent="0.2">
      <c r="A319" s="224"/>
      <c r="B319" s="220" t="s">
        <v>1160</v>
      </c>
      <c r="C319" s="221">
        <v>2</v>
      </c>
      <c r="D319" s="199"/>
      <c r="E319" s="170"/>
      <c r="F319" s="153"/>
      <c r="G319" s="212"/>
    </row>
    <row r="320" spans="1:7" x14ac:dyDescent="0.2">
      <c r="A320" s="224"/>
      <c r="B320" s="220" t="s">
        <v>1161</v>
      </c>
      <c r="C320" s="221">
        <v>2</v>
      </c>
      <c r="D320" s="199"/>
      <c r="E320" s="170"/>
      <c r="F320" s="153"/>
      <c r="G320" s="212"/>
    </row>
    <row r="321" spans="1:7" x14ac:dyDescent="0.2">
      <c r="A321" s="224"/>
      <c r="B321" s="220" t="s">
        <v>1162</v>
      </c>
      <c r="C321" s="221">
        <v>2</v>
      </c>
      <c r="D321" s="199"/>
      <c r="E321" s="170"/>
      <c r="F321" s="153"/>
      <c r="G321" s="212"/>
    </row>
    <row r="322" spans="1:7" x14ac:dyDescent="0.2">
      <c r="A322" s="224"/>
      <c r="B322" s="220" t="s">
        <v>1163</v>
      </c>
      <c r="C322" s="221">
        <v>1</v>
      </c>
      <c r="D322" s="199"/>
      <c r="E322" s="170"/>
      <c r="F322" s="153"/>
      <c r="G322" s="212"/>
    </row>
    <row r="323" spans="1:7" x14ac:dyDescent="0.2">
      <c r="A323" s="224"/>
      <c r="B323" s="220" t="s">
        <v>1164</v>
      </c>
      <c r="C323" s="221">
        <v>18</v>
      </c>
      <c r="D323" s="199"/>
      <c r="E323" s="170"/>
      <c r="F323" s="153"/>
      <c r="G323" s="212"/>
    </row>
    <row r="324" spans="1:7" x14ac:dyDescent="0.2">
      <c r="A324" s="224"/>
      <c r="B324" s="220" t="s">
        <v>1165</v>
      </c>
      <c r="C324" s="221">
        <v>24</v>
      </c>
      <c r="D324" s="199"/>
      <c r="E324" s="170"/>
      <c r="F324" s="153"/>
      <c r="G324" s="212"/>
    </row>
    <row r="325" spans="1:7" x14ac:dyDescent="0.2">
      <c r="A325" s="224"/>
      <c r="B325" s="220" t="s">
        <v>1166</v>
      </c>
      <c r="C325" s="221">
        <v>15</v>
      </c>
      <c r="D325" s="199"/>
      <c r="E325" s="170"/>
      <c r="F325" s="153"/>
      <c r="G325" s="212"/>
    </row>
    <row r="326" spans="1:7" x14ac:dyDescent="0.2">
      <c r="A326" s="224"/>
      <c r="B326" s="208" t="s">
        <v>1167</v>
      </c>
      <c r="C326" s="655" t="s">
        <v>611</v>
      </c>
      <c r="D326" s="655"/>
      <c r="E326" s="655"/>
      <c r="F326" s="655"/>
      <c r="G326" s="212"/>
    </row>
    <row r="327" spans="1:7" x14ac:dyDescent="0.2">
      <c r="A327" s="224"/>
      <c r="B327" s="208" t="s">
        <v>1168</v>
      </c>
      <c r="C327" s="655" t="s">
        <v>611</v>
      </c>
      <c r="D327" s="655"/>
      <c r="E327" s="655"/>
      <c r="F327" s="655"/>
      <c r="G327" s="222"/>
    </row>
    <row r="328" spans="1:7" ht="25.5" x14ac:dyDescent="0.2">
      <c r="A328" s="224"/>
      <c r="B328" s="208" t="s">
        <v>1169</v>
      </c>
      <c r="C328" s="655" t="s">
        <v>614</v>
      </c>
      <c r="D328" s="655"/>
      <c r="E328" s="655"/>
      <c r="F328" s="655"/>
      <c r="G328" s="222"/>
    </row>
    <row r="329" spans="1:7" x14ac:dyDescent="0.2">
      <c r="A329" s="224"/>
      <c r="B329" s="208" t="s">
        <v>1170</v>
      </c>
      <c r="C329" s="655" t="s">
        <v>614</v>
      </c>
      <c r="D329" s="655"/>
      <c r="E329" s="655"/>
      <c r="F329" s="655"/>
      <c r="G329" s="222"/>
    </row>
    <row r="330" spans="1:7" x14ac:dyDescent="0.2">
      <c r="A330" s="224"/>
      <c r="B330" s="208" t="s">
        <v>1171</v>
      </c>
      <c r="C330" s="655" t="s">
        <v>614</v>
      </c>
      <c r="D330" s="655"/>
      <c r="E330" s="655"/>
      <c r="F330" s="655"/>
      <c r="G330" s="222"/>
    </row>
    <row r="331" spans="1:7" x14ac:dyDescent="0.2">
      <c r="A331" s="224"/>
      <c r="B331" s="208" t="s">
        <v>1172</v>
      </c>
      <c r="C331" s="655" t="s">
        <v>614</v>
      </c>
      <c r="D331" s="655"/>
      <c r="E331" s="655"/>
      <c r="F331" s="655"/>
      <c r="G331" s="222"/>
    </row>
    <row r="332" spans="1:7" x14ac:dyDescent="0.2">
      <c r="A332" s="224"/>
      <c r="B332" s="208" t="s">
        <v>1173</v>
      </c>
      <c r="C332" s="655" t="s">
        <v>614</v>
      </c>
      <c r="D332" s="655"/>
      <c r="E332" s="655"/>
      <c r="F332" s="655"/>
      <c r="G332" s="222"/>
    </row>
    <row r="333" spans="1:7" x14ac:dyDescent="0.2">
      <c r="A333" s="224"/>
      <c r="B333" s="208" t="s">
        <v>1174</v>
      </c>
      <c r="C333" s="655" t="s">
        <v>614</v>
      </c>
      <c r="D333" s="655"/>
      <c r="E333" s="655"/>
      <c r="F333" s="655"/>
      <c r="G333" s="222"/>
    </row>
    <row r="334" spans="1:7" x14ac:dyDescent="0.2">
      <c r="A334" s="224"/>
      <c r="B334" s="208" t="s">
        <v>1175</v>
      </c>
      <c r="C334" s="655" t="s">
        <v>614</v>
      </c>
      <c r="D334" s="655"/>
      <c r="E334" s="655"/>
      <c r="F334" s="655"/>
      <c r="G334" s="222"/>
    </row>
    <row r="335" spans="1:7" x14ac:dyDescent="0.2">
      <c r="A335" s="224"/>
      <c r="B335" s="208" t="s">
        <v>1176</v>
      </c>
      <c r="C335" s="655" t="s">
        <v>614</v>
      </c>
      <c r="D335" s="655"/>
      <c r="E335" s="655"/>
      <c r="F335" s="655"/>
      <c r="G335" s="222"/>
    </row>
    <row r="336" spans="1:7" x14ac:dyDescent="0.2">
      <c r="A336" s="224"/>
      <c r="B336" s="208" t="s">
        <v>1177</v>
      </c>
      <c r="C336" s="655" t="s">
        <v>614</v>
      </c>
      <c r="D336" s="655"/>
      <c r="E336" s="655"/>
      <c r="F336" s="655"/>
      <c r="G336" s="222"/>
    </row>
    <row r="337" spans="1:7" x14ac:dyDescent="0.2">
      <c r="A337" s="224"/>
      <c r="B337" s="208" t="s">
        <v>1178</v>
      </c>
      <c r="C337" s="655" t="s">
        <v>614</v>
      </c>
      <c r="D337" s="655"/>
      <c r="E337" s="655"/>
      <c r="F337" s="655"/>
      <c r="G337" s="222"/>
    </row>
    <row r="338" spans="1:7" ht="25.5" x14ac:dyDescent="0.2">
      <c r="A338" s="224"/>
      <c r="B338" s="190" t="s">
        <v>1109</v>
      </c>
      <c r="C338" s="190"/>
      <c r="D338" s="152"/>
      <c r="E338" s="170"/>
      <c r="F338" s="153"/>
      <c r="G338" s="212"/>
    </row>
    <row r="339" spans="1:7" x14ac:dyDescent="0.2">
      <c r="A339" s="224"/>
      <c r="B339" s="190" t="s">
        <v>1179</v>
      </c>
      <c r="C339" s="190"/>
      <c r="D339" s="152"/>
      <c r="E339" s="170"/>
      <c r="F339" s="153"/>
      <c r="G339" s="212"/>
    </row>
    <row r="340" spans="1:7" x14ac:dyDescent="0.2">
      <c r="A340" s="224"/>
      <c r="B340" s="190" t="s">
        <v>622</v>
      </c>
      <c r="C340" s="190"/>
      <c r="D340" s="197" t="s">
        <v>51</v>
      </c>
      <c r="E340" s="170">
        <v>1</v>
      </c>
      <c r="F340" s="279"/>
      <c r="G340" s="176">
        <f>E340*F340</f>
        <v>0</v>
      </c>
    </row>
    <row r="341" spans="1:7" x14ac:dyDescent="0.2">
      <c r="A341" s="224"/>
      <c r="B341" s="190"/>
      <c r="C341" s="152"/>
      <c r="D341" s="152"/>
      <c r="E341" s="170"/>
      <c r="F341" s="153"/>
      <c r="G341" s="212"/>
    </row>
    <row r="342" spans="1:7" ht="51" x14ac:dyDescent="0.2">
      <c r="A342" s="197" t="s">
        <v>205</v>
      </c>
      <c r="B342" s="190" t="s">
        <v>1180</v>
      </c>
      <c r="C342" s="197"/>
      <c r="D342" s="152"/>
      <c r="E342" s="170"/>
      <c r="F342" s="153"/>
      <c r="G342" s="212"/>
    </row>
    <row r="343" spans="1:7" ht="25.5" x14ac:dyDescent="0.2">
      <c r="A343" s="224"/>
      <c r="B343" s="220" t="s">
        <v>1181</v>
      </c>
      <c r="C343" s="221">
        <v>1</v>
      </c>
      <c r="D343" s="199"/>
      <c r="E343" s="170"/>
      <c r="F343" s="153"/>
      <c r="G343" s="212"/>
    </row>
    <row r="344" spans="1:7" x14ac:dyDescent="0.2">
      <c r="A344" s="224"/>
      <c r="B344" s="220" t="s">
        <v>1117</v>
      </c>
      <c r="C344" s="221">
        <v>1</v>
      </c>
      <c r="D344" s="199"/>
      <c r="E344" s="170"/>
      <c r="F344" s="153"/>
      <c r="G344" s="212"/>
    </row>
    <row r="345" spans="1:7" x14ac:dyDescent="0.2">
      <c r="A345" s="224"/>
      <c r="B345" s="220" t="s">
        <v>1182</v>
      </c>
      <c r="C345" s="221">
        <v>1</v>
      </c>
      <c r="D345" s="199"/>
      <c r="E345" s="170"/>
      <c r="F345" s="153"/>
      <c r="G345" s="212"/>
    </row>
    <row r="346" spans="1:7" x14ac:dyDescent="0.2">
      <c r="A346" s="224"/>
      <c r="B346" s="220" t="s">
        <v>1183</v>
      </c>
      <c r="C346" s="221">
        <v>1</v>
      </c>
      <c r="D346" s="199"/>
      <c r="E346" s="170"/>
      <c r="F346" s="153"/>
      <c r="G346" s="212"/>
    </row>
    <row r="347" spans="1:7" x14ac:dyDescent="0.2">
      <c r="A347" s="224"/>
      <c r="B347" s="220" t="s">
        <v>1184</v>
      </c>
      <c r="C347" s="221">
        <v>1</v>
      </c>
      <c r="D347" s="199"/>
      <c r="E347" s="170"/>
      <c r="F347" s="153"/>
      <c r="G347" s="212"/>
    </row>
    <row r="348" spans="1:7" x14ac:dyDescent="0.2">
      <c r="A348" s="224"/>
      <c r="B348" s="220" t="s">
        <v>1185</v>
      </c>
      <c r="C348" s="221">
        <v>1</v>
      </c>
      <c r="D348" s="199"/>
      <c r="E348" s="170"/>
      <c r="F348" s="153"/>
      <c r="G348" s="212"/>
    </row>
    <row r="349" spans="1:7" x14ac:dyDescent="0.2">
      <c r="A349" s="224"/>
      <c r="B349" s="220" t="s">
        <v>1186</v>
      </c>
      <c r="C349" s="221">
        <v>1</v>
      </c>
      <c r="D349" s="199"/>
      <c r="E349" s="170"/>
      <c r="F349" s="153"/>
      <c r="G349" s="212"/>
    </row>
    <row r="350" spans="1:7" x14ac:dyDescent="0.2">
      <c r="A350" s="224"/>
      <c r="B350" s="220" t="s">
        <v>1187</v>
      </c>
      <c r="C350" s="221">
        <v>1</v>
      </c>
      <c r="D350" s="199"/>
      <c r="E350" s="170"/>
      <c r="F350" s="153"/>
      <c r="G350" s="212"/>
    </row>
    <row r="351" spans="1:7" x14ac:dyDescent="0.2">
      <c r="A351" s="224"/>
      <c r="B351" s="220" t="s">
        <v>1188</v>
      </c>
      <c r="C351" s="221">
        <v>1</v>
      </c>
      <c r="D351" s="199"/>
      <c r="E351" s="170"/>
      <c r="F351" s="153"/>
      <c r="G351" s="212"/>
    </row>
    <row r="352" spans="1:7" x14ac:dyDescent="0.2">
      <c r="A352" s="224"/>
      <c r="B352" s="220" t="s">
        <v>1128</v>
      </c>
      <c r="C352" s="221">
        <v>1</v>
      </c>
      <c r="D352" s="199"/>
      <c r="E352" s="170"/>
      <c r="F352" s="153"/>
      <c r="G352" s="212"/>
    </row>
    <row r="353" spans="1:7" x14ac:dyDescent="0.2">
      <c r="A353" s="224"/>
      <c r="B353" s="220" t="s">
        <v>1189</v>
      </c>
      <c r="C353" s="221">
        <v>1</v>
      </c>
      <c r="D353" s="199"/>
      <c r="E353" s="170"/>
      <c r="F353" s="153"/>
      <c r="G353" s="212"/>
    </row>
    <row r="354" spans="1:7" x14ac:dyDescent="0.2">
      <c r="A354" s="224"/>
      <c r="B354" s="220" t="s">
        <v>1190</v>
      </c>
      <c r="C354" s="221">
        <v>1</v>
      </c>
      <c r="D354" s="199"/>
      <c r="E354" s="170"/>
      <c r="F354" s="153"/>
      <c r="G354" s="212"/>
    </row>
    <row r="355" spans="1:7" x14ac:dyDescent="0.2">
      <c r="A355" s="224"/>
      <c r="B355" s="220" t="s">
        <v>1191</v>
      </c>
      <c r="C355" s="221">
        <v>1</v>
      </c>
      <c r="D355" s="199"/>
      <c r="E355" s="170"/>
      <c r="F355" s="153"/>
      <c r="G355" s="212"/>
    </row>
    <row r="356" spans="1:7" x14ac:dyDescent="0.2">
      <c r="A356" s="224"/>
      <c r="B356" s="220" t="s">
        <v>1132</v>
      </c>
      <c r="C356" s="221">
        <v>1</v>
      </c>
      <c r="D356" s="199"/>
      <c r="E356" s="170"/>
      <c r="F356" s="153"/>
      <c r="G356" s="212"/>
    </row>
    <row r="357" spans="1:7" x14ac:dyDescent="0.2">
      <c r="A357" s="224"/>
      <c r="B357" s="220" t="s">
        <v>1145</v>
      </c>
      <c r="C357" s="221">
        <v>1</v>
      </c>
      <c r="D357" s="199"/>
      <c r="E357" s="170"/>
      <c r="F357" s="153"/>
      <c r="G357" s="212"/>
    </row>
    <row r="358" spans="1:7" x14ac:dyDescent="0.2">
      <c r="A358" s="224"/>
      <c r="B358" s="220" t="s">
        <v>1147</v>
      </c>
      <c r="C358" s="221">
        <v>3</v>
      </c>
      <c r="D358" s="199"/>
      <c r="E358" s="170"/>
      <c r="F358" s="153"/>
      <c r="G358" s="212"/>
    </row>
    <row r="359" spans="1:7" x14ac:dyDescent="0.2">
      <c r="A359" s="224"/>
      <c r="B359" s="220" t="s">
        <v>1192</v>
      </c>
      <c r="C359" s="221">
        <v>1</v>
      </c>
      <c r="D359" s="199"/>
      <c r="E359" s="170"/>
      <c r="F359" s="153"/>
      <c r="G359" s="212"/>
    </row>
    <row r="360" spans="1:7" x14ac:dyDescent="0.2">
      <c r="A360" s="224"/>
      <c r="B360" s="220" t="s">
        <v>1151</v>
      </c>
      <c r="C360" s="221">
        <v>2</v>
      </c>
      <c r="D360" s="199"/>
      <c r="E360" s="170"/>
      <c r="F360" s="153"/>
      <c r="G360" s="212"/>
    </row>
    <row r="361" spans="1:7" x14ac:dyDescent="0.2">
      <c r="A361" s="224"/>
      <c r="B361" s="220" t="s">
        <v>1193</v>
      </c>
      <c r="C361" s="221">
        <v>1</v>
      </c>
      <c r="D361" s="199"/>
      <c r="E361" s="170"/>
      <c r="F361" s="153"/>
      <c r="G361" s="212"/>
    </row>
    <row r="362" spans="1:7" x14ac:dyDescent="0.2">
      <c r="A362" s="224"/>
      <c r="B362" s="220" t="s">
        <v>1159</v>
      </c>
      <c r="C362" s="221">
        <v>3</v>
      </c>
      <c r="D362" s="199"/>
      <c r="E362" s="170"/>
      <c r="F362" s="153"/>
      <c r="G362" s="212"/>
    </row>
    <row r="363" spans="1:7" x14ac:dyDescent="0.2">
      <c r="A363" s="224"/>
      <c r="B363" s="220" t="s">
        <v>1160</v>
      </c>
      <c r="C363" s="221">
        <v>1</v>
      </c>
      <c r="D363" s="199"/>
      <c r="E363" s="170"/>
      <c r="F363" s="153"/>
      <c r="G363" s="212"/>
    </row>
    <row r="364" spans="1:7" x14ac:dyDescent="0.2">
      <c r="A364" s="224"/>
      <c r="B364" s="220" t="s">
        <v>1194</v>
      </c>
      <c r="C364" s="221">
        <v>1</v>
      </c>
      <c r="D364" s="199"/>
      <c r="E364" s="170"/>
      <c r="F364" s="153"/>
      <c r="G364" s="212"/>
    </row>
    <row r="365" spans="1:7" x14ac:dyDescent="0.2">
      <c r="A365" s="224"/>
      <c r="B365" s="220" t="s">
        <v>1164</v>
      </c>
      <c r="C365" s="221">
        <v>5</v>
      </c>
      <c r="D365" s="199"/>
      <c r="E365" s="170"/>
      <c r="F365" s="153"/>
      <c r="G365" s="212"/>
    </row>
    <row r="366" spans="1:7" x14ac:dyDescent="0.2">
      <c r="A366" s="224"/>
      <c r="B366" s="220" t="s">
        <v>1165</v>
      </c>
      <c r="C366" s="221">
        <v>14</v>
      </c>
      <c r="D366" s="199"/>
      <c r="E366" s="170"/>
      <c r="F366" s="153"/>
      <c r="G366" s="212"/>
    </row>
    <row r="367" spans="1:7" x14ac:dyDescent="0.2">
      <c r="A367" s="224"/>
      <c r="B367" s="220" t="s">
        <v>1166</v>
      </c>
      <c r="C367" s="221">
        <v>11</v>
      </c>
      <c r="D367" s="199"/>
      <c r="E367" s="170"/>
      <c r="F367" s="153"/>
      <c r="G367" s="212"/>
    </row>
    <row r="368" spans="1:7" x14ac:dyDescent="0.2">
      <c r="A368" s="224"/>
      <c r="B368" s="190" t="s">
        <v>1179</v>
      </c>
      <c r="C368" s="197">
        <v>1</v>
      </c>
      <c r="D368" s="152"/>
      <c r="E368" s="200"/>
      <c r="F368" s="153"/>
      <c r="G368" s="212"/>
    </row>
    <row r="369" spans="1:7" x14ac:dyDescent="0.2">
      <c r="A369" s="224"/>
      <c r="B369" s="190" t="s">
        <v>1195</v>
      </c>
      <c r="C369" s="197">
        <v>1</v>
      </c>
      <c r="D369" s="152"/>
      <c r="E369" s="200"/>
      <c r="F369" s="153"/>
      <c r="G369" s="212"/>
    </row>
    <row r="370" spans="1:7" x14ac:dyDescent="0.2">
      <c r="A370" s="224"/>
      <c r="B370" s="190" t="s">
        <v>1196</v>
      </c>
      <c r="C370" s="197">
        <v>1</v>
      </c>
      <c r="D370" s="152"/>
      <c r="E370" s="200"/>
      <c r="F370" s="153"/>
      <c r="G370" s="212"/>
    </row>
    <row r="371" spans="1:7" ht="25.5" x14ac:dyDescent="0.2">
      <c r="A371" s="224"/>
      <c r="B371" s="190" t="s">
        <v>1112</v>
      </c>
      <c r="C371" s="188"/>
      <c r="D371" s="152"/>
      <c r="E371" s="170"/>
      <c r="F371" s="153"/>
      <c r="G371" s="212"/>
    </row>
    <row r="372" spans="1:7" x14ac:dyDescent="0.2">
      <c r="A372" s="224"/>
      <c r="B372" s="190" t="s">
        <v>1113</v>
      </c>
      <c r="C372" s="188"/>
      <c r="D372" s="152"/>
      <c r="E372" s="170"/>
      <c r="F372" s="153"/>
      <c r="G372" s="212"/>
    </row>
    <row r="373" spans="1:7" x14ac:dyDescent="0.2">
      <c r="A373" s="224"/>
      <c r="B373" s="190" t="s">
        <v>623</v>
      </c>
      <c r="C373" s="188"/>
      <c r="D373" s="197" t="s">
        <v>51</v>
      </c>
      <c r="E373" s="170">
        <v>1</v>
      </c>
      <c r="F373" s="279"/>
      <c r="G373" s="176">
        <f>E373*F373</f>
        <v>0</v>
      </c>
    </row>
    <row r="374" spans="1:7" x14ac:dyDescent="0.2">
      <c r="A374" s="224"/>
      <c r="B374" s="190"/>
      <c r="C374" s="152"/>
      <c r="D374" s="152"/>
      <c r="E374" s="170"/>
      <c r="F374" s="153"/>
      <c r="G374" s="212"/>
    </row>
    <row r="375" spans="1:7" ht="38.25" x14ac:dyDescent="0.2">
      <c r="A375" s="197" t="s">
        <v>206</v>
      </c>
      <c r="B375" s="190" t="s">
        <v>1197</v>
      </c>
      <c r="C375" s="190"/>
      <c r="D375" s="152"/>
      <c r="E375" s="170"/>
      <c r="F375" s="199"/>
      <c r="G375" s="212"/>
    </row>
    <row r="376" spans="1:7" x14ac:dyDescent="0.2">
      <c r="A376" s="245"/>
      <c r="B376" s="220" t="s">
        <v>1198</v>
      </c>
      <c r="C376" s="221">
        <v>1</v>
      </c>
      <c r="D376" s="199"/>
      <c r="E376" s="170"/>
      <c r="F376" s="153"/>
      <c r="G376" s="212"/>
    </row>
    <row r="377" spans="1:7" x14ac:dyDescent="0.2">
      <c r="A377" s="245"/>
      <c r="B377" s="220" t="s">
        <v>1199</v>
      </c>
      <c r="C377" s="221">
        <v>1</v>
      </c>
      <c r="D377" s="199"/>
      <c r="E377" s="170"/>
      <c r="F377" s="153"/>
      <c r="G377" s="212"/>
    </row>
    <row r="378" spans="1:7" x14ac:dyDescent="0.2">
      <c r="A378" s="245"/>
      <c r="B378" s="220" t="s">
        <v>1200</v>
      </c>
      <c r="C378" s="221">
        <v>1</v>
      </c>
      <c r="D378" s="199"/>
      <c r="E378" s="170"/>
      <c r="F378" s="153"/>
      <c r="G378" s="212"/>
    </row>
    <row r="379" spans="1:7" x14ac:dyDescent="0.2">
      <c r="A379" s="245"/>
      <c r="B379" s="220" t="s">
        <v>1188</v>
      </c>
      <c r="C379" s="221">
        <v>1</v>
      </c>
      <c r="D379" s="199"/>
      <c r="E379" s="170"/>
      <c r="F379" s="153"/>
      <c r="G379" s="212"/>
    </row>
    <row r="380" spans="1:7" x14ac:dyDescent="0.2">
      <c r="A380" s="245"/>
      <c r="B380" s="220" t="s">
        <v>1191</v>
      </c>
      <c r="C380" s="221">
        <v>1</v>
      </c>
      <c r="D380" s="199"/>
      <c r="E380" s="170"/>
      <c r="F380" s="153"/>
      <c r="G380" s="212"/>
    </row>
    <row r="381" spans="1:7" x14ac:dyDescent="0.2">
      <c r="A381" s="245"/>
      <c r="B381" s="220" t="s">
        <v>1132</v>
      </c>
      <c r="C381" s="221">
        <v>1</v>
      </c>
      <c r="D381" s="199"/>
      <c r="E381" s="170"/>
      <c r="F381" s="153"/>
      <c r="G381" s="212"/>
    </row>
    <row r="382" spans="1:7" x14ac:dyDescent="0.2">
      <c r="A382" s="245"/>
      <c r="B382" s="220" t="s">
        <v>1145</v>
      </c>
      <c r="C382" s="221">
        <v>1</v>
      </c>
      <c r="D382" s="199"/>
      <c r="E382" s="170"/>
      <c r="F382" s="153"/>
      <c r="G382" s="212"/>
    </row>
    <row r="383" spans="1:7" x14ac:dyDescent="0.2">
      <c r="A383" s="245"/>
      <c r="B383" s="220" t="s">
        <v>1147</v>
      </c>
      <c r="C383" s="221">
        <v>3</v>
      </c>
      <c r="D383" s="199"/>
      <c r="E383" s="170"/>
      <c r="F383" s="153"/>
      <c r="G383" s="212"/>
    </row>
    <row r="384" spans="1:7" x14ac:dyDescent="0.2">
      <c r="A384" s="245"/>
      <c r="B384" s="220" t="s">
        <v>1201</v>
      </c>
      <c r="C384" s="221">
        <v>1</v>
      </c>
      <c r="D384" s="199"/>
      <c r="E384" s="170"/>
      <c r="F384" s="153"/>
      <c r="G384" s="212"/>
    </row>
    <row r="385" spans="1:7" x14ac:dyDescent="0.2">
      <c r="A385" s="245"/>
      <c r="B385" s="220" t="s">
        <v>1153</v>
      </c>
      <c r="C385" s="221">
        <v>1</v>
      </c>
      <c r="D385" s="199"/>
      <c r="E385" s="170"/>
      <c r="F385" s="153"/>
      <c r="G385" s="212"/>
    </row>
    <row r="386" spans="1:7" x14ac:dyDescent="0.2">
      <c r="A386" s="245"/>
      <c r="B386" s="220" t="s">
        <v>1159</v>
      </c>
      <c r="C386" s="221">
        <v>1</v>
      </c>
      <c r="D386" s="199"/>
      <c r="E386" s="170"/>
      <c r="F386" s="153"/>
      <c r="G386" s="212"/>
    </row>
    <row r="387" spans="1:7" x14ac:dyDescent="0.2">
      <c r="A387" s="245"/>
      <c r="B387" s="220" t="s">
        <v>1164</v>
      </c>
      <c r="C387" s="221">
        <v>2</v>
      </c>
      <c r="D387" s="199"/>
      <c r="E387" s="170"/>
      <c r="F387" s="153"/>
      <c r="G387" s="212"/>
    </row>
    <row r="388" spans="1:7" x14ac:dyDescent="0.2">
      <c r="A388" s="245"/>
      <c r="B388" s="220" t="s">
        <v>1165</v>
      </c>
      <c r="C388" s="221">
        <v>6</v>
      </c>
      <c r="D388" s="199"/>
      <c r="E388" s="170"/>
      <c r="F388" s="153"/>
      <c r="G388" s="212"/>
    </row>
    <row r="389" spans="1:7" x14ac:dyDescent="0.2">
      <c r="A389" s="245"/>
      <c r="B389" s="220" t="s">
        <v>1166</v>
      </c>
      <c r="C389" s="221">
        <v>8</v>
      </c>
      <c r="D389" s="199"/>
      <c r="E389" s="170"/>
      <c r="F389" s="153"/>
      <c r="G389" s="212"/>
    </row>
    <row r="390" spans="1:7" ht="25.5" x14ac:dyDescent="0.2">
      <c r="A390" s="224"/>
      <c r="B390" s="190" t="s">
        <v>1112</v>
      </c>
      <c r="C390" s="188"/>
      <c r="D390" s="152"/>
      <c r="E390" s="170"/>
      <c r="F390" s="153"/>
      <c r="G390" s="212"/>
    </row>
    <row r="391" spans="1:7" x14ac:dyDescent="0.2">
      <c r="A391" s="224"/>
      <c r="B391" s="190" t="s">
        <v>1113</v>
      </c>
      <c r="C391" s="188"/>
      <c r="D391" s="152"/>
      <c r="E391" s="170"/>
      <c r="F391" s="153"/>
      <c r="G391" s="212"/>
    </row>
    <row r="392" spans="1:7" x14ac:dyDescent="0.2">
      <c r="A392" s="224"/>
      <c r="B392" s="190" t="s">
        <v>624</v>
      </c>
      <c r="C392" s="188"/>
      <c r="D392" s="197" t="s">
        <v>51</v>
      </c>
      <c r="E392" s="170">
        <v>1</v>
      </c>
      <c r="F392" s="279"/>
      <c r="G392" s="176">
        <f>E392*F392</f>
        <v>0</v>
      </c>
    </row>
    <row r="393" spans="1:7" x14ac:dyDescent="0.2">
      <c r="A393" s="224"/>
      <c r="B393" s="190"/>
      <c r="C393" s="152"/>
      <c r="D393" s="152"/>
      <c r="E393" s="170"/>
      <c r="F393" s="153"/>
      <c r="G393" s="212"/>
    </row>
    <row r="394" spans="1:7" ht="63.75" x14ac:dyDescent="0.2">
      <c r="A394" s="197" t="s">
        <v>208</v>
      </c>
      <c r="B394" s="190" t="s">
        <v>1202</v>
      </c>
      <c r="C394" s="152"/>
      <c r="D394" s="152"/>
      <c r="E394" s="170"/>
      <c r="F394" s="153"/>
      <c r="G394" s="212"/>
    </row>
    <row r="395" spans="1:7" ht="25.5" x14ac:dyDescent="0.2">
      <c r="A395" s="224"/>
      <c r="B395" s="220" t="s">
        <v>1181</v>
      </c>
      <c r="C395" s="221">
        <v>1</v>
      </c>
      <c r="D395" s="199"/>
      <c r="E395" s="170"/>
      <c r="F395" s="153"/>
      <c r="G395" s="212"/>
    </row>
    <row r="396" spans="1:7" x14ac:dyDescent="0.2">
      <c r="A396" s="224"/>
      <c r="B396" s="220" t="s">
        <v>1117</v>
      </c>
      <c r="C396" s="221">
        <v>1</v>
      </c>
      <c r="D396" s="199"/>
      <c r="E396" s="170"/>
      <c r="F396" s="153"/>
      <c r="G396" s="212"/>
    </row>
    <row r="397" spans="1:7" x14ac:dyDescent="0.2">
      <c r="A397" s="224"/>
      <c r="B397" s="220" t="s">
        <v>1199</v>
      </c>
      <c r="C397" s="221">
        <v>1</v>
      </c>
      <c r="D397" s="199"/>
      <c r="E397" s="170"/>
      <c r="F397" s="153"/>
      <c r="G397" s="212"/>
    </row>
    <row r="398" spans="1:7" x14ac:dyDescent="0.2">
      <c r="A398" s="224"/>
      <c r="B398" s="220" t="s">
        <v>1203</v>
      </c>
      <c r="C398" s="221">
        <v>1</v>
      </c>
      <c r="D398" s="199"/>
      <c r="E398" s="170"/>
      <c r="F398" s="153"/>
      <c r="G398" s="212"/>
    </row>
    <row r="399" spans="1:7" x14ac:dyDescent="0.2">
      <c r="A399" s="224"/>
      <c r="B399" s="220" t="s">
        <v>1188</v>
      </c>
      <c r="C399" s="221">
        <v>1</v>
      </c>
      <c r="D399" s="199"/>
      <c r="E399" s="170"/>
      <c r="F399" s="153"/>
      <c r="G399" s="212"/>
    </row>
    <row r="400" spans="1:7" x14ac:dyDescent="0.2">
      <c r="A400" s="224"/>
      <c r="B400" s="220" t="s">
        <v>1128</v>
      </c>
      <c r="C400" s="221">
        <v>1</v>
      </c>
      <c r="D400" s="199"/>
      <c r="E400" s="170"/>
      <c r="F400" s="153"/>
      <c r="G400" s="212"/>
    </row>
    <row r="401" spans="1:7" x14ac:dyDescent="0.2">
      <c r="A401" s="224"/>
      <c r="B401" s="220" t="s">
        <v>1189</v>
      </c>
      <c r="C401" s="221">
        <v>1</v>
      </c>
      <c r="D401" s="199"/>
      <c r="E401" s="170"/>
      <c r="F401" s="153"/>
      <c r="G401" s="212"/>
    </row>
    <row r="402" spans="1:7" x14ac:dyDescent="0.2">
      <c r="A402" s="224"/>
      <c r="B402" s="220" t="s">
        <v>1130</v>
      </c>
      <c r="C402" s="221">
        <v>1</v>
      </c>
      <c r="D402" s="199"/>
      <c r="E402" s="170"/>
      <c r="F402" s="153"/>
      <c r="G402" s="212"/>
    </row>
    <row r="403" spans="1:7" x14ac:dyDescent="0.2">
      <c r="A403" s="224"/>
      <c r="B403" s="220" t="s">
        <v>1191</v>
      </c>
      <c r="C403" s="221">
        <v>1</v>
      </c>
      <c r="D403" s="199"/>
      <c r="E403" s="170"/>
      <c r="F403" s="153"/>
      <c r="G403" s="212"/>
    </row>
    <row r="404" spans="1:7" x14ac:dyDescent="0.2">
      <c r="A404" s="224"/>
      <c r="B404" s="220" t="s">
        <v>1132</v>
      </c>
      <c r="C404" s="221">
        <v>1</v>
      </c>
      <c r="D404" s="199"/>
      <c r="E404" s="170"/>
      <c r="F404" s="153"/>
      <c r="G404" s="212"/>
    </row>
    <row r="405" spans="1:7" x14ac:dyDescent="0.2">
      <c r="A405" s="224"/>
      <c r="B405" s="220" t="s">
        <v>1145</v>
      </c>
      <c r="C405" s="221">
        <v>1</v>
      </c>
      <c r="D405" s="199"/>
      <c r="E405" s="170"/>
      <c r="F405" s="153"/>
      <c r="G405" s="212"/>
    </row>
    <row r="406" spans="1:7" x14ac:dyDescent="0.2">
      <c r="A406" s="224"/>
      <c r="B406" s="220" t="s">
        <v>1201</v>
      </c>
      <c r="C406" s="221">
        <v>2</v>
      </c>
      <c r="D406" s="199"/>
      <c r="E406" s="170"/>
      <c r="F406" s="153"/>
      <c r="G406" s="212"/>
    </row>
    <row r="407" spans="1:7" x14ac:dyDescent="0.2">
      <c r="A407" s="224"/>
      <c r="B407" s="220" t="s">
        <v>1204</v>
      </c>
      <c r="C407" s="221">
        <v>1</v>
      </c>
      <c r="D407" s="199"/>
      <c r="E407" s="170"/>
      <c r="F407" s="153"/>
      <c r="G407" s="212"/>
    </row>
    <row r="408" spans="1:7" ht="25.5" x14ac:dyDescent="0.2">
      <c r="A408" s="224"/>
      <c r="B408" s="220" t="s">
        <v>1205</v>
      </c>
      <c r="C408" s="221">
        <v>1</v>
      </c>
      <c r="D408" s="199"/>
      <c r="E408" s="170"/>
      <c r="F408" s="153"/>
      <c r="G408" s="212"/>
    </row>
    <row r="409" spans="1:7" x14ac:dyDescent="0.2">
      <c r="A409" s="224"/>
      <c r="B409" s="220" t="s">
        <v>1206</v>
      </c>
      <c r="C409" s="221">
        <v>1</v>
      </c>
      <c r="D409" s="199"/>
      <c r="E409" s="170"/>
      <c r="F409" s="153"/>
      <c r="G409" s="212"/>
    </row>
    <row r="410" spans="1:7" x14ac:dyDescent="0.2">
      <c r="A410" s="224"/>
      <c r="B410" s="220" t="s">
        <v>1207</v>
      </c>
      <c r="C410" s="221">
        <v>1</v>
      </c>
      <c r="D410" s="199"/>
      <c r="E410" s="170"/>
      <c r="F410" s="153"/>
      <c r="G410" s="212"/>
    </row>
    <row r="411" spans="1:7" x14ac:dyDescent="0.2">
      <c r="A411" s="224"/>
      <c r="B411" s="220" t="s">
        <v>1208</v>
      </c>
      <c r="C411" s="221">
        <v>1</v>
      </c>
      <c r="D411" s="199"/>
      <c r="E411" s="170"/>
      <c r="F411" s="153"/>
      <c r="G411" s="212"/>
    </row>
    <row r="412" spans="1:7" x14ac:dyDescent="0.2">
      <c r="A412" s="224"/>
      <c r="B412" s="220" t="s">
        <v>1209</v>
      </c>
      <c r="C412" s="221">
        <v>1</v>
      </c>
      <c r="D412" s="199"/>
      <c r="E412" s="170"/>
      <c r="F412" s="153"/>
      <c r="G412" s="212"/>
    </row>
    <row r="413" spans="1:7" x14ac:dyDescent="0.2">
      <c r="A413" s="224"/>
      <c r="B413" s="220" t="s">
        <v>1210</v>
      </c>
      <c r="C413" s="221">
        <v>3</v>
      </c>
      <c r="D413" s="199"/>
      <c r="E413" s="170"/>
      <c r="F413" s="153"/>
      <c r="G413" s="212"/>
    </row>
    <row r="414" spans="1:7" ht="25.5" x14ac:dyDescent="0.2">
      <c r="A414" s="224"/>
      <c r="B414" s="220" t="s">
        <v>1211</v>
      </c>
      <c r="C414" s="221">
        <v>2</v>
      </c>
      <c r="D414" s="199"/>
      <c r="E414" s="170"/>
      <c r="F414" s="153"/>
      <c r="G414" s="212"/>
    </row>
    <row r="415" spans="1:7" x14ac:dyDescent="0.2">
      <c r="A415" s="224"/>
      <c r="B415" s="220" t="s">
        <v>1159</v>
      </c>
      <c r="C415" s="221">
        <v>2</v>
      </c>
      <c r="D415" s="199"/>
      <c r="E415" s="170"/>
      <c r="F415" s="153"/>
      <c r="G415" s="212"/>
    </row>
    <row r="416" spans="1:7" x14ac:dyDescent="0.2">
      <c r="A416" s="224"/>
      <c r="B416" s="220" t="s">
        <v>1160</v>
      </c>
      <c r="C416" s="221">
        <v>1</v>
      </c>
      <c r="D416" s="199"/>
      <c r="E416" s="170"/>
      <c r="F416" s="153"/>
      <c r="G416" s="212"/>
    </row>
    <row r="417" spans="1:7" x14ac:dyDescent="0.2">
      <c r="A417" s="224"/>
      <c r="B417" s="220" t="s">
        <v>1204</v>
      </c>
      <c r="C417" s="221">
        <v>1</v>
      </c>
      <c r="D417" s="199"/>
      <c r="E417" s="170"/>
      <c r="F417" s="153"/>
      <c r="G417" s="212"/>
    </row>
    <row r="418" spans="1:7" x14ac:dyDescent="0.2">
      <c r="A418" s="224"/>
      <c r="B418" s="220" t="s">
        <v>1164</v>
      </c>
      <c r="C418" s="221">
        <v>2</v>
      </c>
      <c r="D418" s="199"/>
      <c r="E418" s="170"/>
      <c r="F418" s="153"/>
      <c r="G418" s="212"/>
    </row>
    <row r="419" spans="1:7" x14ac:dyDescent="0.2">
      <c r="A419" s="224"/>
      <c r="B419" s="220" t="s">
        <v>1165</v>
      </c>
      <c r="C419" s="221">
        <v>1</v>
      </c>
      <c r="D419" s="199"/>
      <c r="E419" s="170"/>
      <c r="F419" s="153"/>
      <c r="G419" s="212"/>
    </row>
    <row r="420" spans="1:7" x14ac:dyDescent="0.2">
      <c r="A420" s="224"/>
      <c r="B420" s="220" t="s">
        <v>1212</v>
      </c>
      <c r="C420" s="221">
        <v>1</v>
      </c>
      <c r="D420" s="199"/>
      <c r="E420" s="170"/>
      <c r="F420" s="153"/>
      <c r="G420" s="212"/>
    </row>
    <row r="421" spans="1:7" x14ac:dyDescent="0.2">
      <c r="A421" s="224"/>
      <c r="B421" s="220" t="s">
        <v>1166</v>
      </c>
      <c r="C421" s="221">
        <v>3</v>
      </c>
      <c r="D421" s="199"/>
      <c r="E421" s="170"/>
      <c r="F421" s="153"/>
      <c r="G421" s="212"/>
    </row>
    <row r="422" spans="1:7" x14ac:dyDescent="0.2">
      <c r="A422" s="224"/>
      <c r="B422" s="220" t="s">
        <v>1213</v>
      </c>
      <c r="C422" s="221">
        <v>2</v>
      </c>
      <c r="D422" s="199"/>
      <c r="E422" s="170"/>
      <c r="F422" s="153"/>
      <c r="G422" s="212"/>
    </row>
    <row r="423" spans="1:7" x14ac:dyDescent="0.2">
      <c r="A423" s="224"/>
      <c r="B423" s="220" t="s">
        <v>1214</v>
      </c>
      <c r="C423" s="221">
        <v>2</v>
      </c>
      <c r="D423" s="199"/>
      <c r="E423" s="170"/>
      <c r="F423" s="153"/>
      <c r="G423" s="212"/>
    </row>
    <row r="424" spans="1:7" x14ac:dyDescent="0.2">
      <c r="A424" s="224"/>
      <c r="B424" s="220" t="s">
        <v>1215</v>
      </c>
      <c r="C424" s="221">
        <v>1</v>
      </c>
      <c r="D424" s="199"/>
      <c r="E424" s="170"/>
      <c r="F424" s="153"/>
      <c r="G424" s="212"/>
    </row>
    <row r="425" spans="1:7" x14ac:dyDescent="0.2">
      <c r="A425" s="224"/>
      <c r="B425" s="220" t="s">
        <v>1216</v>
      </c>
      <c r="C425" s="221">
        <v>1</v>
      </c>
      <c r="D425" s="199"/>
      <c r="E425" s="170"/>
      <c r="F425" s="153"/>
      <c r="G425" s="212"/>
    </row>
    <row r="426" spans="1:7" x14ac:dyDescent="0.2">
      <c r="A426" s="224"/>
      <c r="B426" s="220" t="s">
        <v>1217</v>
      </c>
      <c r="C426" s="221">
        <v>1</v>
      </c>
      <c r="D426" s="199"/>
      <c r="E426" s="170"/>
      <c r="F426" s="153"/>
      <c r="G426" s="212"/>
    </row>
    <row r="427" spans="1:7" ht="25.5" x14ac:dyDescent="0.2">
      <c r="A427" s="224"/>
      <c r="B427" s="190" t="s">
        <v>1218</v>
      </c>
      <c r="C427" s="190"/>
      <c r="D427" s="152"/>
      <c r="E427" s="170"/>
      <c r="F427" s="153"/>
      <c r="G427" s="212"/>
    </row>
    <row r="428" spans="1:7" x14ac:dyDescent="0.2">
      <c r="A428" s="224"/>
      <c r="B428" s="190" t="s">
        <v>1113</v>
      </c>
      <c r="C428" s="190"/>
      <c r="D428" s="152"/>
      <c r="E428" s="170"/>
      <c r="F428" s="153"/>
      <c r="G428" s="212"/>
    </row>
    <row r="429" spans="1:7" x14ac:dyDescent="0.2">
      <c r="A429" s="224"/>
      <c r="B429" s="190" t="s">
        <v>625</v>
      </c>
      <c r="C429" s="190"/>
      <c r="D429" s="193" t="s">
        <v>51</v>
      </c>
      <c r="E429" s="170">
        <v>1</v>
      </c>
      <c r="F429" s="279"/>
      <c r="G429" s="176">
        <f>E429*F429</f>
        <v>0</v>
      </c>
    </row>
    <row r="430" spans="1:7" x14ac:dyDescent="0.2">
      <c r="A430" s="224"/>
      <c r="B430" s="190"/>
      <c r="C430" s="152"/>
      <c r="D430" s="193"/>
      <c r="E430" s="170"/>
      <c r="F430" s="325"/>
      <c r="G430" s="212"/>
    </row>
    <row r="431" spans="1:7" ht="25.5" x14ac:dyDescent="0.2">
      <c r="A431" s="197" t="s">
        <v>235</v>
      </c>
      <c r="B431" s="190" t="s">
        <v>1219</v>
      </c>
      <c r="C431" s="190"/>
      <c r="D431" s="193" t="s">
        <v>51</v>
      </c>
      <c r="E431" s="170">
        <v>1</v>
      </c>
      <c r="F431" s="325"/>
      <c r="G431" s="176">
        <f>E431*F431</f>
        <v>0</v>
      </c>
    </row>
    <row r="432" spans="1:7" x14ac:dyDescent="0.2">
      <c r="A432" s="224"/>
      <c r="B432" s="190"/>
      <c r="C432" s="152"/>
      <c r="D432" s="193"/>
      <c r="E432" s="170"/>
      <c r="F432" s="325"/>
      <c r="G432" s="212"/>
    </row>
    <row r="433" spans="1:7" ht="38.25" x14ac:dyDescent="0.2">
      <c r="A433" s="197" t="s">
        <v>246</v>
      </c>
      <c r="B433" s="190" t="s">
        <v>1220</v>
      </c>
      <c r="C433" s="152"/>
      <c r="D433" s="193" t="s">
        <v>51</v>
      </c>
      <c r="E433" s="170">
        <v>1</v>
      </c>
      <c r="F433" s="279"/>
      <c r="G433" s="176">
        <f>E433*F433</f>
        <v>0</v>
      </c>
    </row>
    <row r="434" spans="1:7" x14ac:dyDescent="0.2">
      <c r="A434" s="224"/>
      <c r="B434" s="190"/>
      <c r="C434" s="152"/>
      <c r="D434" s="193"/>
      <c r="E434" s="170"/>
      <c r="F434" s="325"/>
      <c r="G434" s="212"/>
    </row>
    <row r="435" spans="1:7" ht="102" x14ac:dyDescent="0.2">
      <c r="A435" s="197" t="s">
        <v>247</v>
      </c>
      <c r="B435" s="190" t="s">
        <v>1221</v>
      </c>
      <c r="C435" s="152"/>
      <c r="D435" s="193" t="s">
        <v>51</v>
      </c>
      <c r="E435" s="170">
        <v>3</v>
      </c>
      <c r="F435" s="279"/>
      <c r="G435" s="176">
        <f>E435*F435</f>
        <v>0</v>
      </c>
    </row>
    <row r="436" spans="1:7" x14ac:dyDescent="0.2">
      <c r="A436" s="224"/>
      <c r="B436" s="190"/>
      <c r="C436" s="152"/>
      <c r="D436" s="152"/>
      <c r="E436" s="170"/>
      <c r="F436" s="153"/>
      <c r="G436" s="212"/>
    </row>
    <row r="437" spans="1:7" ht="13.5" thickBot="1" x14ac:dyDescent="0.25">
      <c r="A437" s="312"/>
      <c r="B437" s="313" t="s">
        <v>626</v>
      </c>
      <c r="C437" s="313"/>
      <c r="D437" s="314"/>
      <c r="E437" s="315"/>
      <c r="F437" s="324"/>
      <c r="G437" s="300">
        <f>SUM(G272:G436)</f>
        <v>0</v>
      </c>
    </row>
    <row r="438" spans="1:7" x14ac:dyDescent="0.2">
      <c r="A438" s="224"/>
      <c r="B438" s="190"/>
      <c r="C438" s="152"/>
      <c r="D438" s="179"/>
      <c r="E438" s="180"/>
      <c r="F438" s="152"/>
      <c r="G438" s="212"/>
    </row>
    <row r="439" spans="1:7" x14ac:dyDescent="0.2">
      <c r="A439" s="164" t="s">
        <v>481</v>
      </c>
      <c r="B439" s="213" t="s">
        <v>627</v>
      </c>
      <c r="C439" s="165"/>
      <c r="D439" s="274" t="s">
        <v>496</v>
      </c>
      <c r="E439" s="275" t="s">
        <v>50</v>
      </c>
      <c r="F439" s="276" t="s">
        <v>713</v>
      </c>
      <c r="G439" s="277" t="s">
        <v>908</v>
      </c>
    </row>
    <row r="440" spans="1:7" x14ac:dyDescent="0.2">
      <c r="A440" s="224"/>
      <c r="B440" s="190"/>
      <c r="C440" s="152"/>
      <c r="D440" s="152"/>
      <c r="E440" s="170"/>
      <c r="F440" s="152"/>
      <c r="G440" s="212"/>
    </row>
    <row r="441" spans="1:7" x14ac:dyDescent="0.2">
      <c r="A441" s="183"/>
      <c r="B441" s="308" t="s">
        <v>936</v>
      </c>
      <c r="C441" s="309"/>
      <c r="D441" s="310"/>
      <c r="E441" s="310"/>
      <c r="F441" s="310"/>
      <c r="G441" s="311"/>
    </row>
    <row r="442" spans="1:7" ht="25.5" customHeight="1" x14ac:dyDescent="0.2">
      <c r="B442" s="660" t="s">
        <v>910</v>
      </c>
      <c r="C442" s="661"/>
      <c r="D442" s="661"/>
      <c r="E442" s="661"/>
      <c r="F442" s="661"/>
      <c r="G442" s="661"/>
    </row>
    <row r="443" spans="1:7" x14ac:dyDescent="0.2">
      <c r="B443" s="662" t="s">
        <v>939</v>
      </c>
      <c r="C443" s="661"/>
      <c r="D443" s="661"/>
      <c r="E443" s="661"/>
      <c r="F443" s="661"/>
      <c r="G443" s="661"/>
    </row>
    <row r="444" spans="1:7" x14ac:dyDescent="0.2">
      <c r="A444" s="224"/>
      <c r="B444" s="190"/>
      <c r="C444" s="190"/>
      <c r="D444" s="152"/>
      <c r="E444" s="170"/>
      <c r="F444" s="223"/>
      <c r="G444" s="212"/>
    </row>
    <row r="445" spans="1:7" ht="51" x14ac:dyDescent="0.2">
      <c r="A445" s="224" t="s">
        <v>203</v>
      </c>
      <c r="B445" s="225" t="s">
        <v>1090</v>
      </c>
      <c r="C445" s="178"/>
      <c r="D445" s="224" t="s">
        <v>61</v>
      </c>
      <c r="E445" s="204">
        <v>175</v>
      </c>
      <c r="F445" s="207"/>
      <c r="G445" s="176">
        <f>E445*F445</f>
        <v>0</v>
      </c>
    </row>
    <row r="446" spans="1:7" x14ac:dyDescent="0.2">
      <c r="A446" s="224"/>
      <c r="B446" s="225"/>
      <c r="C446" s="178"/>
      <c r="D446" s="224"/>
      <c r="E446" s="226"/>
      <c r="F446" s="207"/>
      <c r="G446" s="176"/>
    </row>
    <row r="447" spans="1:7" ht="51" x14ac:dyDescent="0.2">
      <c r="A447" s="224" t="s">
        <v>204</v>
      </c>
      <c r="B447" s="225" t="s">
        <v>1091</v>
      </c>
      <c r="C447" s="178"/>
      <c r="D447" s="224" t="s">
        <v>61</v>
      </c>
      <c r="E447" s="204">
        <v>42</v>
      </c>
      <c r="F447" s="207"/>
      <c r="G447" s="176">
        <f>E447*F447</f>
        <v>0</v>
      </c>
    </row>
    <row r="448" spans="1:7" x14ac:dyDescent="0.2">
      <c r="A448" s="224"/>
      <c r="B448" s="225"/>
      <c r="C448" s="178"/>
      <c r="D448" s="224"/>
      <c r="E448" s="204"/>
      <c r="F448" s="207"/>
      <c r="G448" s="176"/>
    </row>
    <row r="449" spans="1:7" ht="51" x14ac:dyDescent="0.2">
      <c r="A449" s="224" t="s">
        <v>205</v>
      </c>
      <c r="B449" s="225" t="s">
        <v>1092</v>
      </c>
      <c r="C449" s="178"/>
      <c r="D449" s="224" t="s">
        <v>61</v>
      </c>
      <c r="E449" s="204">
        <v>16</v>
      </c>
      <c r="F449" s="207"/>
      <c r="G449" s="176">
        <f>E449*F449</f>
        <v>0</v>
      </c>
    </row>
    <row r="450" spans="1:7" x14ac:dyDescent="0.2">
      <c r="A450" s="224"/>
      <c r="B450" s="225"/>
      <c r="C450" s="178"/>
      <c r="D450" s="224"/>
      <c r="E450" s="204"/>
      <c r="F450" s="207"/>
      <c r="G450" s="176"/>
    </row>
    <row r="451" spans="1:7" ht="51" x14ac:dyDescent="0.2">
      <c r="A451" s="224" t="s">
        <v>206</v>
      </c>
      <c r="B451" s="225" t="s">
        <v>1093</v>
      </c>
      <c r="C451" s="178"/>
      <c r="D451" s="224" t="s">
        <v>61</v>
      </c>
      <c r="E451" s="204">
        <v>80</v>
      </c>
      <c r="F451" s="207"/>
      <c r="G451" s="176">
        <f>F451*E451</f>
        <v>0</v>
      </c>
    </row>
    <row r="452" spans="1:7" x14ac:dyDescent="0.2">
      <c r="A452" s="224"/>
      <c r="B452" s="225"/>
      <c r="C452" s="178"/>
      <c r="D452" s="224"/>
      <c r="E452" s="204"/>
      <c r="F452" s="207"/>
      <c r="G452" s="176"/>
    </row>
    <row r="453" spans="1:7" ht="38.25" x14ac:dyDescent="0.2">
      <c r="A453" s="224" t="s">
        <v>208</v>
      </c>
      <c r="B453" s="225" t="s">
        <v>1094</v>
      </c>
      <c r="C453" s="178"/>
      <c r="D453" s="224" t="s">
        <v>61</v>
      </c>
      <c r="E453" s="204">
        <v>8</v>
      </c>
      <c r="F453" s="207"/>
      <c r="G453" s="176">
        <f>F453*E453</f>
        <v>0</v>
      </c>
    </row>
    <row r="454" spans="1:7" x14ac:dyDescent="0.2">
      <c r="A454" s="224"/>
      <c r="B454" s="225"/>
      <c r="C454" s="178"/>
      <c r="D454" s="224"/>
      <c r="E454" s="204"/>
      <c r="F454" s="207"/>
      <c r="G454" s="176"/>
    </row>
    <row r="455" spans="1:7" ht="38.25" x14ac:dyDescent="0.2">
      <c r="A455" s="224" t="s">
        <v>235</v>
      </c>
      <c r="B455" s="225" t="s">
        <v>1095</v>
      </c>
      <c r="C455" s="178"/>
      <c r="D455" s="224" t="s">
        <v>61</v>
      </c>
      <c r="E455" s="204">
        <v>8</v>
      </c>
      <c r="F455" s="207"/>
      <c r="G455" s="176">
        <f>E455*F455</f>
        <v>0</v>
      </c>
    </row>
    <row r="456" spans="1:7" x14ac:dyDescent="0.2">
      <c r="A456" s="224"/>
      <c r="B456" s="225"/>
      <c r="C456" s="178"/>
      <c r="D456" s="224"/>
      <c r="E456" s="204"/>
      <c r="F456" s="207"/>
      <c r="G456" s="176"/>
    </row>
    <row r="457" spans="1:7" ht="25.5" x14ac:dyDescent="0.2">
      <c r="A457" s="224" t="s">
        <v>246</v>
      </c>
      <c r="B457" s="225" t="s">
        <v>1096</v>
      </c>
      <c r="C457" s="178"/>
      <c r="D457" s="224" t="s">
        <v>61</v>
      </c>
      <c r="E457" s="204">
        <v>8</v>
      </c>
      <c r="F457" s="207"/>
      <c r="G457" s="176">
        <f>E457*F457</f>
        <v>0</v>
      </c>
    </row>
    <row r="458" spans="1:7" x14ac:dyDescent="0.2">
      <c r="A458" s="224"/>
      <c r="B458" s="225"/>
      <c r="C458" s="178"/>
      <c r="D458" s="224"/>
      <c r="E458" s="204"/>
      <c r="F458" s="207"/>
      <c r="G458" s="176"/>
    </row>
    <row r="459" spans="1:7" ht="38.25" x14ac:dyDescent="0.2">
      <c r="A459" s="224" t="s">
        <v>247</v>
      </c>
      <c r="B459" s="225" t="s">
        <v>1097</v>
      </c>
      <c r="C459" s="178"/>
      <c r="D459" s="224" t="s">
        <v>61</v>
      </c>
      <c r="E459" s="204">
        <v>25</v>
      </c>
      <c r="F459" s="207"/>
      <c r="G459" s="176">
        <f>E459*F459</f>
        <v>0</v>
      </c>
    </row>
    <row r="460" spans="1:7" x14ac:dyDescent="0.2">
      <c r="A460" s="224"/>
      <c r="B460" s="225"/>
      <c r="C460" s="178"/>
      <c r="D460" s="224"/>
      <c r="E460" s="204"/>
      <c r="F460" s="207"/>
      <c r="G460" s="176"/>
    </row>
    <row r="461" spans="1:7" ht="51" x14ac:dyDescent="0.2">
      <c r="A461" s="224" t="s">
        <v>249</v>
      </c>
      <c r="B461" s="225" t="s">
        <v>1098</v>
      </c>
      <c r="C461" s="178"/>
      <c r="D461" s="224" t="s">
        <v>61</v>
      </c>
      <c r="E461" s="204">
        <v>8</v>
      </c>
      <c r="F461" s="207"/>
      <c r="G461" s="176">
        <f>E461*F461</f>
        <v>0</v>
      </c>
    </row>
    <row r="462" spans="1:7" x14ac:dyDescent="0.2">
      <c r="A462" s="224"/>
      <c r="B462" s="225"/>
      <c r="C462" s="178"/>
      <c r="D462" s="224"/>
      <c r="E462" s="204"/>
      <c r="F462" s="207"/>
      <c r="G462" s="176"/>
    </row>
    <row r="463" spans="1:7" ht="25.5" x14ac:dyDescent="0.2">
      <c r="A463" s="224" t="s">
        <v>252</v>
      </c>
      <c r="B463" s="225" t="s">
        <v>1099</v>
      </c>
      <c r="C463" s="178"/>
      <c r="D463" s="224" t="s">
        <v>61</v>
      </c>
      <c r="E463" s="204">
        <v>8</v>
      </c>
      <c r="F463" s="207"/>
      <c r="G463" s="176">
        <f>F463*E463</f>
        <v>0</v>
      </c>
    </row>
    <row r="464" spans="1:7" x14ac:dyDescent="0.2">
      <c r="A464" s="224"/>
      <c r="B464" s="225"/>
      <c r="C464" s="178"/>
      <c r="D464" s="224"/>
      <c r="E464" s="204"/>
      <c r="F464" s="207"/>
      <c r="G464" s="176"/>
    </row>
    <row r="465" spans="1:7" ht="38.25" x14ac:dyDescent="0.2">
      <c r="A465" s="224" t="s">
        <v>253</v>
      </c>
      <c r="B465" s="225" t="s">
        <v>1089</v>
      </c>
      <c r="C465" s="178"/>
      <c r="D465" s="224" t="s">
        <v>239</v>
      </c>
      <c r="E465" s="204">
        <v>170</v>
      </c>
      <c r="F465" s="207"/>
      <c r="G465" s="176">
        <f>E465*F465</f>
        <v>0</v>
      </c>
    </row>
    <row r="466" spans="1:7" x14ac:dyDescent="0.2">
      <c r="A466" s="224"/>
      <c r="B466" s="225"/>
      <c r="C466" s="178"/>
      <c r="D466" s="224"/>
      <c r="E466" s="204"/>
      <c r="F466" s="207"/>
      <c r="G466" s="176"/>
    </row>
    <row r="467" spans="1:7" ht="38.25" x14ac:dyDescent="0.2">
      <c r="A467" s="224" t="s">
        <v>286</v>
      </c>
      <c r="B467" s="225" t="s">
        <v>1088</v>
      </c>
      <c r="C467" s="178"/>
      <c r="D467" s="224" t="s">
        <v>239</v>
      </c>
      <c r="E467" s="204">
        <v>80</v>
      </c>
      <c r="F467" s="207"/>
      <c r="G467" s="176">
        <f>E467*F467</f>
        <v>0</v>
      </c>
    </row>
    <row r="468" spans="1:7" x14ac:dyDescent="0.2">
      <c r="A468" s="224"/>
      <c r="B468" s="225"/>
      <c r="C468" s="178"/>
      <c r="D468" s="224"/>
      <c r="E468" s="204"/>
      <c r="F468" s="207"/>
      <c r="G468" s="176"/>
    </row>
    <row r="469" spans="1:7" ht="38.25" x14ac:dyDescent="0.2">
      <c r="A469" s="224" t="s">
        <v>254</v>
      </c>
      <c r="B469" s="225" t="s">
        <v>1087</v>
      </c>
      <c r="C469" s="178"/>
      <c r="D469" s="224" t="s">
        <v>239</v>
      </c>
      <c r="E469" s="204">
        <v>80</v>
      </c>
      <c r="F469" s="207"/>
      <c r="G469" s="176">
        <f>F469*E469</f>
        <v>0</v>
      </c>
    </row>
    <row r="470" spans="1:7" x14ac:dyDescent="0.2">
      <c r="A470" s="224"/>
      <c r="B470" s="225"/>
      <c r="C470" s="178"/>
      <c r="D470" s="224"/>
      <c r="E470" s="204"/>
      <c r="F470" s="207"/>
      <c r="G470" s="176"/>
    </row>
    <row r="471" spans="1:7" ht="38.25" x14ac:dyDescent="0.2">
      <c r="A471" s="224" t="s">
        <v>256</v>
      </c>
      <c r="B471" s="225" t="s">
        <v>1086</v>
      </c>
      <c r="C471" s="178"/>
      <c r="D471" s="224" t="s">
        <v>61</v>
      </c>
      <c r="E471" s="204">
        <v>30</v>
      </c>
      <c r="F471" s="207"/>
      <c r="G471" s="176">
        <f>F471*E471</f>
        <v>0</v>
      </c>
    </row>
    <row r="472" spans="1:7" x14ac:dyDescent="0.2">
      <c r="A472" s="224"/>
      <c r="B472" s="225"/>
      <c r="C472" s="178"/>
      <c r="D472" s="224"/>
      <c r="E472" s="204"/>
      <c r="F472" s="207"/>
      <c r="G472" s="176"/>
    </row>
    <row r="473" spans="1:7" ht="51" x14ac:dyDescent="0.2">
      <c r="A473" s="224" t="s">
        <v>258</v>
      </c>
      <c r="B473" s="225" t="s">
        <v>1085</v>
      </c>
      <c r="C473" s="178"/>
      <c r="D473" s="224" t="s">
        <v>61</v>
      </c>
      <c r="E473" s="204">
        <v>5</v>
      </c>
      <c r="F473" s="207"/>
      <c r="G473" s="176">
        <f>E473*F473</f>
        <v>0</v>
      </c>
    </row>
    <row r="474" spans="1:7" x14ac:dyDescent="0.2">
      <c r="A474" s="224"/>
      <c r="B474" s="225"/>
      <c r="C474" s="178"/>
      <c r="D474" s="224"/>
      <c r="E474" s="204"/>
      <c r="F474" s="207"/>
      <c r="G474" s="176"/>
    </row>
    <row r="475" spans="1:7" ht="38.25" x14ac:dyDescent="0.2">
      <c r="A475" s="193" t="s">
        <v>287</v>
      </c>
      <c r="B475" s="225" t="s">
        <v>1084</v>
      </c>
      <c r="C475" s="178"/>
      <c r="D475" s="224" t="s">
        <v>61</v>
      </c>
      <c r="E475" s="204">
        <v>40</v>
      </c>
      <c r="F475" s="207"/>
      <c r="G475" s="176">
        <f>E475*F475</f>
        <v>0</v>
      </c>
    </row>
    <row r="476" spans="1:7" x14ac:dyDescent="0.2">
      <c r="A476" s="193"/>
      <c r="B476" s="225"/>
      <c r="C476" s="178"/>
      <c r="D476" s="224"/>
      <c r="E476" s="204"/>
      <c r="F476" s="207"/>
      <c r="G476" s="176"/>
    </row>
    <row r="477" spans="1:7" ht="38.25" x14ac:dyDescent="0.2">
      <c r="A477" s="193" t="s">
        <v>288</v>
      </c>
      <c r="B477" s="225" t="s">
        <v>1083</v>
      </c>
      <c r="C477" s="178"/>
      <c r="D477" s="224" t="s">
        <v>239</v>
      </c>
      <c r="E477" s="204">
        <v>270</v>
      </c>
      <c r="F477" s="207"/>
      <c r="G477" s="176">
        <f>E477*F477</f>
        <v>0</v>
      </c>
    </row>
    <row r="478" spans="1:7" x14ac:dyDescent="0.2">
      <c r="A478" s="193"/>
      <c r="B478" s="225"/>
      <c r="C478" s="178"/>
      <c r="D478" s="224"/>
      <c r="E478" s="204"/>
      <c r="F478" s="207"/>
      <c r="G478" s="176"/>
    </row>
    <row r="479" spans="1:7" x14ac:dyDescent="0.2">
      <c r="A479" s="193" t="s">
        <v>296</v>
      </c>
      <c r="B479" s="225" t="s">
        <v>628</v>
      </c>
      <c r="C479" s="178"/>
      <c r="D479" s="224" t="s">
        <v>51</v>
      </c>
      <c r="E479" s="204">
        <v>1</v>
      </c>
      <c r="F479" s="207"/>
      <c r="G479" s="176">
        <f>E479*F479</f>
        <v>0</v>
      </c>
    </row>
    <row r="480" spans="1:7" x14ac:dyDescent="0.2">
      <c r="A480" s="193"/>
      <c r="B480" s="225"/>
      <c r="C480" s="178"/>
      <c r="D480" s="224"/>
      <c r="E480" s="204"/>
      <c r="F480" s="207"/>
      <c r="G480" s="176"/>
    </row>
    <row r="481" spans="1:7" x14ac:dyDescent="0.2">
      <c r="A481" s="193" t="s">
        <v>297</v>
      </c>
      <c r="B481" s="225" t="s">
        <v>1082</v>
      </c>
      <c r="C481" s="178"/>
      <c r="D481" s="224" t="s">
        <v>63</v>
      </c>
      <c r="E481" s="204">
        <v>8</v>
      </c>
      <c r="F481" s="207"/>
      <c r="G481" s="176">
        <f>E481*F481</f>
        <v>0</v>
      </c>
    </row>
    <row r="482" spans="1:7" x14ac:dyDescent="0.2">
      <c r="A482" s="193"/>
      <c r="B482" s="225"/>
      <c r="C482" s="178"/>
      <c r="D482" s="224"/>
      <c r="E482" s="204"/>
      <c r="F482" s="207"/>
      <c r="G482" s="176"/>
    </row>
    <row r="483" spans="1:7" ht="25.5" x14ac:dyDescent="0.2">
      <c r="A483" s="193" t="s">
        <v>298</v>
      </c>
      <c r="B483" s="225" t="s">
        <v>1081</v>
      </c>
      <c r="C483" s="178"/>
      <c r="D483" s="209" t="s">
        <v>51</v>
      </c>
      <c r="E483" s="204">
        <v>1</v>
      </c>
      <c r="F483" s="207"/>
      <c r="G483" s="176">
        <f>E483*F483</f>
        <v>0</v>
      </c>
    </row>
    <row r="484" spans="1:7" x14ac:dyDescent="0.2">
      <c r="A484" s="193"/>
      <c r="B484" s="225"/>
      <c r="C484" s="178"/>
      <c r="D484" s="209"/>
      <c r="E484" s="204"/>
      <c r="F484" s="207"/>
      <c r="G484" s="176"/>
    </row>
    <row r="485" spans="1:7" ht="25.5" x14ac:dyDescent="0.2">
      <c r="A485" s="197" t="s">
        <v>299</v>
      </c>
      <c r="B485" s="190" t="s">
        <v>1080</v>
      </c>
      <c r="C485" s="190"/>
      <c r="D485" s="197" t="s">
        <v>61</v>
      </c>
      <c r="E485" s="170">
        <v>22</v>
      </c>
      <c r="F485" s="279"/>
      <c r="G485" s="176">
        <f>E485*F485</f>
        <v>0</v>
      </c>
    </row>
    <row r="486" spans="1:7" x14ac:dyDescent="0.2">
      <c r="A486" s="224"/>
      <c r="B486" s="190"/>
      <c r="C486" s="152"/>
      <c r="D486" s="152"/>
      <c r="E486" s="170"/>
      <c r="F486" s="207"/>
      <c r="G486" s="176"/>
    </row>
    <row r="487" spans="1:7" ht="25.5" x14ac:dyDescent="0.2">
      <c r="A487" s="197" t="s">
        <v>300</v>
      </c>
      <c r="B487" s="190" t="s">
        <v>1079</v>
      </c>
      <c r="C487" s="190"/>
      <c r="D487" s="197" t="s">
        <v>61</v>
      </c>
      <c r="E487" s="170">
        <v>1</v>
      </c>
      <c r="F487" s="207"/>
      <c r="G487" s="176">
        <f>E487*F487</f>
        <v>0</v>
      </c>
    </row>
    <row r="488" spans="1:7" x14ac:dyDescent="0.2">
      <c r="A488" s="224"/>
      <c r="B488" s="190"/>
      <c r="C488" s="152"/>
      <c r="D488" s="152"/>
      <c r="E488" s="170"/>
      <c r="F488" s="207"/>
      <c r="G488" s="176"/>
    </row>
    <row r="489" spans="1:7" ht="15" x14ac:dyDescent="0.2">
      <c r="A489" s="197" t="s">
        <v>301</v>
      </c>
      <c r="B489" s="191" t="s">
        <v>905</v>
      </c>
      <c r="C489" s="190"/>
      <c r="D489" s="197" t="s">
        <v>239</v>
      </c>
      <c r="E489" s="170">
        <v>24</v>
      </c>
      <c r="F489" s="207"/>
      <c r="G489" s="176">
        <f>E489*F489</f>
        <v>0</v>
      </c>
    </row>
    <row r="490" spans="1:7" x14ac:dyDescent="0.2">
      <c r="A490" s="224"/>
      <c r="B490" s="191"/>
      <c r="C490" s="152"/>
      <c r="D490" s="152"/>
      <c r="E490" s="170"/>
      <c r="F490" s="207"/>
      <c r="G490" s="176"/>
    </row>
    <row r="491" spans="1:7" ht="15" x14ac:dyDescent="0.2">
      <c r="A491" s="197" t="s">
        <v>558</v>
      </c>
      <c r="B491" s="191" t="s">
        <v>906</v>
      </c>
      <c r="C491" s="190"/>
      <c r="D491" s="197" t="s">
        <v>239</v>
      </c>
      <c r="E491" s="170">
        <v>180</v>
      </c>
      <c r="F491" s="207"/>
      <c r="G491" s="176">
        <f>E491*F491</f>
        <v>0</v>
      </c>
    </row>
    <row r="492" spans="1:7" x14ac:dyDescent="0.2">
      <c r="A492" s="224"/>
      <c r="B492" s="191"/>
      <c r="C492" s="152"/>
      <c r="D492" s="152"/>
      <c r="E492" s="170"/>
      <c r="F492" s="207"/>
      <c r="G492" s="176"/>
    </row>
    <row r="493" spans="1:7" ht="15" x14ac:dyDescent="0.2">
      <c r="A493" s="197" t="s">
        <v>560</v>
      </c>
      <c r="B493" s="191" t="s">
        <v>907</v>
      </c>
      <c r="C493" s="190"/>
      <c r="D493" s="197" t="s">
        <v>239</v>
      </c>
      <c r="E493" s="170">
        <v>310</v>
      </c>
      <c r="F493" s="207"/>
      <c r="G493" s="176">
        <f>E493*F493</f>
        <v>0</v>
      </c>
    </row>
    <row r="494" spans="1:7" x14ac:dyDescent="0.2">
      <c r="A494" s="224"/>
      <c r="B494" s="190"/>
      <c r="C494" s="152"/>
      <c r="D494" s="152"/>
      <c r="E494" s="170"/>
      <c r="F494" s="207"/>
      <c r="G494" s="176"/>
    </row>
    <row r="495" spans="1:7" x14ac:dyDescent="0.2">
      <c r="A495" s="197" t="s">
        <v>562</v>
      </c>
      <c r="B495" s="190" t="s">
        <v>629</v>
      </c>
      <c r="C495" s="190"/>
      <c r="D495" s="197" t="s">
        <v>61</v>
      </c>
      <c r="E495" s="170">
        <v>14</v>
      </c>
      <c r="F495" s="207"/>
      <c r="G495" s="176">
        <f>E495*F495</f>
        <v>0</v>
      </c>
    </row>
    <row r="496" spans="1:7" x14ac:dyDescent="0.2">
      <c r="A496" s="224"/>
      <c r="B496" s="190"/>
      <c r="C496" s="152"/>
      <c r="D496" s="152"/>
      <c r="E496" s="170"/>
      <c r="F496" s="207"/>
      <c r="G496" s="176"/>
    </row>
    <row r="497" spans="1:7" x14ac:dyDescent="0.2">
      <c r="A497" s="197" t="s">
        <v>564</v>
      </c>
      <c r="B497" s="190" t="s">
        <v>630</v>
      </c>
      <c r="C497" s="190"/>
      <c r="D497" s="197" t="s">
        <v>61</v>
      </c>
      <c r="E497" s="170">
        <v>7</v>
      </c>
      <c r="F497" s="207"/>
      <c r="G497" s="176">
        <f>E497*F497</f>
        <v>0</v>
      </c>
    </row>
    <row r="498" spans="1:7" x14ac:dyDescent="0.2">
      <c r="A498" s="224"/>
      <c r="B498" s="190"/>
      <c r="C498" s="152"/>
      <c r="D498" s="152"/>
      <c r="E498" s="170"/>
      <c r="F498" s="207"/>
      <c r="G498" s="176"/>
    </row>
    <row r="499" spans="1:7" x14ac:dyDescent="0.2">
      <c r="A499" s="197" t="s">
        <v>566</v>
      </c>
      <c r="B499" s="190" t="s">
        <v>1077</v>
      </c>
      <c r="C499" s="190"/>
      <c r="D499" s="197" t="s">
        <v>61</v>
      </c>
      <c r="E499" s="170">
        <v>55</v>
      </c>
      <c r="F499" s="207"/>
      <c r="G499" s="176">
        <f>E499*F499</f>
        <v>0</v>
      </c>
    </row>
    <row r="500" spans="1:7" x14ac:dyDescent="0.2">
      <c r="A500" s="224"/>
      <c r="B500" s="190"/>
      <c r="C500" s="152"/>
      <c r="D500" s="152"/>
      <c r="E500" s="170"/>
      <c r="F500" s="207"/>
      <c r="G500" s="176"/>
    </row>
    <row r="501" spans="1:7" x14ac:dyDescent="0.2">
      <c r="A501" s="197" t="s">
        <v>570</v>
      </c>
      <c r="B501" s="190" t="s">
        <v>1078</v>
      </c>
      <c r="C501" s="190"/>
      <c r="D501" s="210" t="s">
        <v>563</v>
      </c>
      <c r="E501" s="211">
        <v>0.03</v>
      </c>
      <c r="F501" s="207">
        <f>SUM(G440:G499)</f>
        <v>0</v>
      </c>
      <c r="G501" s="176">
        <f>E501*F501</f>
        <v>0</v>
      </c>
    </row>
    <row r="502" spans="1:7" x14ac:dyDescent="0.2">
      <c r="A502" s="224"/>
      <c r="B502" s="190"/>
      <c r="C502" s="190"/>
      <c r="D502" s="210"/>
      <c r="E502" s="211"/>
      <c r="F502" s="207"/>
      <c r="G502" s="176"/>
    </row>
    <row r="503" spans="1:7" x14ac:dyDescent="0.2">
      <c r="A503" s="229" t="s">
        <v>572</v>
      </c>
      <c r="B503" s="227" t="s">
        <v>1076</v>
      </c>
      <c r="C503" s="188"/>
      <c r="D503" s="228" t="s">
        <v>563</v>
      </c>
      <c r="E503" s="211">
        <v>0.02</v>
      </c>
      <c r="F503" s="207">
        <f>SUM(G444:G500)</f>
        <v>0</v>
      </c>
      <c r="G503" s="176">
        <f>E503*F503</f>
        <v>0</v>
      </c>
    </row>
    <row r="504" spans="1:7" x14ac:dyDescent="0.2">
      <c r="A504" s="224"/>
      <c r="B504" s="190"/>
      <c r="C504" s="152"/>
      <c r="D504" s="152"/>
      <c r="E504" s="170"/>
      <c r="F504" s="207"/>
      <c r="G504" s="176"/>
    </row>
    <row r="505" spans="1:7" x14ac:dyDescent="0.2">
      <c r="A505" s="197" t="s">
        <v>573</v>
      </c>
      <c r="B505" s="190" t="s">
        <v>1075</v>
      </c>
      <c r="C505" s="190"/>
      <c r="D505" s="197" t="s">
        <v>51</v>
      </c>
      <c r="E505" s="170">
        <v>1</v>
      </c>
      <c r="F505" s="279"/>
      <c r="G505" s="176">
        <f>E505*F505</f>
        <v>0</v>
      </c>
    </row>
    <row r="506" spans="1:7" x14ac:dyDescent="0.2">
      <c r="A506" s="224"/>
      <c r="B506" s="190"/>
      <c r="C506" s="190"/>
      <c r="D506" s="152"/>
      <c r="E506" s="170"/>
      <c r="F506" s="207"/>
      <c r="G506" s="176"/>
    </row>
    <row r="507" spans="1:7" ht="13.5" thickBot="1" x14ac:dyDescent="0.25">
      <c r="A507" s="297"/>
      <c r="B507" s="313" t="s">
        <v>631</v>
      </c>
      <c r="C507" s="313"/>
      <c r="D507" s="314"/>
      <c r="E507" s="315"/>
      <c r="F507" s="316"/>
      <c r="G507" s="300">
        <f>SUM(G445:G506)</f>
        <v>0</v>
      </c>
    </row>
    <row r="508" spans="1:7" x14ac:dyDescent="0.2">
      <c r="A508" s="179"/>
      <c r="B508" s="190"/>
      <c r="C508" s="152"/>
      <c r="D508" s="179"/>
      <c r="E508" s="180"/>
      <c r="F508" s="223"/>
      <c r="G508" s="212"/>
    </row>
    <row r="509" spans="1:7" x14ac:dyDescent="0.2">
      <c r="A509" s="164" t="s">
        <v>482</v>
      </c>
      <c r="B509" s="213" t="s">
        <v>483</v>
      </c>
      <c r="C509" s="165"/>
      <c r="D509" s="274" t="s">
        <v>496</v>
      </c>
      <c r="E509" s="275" t="s">
        <v>50</v>
      </c>
      <c r="F509" s="276" t="s">
        <v>713</v>
      </c>
      <c r="G509" s="277" t="s">
        <v>908</v>
      </c>
    </row>
    <row r="510" spans="1:7" x14ac:dyDescent="0.2">
      <c r="A510" s="164"/>
      <c r="B510" s="213"/>
      <c r="C510" s="165"/>
      <c r="D510" s="304"/>
      <c r="E510" s="305"/>
      <c r="F510" s="306"/>
      <c r="G510" s="307"/>
    </row>
    <row r="511" spans="1:7" x14ac:dyDescent="0.2">
      <c r="A511" s="183"/>
      <c r="B511" s="308" t="s">
        <v>936</v>
      </c>
      <c r="C511" s="309"/>
      <c r="D511" s="310"/>
      <c r="E511" s="310"/>
      <c r="F511" s="310"/>
      <c r="G511" s="311"/>
    </row>
    <row r="512" spans="1:7" ht="25.5" customHeight="1" x14ac:dyDescent="0.2">
      <c r="B512" s="660" t="s">
        <v>910</v>
      </c>
      <c r="C512" s="661"/>
      <c r="D512" s="661"/>
      <c r="E512" s="661"/>
      <c r="F512" s="661"/>
      <c r="G512" s="661"/>
    </row>
    <row r="513" spans="1:7" x14ac:dyDescent="0.2">
      <c r="B513" s="662" t="s">
        <v>939</v>
      </c>
      <c r="C513" s="661"/>
      <c r="D513" s="661"/>
      <c r="E513" s="661"/>
      <c r="F513" s="661"/>
      <c r="G513" s="661"/>
    </row>
    <row r="514" spans="1:7" x14ac:dyDescent="0.2">
      <c r="A514" s="224"/>
      <c r="B514" s="190"/>
      <c r="C514" s="152"/>
      <c r="D514" s="164"/>
      <c r="E514" s="217"/>
      <c r="F514" s="218"/>
      <c r="G514" s="219"/>
    </row>
    <row r="515" spans="1:7" x14ac:dyDescent="0.2">
      <c r="A515" s="197" t="s">
        <v>203</v>
      </c>
      <c r="B515" s="190" t="s">
        <v>1074</v>
      </c>
      <c r="C515" s="190"/>
      <c r="D515" s="197" t="s">
        <v>61</v>
      </c>
      <c r="E515" s="170">
        <v>23</v>
      </c>
      <c r="F515" s="207"/>
      <c r="G515" s="176">
        <f>E515*F515</f>
        <v>0</v>
      </c>
    </row>
    <row r="516" spans="1:7" x14ac:dyDescent="0.2">
      <c r="A516" s="224"/>
      <c r="B516" s="190"/>
      <c r="C516" s="152"/>
      <c r="D516" s="152"/>
      <c r="E516" s="170"/>
      <c r="F516" s="207"/>
      <c r="G516" s="176"/>
    </row>
    <row r="517" spans="1:7" ht="25.5" x14ac:dyDescent="0.2">
      <c r="A517" s="197" t="s">
        <v>204</v>
      </c>
      <c r="B517" s="190" t="s">
        <v>1073</v>
      </c>
      <c r="C517" s="190"/>
      <c r="D517" s="197" t="s">
        <v>61</v>
      </c>
      <c r="E517" s="170">
        <v>30</v>
      </c>
      <c r="F517" s="207"/>
      <c r="G517" s="176">
        <f>E517*F517</f>
        <v>0</v>
      </c>
    </row>
    <row r="518" spans="1:7" x14ac:dyDescent="0.2">
      <c r="A518" s="224"/>
      <c r="B518" s="190"/>
      <c r="C518" s="152"/>
      <c r="D518" s="152"/>
      <c r="E518" s="170"/>
      <c r="F518" s="207"/>
      <c r="G518" s="176"/>
    </row>
    <row r="519" spans="1:7" x14ac:dyDescent="0.2">
      <c r="A519" s="197" t="s">
        <v>205</v>
      </c>
      <c r="B519" s="190" t="s">
        <v>632</v>
      </c>
      <c r="C519" s="190"/>
      <c r="D519" s="197" t="s">
        <v>61</v>
      </c>
      <c r="E519" s="170">
        <v>5</v>
      </c>
      <c r="F519" s="207"/>
      <c r="G519" s="176">
        <f>E519*F519</f>
        <v>0</v>
      </c>
    </row>
    <row r="520" spans="1:7" x14ac:dyDescent="0.2">
      <c r="A520" s="224"/>
      <c r="B520" s="190"/>
      <c r="C520" s="152"/>
      <c r="D520" s="152"/>
      <c r="E520" s="170"/>
      <c r="F520" s="207"/>
      <c r="G520" s="176"/>
    </row>
    <row r="521" spans="1:7" x14ac:dyDescent="0.2">
      <c r="A521" s="197" t="s">
        <v>206</v>
      </c>
      <c r="B521" s="191" t="s">
        <v>1072</v>
      </c>
      <c r="C521" s="191"/>
      <c r="D521" s="230" t="s">
        <v>239</v>
      </c>
      <c r="E521" s="194">
        <v>1935</v>
      </c>
      <c r="F521" s="207"/>
      <c r="G521" s="176">
        <f>E521*F521</f>
        <v>0</v>
      </c>
    </row>
    <row r="522" spans="1:7" x14ac:dyDescent="0.2">
      <c r="A522" s="224"/>
      <c r="B522" s="190"/>
      <c r="C522" s="152"/>
      <c r="D522" s="210"/>
      <c r="E522" s="170"/>
      <c r="F522" s="207"/>
      <c r="G522" s="176"/>
    </row>
    <row r="523" spans="1:7" x14ac:dyDescent="0.2">
      <c r="A523" s="197" t="s">
        <v>208</v>
      </c>
      <c r="B523" s="190" t="s">
        <v>1071</v>
      </c>
      <c r="C523" s="190"/>
      <c r="D523" s="210" t="s">
        <v>239</v>
      </c>
      <c r="E523" s="170">
        <v>43</v>
      </c>
      <c r="F523" s="207"/>
      <c r="G523" s="176">
        <f>E523*F523</f>
        <v>0</v>
      </c>
    </row>
    <row r="524" spans="1:7" x14ac:dyDescent="0.2">
      <c r="A524" s="224"/>
      <c r="B524" s="190"/>
      <c r="C524" s="152"/>
      <c r="D524" s="210"/>
      <c r="E524" s="170"/>
      <c r="F524" s="207"/>
      <c r="G524" s="176"/>
    </row>
    <row r="525" spans="1:7" x14ac:dyDescent="0.2">
      <c r="A525" s="197" t="s">
        <v>235</v>
      </c>
      <c r="B525" s="190" t="s">
        <v>1070</v>
      </c>
      <c r="C525" s="190"/>
      <c r="D525" s="210" t="s">
        <v>239</v>
      </c>
      <c r="E525" s="170">
        <v>5</v>
      </c>
      <c r="F525" s="207"/>
      <c r="G525" s="176">
        <f>E525*F525</f>
        <v>0</v>
      </c>
    </row>
    <row r="526" spans="1:7" x14ac:dyDescent="0.2">
      <c r="A526" s="224"/>
      <c r="B526" s="190"/>
      <c r="C526" s="152"/>
      <c r="D526" s="152"/>
      <c r="E526" s="170"/>
      <c r="F526" s="207"/>
      <c r="G526" s="176"/>
    </row>
    <row r="527" spans="1:7" x14ac:dyDescent="0.2">
      <c r="A527" s="197" t="s">
        <v>246</v>
      </c>
      <c r="B527" s="190" t="s">
        <v>1069</v>
      </c>
      <c r="C527" s="190"/>
      <c r="D527" s="210" t="s">
        <v>239</v>
      </c>
      <c r="E527" s="170">
        <v>1800</v>
      </c>
      <c r="F527" s="207"/>
      <c r="G527" s="176">
        <f>E527*F527</f>
        <v>0</v>
      </c>
    </row>
    <row r="528" spans="1:7" x14ac:dyDescent="0.2">
      <c r="A528" s="224"/>
      <c r="B528" s="190"/>
      <c r="C528" s="152"/>
      <c r="D528" s="210"/>
      <c r="E528" s="170"/>
      <c r="F528" s="207"/>
      <c r="G528" s="176"/>
    </row>
    <row r="529" spans="1:7" ht="38.25" x14ac:dyDescent="0.2">
      <c r="A529" s="197" t="s">
        <v>247</v>
      </c>
      <c r="B529" s="190" t="s">
        <v>1068</v>
      </c>
      <c r="C529" s="190"/>
      <c r="D529" s="210" t="s">
        <v>51</v>
      </c>
      <c r="E529" s="170">
        <v>1</v>
      </c>
      <c r="F529" s="207"/>
      <c r="G529" s="176">
        <f>E529*F529</f>
        <v>0</v>
      </c>
    </row>
    <row r="530" spans="1:7" x14ac:dyDescent="0.2">
      <c r="A530" s="224"/>
      <c r="B530" s="190"/>
      <c r="C530" s="152"/>
      <c r="D530" s="210"/>
      <c r="E530" s="170"/>
      <c r="F530" s="207"/>
      <c r="G530" s="176"/>
    </row>
    <row r="531" spans="1:7" ht="38.25" x14ac:dyDescent="0.2">
      <c r="A531" s="197" t="s">
        <v>249</v>
      </c>
      <c r="B531" s="190" t="s">
        <v>1067</v>
      </c>
      <c r="C531" s="197">
        <v>1</v>
      </c>
      <c r="D531" s="210" t="s">
        <v>61</v>
      </c>
      <c r="E531" s="152"/>
      <c r="F531" s="207"/>
      <c r="G531" s="176"/>
    </row>
    <row r="532" spans="1:7" x14ac:dyDescent="0.2">
      <c r="A532" s="224"/>
      <c r="B532" s="190" t="s">
        <v>633</v>
      </c>
      <c r="C532" s="197">
        <v>3</v>
      </c>
      <c r="D532" s="210" t="s">
        <v>61</v>
      </c>
      <c r="E532" s="152"/>
      <c r="F532" s="207"/>
      <c r="G532" s="176"/>
    </row>
    <row r="533" spans="1:7" x14ac:dyDescent="0.2">
      <c r="A533" s="224"/>
      <c r="B533" s="190" t="s">
        <v>634</v>
      </c>
      <c r="C533" s="197">
        <v>1</v>
      </c>
      <c r="D533" s="210" t="s">
        <v>61</v>
      </c>
      <c r="E533" s="152"/>
      <c r="F533" s="207"/>
      <c r="G533" s="176"/>
    </row>
    <row r="534" spans="1:7" x14ac:dyDescent="0.2">
      <c r="A534" s="224"/>
      <c r="B534" s="190" t="s">
        <v>635</v>
      </c>
      <c r="C534" s="197">
        <v>1</v>
      </c>
      <c r="D534" s="210" t="s">
        <v>61</v>
      </c>
      <c r="E534" s="152"/>
      <c r="F534" s="207"/>
      <c r="G534" s="176"/>
    </row>
    <row r="535" spans="1:7" x14ac:dyDescent="0.2">
      <c r="A535" s="224"/>
      <c r="B535" s="190" t="s">
        <v>636</v>
      </c>
      <c r="C535" s="197">
        <v>54</v>
      </c>
      <c r="D535" s="210" t="s">
        <v>61</v>
      </c>
      <c r="E535" s="152"/>
      <c r="F535" s="207"/>
      <c r="G535" s="176"/>
    </row>
    <row r="536" spans="1:7" x14ac:dyDescent="0.2">
      <c r="A536" s="224"/>
      <c r="B536" s="190" t="s">
        <v>637</v>
      </c>
      <c r="C536" s="197">
        <v>1</v>
      </c>
      <c r="D536" s="210" t="s">
        <v>61</v>
      </c>
      <c r="E536" s="152"/>
      <c r="F536" s="207"/>
      <c r="G536" s="176"/>
    </row>
    <row r="537" spans="1:7" x14ac:dyDescent="0.2">
      <c r="A537" s="224"/>
      <c r="B537" s="190" t="s">
        <v>638</v>
      </c>
      <c r="C537" s="197">
        <v>1</v>
      </c>
      <c r="D537" s="210" t="s">
        <v>61</v>
      </c>
      <c r="E537" s="152"/>
      <c r="F537" s="207"/>
      <c r="G537" s="176"/>
    </row>
    <row r="538" spans="1:7" x14ac:dyDescent="0.2">
      <c r="A538" s="224"/>
      <c r="B538" s="190" t="s">
        <v>639</v>
      </c>
      <c r="C538" s="197">
        <v>1</v>
      </c>
      <c r="D538" s="210" t="s">
        <v>61</v>
      </c>
      <c r="E538" s="152"/>
      <c r="F538" s="207"/>
      <c r="G538" s="176"/>
    </row>
    <row r="539" spans="1:7" x14ac:dyDescent="0.2">
      <c r="A539" s="224"/>
      <c r="B539" s="190" t="s">
        <v>640</v>
      </c>
      <c r="C539" s="197">
        <v>5</v>
      </c>
      <c r="D539" s="210" t="s">
        <v>61</v>
      </c>
      <c r="E539" s="152"/>
      <c r="F539" s="207"/>
      <c r="G539" s="176"/>
    </row>
    <row r="540" spans="1:7" x14ac:dyDescent="0.2">
      <c r="A540" s="224"/>
      <c r="B540" s="190" t="s">
        <v>641</v>
      </c>
      <c r="C540" s="197">
        <v>2</v>
      </c>
      <c r="D540" s="210" t="s">
        <v>61</v>
      </c>
      <c r="E540" s="152"/>
      <c r="F540" s="207"/>
      <c r="G540" s="176"/>
    </row>
    <row r="541" spans="1:7" x14ac:dyDescent="0.2">
      <c r="A541" s="224"/>
      <c r="B541" s="190" t="s">
        <v>642</v>
      </c>
      <c r="C541" s="197">
        <v>4</v>
      </c>
      <c r="D541" s="210" t="s">
        <v>61</v>
      </c>
      <c r="E541" s="152"/>
      <c r="F541" s="207"/>
      <c r="G541" s="176"/>
    </row>
    <row r="542" spans="1:7" x14ac:dyDescent="0.2">
      <c r="A542" s="224"/>
      <c r="B542" s="190" t="s">
        <v>643</v>
      </c>
      <c r="C542" s="152"/>
      <c r="D542" s="210" t="s">
        <v>51</v>
      </c>
      <c r="E542" s="170">
        <v>1</v>
      </c>
      <c r="F542" s="207"/>
      <c r="G542" s="176">
        <f>E542*F542</f>
        <v>0</v>
      </c>
    </row>
    <row r="543" spans="1:7" x14ac:dyDescent="0.2">
      <c r="A543" s="224"/>
      <c r="B543" s="190"/>
      <c r="C543" s="152"/>
      <c r="D543" s="210"/>
      <c r="E543" s="170"/>
      <c r="F543" s="207"/>
      <c r="G543" s="176"/>
    </row>
    <row r="544" spans="1:7" ht="25.5" x14ac:dyDescent="0.2">
      <c r="A544" s="193" t="s">
        <v>252</v>
      </c>
      <c r="B544" s="191" t="s">
        <v>1066</v>
      </c>
      <c r="C544" s="191"/>
      <c r="D544" s="230" t="s">
        <v>61</v>
      </c>
      <c r="E544" s="194">
        <v>5</v>
      </c>
      <c r="F544" s="207"/>
      <c r="G544" s="176">
        <f>E544*F544</f>
        <v>0</v>
      </c>
    </row>
    <row r="545" spans="1:7" x14ac:dyDescent="0.2">
      <c r="A545" s="193"/>
      <c r="B545" s="191"/>
      <c r="C545" s="231"/>
      <c r="D545" s="230"/>
      <c r="E545" s="194"/>
      <c r="F545" s="207"/>
      <c r="G545" s="176"/>
    </row>
    <row r="546" spans="1:7" ht="25.5" x14ac:dyDescent="0.2">
      <c r="A546" s="193" t="s">
        <v>253</v>
      </c>
      <c r="B546" s="191" t="s">
        <v>1065</v>
      </c>
      <c r="C546" s="191"/>
      <c r="D546" s="230" t="s">
        <v>61</v>
      </c>
      <c r="E546" s="194">
        <v>1</v>
      </c>
      <c r="F546" s="207"/>
      <c r="G546" s="176">
        <f>E546*F546</f>
        <v>0</v>
      </c>
    </row>
    <row r="547" spans="1:7" x14ac:dyDescent="0.2">
      <c r="A547" s="193"/>
      <c r="B547" s="191"/>
      <c r="C547" s="231"/>
      <c r="D547" s="230"/>
      <c r="E547" s="194"/>
      <c r="F547" s="207"/>
      <c r="G547" s="176"/>
    </row>
    <row r="548" spans="1:7" x14ac:dyDescent="0.2">
      <c r="A548" s="193" t="s">
        <v>286</v>
      </c>
      <c r="B548" s="191" t="s">
        <v>1064</v>
      </c>
      <c r="C548" s="191"/>
      <c r="D548" s="230" t="s">
        <v>51</v>
      </c>
      <c r="E548" s="194">
        <v>1</v>
      </c>
      <c r="F548" s="207"/>
      <c r="G548" s="176">
        <f>E548*F548</f>
        <v>0</v>
      </c>
    </row>
    <row r="549" spans="1:7" x14ac:dyDescent="0.2">
      <c r="A549" s="193"/>
      <c r="B549" s="191"/>
      <c r="C549" s="231"/>
      <c r="D549" s="230"/>
      <c r="E549" s="194"/>
      <c r="F549" s="207"/>
      <c r="G549" s="176"/>
    </row>
    <row r="550" spans="1:7" ht="25.5" x14ac:dyDescent="0.2">
      <c r="A550" s="193" t="s">
        <v>254</v>
      </c>
      <c r="B550" s="191" t="s">
        <v>1063</v>
      </c>
      <c r="C550" s="191"/>
      <c r="D550" s="230" t="s">
        <v>61</v>
      </c>
      <c r="E550" s="194">
        <v>1</v>
      </c>
      <c r="F550" s="207"/>
      <c r="G550" s="176">
        <f>E550*F550</f>
        <v>0</v>
      </c>
    </row>
    <row r="551" spans="1:7" x14ac:dyDescent="0.2">
      <c r="A551" s="224"/>
      <c r="B551" s="190"/>
      <c r="C551" s="152"/>
      <c r="D551" s="210"/>
      <c r="E551" s="170"/>
      <c r="F551" s="207"/>
      <c r="G551" s="176"/>
    </row>
    <row r="552" spans="1:7" x14ac:dyDescent="0.2">
      <c r="A552" s="197" t="s">
        <v>256</v>
      </c>
      <c r="B552" s="190" t="s">
        <v>1062</v>
      </c>
      <c r="C552" s="190"/>
      <c r="D552" s="210" t="s">
        <v>61</v>
      </c>
      <c r="E552" s="170">
        <v>53</v>
      </c>
      <c r="F552" s="207"/>
      <c r="G552" s="176">
        <f>E552*F552</f>
        <v>0</v>
      </c>
    </row>
    <row r="553" spans="1:7" x14ac:dyDescent="0.2">
      <c r="A553" s="224"/>
      <c r="B553" s="190"/>
      <c r="C553" s="152"/>
      <c r="D553" s="210"/>
      <c r="E553" s="170"/>
      <c r="F553" s="207"/>
      <c r="G553" s="176"/>
    </row>
    <row r="554" spans="1:7" x14ac:dyDescent="0.2">
      <c r="A554" s="197" t="s">
        <v>258</v>
      </c>
      <c r="B554" s="190" t="s">
        <v>1061</v>
      </c>
      <c r="C554" s="190"/>
      <c r="D554" s="210" t="s">
        <v>61</v>
      </c>
      <c r="E554" s="170">
        <v>53</v>
      </c>
      <c r="F554" s="207"/>
      <c r="G554" s="176">
        <f>E554*F554</f>
        <v>0</v>
      </c>
    </row>
    <row r="555" spans="1:7" x14ac:dyDescent="0.2">
      <c r="A555" s="224"/>
      <c r="B555" s="190"/>
      <c r="C555" s="152"/>
      <c r="D555" s="210"/>
      <c r="E555" s="170"/>
      <c r="F555" s="207"/>
      <c r="G555" s="176"/>
    </row>
    <row r="556" spans="1:7" ht="38.25" x14ac:dyDescent="0.2">
      <c r="A556" s="197" t="s">
        <v>287</v>
      </c>
      <c r="B556" s="190" t="s">
        <v>1060</v>
      </c>
      <c r="C556" s="190"/>
      <c r="D556" s="197" t="s">
        <v>61</v>
      </c>
      <c r="E556" s="170">
        <v>4</v>
      </c>
      <c r="F556" s="207"/>
      <c r="G556" s="176">
        <f>E556*F556</f>
        <v>0</v>
      </c>
    </row>
    <row r="557" spans="1:7" x14ac:dyDescent="0.2">
      <c r="A557" s="224"/>
      <c r="B557" s="190"/>
      <c r="C557" s="152"/>
      <c r="D557" s="210"/>
      <c r="E557" s="170"/>
      <c r="F557" s="207"/>
      <c r="G557" s="176"/>
    </row>
    <row r="558" spans="1:7" ht="25.5" x14ac:dyDescent="0.2">
      <c r="A558" s="197" t="s">
        <v>288</v>
      </c>
      <c r="B558" s="190" t="s">
        <v>923</v>
      </c>
      <c r="C558" s="152"/>
      <c r="D558" s="210" t="s">
        <v>61</v>
      </c>
      <c r="E558" s="170">
        <v>14</v>
      </c>
      <c r="F558" s="207"/>
      <c r="G558" s="176">
        <f>E558*F558</f>
        <v>0</v>
      </c>
    </row>
    <row r="559" spans="1:7" x14ac:dyDescent="0.2">
      <c r="A559" s="224"/>
      <c r="B559" s="190"/>
      <c r="C559" s="152"/>
      <c r="D559" s="210"/>
      <c r="E559" s="170"/>
      <c r="F559" s="207"/>
      <c r="G559" s="176"/>
    </row>
    <row r="560" spans="1:7" x14ac:dyDescent="0.2">
      <c r="A560" s="197" t="s">
        <v>296</v>
      </c>
      <c r="B560" s="190" t="s">
        <v>1059</v>
      </c>
      <c r="C560" s="190"/>
      <c r="D560" s="197" t="s">
        <v>563</v>
      </c>
      <c r="E560" s="211">
        <v>0.03</v>
      </c>
      <c r="F560" s="207">
        <f>SUM(G515:G558)</f>
        <v>0</v>
      </c>
      <c r="G560" s="176">
        <f>E560*F560</f>
        <v>0</v>
      </c>
    </row>
    <row r="561" spans="1:7" x14ac:dyDescent="0.2">
      <c r="A561" s="224"/>
      <c r="B561" s="190"/>
      <c r="C561" s="152"/>
      <c r="D561" s="152"/>
      <c r="E561" s="211"/>
      <c r="F561" s="207"/>
      <c r="G561" s="176"/>
    </row>
    <row r="562" spans="1:7" x14ac:dyDescent="0.2">
      <c r="A562" s="197" t="s">
        <v>297</v>
      </c>
      <c r="B562" s="190" t="s">
        <v>1056</v>
      </c>
      <c r="C562" s="190"/>
      <c r="D562" s="210" t="s">
        <v>563</v>
      </c>
      <c r="E562" s="211">
        <v>0.02</v>
      </c>
      <c r="F562" s="207">
        <f>SUM(G514:G561)</f>
        <v>0</v>
      </c>
      <c r="G562" s="176">
        <f>E562*F562</f>
        <v>0</v>
      </c>
    </row>
    <row r="563" spans="1:7" x14ac:dyDescent="0.2">
      <c r="A563" s="224"/>
      <c r="B563" s="190"/>
      <c r="C563" s="152"/>
      <c r="D563" s="152"/>
      <c r="E563" s="170"/>
      <c r="F563" s="207"/>
      <c r="G563" s="176"/>
    </row>
    <row r="564" spans="1:7" x14ac:dyDescent="0.2">
      <c r="A564" s="197" t="s">
        <v>298</v>
      </c>
      <c r="B564" s="190" t="s">
        <v>1057</v>
      </c>
      <c r="C564" s="190"/>
      <c r="D564" s="197" t="s">
        <v>51</v>
      </c>
      <c r="E564" s="170">
        <v>1</v>
      </c>
      <c r="F564" s="207"/>
      <c r="G564" s="176">
        <f>E564*F564</f>
        <v>0</v>
      </c>
    </row>
    <row r="565" spans="1:7" x14ac:dyDescent="0.2">
      <c r="A565" s="224"/>
      <c r="B565" s="190"/>
      <c r="C565" s="152"/>
      <c r="D565" s="152"/>
      <c r="E565" s="170"/>
      <c r="F565" s="207"/>
      <c r="G565" s="176"/>
    </row>
    <row r="566" spans="1:7" ht="13.5" thickBot="1" x14ac:dyDescent="0.25">
      <c r="A566" s="297"/>
      <c r="B566" s="313" t="s">
        <v>1058</v>
      </c>
      <c r="C566" s="313"/>
      <c r="D566" s="314"/>
      <c r="E566" s="315"/>
      <c r="F566" s="316"/>
      <c r="G566" s="300">
        <f>SUM(G515:G565)</f>
        <v>0</v>
      </c>
    </row>
    <row r="567" spans="1:7" x14ac:dyDescent="0.2">
      <c r="A567" s="224"/>
      <c r="B567" s="190"/>
      <c r="C567" s="152"/>
      <c r="D567" s="179"/>
      <c r="E567" s="232"/>
      <c r="F567" s="233"/>
      <c r="G567" s="212"/>
    </row>
    <row r="568" spans="1:7" x14ac:dyDescent="0.2">
      <c r="A568" s="164" t="s">
        <v>484</v>
      </c>
      <c r="B568" s="213" t="s">
        <v>485</v>
      </c>
      <c r="C568" s="165"/>
      <c r="D568" s="274" t="s">
        <v>496</v>
      </c>
      <c r="E568" s="275" t="s">
        <v>50</v>
      </c>
      <c r="F568" s="276" t="s">
        <v>713</v>
      </c>
      <c r="G568" s="277" t="s">
        <v>908</v>
      </c>
    </row>
    <row r="569" spans="1:7" x14ac:dyDescent="0.2">
      <c r="A569" s="224"/>
      <c r="B569" s="190"/>
      <c r="C569" s="190"/>
      <c r="D569" s="164"/>
      <c r="E569" s="217"/>
      <c r="F569" s="218"/>
      <c r="G569" s="219"/>
    </row>
    <row r="570" spans="1:7" x14ac:dyDescent="0.2">
      <c r="A570" s="183"/>
      <c r="B570" s="308" t="s">
        <v>936</v>
      </c>
      <c r="C570" s="309"/>
      <c r="D570" s="310"/>
      <c r="E570" s="310"/>
      <c r="F570" s="310"/>
      <c r="G570" s="311"/>
    </row>
    <row r="571" spans="1:7" ht="25.5" customHeight="1" x14ac:dyDescent="0.2">
      <c r="B571" s="660" t="s">
        <v>910</v>
      </c>
      <c r="C571" s="661"/>
      <c r="D571" s="661"/>
      <c r="E571" s="661"/>
      <c r="F571" s="661"/>
      <c r="G571" s="661"/>
    </row>
    <row r="572" spans="1:7" x14ac:dyDescent="0.2">
      <c r="B572" s="662" t="s">
        <v>939</v>
      </c>
      <c r="C572" s="661"/>
      <c r="D572" s="661"/>
      <c r="E572" s="661"/>
      <c r="F572" s="661"/>
      <c r="G572" s="661"/>
    </row>
    <row r="573" spans="1:7" x14ac:dyDescent="0.2">
      <c r="A573" s="224"/>
      <c r="B573" s="189"/>
      <c r="C573" s="190"/>
      <c r="D573" s="152"/>
      <c r="E573" s="152"/>
      <c r="F573" s="207"/>
      <c r="G573" s="176"/>
    </row>
    <row r="574" spans="1:7" x14ac:dyDescent="0.2">
      <c r="A574" s="245" t="s">
        <v>391</v>
      </c>
      <c r="B574" s="234" t="s">
        <v>644</v>
      </c>
      <c r="C574" s="178"/>
      <c r="D574" s="235"/>
      <c r="E574" s="194"/>
      <c r="F574" s="207"/>
      <c r="G574" s="176"/>
    </row>
    <row r="575" spans="1:7" x14ac:dyDescent="0.2">
      <c r="A575" s="245"/>
      <c r="B575" s="234"/>
      <c r="C575" s="178"/>
      <c r="D575" s="235"/>
      <c r="E575" s="194"/>
      <c r="F575" s="207"/>
      <c r="G575" s="176"/>
    </row>
    <row r="576" spans="1:7" x14ac:dyDescent="0.2">
      <c r="A576" s="193" t="s">
        <v>203</v>
      </c>
      <c r="B576" s="237" t="s">
        <v>1053</v>
      </c>
      <c r="C576" s="178"/>
      <c r="D576" s="193" t="s">
        <v>51</v>
      </c>
      <c r="E576" s="194">
        <v>1</v>
      </c>
      <c r="F576" s="207"/>
      <c r="G576" s="176">
        <f>E576*F576</f>
        <v>0</v>
      </c>
    </row>
    <row r="577" spans="1:7" ht="25.5" x14ac:dyDescent="0.2">
      <c r="A577" s="193"/>
      <c r="B577" s="191" t="s">
        <v>645</v>
      </c>
      <c r="C577" s="178"/>
      <c r="D577" s="193" t="s">
        <v>61</v>
      </c>
      <c r="E577" s="194">
        <v>1</v>
      </c>
      <c r="F577" s="207"/>
      <c r="G577" s="176">
        <f t="shared" ref="G577:G639" si="0">E577*F577</f>
        <v>0</v>
      </c>
    </row>
    <row r="578" spans="1:7" ht="25.5" x14ac:dyDescent="0.2">
      <c r="A578" s="193"/>
      <c r="B578" s="191" t="s">
        <v>646</v>
      </c>
      <c r="C578" s="178"/>
      <c r="D578" s="193" t="s">
        <v>61</v>
      </c>
      <c r="E578" s="194">
        <v>2</v>
      </c>
      <c r="F578" s="207"/>
      <c r="G578" s="176">
        <f t="shared" si="0"/>
        <v>0</v>
      </c>
    </row>
    <row r="579" spans="1:7" x14ac:dyDescent="0.2">
      <c r="A579" s="193"/>
      <c r="B579" s="237" t="s">
        <v>1054</v>
      </c>
      <c r="C579" s="178"/>
      <c r="D579" s="193" t="s">
        <v>61</v>
      </c>
      <c r="E579" s="194">
        <v>1</v>
      </c>
      <c r="F579" s="207"/>
      <c r="G579" s="176">
        <f t="shared" si="0"/>
        <v>0</v>
      </c>
    </row>
    <row r="580" spans="1:7" x14ac:dyDescent="0.2">
      <c r="A580" s="193"/>
      <c r="B580" s="237" t="s">
        <v>1055</v>
      </c>
      <c r="C580" s="178"/>
      <c r="D580" s="193" t="s">
        <v>61</v>
      </c>
      <c r="E580" s="194">
        <v>1</v>
      </c>
      <c r="F580" s="207"/>
      <c r="G580" s="176">
        <f t="shared" si="0"/>
        <v>0</v>
      </c>
    </row>
    <row r="581" spans="1:7" x14ac:dyDescent="0.2">
      <c r="A581" s="193"/>
      <c r="B581" s="237"/>
      <c r="C581" s="178"/>
      <c r="D581" s="193"/>
      <c r="E581" s="194"/>
      <c r="F581" s="207"/>
      <c r="G581" s="176"/>
    </row>
    <row r="582" spans="1:7" ht="25.5" x14ac:dyDescent="0.2">
      <c r="A582" s="193" t="s">
        <v>204</v>
      </c>
      <c r="B582" s="237" t="s">
        <v>1048</v>
      </c>
      <c r="C582" s="178"/>
      <c r="D582" s="193" t="s">
        <v>51</v>
      </c>
      <c r="E582" s="194">
        <v>1</v>
      </c>
      <c r="F582" s="207"/>
      <c r="G582" s="176">
        <f t="shared" si="0"/>
        <v>0</v>
      </c>
    </row>
    <row r="583" spans="1:7" x14ac:dyDescent="0.2">
      <c r="A583" s="193"/>
      <c r="B583" s="191" t="s">
        <v>1049</v>
      </c>
      <c r="C583" s="178"/>
      <c r="D583" s="193" t="s">
        <v>61</v>
      </c>
      <c r="E583" s="194">
        <v>1</v>
      </c>
      <c r="F583" s="207"/>
      <c r="G583" s="176">
        <f t="shared" si="0"/>
        <v>0</v>
      </c>
    </row>
    <row r="584" spans="1:7" x14ac:dyDescent="0.2">
      <c r="A584" s="193"/>
      <c r="B584" s="191" t="s">
        <v>1050</v>
      </c>
      <c r="C584" s="178"/>
      <c r="D584" s="193" t="s">
        <v>61</v>
      </c>
      <c r="E584" s="194">
        <v>1</v>
      </c>
      <c r="F584" s="207"/>
      <c r="G584" s="176">
        <f t="shared" si="0"/>
        <v>0</v>
      </c>
    </row>
    <row r="585" spans="1:7" ht="25.5" x14ac:dyDescent="0.2">
      <c r="A585" s="193"/>
      <c r="B585" s="191" t="s">
        <v>1051</v>
      </c>
      <c r="C585" s="178"/>
      <c r="D585" s="193" t="s">
        <v>61</v>
      </c>
      <c r="E585" s="194">
        <v>1</v>
      </c>
      <c r="F585" s="207"/>
      <c r="G585" s="176">
        <f t="shared" si="0"/>
        <v>0</v>
      </c>
    </row>
    <row r="586" spans="1:7" ht="25.5" x14ac:dyDescent="0.2">
      <c r="A586" s="193"/>
      <c r="B586" s="191" t="s">
        <v>1052</v>
      </c>
      <c r="C586" s="178"/>
      <c r="D586" s="193" t="s">
        <v>61</v>
      </c>
      <c r="E586" s="194">
        <v>1</v>
      </c>
      <c r="F586" s="207"/>
      <c r="G586" s="176">
        <f t="shared" si="0"/>
        <v>0</v>
      </c>
    </row>
    <row r="587" spans="1:7" x14ac:dyDescent="0.2">
      <c r="A587" s="193"/>
      <c r="B587" s="237" t="s">
        <v>647</v>
      </c>
      <c r="C587" s="178"/>
      <c r="D587" s="193" t="s">
        <v>61</v>
      </c>
      <c r="E587" s="194">
        <v>1</v>
      </c>
      <c r="F587" s="207"/>
      <c r="G587" s="176">
        <f t="shared" si="0"/>
        <v>0</v>
      </c>
    </row>
    <row r="588" spans="1:7" x14ac:dyDescent="0.2">
      <c r="A588" s="193"/>
      <c r="B588" s="237" t="s">
        <v>648</v>
      </c>
      <c r="C588" s="178"/>
      <c r="D588" s="193" t="s">
        <v>61</v>
      </c>
      <c r="E588" s="194">
        <v>1</v>
      </c>
      <c r="F588" s="207"/>
      <c r="G588" s="176">
        <f t="shared" si="0"/>
        <v>0</v>
      </c>
    </row>
    <row r="589" spans="1:7" x14ac:dyDescent="0.2">
      <c r="A589" s="193"/>
      <c r="B589" s="237"/>
      <c r="C589" s="178"/>
      <c r="D589" s="193"/>
      <c r="E589" s="194"/>
      <c r="F589" s="207"/>
      <c r="G589" s="176"/>
    </row>
    <row r="590" spans="1:7" x14ac:dyDescent="0.2">
      <c r="A590" s="193" t="s">
        <v>205</v>
      </c>
      <c r="B590" s="237" t="s">
        <v>1047</v>
      </c>
      <c r="C590" s="178"/>
      <c r="D590" s="193" t="s">
        <v>61</v>
      </c>
      <c r="E590" s="194">
        <v>1</v>
      </c>
      <c r="F590" s="207"/>
      <c r="G590" s="176">
        <f t="shared" si="0"/>
        <v>0</v>
      </c>
    </row>
    <row r="591" spans="1:7" x14ac:dyDescent="0.2">
      <c r="A591" s="193"/>
      <c r="B591" s="237"/>
      <c r="C591" s="178"/>
      <c r="D591" s="193"/>
      <c r="E591" s="194"/>
      <c r="F591" s="207"/>
      <c r="G591" s="176"/>
    </row>
    <row r="592" spans="1:7" ht="25.5" x14ac:dyDescent="0.2">
      <c r="A592" s="193" t="s">
        <v>206</v>
      </c>
      <c r="B592" s="191" t="s">
        <v>1046</v>
      </c>
      <c r="C592" s="178"/>
      <c r="D592" s="193" t="s">
        <v>61</v>
      </c>
      <c r="E592" s="194">
        <v>2</v>
      </c>
      <c r="F592" s="207"/>
      <c r="G592" s="176">
        <f t="shared" si="0"/>
        <v>0</v>
      </c>
    </row>
    <row r="593" spans="1:7" x14ac:dyDescent="0.2">
      <c r="A593" s="193"/>
      <c r="B593" s="237"/>
      <c r="C593" s="178"/>
      <c r="D593" s="193"/>
      <c r="E593" s="194"/>
      <c r="F593" s="207"/>
      <c r="G593" s="176"/>
    </row>
    <row r="594" spans="1:7" ht="38.25" x14ac:dyDescent="0.2">
      <c r="A594" s="193" t="s">
        <v>208</v>
      </c>
      <c r="B594" s="191" t="s">
        <v>1045</v>
      </c>
      <c r="C594" s="178"/>
      <c r="D594" s="193" t="s">
        <v>61</v>
      </c>
      <c r="E594" s="194">
        <v>4</v>
      </c>
      <c r="F594" s="207"/>
      <c r="G594" s="176">
        <f t="shared" si="0"/>
        <v>0</v>
      </c>
    </row>
    <row r="595" spans="1:7" x14ac:dyDescent="0.2">
      <c r="A595" s="193"/>
      <c r="B595" s="237"/>
      <c r="C595" s="178"/>
      <c r="D595" s="193"/>
      <c r="E595" s="194"/>
      <c r="F595" s="207"/>
      <c r="G595" s="176"/>
    </row>
    <row r="596" spans="1:7" ht="38.25" x14ac:dyDescent="0.2">
      <c r="A596" s="193" t="s">
        <v>235</v>
      </c>
      <c r="B596" s="191" t="s">
        <v>649</v>
      </c>
      <c r="C596" s="178"/>
      <c r="D596" s="193" t="s">
        <v>51</v>
      </c>
      <c r="E596" s="194">
        <v>1</v>
      </c>
      <c r="F596" s="207"/>
      <c r="G596" s="176">
        <f t="shared" si="0"/>
        <v>0</v>
      </c>
    </row>
    <row r="597" spans="1:7" x14ac:dyDescent="0.2">
      <c r="A597" s="193"/>
      <c r="B597" s="237"/>
      <c r="C597" s="178"/>
      <c r="D597" s="193"/>
      <c r="E597" s="194"/>
      <c r="F597" s="207"/>
      <c r="G597" s="176"/>
    </row>
    <row r="598" spans="1:7" x14ac:dyDescent="0.2">
      <c r="A598" s="193" t="s">
        <v>246</v>
      </c>
      <c r="B598" s="237" t="s">
        <v>1040</v>
      </c>
      <c r="C598" s="178"/>
      <c r="D598" s="193"/>
      <c r="E598" s="194"/>
      <c r="F598" s="207"/>
      <c r="G598" s="176"/>
    </row>
    <row r="599" spans="1:7" ht="38.25" x14ac:dyDescent="0.2">
      <c r="A599" s="193"/>
      <c r="B599" s="191" t="s">
        <v>1041</v>
      </c>
      <c r="C599" s="178"/>
      <c r="D599" s="193" t="s">
        <v>61</v>
      </c>
      <c r="E599" s="194">
        <v>1</v>
      </c>
      <c r="F599" s="207"/>
      <c r="G599" s="176">
        <f t="shared" si="0"/>
        <v>0</v>
      </c>
    </row>
    <row r="600" spans="1:7" ht="25.5" x14ac:dyDescent="0.2">
      <c r="A600" s="193"/>
      <c r="B600" s="191" t="s">
        <v>1042</v>
      </c>
      <c r="C600" s="178"/>
      <c r="D600" s="193"/>
      <c r="E600" s="194"/>
      <c r="F600" s="207"/>
      <c r="G600" s="176"/>
    </row>
    <row r="601" spans="1:7" x14ac:dyDescent="0.2">
      <c r="A601" s="193"/>
      <c r="B601" s="238" t="s">
        <v>1043</v>
      </c>
      <c r="C601" s="178"/>
      <c r="D601" s="193" t="s">
        <v>239</v>
      </c>
      <c r="E601" s="194">
        <v>450</v>
      </c>
      <c r="F601" s="207"/>
      <c r="G601" s="176">
        <f t="shared" si="0"/>
        <v>0</v>
      </c>
    </row>
    <row r="602" spans="1:7" x14ac:dyDescent="0.2">
      <c r="A602" s="193"/>
      <c r="B602" s="238" t="s">
        <v>1044</v>
      </c>
      <c r="C602" s="178"/>
      <c r="D602" s="193" t="s">
        <v>239</v>
      </c>
      <c r="E602" s="194">
        <v>25</v>
      </c>
      <c r="F602" s="207"/>
      <c r="G602" s="176">
        <f t="shared" si="0"/>
        <v>0</v>
      </c>
    </row>
    <row r="603" spans="1:7" x14ac:dyDescent="0.2">
      <c r="A603" s="193"/>
      <c r="B603" s="237" t="s">
        <v>650</v>
      </c>
      <c r="C603" s="178"/>
      <c r="D603" s="193" t="s">
        <v>61</v>
      </c>
      <c r="E603" s="194">
        <v>6</v>
      </c>
      <c r="F603" s="207"/>
      <c r="G603" s="176">
        <f t="shared" si="0"/>
        <v>0</v>
      </c>
    </row>
    <row r="604" spans="1:7" x14ac:dyDescent="0.2">
      <c r="A604" s="193"/>
      <c r="B604" s="237" t="s">
        <v>651</v>
      </c>
      <c r="C604" s="178"/>
      <c r="D604" s="193" t="s">
        <v>51</v>
      </c>
      <c r="E604" s="194">
        <v>1</v>
      </c>
      <c r="F604" s="207"/>
      <c r="G604" s="176">
        <f t="shared" si="0"/>
        <v>0</v>
      </c>
    </row>
    <row r="605" spans="1:7" ht="25.5" x14ac:dyDescent="0.2">
      <c r="A605" s="193"/>
      <c r="B605" s="237" t="s">
        <v>652</v>
      </c>
      <c r="C605" s="178"/>
      <c r="D605" s="193" t="s">
        <v>51</v>
      </c>
      <c r="E605" s="194">
        <v>1</v>
      </c>
      <c r="F605" s="207"/>
      <c r="G605" s="176">
        <f t="shared" si="0"/>
        <v>0</v>
      </c>
    </row>
    <row r="606" spans="1:7" x14ac:dyDescent="0.2">
      <c r="A606" s="193"/>
      <c r="B606" s="239"/>
      <c r="C606" s="178"/>
      <c r="D606" s="240"/>
      <c r="E606" s="241"/>
      <c r="F606" s="207"/>
      <c r="G606" s="176"/>
    </row>
    <row r="607" spans="1:7" x14ac:dyDescent="0.2">
      <c r="A607" s="245" t="s">
        <v>400</v>
      </c>
      <c r="B607" s="234" t="s">
        <v>653</v>
      </c>
      <c r="C607" s="178"/>
      <c r="D607" s="235"/>
      <c r="E607" s="194"/>
      <c r="F607" s="207"/>
      <c r="G607" s="176"/>
    </row>
    <row r="608" spans="1:7" x14ac:dyDescent="0.2">
      <c r="A608" s="245"/>
      <c r="B608" s="234"/>
      <c r="C608" s="178"/>
      <c r="D608" s="235"/>
      <c r="E608" s="194"/>
      <c r="F608" s="207"/>
      <c r="G608" s="176"/>
    </row>
    <row r="609" spans="1:7" ht="78.75" x14ac:dyDescent="0.2">
      <c r="A609" s="193" t="s">
        <v>247</v>
      </c>
      <c r="B609" s="191" t="s">
        <v>1038</v>
      </c>
      <c r="C609" s="178"/>
      <c r="D609" s="193" t="s">
        <v>61</v>
      </c>
      <c r="E609" s="194">
        <v>3</v>
      </c>
      <c r="F609" s="207"/>
      <c r="G609" s="176">
        <f t="shared" si="0"/>
        <v>0</v>
      </c>
    </row>
    <row r="610" spans="1:7" x14ac:dyDescent="0.2">
      <c r="A610" s="193"/>
      <c r="B610" s="191"/>
      <c r="C610" s="178"/>
      <c r="D610" s="193"/>
      <c r="E610" s="194"/>
      <c r="F610" s="207"/>
      <c r="G610" s="176"/>
    </row>
    <row r="611" spans="1:7" ht="25.5" x14ac:dyDescent="0.2">
      <c r="A611" s="193" t="s">
        <v>249</v>
      </c>
      <c r="B611" s="191" t="s">
        <v>1037</v>
      </c>
      <c r="C611" s="178"/>
      <c r="D611" s="193" t="s">
        <v>61</v>
      </c>
      <c r="E611" s="194">
        <v>1</v>
      </c>
      <c r="F611" s="207"/>
      <c r="G611" s="176">
        <f t="shared" si="0"/>
        <v>0</v>
      </c>
    </row>
    <row r="612" spans="1:7" x14ac:dyDescent="0.2">
      <c r="A612" s="193"/>
      <c r="B612" s="191"/>
      <c r="C612" s="178"/>
      <c r="D612" s="193"/>
      <c r="E612" s="194"/>
      <c r="F612" s="207"/>
      <c r="G612" s="176"/>
    </row>
    <row r="613" spans="1:7" x14ac:dyDescent="0.2">
      <c r="A613" s="193" t="s">
        <v>252</v>
      </c>
      <c r="B613" s="237" t="s">
        <v>1036</v>
      </c>
      <c r="C613" s="178"/>
      <c r="D613" s="193" t="s">
        <v>61</v>
      </c>
      <c r="E613" s="194">
        <v>1</v>
      </c>
      <c r="F613" s="207"/>
      <c r="G613" s="176">
        <f t="shared" si="0"/>
        <v>0</v>
      </c>
    </row>
    <row r="614" spans="1:7" x14ac:dyDescent="0.2">
      <c r="A614" s="193"/>
      <c r="B614" s="237"/>
      <c r="C614" s="178"/>
      <c r="D614" s="193"/>
      <c r="E614" s="194"/>
      <c r="F614" s="207"/>
      <c r="G614" s="176"/>
    </row>
    <row r="615" spans="1:7" ht="38.25" x14ac:dyDescent="0.2">
      <c r="A615" s="193" t="s">
        <v>253</v>
      </c>
      <c r="B615" s="191" t="s">
        <v>1035</v>
      </c>
      <c r="C615" s="178"/>
      <c r="D615" s="193" t="s">
        <v>61</v>
      </c>
      <c r="E615" s="194">
        <v>2</v>
      </c>
      <c r="F615" s="207"/>
      <c r="G615" s="176">
        <f t="shared" si="0"/>
        <v>0</v>
      </c>
    </row>
    <row r="616" spans="1:7" x14ac:dyDescent="0.2">
      <c r="A616" s="193"/>
      <c r="B616" s="191"/>
      <c r="C616" s="178"/>
      <c r="D616" s="193"/>
      <c r="E616" s="194"/>
      <c r="F616" s="207"/>
      <c r="G616" s="176"/>
    </row>
    <row r="617" spans="1:7" ht="51" x14ac:dyDescent="0.2">
      <c r="A617" s="193" t="s">
        <v>286</v>
      </c>
      <c r="B617" s="191" t="s">
        <v>1034</v>
      </c>
      <c r="C617" s="178"/>
      <c r="D617" s="193" t="s">
        <v>61</v>
      </c>
      <c r="E617" s="194">
        <v>1</v>
      </c>
      <c r="F617" s="207"/>
      <c r="G617" s="176">
        <f t="shared" si="0"/>
        <v>0</v>
      </c>
    </row>
    <row r="618" spans="1:7" x14ac:dyDescent="0.2">
      <c r="A618" s="193"/>
      <c r="B618" s="191"/>
      <c r="C618" s="178"/>
      <c r="D618" s="193"/>
      <c r="E618" s="194"/>
      <c r="F618" s="207"/>
      <c r="G618" s="176"/>
    </row>
    <row r="619" spans="1:7" ht="25.5" x14ac:dyDescent="0.2">
      <c r="A619" s="193" t="s">
        <v>254</v>
      </c>
      <c r="B619" s="191" t="s">
        <v>1033</v>
      </c>
      <c r="C619" s="178"/>
      <c r="D619" s="193" t="s">
        <v>61</v>
      </c>
      <c r="E619" s="194">
        <v>1</v>
      </c>
      <c r="F619" s="207"/>
      <c r="G619" s="176">
        <f t="shared" si="0"/>
        <v>0</v>
      </c>
    </row>
    <row r="620" spans="1:7" x14ac:dyDescent="0.2">
      <c r="A620" s="193"/>
      <c r="B620" s="191"/>
      <c r="C620" s="178"/>
      <c r="D620" s="193"/>
      <c r="E620" s="194"/>
      <c r="F620" s="207"/>
      <c r="G620" s="176"/>
    </row>
    <row r="621" spans="1:7" x14ac:dyDescent="0.2">
      <c r="A621" s="193" t="s">
        <v>256</v>
      </c>
      <c r="B621" s="191" t="s">
        <v>1032</v>
      </c>
      <c r="C621" s="178"/>
      <c r="D621" s="193" t="s">
        <v>51</v>
      </c>
      <c r="E621" s="194">
        <v>1</v>
      </c>
      <c r="F621" s="207"/>
      <c r="G621" s="176">
        <f t="shared" si="0"/>
        <v>0</v>
      </c>
    </row>
    <row r="622" spans="1:7" x14ac:dyDescent="0.2">
      <c r="A622" s="193"/>
      <c r="B622" s="191"/>
      <c r="C622" s="178"/>
      <c r="D622" s="193"/>
      <c r="E622" s="194"/>
      <c r="F622" s="207"/>
      <c r="G622" s="176"/>
    </row>
    <row r="623" spans="1:7" x14ac:dyDescent="0.2">
      <c r="A623" s="193" t="s">
        <v>258</v>
      </c>
      <c r="B623" s="237" t="s">
        <v>1030</v>
      </c>
      <c r="C623" s="178"/>
      <c r="D623" s="193"/>
      <c r="E623" s="194"/>
      <c r="F623" s="207"/>
      <c r="G623" s="176"/>
    </row>
    <row r="624" spans="1:7" x14ac:dyDescent="0.2">
      <c r="A624" s="193"/>
      <c r="B624" s="237" t="s">
        <v>1031</v>
      </c>
      <c r="C624" s="178"/>
      <c r="D624" s="193" t="s">
        <v>239</v>
      </c>
      <c r="E624" s="194">
        <v>320</v>
      </c>
      <c r="F624" s="207"/>
      <c r="G624" s="176">
        <f t="shared" si="0"/>
        <v>0</v>
      </c>
    </row>
    <row r="625" spans="1:7" x14ac:dyDescent="0.2">
      <c r="A625" s="193"/>
      <c r="B625" s="238" t="s">
        <v>654</v>
      </c>
      <c r="C625" s="178"/>
      <c r="D625" s="193" t="s">
        <v>239</v>
      </c>
      <c r="E625" s="194">
        <v>320</v>
      </c>
      <c r="F625" s="207"/>
      <c r="G625" s="176">
        <f t="shared" si="0"/>
        <v>0</v>
      </c>
    </row>
    <row r="626" spans="1:7" x14ac:dyDescent="0.2">
      <c r="A626" s="193"/>
      <c r="B626" s="238" t="s">
        <v>655</v>
      </c>
      <c r="C626" s="178"/>
      <c r="D626" s="193" t="s">
        <v>239</v>
      </c>
      <c r="E626" s="194">
        <v>240</v>
      </c>
      <c r="F626" s="207"/>
      <c r="G626" s="176">
        <f t="shared" si="0"/>
        <v>0</v>
      </c>
    </row>
    <row r="627" spans="1:7" x14ac:dyDescent="0.2">
      <c r="A627" s="193"/>
      <c r="B627" s="237" t="s">
        <v>656</v>
      </c>
      <c r="C627" s="178"/>
      <c r="D627" s="193" t="s">
        <v>239</v>
      </c>
      <c r="E627" s="194">
        <v>320</v>
      </c>
      <c r="F627" s="207"/>
      <c r="G627" s="176">
        <f t="shared" si="0"/>
        <v>0</v>
      </c>
    </row>
    <row r="628" spans="1:7" x14ac:dyDescent="0.2">
      <c r="A628" s="193"/>
      <c r="B628" s="237" t="s">
        <v>657</v>
      </c>
      <c r="C628" s="178"/>
      <c r="D628" s="193" t="s">
        <v>239</v>
      </c>
      <c r="E628" s="194">
        <v>40</v>
      </c>
      <c r="F628" s="207"/>
      <c r="G628" s="176">
        <f t="shared" si="0"/>
        <v>0</v>
      </c>
    </row>
    <row r="629" spans="1:7" x14ac:dyDescent="0.2">
      <c r="A629" s="193"/>
      <c r="B629" s="237" t="s">
        <v>658</v>
      </c>
      <c r="C629" s="178"/>
      <c r="D629" s="193" t="s">
        <v>239</v>
      </c>
      <c r="E629" s="194">
        <v>40</v>
      </c>
      <c r="F629" s="207"/>
      <c r="G629" s="176">
        <f t="shared" si="0"/>
        <v>0</v>
      </c>
    </row>
    <row r="630" spans="1:7" x14ac:dyDescent="0.2">
      <c r="A630" s="193"/>
      <c r="B630" s="191" t="s">
        <v>659</v>
      </c>
      <c r="C630" s="178"/>
      <c r="D630" s="193" t="s">
        <v>61</v>
      </c>
      <c r="E630" s="194">
        <v>2</v>
      </c>
      <c r="F630" s="207"/>
      <c r="G630" s="176">
        <f t="shared" si="0"/>
        <v>0</v>
      </c>
    </row>
    <row r="631" spans="1:7" x14ac:dyDescent="0.2">
      <c r="A631" s="193"/>
      <c r="B631" s="191" t="s">
        <v>660</v>
      </c>
      <c r="C631" s="178"/>
      <c r="D631" s="193" t="s">
        <v>51</v>
      </c>
      <c r="E631" s="194">
        <v>1</v>
      </c>
      <c r="F631" s="207"/>
      <c r="G631" s="176">
        <f t="shared" si="0"/>
        <v>0</v>
      </c>
    </row>
    <row r="632" spans="1:7" x14ac:dyDescent="0.2">
      <c r="A632" s="193"/>
      <c r="B632" s="191" t="s">
        <v>661</v>
      </c>
      <c r="C632" s="178"/>
      <c r="D632" s="193" t="s">
        <v>51</v>
      </c>
      <c r="E632" s="194">
        <v>1</v>
      </c>
      <c r="F632" s="207"/>
      <c r="G632" s="176">
        <f t="shared" si="0"/>
        <v>0</v>
      </c>
    </row>
    <row r="633" spans="1:7" x14ac:dyDescent="0.2">
      <c r="A633" s="193"/>
      <c r="B633" s="191" t="s">
        <v>662</v>
      </c>
      <c r="C633" s="178"/>
      <c r="D633" s="193" t="s">
        <v>51</v>
      </c>
      <c r="E633" s="194">
        <v>1</v>
      </c>
      <c r="F633" s="207"/>
      <c r="G633" s="176">
        <f t="shared" si="0"/>
        <v>0</v>
      </c>
    </row>
    <row r="634" spans="1:7" x14ac:dyDescent="0.2">
      <c r="A634" s="193"/>
      <c r="B634" s="191" t="s">
        <v>663</v>
      </c>
      <c r="C634" s="178"/>
      <c r="D634" s="193" t="s">
        <v>61</v>
      </c>
      <c r="E634" s="194">
        <v>3</v>
      </c>
      <c r="F634" s="207"/>
      <c r="G634" s="176">
        <f t="shared" si="0"/>
        <v>0</v>
      </c>
    </row>
    <row r="635" spans="1:7" x14ac:dyDescent="0.2">
      <c r="A635" s="193"/>
      <c r="B635" s="191" t="s">
        <v>664</v>
      </c>
      <c r="C635" s="178"/>
      <c r="D635" s="193" t="s">
        <v>51</v>
      </c>
      <c r="E635" s="194">
        <v>1</v>
      </c>
      <c r="F635" s="207"/>
      <c r="G635" s="176">
        <f t="shared" si="0"/>
        <v>0</v>
      </c>
    </row>
    <row r="636" spans="1:7" x14ac:dyDescent="0.2">
      <c r="A636" s="193"/>
      <c r="B636" s="191" t="s">
        <v>665</v>
      </c>
      <c r="C636" s="178"/>
      <c r="D636" s="193" t="s">
        <v>51</v>
      </c>
      <c r="E636" s="194">
        <v>1</v>
      </c>
      <c r="F636" s="207"/>
      <c r="G636" s="176">
        <f t="shared" si="0"/>
        <v>0</v>
      </c>
    </row>
    <row r="637" spans="1:7" x14ac:dyDescent="0.2">
      <c r="A637" s="193"/>
      <c r="B637" s="191"/>
      <c r="C637" s="191"/>
      <c r="D637" s="193"/>
      <c r="E637" s="242"/>
      <c r="F637" s="207"/>
      <c r="G637" s="176"/>
    </row>
    <row r="638" spans="1:7" x14ac:dyDescent="0.2">
      <c r="A638" s="245" t="s">
        <v>402</v>
      </c>
      <c r="B638" s="234" t="s">
        <v>1039</v>
      </c>
      <c r="C638" s="191"/>
      <c r="D638" s="193"/>
      <c r="E638" s="242"/>
      <c r="F638" s="207"/>
      <c r="G638" s="176"/>
    </row>
    <row r="639" spans="1:7" ht="25.5" x14ac:dyDescent="0.2">
      <c r="A639" s="193" t="s">
        <v>287</v>
      </c>
      <c r="B639" s="191" t="s">
        <v>1029</v>
      </c>
      <c r="C639" s="178"/>
      <c r="D639" s="193" t="s">
        <v>51</v>
      </c>
      <c r="E639" s="194">
        <v>1</v>
      </c>
      <c r="F639" s="207"/>
      <c r="G639" s="176">
        <f t="shared" si="0"/>
        <v>0</v>
      </c>
    </row>
    <row r="640" spans="1:7" x14ac:dyDescent="0.2">
      <c r="A640" s="224"/>
      <c r="B640" s="203"/>
      <c r="C640" s="243"/>
      <c r="D640" s="224"/>
      <c r="E640" s="204"/>
      <c r="F640" s="207"/>
      <c r="G640" s="176"/>
    </row>
    <row r="641" spans="1:7" ht="25.5" x14ac:dyDescent="0.2">
      <c r="A641" s="224" t="s">
        <v>288</v>
      </c>
      <c r="B641" s="191" t="s">
        <v>1028</v>
      </c>
      <c r="C641" s="243"/>
      <c r="D641" s="224" t="s">
        <v>51</v>
      </c>
      <c r="E641" s="204">
        <v>1</v>
      </c>
      <c r="F641" s="207"/>
      <c r="G641" s="176">
        <f t="shared" ref="G641:G643" si="1">E641*F641</f>
        <v>0</v>
      </c>
    </row>
    <row r="642" spans="1:7" x14ac:dyDescent="0.2">
      <c r="A642" s="224"/>
      <c r="B642" s="203"/>
      <c r="C642" s="243"/>
      <c r="D642" s="224"/>
      <c r="E642" s="204"/>
      <c r="F642" s="207"/>
      <c r="G642" s="176"/>
    </row>
    <row r="643" spans="1:7" ht="25.5" x14ac:dyDescent="0.2">
      <c r="A643" s="224" t="s">
        <v>296</v>
      </c>
      <c r="B643" s="191" t="s">
        <v>1027</v>
      </c>
      <c r="C643" s="243"/>
      <c r="D643" s="244" t="s">
        <v>51</v>
      </c>
      <c r="E643" s="203">
        <v>1</v>
      </c>
      <c r="F643" s="207"/>
      <c r="G643" s="176">
        <f t="shared" si="1"/>
        <v>0</v>
      </c>
    </row>
    <row r="644" spans="1:7" x14ac:dyDescent="0.2">
      <c r="A644" s="245"/>
      <c r="B644" s="200"/>
      <c r="C644" s="200"/>
      <c r="D644" s="245"/>
      <c r="E644" s="200"/>
      <c r="F644" s="200"/>
      <c r="G644" s="200"/>
    </row>
    <row r="645" spans="1:7" ht="13.5" thickBot="1" x14ac:dyDescent="0.25">
      <c r="A645" s="297"/>
      <c r="B645" s="313" t="s">
        <v>666</v>
      </c>
      <c r="C645" s="313"/>
      <c r="D645" s="314"/>
      <c r="E645" s="315"/>
      <c r="F645" s="316"/>
      <c r="G645" s="300">
        <f>SUM(G576:G644)</f>
        <v>0</v>
      </c>
    </row>
    <row r="646" spans="1:7" x14ac:dyDescent="0.2">
      <c r="A646" s="224"/>
      <c r="B646" s="190"/>
      <c r="C646" s="190"/>
      <c r="D646" s="179"/>
      <c r="E646" s="232"/>
      <c r="F646" s="207"/>
      <c r="G646" s="176"/>
    </row>
    <row r="647" spans="1:7" x14ac:dyDescent="0.2">
      <c r="A647" s="321" t="s">
        <v>486</v>
      </c>
      <c r="B647" s="322" t="s">
        <v>487</v>
      </c>
      <c r="C647" s="323"/>
      <c r="D647" s="274" t="s">
        <v>496</v>
      </c>
      <c r="E647" s="275" t="s">
        <v>50</v>
      </c>
      <c r="F647" s="276" t="s">
        <v>713</v>
      </c>
      <c r="G647" s="277" t="s">
        <v>908</v>
      </c>
    </row>
    <row r="648" spans="1:7" x14ac:dyDescent="0.2">
      <c r="B648" s="180"/>
      <c r="C648" s="188"/>
      <c r="D648" s="152"/>
      <c r="E648" s="170"/>
      <c r="F648" s="207"/>
      <c r="G648" s="176"/>
    </row>
    <row r="649" spans="1:7" x14ac:dyDescent="0.2">
      <c r="A649" s="183"/>
      <c r="B649" s="308" t="s">
        <v>936</v>
      </c>
      <c r="C649" s="309"/>
      <c r="D649" s="310"/>
      <c r="E649" s="310"/>
      <c r="F649" s="310"/>
      <c r="G649" s="311"/>
    </row>
    <row r="650" spans="1:7" ht="25.5" customHeight="1" x14ac:dyDescent="0.2">
      <c r="B650" s="660" t="s">
        <v>910</v>
      </c>
      <c r="C650" s="661"/>
      <c r="D650" s="661"/>
      <c r="E650" s="661"/>
      <c r="F650" s="661"/>
      <c r="G650" s="661"/>
    </row>
    <row r="651" spans="1:7" x14ac:dyDescent="0.2">
      <c r="B651" s="662" t="s">
        <v>939</v>
      </c>
      <c r="C651" s="661"/>
      <c r="D651" s="661"/>
      <c r="E651" s="661"/>
      <c r="F651" s="661"/>
      <c r="G651" s="661"/>
    </row>
    <row r="652" spans="1:7" x14ac:dyDescent="0.2">
      <c r="B652" s="190"/>
      <c r="C652" s="190"/>
      <c r="D652" s="152"/>
      <c r="E652" s="152"/>
      <c r="F652" s="207"/>
      <c r="G652" s="176"/>
    </row>
    <row r="653" spans="1:7" x14ac:dyDescent="0.2">
      <c r="A653" s="193"/>
      <c r="B653" s="246" t="s">
        <v>667</v>
      </c>
      <c r="C653" s="247"/>
      <c r="D653" s="248"/>
      <c r="E653" s="196"/>
      <c r="F653" s="207"/>
      <c r="G653" s="176"/>
    </row>
    <row r="654" spans="1:7" ht="89.25" x14ac:dyDescent="0.2">
      <c r="A654" s="320" t="s">
        <v>203</v>
      </c>
      <c r="B654" s="191" t="s">
        <v>1026</v>
      </c>
      <c r="C654" s="243"/>
      <c r="D654" s="249" t="s">
        <v>61</v>
      </c>
      <c r="E654" s="242">
        <v>1</v>
      </c>
      <c r="F654" s="207"/>
      <c r="G654" s="176">
        <f>E654*F654</f>
        <v>0</v>
      </c>
    </row>
    <row r="655" spans="1:7" x14ac:dyDescent="0.2">
      <c r="A655" s="320"/>
      <c r="B655" s="191"/>
      <c r="C655" s="243"/>
      <c r="D655" s="248"/>
      <c r="E655" s="242"/>
      <c r="F655" s="207"/>
      <c r="G655" s="176"/>
    </row>
    <row r="656" spans="1:7" x14ac:dyDescent="0.2">
      <c r="A656" s="320" t="s">
        <v>204</v>
      </c>
      <c r="B656" s="191" t="s">
        <v>1025</v>
      </c>
      <c r="C656" s="243"/>
      <c r="D656" s="248" t="s">
        <v>61</v>
      </c>
      <c r="E656" s="242">
        <v>1</v>
      </c>
      <c r="F656" s="207"/>
      <c r="G656" s="176">
        <f t="shared" ref="G656:G695" si="2">E656*F656</f>
        <v>0</v>
      </c>
    </row>
    <row r="657" spans="1:7" x14ac:dyDescent="0.2">
      <c r="A657" s="320"/>
      <c r="B657" s="191"/>
      <c r="C657" s="243"/>
      <c r="D657" s="248"/>
      <c r="E657" s="242"/>
      <c r="F657" s="207"/>
      <c r="G657" s="176"/>
    </row>
    <row r="658" spans="1:7" x14ac:dyDescent="0.2">
      <c r="A658" s="193"/>
      <c r="B658" s="246" t="s">
        <v>668</v>
      </c>
      <c r="C658" s="243"/>
      <c r="D658" s="248"/>
      <c r="E658" s="242"/>
      <c r="F658" s="207"/>
      <c r="G658" s="176"/>
    </row>
    <row r="659" spans="1:7" ht="25.5" x14ac:dyDescent="0.2">
      <c r="A659" s="320" t="s">
        <v>205</v>
      </c>
      <c r="B659" s="191" t="s">
        <v>1024</v>
      </c>
      <c r="C659" s="243"/>
      <c r="D659" s="248" t="s">
        <v>61</v>
      </c>
      <c r="E659" s="242">
        <v>1</v>
      </c>
      <c r="F659" s="207"/>
      <c r="G659" s="176">
        <f t="shared" si="2"/>
        <v>0</v>
      </c>
    </row>
    <row r="660" spans="1:7" x14ac:dyDescent="0.2">
      <c r="A660" s="320"/>
      <c r="B660" s="237"/>
      <c r="C660" s="243"/>
      <c r="D660" s="248"/>
      <c r="E660" s="242"/>
      <c r="F660" s="207"/>
      <c r="G660" s="176"/>
    </row>
    <row r="661" spans="1:7" x14ac:dyDescent="0.2">
      <c r="A661" s="320" t="s">
        <v>206</v>
      </c>
      <c r="B661" s="237" t="s">
        <v>1023</v>
      </c>
      <c r="C661" s="243"/>
      <c r="D661" s="248" t="s">
        <v>61</v>
      </c>
      <c r="E661" s="242">
        <v>1</v>
      </c>
      <c r="F661" s="207"/>
      <c r="G661" s="176">
        <f t="shared" si="2"/>
        <v>0</v>
      </c>
    </row>
    <row r="662" spans="1:7" x14ac:dyDescent="0.2">
      <c r="A662" s="320"/>
      <c r="B662" s="237"/>
      <c r="C662" s="243"/>
      <c r="D662" s="248"/>
      <c r="E662" s="242"/>
      <c r="F662" s="207"/>
      <c r="G662" s="176"/>
    </row>
    <row r="663" spans="1:7" x14ac:dyDescent="0.2">
      <c r="A663" s="193"/>
      <c r="B663" s="246" t="s">
        <v>669</v>
      </c>
      <c r="C663" s="243"/>
      <c r="D663" s="248"/>
      <c r="E663" s="242"/>
      <c r="F663" s="207"/>
      <c r="G663" s="176"/>
    </row>
    <row r="664" spans="1:7" ht="25.5" x14ac:dyDescent="0.2">
      <c r="A664" s="320" t="s">
        <v>208</v>
      </c>
      <c r="B664" s="191" t="s">
        <v>1022</v>
      </c>
      <c r="C664" s="243"/>
      <c r="D664" s="248" t="s">
        <v>61</v>
      </c>
      <c r="E664" s="242">
        <v>4</v>
      </c>
      <c r="F664" s="207"/>
      <c r="G664" s="176">
        <f t="shared" si="2"/>
        <v>0</v>
      </c>
    </row>
    <row r="665" spans="1:7" x14ac:dyDescent="0.2">
      <c r="A665" s="320"/>
      <c r="B665" s="237"/>
      <c r="C665" s="243"/>
      <c r="D665" s="248"/>
      <c r="E665" s="242"/>
      <c r="F665" s="207"/>
      <c r="G665" s="176"/>
    </row>
    <row r="666" spans="1:7" x14ac:dyDescent="0.2">
      <c r="A666" s="193"/>
      <c r="B666" s="246" t="s">
        <v>670</v>
      </c>
      <c r="C666" s="243"/>
      <c r="D666" s="248"/>
      <c r="E666" s="242"/>
      <c r="F666" s="207"/>
      <c r="G666" s="176"/>
    </row>
    <row r="667" spans="1:7" ht="25.5" x14ac:dyDescent="0.2">
      <c r="A667" s="609" t="s">
        <v>235</v>
      </c>
      <c r="B667" s="610" t="s">
        <v>1661</v>
      </c>
      <c r="C667" s="611"/>
      <c r="D667" s="612" t="s">
        <v>61</v>
      </c>
      <c r="E667" s="613">
        <v>10</v>
      </c>
      <c r="F667" s="279"/>
      <c r="G667" s="176">
        <f t="shared" si="2"/>
        <v>0</v>
      </c>
    </row>
    <row r="668" spans="1:7" x14ac:dyDescent="0.2">
      <c r="A668" s="320"/>
      <c r="B668" s="237"/>
      <c r="C668" s="243"/>
      <c r="D668" s="249"/>
      <c r="E668" s="250"/>
      <c r="F668" s="207"/>
      <c r="G668" s="176"/>
    </row>
    <row r="669" spans="1:7" x14ac:dyDescent="0.2">
      <c r="A669" s="193"/>
      <c r="B669" s="246" t="s">
        <v>671</v>
      </c>
      <c r="C669" s="243"/>
      <c r="D669" s="248"/>
      <c r="E669" s="242"/>
      <c r="F669" s="207"/>
      <c r="G669" s="176"/>
    </row>
    <row r="670" spans="1:7" ht="63.75" x14ac:dyDescent="0.2">
      <c r="A670" s="320" t="s">
        <v>246</v>
      </c>
      <c r="B670" s="191" t="s">
        <v>1021</v>
      </c>
      <c r="C670" s="243"/>
      <c r="D670" s="249" t="s">
        <v>61</v>
      </c>
      <c r="E670" s="242">
        <v>1</v>
      </c>
      <c r="F670" s="207"/>
      <c r="G670" s="176">
        <f t="shared" si="2"/>
        <v>0</v>
      </c>
    </row>
    <row r="671" spans="1:7" x14ac:dyDescent="0.2">
      <c r="A671" s="320"/>
      <c r="B671" s="238"/>
      <c r="C671" s="243"/>
      <c r="D671" s="249"/>
      <c r="E671" s="242"/>
      <c r="F671" s="207"/>
      <c r="G671" s="176"/>
    </row>
    <row r="672" spans="1:7" x14ac:dyDescent="0.2">
      <c r="A672" s="320" t="s">
        <v>247</v>
      </c>
      <c r="B672" s="191" t="s">
        <v>1020</v>
      </c>
      <c r="C672" s="243"/>
      <c r="D672" s="249" t="s">
        <v>61</v>
      </c>
      <c r="E672" s="242">
        <v>1</v>
      </c>
      <c r="F672" s="207"/>
      <c r="G672" s="176">
        <f t="shared" si="2"/>
        <v>0</v>
      </c>
    </row>
    <row r="673" spans="1:7" x14ac:dyDescent="0.2">
      <c r="A673" s="320"/>
      <c r="B673" s="191"/>
      <c r="C673" s="243"/>
      <c r="D673" s="249"/>
      <c r="E673" s="242"/>
      <c r="F673" s="207"/>
      <c r="G673" s="176"/>
    </row>
    <row r="674" spans="1:7" x14ac:dyDescent="0.2">
      <c r="A674" s="320" t="s">
        <v>249</v>
      </c>
      <c r="B674" s="237" t="s">
        <v>1019</v>
      </c>
      <c r="C674" s="243"/>
      <c r="D674" s="249" t="s">
        <v>61</v>
      </c>
      <c r="E674" s="242">
        <v>1</v>
      </c>
      <c r="F674" s="207"/>
      <c r="G674" s="176">
        <f t="shared" si="2"/>
        <v>0</v>
      </c>
    </row>
    <row r="675" spans="1:7" x14ac:dyDescent="0.2">
      <c r="A675" s="320"/>
      <c r="B675" s="237"/>
      <c r="C675" s="243"/>
      <c r="D675" s="249"/>
      <c r="E675" s="242"/>
      <c r="F675" s="207"/>
      <c r="G675" s="176"/>
    </row>
    <row r="676" spans="1:7" x14ac:dyDescent="0.2">
      <c r="A676" s="320" t="s">
        <v>252</v>
      </c>
      <c r="B676" s="238" t="s">
        <v>1018</v>
      </c>
      <c r="C676" s="243"/>
      <c r="D676" s="249" t="s">
        <v>61</v>
      </c>
      <c r="E676" s="242">
        <v>1</v>
      </c>
      <c r="F676" s="207"/>
      <c r="G676" s="176">
        <f t="shared" si="2"/>
        <v>0</v>
      </c>
    </row>
    <row r="677" spans="1:7" x14ac:dyDescent="0.2">
      <c r="A677" s="320"/>
      <c r="B677" s="238"/>
      <c r="C677" s="243"/>
      <c r="D677" s="249"/>
      <c r="E677" s="242"/>
      <c r="F677" s="207"/>
      <c r="G677" s="176"/>
    </row>
    <row r="678" spans="1:7" x14ac:dyDescent="0.2">
      <c r="A678" s="193"/>
      <c r="B678" s="246" t="s">
        <v>672</v>
      </c>
      <c r="C678" s="243"/>
      <c r="D678" s="248"/>
      <c r="E678" s="242"/>
      <c r="F678" s="207"/>
      <c r="G678" s="176"/>
    </row>
    <row r="679" spans="1:7" x14ac:dyDescent="0.2">
      <c r="A679" s="320" t="s">
        <v>253</v>
      </c>
      <c r="B679" s="191" t="s">
        <v>1017</v>
      </c>
      <c r="C679" s="243"/>
      <c r="D679" s="249" t="s">
        <v>61</v>
      </c>
      <c r="E679" s="242">
        <v>5</v>
      </c>
      <c r="F679" s="207"/>
      <c r="G679" s="176">
        <f t="shared" si="2"/>
        <v>0</v>
      </c>
    </row>
    <row r="680" spans="1:7" x14ac:dyDescent="0.2">
      <c r="A680" s="320"/>
      <c r="B680" s="238"/>
      <c r="C680" s="243"/>
      <c r="D680" s="251"/>
      <c r="E680" s="242"/>
      <c r="F680" s="207"/>
      <c r="G680" s="176"/>
    </row>
    <row r="681" spans="1:7" x14ac:dyDescent="0.2">
      <c r="A681" s="320" t="s">
        <v>286</v>
      </c>
      <c r="B681" s="191" t="s">
        <v>1016</v>
      </c>
      <c r="C681" s="243"/>
      <c r="D681" s="249" t="s">
        <v>61</v>
      </c>
      <c r="E681" s="242">
        <v>1</v>
      </c>
      <c r="F681" s="207"/>
      <c r="G681" s="176">
        <f t="shared" si="2"/>
        <v>0</v>
      </c>
    </row>
    <row r="682" spans="1:7" x14ac:dyDescent="0.2">
      <c r="A682" s="320"/>
      <c r="B682" s="237"/>
      <c r="C682" s="243"/>
      <c r="D682" s="249"/>
      <c r="E682" s="242"/>
      <c r="F682" s="207"/>
      <c r="G682" s="176"/>
    </row>
    <row r="683" spans="1:7" x14ac:dyDescent="0.2">
      <c r="A683" s="320" t="s">
        <v>254</v>
      </c>
      <c r="B683" s="191" t="s">
        <v>1015</v>
      </c>
      <c r="C683" s="243"/>
      <c r="D683" s="249" t="s">
        <v>61</v>
      </c>
      <c r="E683" s="242">
        <v>4</v>
      </c>
      <c r="F683" s="207"/>
      <c r="G683" s="176">
        <f t="shared" si="2"/>
        <v>0</v>
      </c>
    </row>
    <row r="684" spans="1:7" x14ac:dyDescent="0.2">
      <c r="A684" s="320"/>
      <c r="B684" s="191"/>
      <c r="C684" s="243"/>
      <c r="D684" s="249"/>
      <c r="E684" s="242"/>
      <c r="F684" s="207"/>
      <c r="G684" s="176"/>
    </row>
    <row r="685" spans="1:7" x14ac:dyDescent="0.2">
      <c r="A685" s="320" t="s">
        <v>256</v>
      </c>
      <c r="B685" s="238" t="s">
        <v>1014</v>
      </c>
      <c r="C685" s="243"/>
      <c r="D685" s="249" t="s">
        <v>61</v>
      </c>
      <c r="E685" s="242">
        <v>1</v>
      </c>
      <c r="F685" s="207"/>
      <c r="G685" s="176">
        <f t="shared" si="2"/>
        <v>0</v>
      </c>
    </row>
    <row r="686" spans="1:7" x14ac:dyDescent="0.2">
      <c r="A686" s="320"/>
      <c r="B686" s="238"/>
      <c r="C686" s="243"/>
      <c r="D686" s="249"/>
      <c r="E686" s="242"/>
      <c r="F686" s="207"/>
      <c r="G686" s="176"/>
    </row>
    <row r="687" spans="1:7" ht="25.5" x14ac:dyDescent="0.2">
      <c r="A687" s="320" t="s">
        <v>258</v>
      </c>
      <c r="B687" s="191" t="s">
        <v>1013</v>
      </c>
      <c r="C687" s="191"/>
      <c r="D687" s="249" t="s">
        <v>239</v>
      </c>
      <c r="E687" s="242">
        <v>180</v>
      </c>
      <c r="F687" s="207"/>
      <c r="G687" s="176">
        <f t="shared" si="2"/>
        <v>0</v>
      </c>
    </row>
    <row r="688" spans="1:7" x14ac:dyDescent="0.2">
      <c r="A688" s="193"/>
      <c r="B688" s="238"/>
      <c r="C688" s="231"/>
      <c r="D688" s="193"/>
      <c r="E688" s="194"/>
      <c r="F688" s="207"/>
      <c r="G688" s="176"/>
    </row>
    <row r="689" spans="1:7" ht="25.5" x14ac:dyDescent="0.2">
      <c r="A689" s="320" t="s">
        <v>287</v>
      </c>
      <c r="B689" s="191" t="s">
        <v>1012</v>
      </c>
      <c r="C689" s="191"/>
      <c r="D689" s="249" t="s">
        <v>239</v>
      </c>
      <c r="E689" s="242">
        <v>40</v>
      </c>
      <c r="F689" s="207"/>
      <c r="G689" s="176">
        <f t="shared" si="2"/>
        <v>0</v>
      </c>
    </row>
    <row r="690" spans="1:7" x14ac:dyDescent="0.2">
      <c r="A690" s="320"/>
      <c r="B690" s="238"/>
      <c r="C690" s="243"/>
      <c r="D690" s="249"/>
      <c r="E690" s="242"/>
      <c r="F690" s="207"/>
      <c r="G690" s="176"/>
    </row>
    <row r="691" spans="1:7" ht="25.5" x14ac:dyDescent="0.2">
      <c r="A691" s="320" t="s">
        <v>287</v>
      </c>
      <c r="B691" s="191" t="s">
        <v>1011</v>
      </c>
      <c r="C691" s="191"/>
      <c r="D691" s="249" t="s">
        <v>239</v>
      </c>
      <c r="E691" s="242">
        <v>180</v>
      </c>
      <c r="F691" s="207"/>
      <c r="G691" s="176">
        <f t="shared" si="2"/>
        <v>0</v>
      </c>
    </row>
    <row r="692" spans="1:7" x14ac:dyDescent="0.2">
      <c r="A692" s="320"/>
      <c r="B692" s="238"/>
      <c r="C692" s="243"/>
      <c r="D692" s="249"/>
      <c r="E692" s="242"/>
      <c r="F692" s="207"/>
      <c r="G692" s="176"/>
    </row>
    <row r="693" spans="1:7" ht="25.5" x14ac:dyDescent="0.2">
      <c r="A693" s="320" t="s">
        <v>287</v>
      </c>
      <c r="B693" s="191" t="s">
        <v>1010</v>
      </c>
      <c r="C693" s="191"/>
      <c r="D693" s="249" t="s">
        <v>239</v>
      </c>
      <c r="E693" s="242">
        <v>35</v>
      </c>
      <c r="F693" s="207"/>
      <c r="G693" s="176">
        <f t="shared" si="2"/>
        <v>0</v>
      </c>
    </row>
    <row r="694" spans="1:7" x14ac:dyDescent="0.2">
      <c r="A694" s="320"/>
      <c r="B694" s="238"/>
      <c r="C694" s="243"/>
      <c r="D694" s="249"/>
      <c r="E694" s="242"/>
      <c r="F694" s="207"/>
      <c r="G694" s="176"/>
    </row>
    <row r="695" spans="1:7" ht="25.5" x14ac:dyDescent="0.2">
      <c r="A695" s="320" t="s">
        <v>288</v>
      </c>
      <c r="B695" s="191" t="s">
        <v>1009</v>
      </c>
      <c r="C695" s="191"/>
      <c r="D695" s="249" t="s">
        <v>239</v>
      </c>
      <c r="E695" s="242">
        <v>40</v>
      </c>
      <c r="F695" s="207"/>
      <c r="G695" s="176">
        <f t="shared" si="2"/>
        <v>0</v>
      </c>
    </row>
    <row r="696" spans="1:7" x14ac:dyDescent="0.2">
      <c r="B696" s="190"/>
      <c r="C696" s="190"/>
      <c r="D696" s="152"/>
      <c r="E696" s="152"/>
      <c r="F696" s="207"/>
      <c r="G696" s="176"/>
    </row>
    <row r="697" spans="1:7" ht="13.5" thickBot="1" x14ac:dyDescent="0.25">
      <c r="A697" s="297"/>
      <c r="B697" s="313" t="s">
        <v>487</v>
      </c>
      <c r="C697" s="313"/>
      <c r="D697" s="314"/>
      <c r="E697" s="315"/>
      <c r="F697" s="316"/>
      <c r="G697" s="300">
        <f>SUM(G654:G696)</f>
        <v>0</v>
      </c>
    </row>
    <row r="698" spans="1:7" x14ac:dyDescent="0.2">
      <c r="B698" s="190"/>
      <c r="C698" s="190"/>
      <c r="D698" s="152"/>
      <c r="E698" s="152"/>
      <c r="F698" s="207"/>
      <c r="G698" s="176"/>
    </row>
    <row r="699" spans="1:7" x14ac:dyDescent="0.2">
      <c r="A699" s="224"/>
      <c r="B699" s="190"/>
      <c r="C699" s="152"/>
      <c r="D699" s="152"/>
      <c r="E699" s="170"/>
      <c r="F699" s="207"/>
      <c r="G699" s="176"/>
    </row>
    <row r="700" spans="1:7" x14ac:dyDescent="0.2">
      <c r="A700" s="164" t="s">
        <v>486</v>
      </c>
      <c r="B700" s="213" t="s">
        <v>489</v>
      </c>
      <c r="C700" s="165"/>
      <c r="D700" s="274" t="s">
        <v>496</v>
      </c>
      <c r="E700" s="275" t="s">
        <v>50</v>
      </c>
      <c r="F700" s="276" t="s">
        <v>713</v>
      </c>
      <c r="G700" s="277" t="s">
        <v>908</v>
      </c>
    </row>
    <row r="701" spans="1:7" x14ac:dyDescent="0.2">
      <c r="B701" s="180"/>
      <c r="C701" s="188"/>
      <c r="D701" s="152"/>
      <c r="E701" s="170"/>
      <c r="F701" s="207"/>
      <c r="G701" s="176"/>
    </row>
    <row r="702" spans="1:7" x14ac:dyDescent="0.2">
      <c r="A702" s="183"/>
      <c r="B702" s="308" t="s">
        <v>936</v>
      </c>
      <c r="C702" s="309"/>
      <c r="D702" s="310"/>
      <c r="E702" s="310"/>
      <c r="F702" s="310"/>
      <c r="G702" s="311"/>
    </row>
    <row r="703" spans="1:7" ht="25.5" customHeight="1" x14ac:dyDescent="0.2">
      <c r="B703" s="660" t="s">
        <v>910</v>
      </c>
      <c r="C703" s="661"/>
      <c r="D703" s="661"/>
      <c r="E703" s="661"/>
      <c r="F703" s="661"/>
      <c r="G703" s="661"/>
    </row>
    <row r="704" spans="1:7" x14ac:dyDescent="0.2">
      <c r="B704" s="662" t="s">
        <v>939</v>
      </c>
      <c r="C704" s="661"/>
      <c r="D704" s="661"/>
      <c r="E704" s="661"/>
      <c r="F704" s="661"/>
      <c r="G704" s="661"/>
    </row>
    <row r="705" spans="1:7" x14ac:dyDescent="0.2">
      <c r="B705" s="180"/>
      <c r="C705" s="188"/>
      <c r="D705" s="179"/>
      <c r="E705" s="180"/>
      <c r="F705" s="207"/>
      <c r="G705" s="176"/>
    </row>
    <row r="706" spans="1:7" x14ac:dyDescent="0.2">
      <c r="A706" s="193"/>
      <c r="B706" s="246" t="s">
        <v>667</v>
      </c>
      <c r="C706" s="247"/>
      <c r="D706" s="248"/>
      <c r="E706" s="196"/>
      <c r="F706" s="207"/>
      <c r="G706" s="176"/>
    </row>
    <row r="707" spans="1:7" ht="140.25" x14ac:dyDescent="0.2">
      <c r="A707" s="320" t="s">
        <v>203</v>
      </c>
      <c r="B707" s="191" t="s">
        <v>1008</v>
      </c>
      <c r="C707" s="243"/>
      <c r="D707" s="249" t="s">
        <v>61</v>
      </c>
      <c r="E707" s="242">
        <v>1</v>
      </c>
      <c r="F707" s="207"/>
      <c r="G707" s="176">
        <f t="shared" ref="G707" si="3">E707*F707</f>
        <v>0</v>
      </c>
    </row>
    <row r="708" spans="1:7" x14ac:dyDescent="0.2">
      <c r="A708" s="320"/>
      <c r="B708" s="191"/>
      <c r="C708" s="243"/>
      <c r="D708" s="249"/>
      <c r="E708" s="242"/>
      <c r="F708" s="207"/>
      <c r="G708" s="176"/>
    </row>
    <row r="709" spans="1:7" x14ac:dyDescent="0.2">
      <c r="A709" s="320" t="s">
        <v>204</v>
      </c>
      <c r="B709" s="237" t="s">
        <v>1007</v>
      </c>
      <c r="C709" s="243"/>
      <c r="D709" s="249" t="s">
        <v>61</v>
      </c>
      <c r="E709" s="242">
        <v>1</v>
      </c>
      <c r="F709" s="207"/>
      <c r="G709" s="176">
        <f>E709*F709</f>
        <v>0</v>
      </c>
    </row>
    <row r="710" spans="1:7" x14ac:dyDescent="0.2">
      <c r="A710" s="320"/>
      <c r="B710" s="237"/>
      <c r="C710" s="243"/>
      <c r="D710" s="249"/>
      <c r="E710" s="242"/>
      <c r="F710" s="207"/>
      <c r="G710" s="176"/>
    </row>
    <row r="711" spans="1:7" x14ac:dyDescent="0.2">
      <c r="A711" s="193"/>
      <c r="B711" s="246" t="s">
        <v>673</v>
      </c>
      <c r="C711" s="243"/>
      <c r="D711" s="248"/>
      <c r="E711" s="242"/>
      <c r="F711" s="207"/>
      <c r="G711" s="176"/>
    </row>
    <row r="712" spans="1:7" ht="63.75" x14ac:dyDescent="0.2">
      <c r="A712" s="320" t="s">
        <v>205</v>
      </c>
      <c r="B712" s="191" t="s">
        <v>1006</v>
      </c>
      <c r="C712" s="243"/>
      <c r="D712" s="249" t="s">
        <v>61</v>
      </c>
      <c r="E712" s="242">
        <v>1</v>
      </c>
      <c r="F712" s="207"/>
      <c r="G712" s="176">
        <f t="shared" ref="G712:G772" si="4">E712*F712</f>
        <v>0</v>
      </c>
    </row>
    <row r="713" spans="1:7" x14ac:dyDescent="0.2">
      <c r="A713" s="320"/>
      <c r="B713" s="237"/>
      <c r="C713" s="243"/>
      <c r="D713" s="249"/>
      <c r="E713" s="242"/>
      <c r="F713" s="207"/>
      <c r="G713" s="176"/>
    </row>
    <row r="714" spans="1:7" x14ac:dyDescent="0.2">
      <c r="A714" s="320" t="s">
        <v>206</v>
      </c>
      <c r="B714" s="237" t="s">
        <v>1005</v>
      </c>
      <c r="C714" s="243"/>
      <c r="D714" s="249" t="s">
        <v>61</v>
      </c>
      <c r="E714" s="242">
        <v>4</v>
      </c>
      <c r="F714" s="207"/>
      <c r="G714" s="176">
        <f t="shared" si="4"/>
        <v>0</v>
      </c>
    </row>
    <row r="715" spans="1:7" x14ac:dyDescent="0.2">
      <c r="A715" s="320"/>
      <c r="B715" s="237"/>
      <c r="C715" s="243"/>
      <c r="D715" s="249"/>
      <c r="E715" s="242"/>
      <c r="F715" s="207"/>
      <c r="G715" s="176"/>
    </row>
    <row r="716" spans="1:7" x14ac:dyDescent="0.2">
      <c r="A716" s="193"/>
      <c r="B716" s="246" t="s">
        <v>674</v>
      </c>
      <c r="C716" s="243"/>
      <c r="D716" s="248"/>
      <c r="E716" s="242"/>
      <c r="F716" s="207"/>
      <c r="G716" s="176"/>
    </row>
    <row r="717" spans="1:7" ht="38.25" x14ac:dyDescent="0.2">
      <c r="A717" s="320" t="s">
        <v>208</v>
      </c>
      <c r="B717" s="191" t="s">
        <v>1004</v>
      </c>
      <c r="C717" s="243"/>
      <c r="D717" s="249" t="s">
        <v>61</v>
      </c>
      <c r="E717" s="242">
        <v>10</v>
      </c>
      <c r="F717" s="207"/>
      <c r="G717" s="176">
        <f t="shared" si="4"/>
        <v>0</v>
      </c>
    </row>
    <row r="718" spans="1:7" x14ac:dyDescent="0.2">
      <c r="A718" s="320"/>
      <c r="B718" s="237"/>
      <c r="C718" s="243"/>
      <c r="D718" s="249"/>
      <c r="E718" s="242"/>
      <c r="F718" s="207"/>
      <c r="G718" s="176"/>
    </row>
    <row r="719" spans="1:7" ht="51" x14ac:dyDescent="0.2">
      <c r="A719" s="320" t="s">
        <v>235</v>
      </c>
      <c r="B719" s="191" t="s">
        <v>1003</v>
      </c>
      <c r="C719" s="243"/>
      <c r="D719" s="249" t="s">
        <v>61</v>
      </c>
      <c r="E719" s="242">
        <v>4</v>
      </c>
      <c r="F719" s="207"/>
      <c r="G719" s="176">
        <f t="shared" si="4"/>
        <v>0</v>
      </c>
    </row>
    <row r="720" spans="1:7" x14ac:dyDescent="0.2">
      <c r="A720" s="320"/>
      <c r="B720" s="237"/>
      <c r="C720" s="243"/>
      <c r="D720" s="249"/>
      <c r="E720" s="242"/>
      <c r="F720" s="207"/>
      <c r="G720" s="176"/>
    </row>
    <row r="721" spans="1:7" x14ac:dyDescent="0.2">
      <c r="A721" s="193"/>
      <c r="B721" s="246" t="s">
        <v>675</v>
      </c>
      <c r="C721" s="243"/>
      <c r="D721" s="248"/>
      <c r="E721" s="242"/>
      <c r="F721" s="207"/>
      <c r="G721" s="176"/>
    </row>
    <row r="722" spans="1:7" ht="38.25" x14ac:dyDescent="0.2">
      <c r="A722" s="320" t="s">
        <v>246</v>
      </c>
      <c r="B722" s="191" t="s">
        <v>1002</v>
      </c>
      <c r="C722" s="243"/>
      <c r="D722" s="249" t="s">
        <v>61</v>
      </c>
      <c r="E722" s="242">
        <v>1</v>
      </c>
      <c r="F722" s="207"/>
      <c r="G722" s="176">
        <f t="shared" si="4"/>
        <v>0</v>
      </c>
    </row>
    <row r="723" spans="1:7" x14ac:dyDescent="0.2">
      <c r="A723" s="320"/>
      <c r="B723" s="238"/>
      <c r="C723" s="243"/>
      <c r="D723" s="249"/>
      <c r="E723" s="242"/>
      <c r="F723" s="207"/>
      <c r="G723" s="176"/>
    </row>
    <row r="724" spans="1:7" x14ac:dyDescent="0.2">
      <c r="A724" s="320" t="s">
        <v>247</v>
      </c>
      <c r="B724" s="191" t="s">
        <v>1001</v>
      </c>
      <c r="C724" s="243"/>
      <c r="D724" s="249" t="s">
        <v>61</v>
      </c>
      <c r="E724" s="242">
        <v>1</v>
      </c>
      <c r="F724" s="207"/>
      <c r="G724" s="176">
        <f t="shared" si="4"/>
        <v>0</v>
      </c>
    </row>
    <row r="725" spans="1:7" x14ac:dyDescent="0.2">
      <c r="A725" s="320"/>
      <c r="B725" s="238"/>
      <c r="C725" s="243"/>
      <c r="D725" s="249"/>
      <c r="E725" s="242"/>
      <c r="F725" s="207"/>
      <c r="G725" s="176"/>
    </row>
    <row r="726" spans="1:7" x14ac:dyDescent="0.2">
      <c r="A726" s="193"/>
      <c r="B726" s="246" t="s">
        <v>676</v>
      </c>
      <c r="C726" s="243"/>
      <c r="D726" s="248"/>
      <c r="E726" s="242"/>
      <c r="F726" s="207"/>
      <c r="G726" s="176"/>
    </row>
    <row r="727" spans="1:7" ht="25.5" x14ac:dyDescent="0.2">
      <c r="A727" s="320" t="s">
        <v>249</v>
      </c>
      <c r="B727" s="191" t="s">
        <v>1000</v>
      </c>
      <c r="C727" s="243"/>
      <c r="D727" s="249" t="s">
        <v>61</v>
      </c>
      <c r="E727" s="242">
        <v>5</v>
      </c>
      <c r="F727" s="207"/>
      <c r="G727" s="176">
        <f t="shared" si="4"/>
        <v>0</v>
      </c>
    </row>
    <row r="728" spans="1:7" x14ac:dyDescent="0.2">
      <c r="A728" s="320"/>
      <c r="B728" s="237"/>
      <c r="C728" s="243"/>
      <c r="D728" s="249"/>
      <c r="E728" s="242"/>
      <c r="F728" s="207"/>
      <c r="G728" s="176"/>
    </row>
    <row r="729" spans="1:7" x14ac:dyDescent="0.2">
      <c r="A729" s="320"/>
      <c r="B729" s="237" t="s">
        <v>677</v>
      </c>
      <c r="C729" s="243"/>
      <c r="D729" s="249"/>
      <c r="E729" s="242"/>
      <c r="F729" s="207"/>
      <c r="G729" s="176"/>
    </row>
    <row r="730" spans="1:7" x14ac:dyDescent="0.2">
      <c r="A730" s="193" t="s">
        <v>252</v>
      </c>
      <c r="B730" s="191" t="s">
        <v>999</v>
      </c>
      <c r="C730" s="243"/>
      <c r="D730" s="249" t="s">
        <v>61</v>
      </c>
      <c r="E730" s="242">
        <v>5</v>
      </c>
      <c r="F730" s="207"/>
      <c r="G730" s="176">
        <f t="shared" si="4"/>
        <v>0</v>
      </c>
    </row>
    <row r="731" spans="1:7" x14ac:dyDescent="0.2">
      <c r="A731" s="193"/>
      <c r="B731" s="252"/>
      <c r="C731" s="243"/>
      <c r="D731" s="249"/>
      <c r="E731" s="242"/>
      <c r="F731" s="207"/>
      <c r="G731" s="176"/>
    </row>
    <row r="732" spans="1:7" x14ac:dyDescent="0.2">
      <c r="A732" s="193"/>
      <c r="B732" s="246" t="s">
        <v>678</v>
      </c>
      <c r="C732" s="243"/>
      <c r="D732" s="248"/>
      <c r="E732" s="242"/>
      <c r="F732" s="207"/>
      <c r="G732" s="176"/>
    </row>
    <row r="733" spans="1:7" ht="76.5" x14ac:dyDescent="0.2">
      <c r="A733" s="320" t="s">
        <v>253</v>
      </c>
      <c r="B733" s="191" t="s">
        <v>994</v>
      </c>
      <c r="C733" s="243"/>
      <c r="D733" s="249" t="s">
        <v>61</v>
      </c>
      <c r="E733" s="242">
        <v>75</v>
      </c>
      <c r="F733" s="207"/>
      <c r="G733" s="176">
        <f t="shared" si="4"/>
        <v>0</v>
      </c>
    </row>
    <row r="734" spans="1:7" x14ac:dyDescent="0.2">
      <c r="A734" s="320"/>
      <c r="B734" s="237"/>
      <c r="C734" s="243"/>
      <c r="D734" s="249"/>
      <c r="E734" s="242"/>
      <c r="F734" s="207"/>
      <c r="G734" s="176"/>
    </row>
    <row r="735" spans="1:7" ht="38.25" x14ac:dyDescent="0.2">
      <c r="A735" s="320" t="s">
        <v>286</v>
      </c>
      <c r="B735" s="191" t="s">
        <v>998</v>
      </c>
      <c r="C735" s="243"/>
      <c r="D735" s="249" t="s">
        <v>61</v>
      </c>
      <c r="E735" s="242">
        <v>21</v>
      </c>
      <c r="F735" s="207"/>
      <c r="G735" s="176">
        <f t="shared" si="4"/>
        <v>0</v>
      </c>
    </row>
    <row r="736" spans="1:7" x14ac:dyDescent="0.2">
      <c r="A736" s="320"/>
      <c r="B736" s="238"/>
      <c r="C736" s="243"/>
      <c r="D736" s="249"/>
      <c r="E736" s="242"/>
      <c r="F736" s="207"/>
      <c r="G736" s="176"/>
    </row>
    <row r="737" spans="1:7" x14ac:dyDescent="0.2">
      <c r="A737" s="320" t="s">
        <v>254</v>
      </c>
      <c r="B737" s="191" t="s">
        <v>995</v>
      </c>
      <c r="C737" s="243"/>
      <c r="D737" s="249" t="s">
        <v>61</v>
      </c>
      <c r="E737" s="242">
        <v>54</v>
      </c>
      <c r="F737" s="207"/>
      <c r="G737" s="176">
        <f t="shared" si="4"/>
        <v>0</v>
      </c>
    </row>
    <row r="738" spans="1:7" x14ac:dyDescent="0.2">
      <c r="A738" s="320"/>
      <c r="B738" s="191"/>
      <c r="C738" s="243"/>
      <c r="D738" s="249"/>
      <c r="E738" s="242"/>
      <c r="F738" s="207"/>
      <c r="G738" s="176"/>
    </row>
    <row r="739" spans="1:7" ht="25.5" x14ac:dyDescent="0.2">
      <c r="A739" s="320" t="s">
        <v>256</v>
      </c>
      <c r="B739" s="191" t="s">
        <v>997</v>
      </c>
      <c r="C739" s="243"/>
      <c r="D739" s="249" t="s">
        <v>61</v>
      </c>
      <c r="E739" s="242">
        <v>21</v>
      </c>
      <c r="F739" s="207"/>
      <c r="G739" s="176">
        <f t="shared" si="4"/>
        <v>0</v>
      </c>
    </row>
    <row r="740" spans="1:7" x14ac:dyDescent="0.2">
      <c r="A740" s="193"/>
      <c r="B740" s="238"/>
      <c r="C740" s="243"/>
      <c r="D740" s="249"/>
      <c r="E740" s="242"/>
      <c r="F740" s="207"/>
      <c r="G740" s="176"/>
    </row>
    <row r="741" spans="1:7" x14ac:dyDescent="0.2">
      <c r="A741" s="193"/>
      <c r="B741" s="246" t="s">
        <v>679</v>
      </c>
      <c r="C741" s="243"/>
      <c r="D741" s="248"/>
      <c r="E741" s="242"/>
      <c r="F741" s="207"/>
      <c r="G741" s="176"/>
    </row>
    <row r="742" spans="1:7" x14ac:dyDescent="0.2">
      <c r="A742" s="320" t="s">
        <v>258</v>
      </c>
      <c r="B742" s="238" t="s">
        <v>996</v>
      </c>
      <c r="C742" s="243"/>
      <c r="D742" s="249" t="s">
        <v>61</v>
      </c>
      <c r="E742" s="242">
        <v>4</v>
      </c>
      <c r="F742" s="207"/>
      <c r="G742" s="176">
        <f t="shared" si="4"/>
        <v>0</v>
      </c>
    </row>
    <row r="743" spans="1:7" x14ac:dyDescent="0.2">
      <c r="A743" s="320"/>
      <c r="B743" s="238"/>
      <c r="C743" s="243"/>
      <c r="D743" s="249"/>
      <c r="E743" s="242"/>
      <c r="F743" s="207"/>
      <c r="G743" s="176"/>
    </row>
    <row r="744" spans="1:7" x14ac:dyDescent="0.2">
      <c r="A744" s="320" t="s">
        <v>287</v>
      </c>
      <c r="B744" s="191" t="s">
        <v>995</v>
      </c>
      <c r="C744" s="243"/>
      <c r="D744" s="249" t="s">
        <v>61</v>
      </c>
      <c r="E744" s="242">
        <v>4</v>
      </c>
      <c r="F744" s="207"/>
      <c r="G744" s="176">
        <f t="shared" si="4"/>
        <v>0</v>
      </c>
    </row>
    <row r="745" spans="1:7" x14ac:dyDescent="0.2">
      <c r="A745" s="320"/>
      <c r="B745" s="238"/>
      <c r="C745" s="243"/>
      <c r="D745" s="249"/>
      <c r="E745" s="242"/>
      <c r="F745" s="207"/>
      <c r="G745" s="176"/>
    </row>
    <row r="746" spans="1:7" ht="76.5" x14ac:dyDescent="0.2">
      <c r="A746" s="320" t="s">
        <v>288</v>
      </c>
      <c r="B746" s="191" t="s">
        <v>994</v>
      </c>
      <c r="C746" s="243"/>
      <c r="D746" s="249" t="s">
        <v>61</v>
      </c>
      <c r="E746" s="242">
        <v>4</v>
      </c>
      <c r="F746" s="207"/>
      <c r="G746" s="176">
        <f t="shared" si="4"/>
        <v>0</v>
      </c>
    </row>
    <row r="747" spans="1:7" x14ac:dyDescent="0.2">
      <c r="A747" s="320"/>
      <c r="B747" s="237"/>
      <c r="C747" s="243"/>
      <c r="D747" s="249"/>
      <c r="E747" s="242"/>
      <c r="F747" s="207"/>
      <c r="G747" s="176"/>
    </row>
    <row r="748" spans="1:7" x14ac:dyDescent="0.2">
      <c r="A748" s="193" t="s">
        <v>296</v>
      </c>
      <c r="B748" s="246" t="s">
        <v>680</v>
      </c>
      <c r="C748" s="243"/>
      <c r="D748" s="248"/>
      <c r="E748" s="242"/>
      <c r="F748" s="207"/>
      <c r="G748" s="176"/>
    </row>
    <row r="749" spans="1:7" ht="25.5" x14ac:dyDescent="0.2">
      <c r="A749" s="320"/>
      <c r="B749" s="191" t="s">
        <v>993</v>
      </c>
      <c r="C749" s="243"/>
      <c r="D749" s="249" t="s">
        <v>61</v>
      </c>
      <c r="E749" s="242">
        <v>5</v>
      </c>
      <c r="F749" s="207"/>
      <c r="G749" s="176">
        <f t="shared" si="4"/>
        <v>0</v>
      </c>
    </row>
    <row r="750" spans="1:7" x14ac:dyDescent="0.2">
      <c r="A750" s="320"/>
      <c r="B750" s="238"/>
      <c r="C750" s="243"/>
      <c r="D750" s="249"/>
      <c r="E750" s="242"/>
      <c r="F750" s="207"/>
      <c r="G750" s="176"/>
    </row>
    <row r="751" spans="1:7" x14ac:dyDescent="0.2">
      <c r="A751" s="320" t="s">
        <v>297</v>
      </c>
      <c r="B751" s="237" t="s">
        <v>681</v>
      </c>
      <c r="C751" s="243"/>
      <c r="D751" s="249"/>
      <c r="E751" s="242"/>
      <c r="F751" s="207"/>
      <c r="G751" s="176"/>
    </row>
    <row r="752" spans="1:7" x14ac:dyDescent="0.2">
      <c r="A752" s="193"/>
      <c r="B752" s="252" t="s">
        <v>992</v>
      </c>
      <c r="C752" s="243"/>
      <c r="D752" s="249" t="s">
        <v>61</v>
      </c>
      <c r="E752" s="242">
        <v>5</v>
      </c>
      <c r="F752" s="207"/>
      <c r="G752" s="176">
        <f t="shared" si="4"/>
        <v>0</v>
      </c>
    </row>
    <row r="753" spans="1:7" x14ac:dyDescent="0.2">
      <c r="A753" s="320"/>
      <c r="B753" s="238"/>
      <c r="C753" s="243"/>
      <c r="D753" s="251"/>
      <c r="E753" s="242"/>
      <c r="F753" s="207"/>
      <c r="G753" s="176"/>
    </row>
    <row r="754" spans="1:7" x14ac:dyDescent="0.2">
      <c r="A754" s="320" t="s">
        <v>298</v>
      </c>
      <c r="B754" s="237" t="s">
        <v>991</v>
      </c>
      <c r="C754" s="243"/>
      <c r="D754" s="249" t="s">
        <v>61</v>
      </c>
      <c r="E754" s="242">
        <v>110</v>
      </c>
      <c r="F754" s="207"/>
      <c r="G754" s="176">
        <f t="shared" si="4"/>
        <v>0</v>
      </c>
    </row>
    <row r="755" spans="1:7" x14ac:dyDescent="0.2">
      <c r="A755" s="320"/>
      <c r="B755" s="237"/>
      <c r="C755" s="243"/>
      <c r="D755" s="249"/>
      <c r="E755" s="242"/>
      <c r="F755" s="207"/>
      <c r="G755" s="176"/>
    </row>
    <row r="756" spans="1:7" x14ac:dyDescent="0.2">
      <c r="A756" s="320" t="s">
        <v>299</v>
      </c>
      <c r="B756" s="237" t="s">
        <v>990</v>
      </c>
      <c r="C756" s="243"/>
      <c r="D756" s="249" t="s">
        <v>61</v>
      </c>
      <c r="E756" s="242">
        <v>110</v>
      </c>
      <c r="F756" s="207"/>
      <c r="G756" s="176">
        <f t="shared" si="4"/>
        <v>0</v>
      </c>
    </row>
    <row r="757" spans="1:7" x14ac:dyDescent="0.2">
      <c r="A757" s="320"/>
      <c r="B757" s="237"/>
      <c r="C757" s="243"/>
      <c r="D757" s="249"/>
      <c r="E757" s="242"/>
      <c r="F757" s="207"/>
      <c r="G757" s="176"/>
    </row>
    <row r="758" spans="1:7" x14ac:dyDescent="0.2">
      <c r="A758" s="320" t="s">
        <v>300</v>
      </c>
      <c r="B758" s="237" t="s">
        <v>989</v>
      </c>
      <c r="C758" s="243"/>
      <c r="D758" s="249" t="s">
        <v>61</v>
      </c>
      <c r="E758" s="242">
        <v>1</v>
      </c>
      <c r="F758" s="207"/>
      <c r="G758" s="176">
        <f t="shared" si="4"/>
        <v>0</v>
      </c>
    </row>
    <row r="759" spans="1:7" x14ac:dyDescent="0.2">
      <c r="A759" s="320"/>
      <c r="B759" s="237"/>
      <c r="C759" s="243"/>
      <c r="D759" s="249"/>
      <c r="E759" s="242"/>
      <c r="F759" s="207"/>
      <c r="G759" s="176"/>
    </row>
    <row r="760" spans="1:7" x14ac:dyDescent="0.2">
      <c r="A760" s="320" t="s">
        <v>301</v>
      </c>
      <c r="B760" s="237" t="s">
        <v>988</v>
      </c>
      <c r="C760" s="243"/>
      <c r="D760" s="249" t="s">
        <v>61</v>
      </c>
      <c r="E760" s="242">
        <v>1</v>
      </c>
      <c r="F760" s="207"/>
      <c r="G760" s="176">
        <f t="shared" si="4"/>
        <v>0</v>
      </c>
    </row>
    <row r="761" spans="1:7" x14ac:dyDescent="0.2">
      <c r="A761" s="193"/>
      <c r="B761" s="253"/>
      <c r="C761" s="236"/>
      <c r="D761" s="235"/>
      <c r="E761" s="194"/>
      <c r="F761" s="207"/>
      <c r="G761" s="176"/>
    </row>
    <row r="762" spans="1:7" ht="51" x14ac:dyDescent="0.2">
      <c r="A762" s="193" t="s">
        <v>558</v>
      </c>
      <c r="B762" s="191" t="s">
        <v>987</v>
      </c>
      <c r="C762" s="237"/>
      <c r="D762" s="193" t="s">
        <v>51</v>
      </c>
      <c r="E762" s="194">
        <v>1</v>
      </c>
      <c r="F762" s="207"/>
      <c r="G762" s="176">
        <f t="shared" si="4"/>
        <v>0</v>
      </c>
    </row>
    <row r="763" spans="1:7" x14ac:dyDescent="0.2">
      <c r="A763" s="193"/>
      <c r="B763" s="237"/>
      <c r="C763" s="237"/>
      <c r="D763" s="193"/>
      <c r="E763" s="194"/>
      <c r="F763" s="207"/>
      <c r="G763" s="176"/>
    </row>
    <row r="764" spans="1:7" ht="38.25" x14ac:dyDescent="0.2">
      <c r="A764" s="193" t="s">
        <v>560</v>
      </c>
      <c r="B764" s="191" t="s">
        <v>986</v>
      </c>
      <c r="C764" s="237"/>
      <c r="D764" s="193" t="s">
        <v>51</v>
      </c>
      <c r="E764" s="194">
        <v>1</v>
      </c>
      <c r="F764" s="207"/>
      <c r="G764" s="176">
        <f t="shared" si="4"/>
        <v>0</v>
      </c>
    </row>
    <row r="765" spans="1:7" x14ac:dyDescent="0.2">
      <c r="A765" s="193"/>
      <c r="B765" s="191"/>
      <c r="C765" s="237"/>
      <c r="D765" s="193"/>
      <c r="E765" s="194"/>
      <c r="F765" s="207"/>
      <c r="G765" s="176"/>
    </row>
    <row r="766" spans="1:7" ht="38.25" x14ac:dyDescent="0.2">
      <c r="A766" s="193" t="s">
        <v>562</v>
      </c>
      <c r="B766" s="191" t="s">
        <v>985</v>
      </c>
      <c r="C766" s="237"/>
      <c r="D766" s="193" t="s">
        <v>51</v>
      </c>
      <c r="E766" s="194">
        <v>1</v>
      </c>
      <c r="F766" s="207"/>
      <c r="G766" s="176">
        <f t="shared" si="4"/>
        <v>0</v>
      </c>
    </row>
    <row r="767" spans="1:7" x14ac:dyDescent="0.2">
      <c r="A767" s="193"/>
      <c r="B767" s="191"/>
      <c r="C767" s="237"/>
      <c r="D767" s="193"/>
      <c r="E767" s="194"/>
      <c r="F767" s="207"/>
      <c r="G767" s="176"/>
    </row>
    <row r="768" spans="1:7" ht="38.25" x14ac:dyDescent="0.2">
      <c r="A768" s="193" t="s">
        <v>564</v>
      </c>
      <c r="B768" s="191" t="s">
        <v>984</v>
      </c>
      <c r="C768" s="237"/>
      <c r="D768" s="193" t="s">
        <v>51</v>
      </c>
      <c r="E768" s="194">
        <v>1</v>
      </c>
      <c r="F768" s="207"/>
      <c r="G768" s="176">
        <f t="shared" si="4"/>
        <v>0</v>
      </c>
    </row>
    <row r="769" spans="1:7" x14ac:dyDescent="0.2">
      <c r="A769" s="193"/>
      <c r="B769" s="237"/>
      <c r="C769" s="237"/>
      <c r="D769" s="193"/>
      <c r="E769" s="194"/>
      <c r="F769" s="207"/>
      <c r="G769" s="176"/>
    </row>
    <row r="770" spans="1:7" ht="25.5" x14ac:dyDescent="0.2">
      <c r="A770" s="193" t="s">
        <v>566</v>
      </c>
      <c r="B770" s="191" t="s">
        <v>983</v>
      </c>
      <c r="C770" s="237"/>
      <c r="D770" s="193" t="s">
        <v>239</v>
      </c>
      <c r="E770" s="194">
        <v>1325</v>
      </c>
      <c r="F770" s="207"/>
      <c r="G770" s="176">
        <f t="shared" si="4"/>
        <v>0</v>
      </c>
    </row>
    <row r="771" spans="1:7" x14ac:dyDescent="0.2">
      <c r="A771" s="193"/>
      <c r="B771" s="191"/>
      <c r="C771" s="237"/>
      <c r="D771" s="193"/>
      <c r="E771" s="194"/>
      <c r="F771" s="207"/>
      <c r="G771" s="176"/>
    </row>
    <row r="772" spans="1:7" ht="38.25" x14ac:dyDescent="0.2">
      <c r="A772" s="193" t="s">
        <v>570</v>
      </c>
      <c r="B772" s="191" t="s">
        <v>982</v>
      </c>
      <c r="C772" s="237"/>
      <c r="D772" s="193" t="s">
        <v>239</v>
      </c>
      <c r="E772" s="194">
        <v>265</v>
      </c>
      <c r="F772" s="207"/>
      <c r="G772" s="176">
        <f t="shared" si="4"/>
        <v>0</v>
      </c>
    </row>
    <row r="773" spans="1:7" x14ac:dyDescent="0.2">
      <c r="A773" s="193"/>
      <c r="B773" s="191"/>
      <c r="C773" s="237"/>
      <c r="D773" s="193"/>
      <c r="E773" s="194"/>
      <c r="F773" s="207"/>
      <c r="G773" s="176"/>
    </row>
    <row r="774" spans="1:7" ht="38.25" x14ac:dyDescent="0.2">
      <c r="A774" s="193" t="s">
        <v>572</v>
      </c>
      <c r="B774" s="191" t="s">
        <v>981</v>
      </c>
      <c r="C774" s="237"/>
      <c r="D774" s="193" t="s">
        <v>239</v>
      </c>
      <c r="E774" s="194">
        <v>280</v>
      </c>
      <c r="F774" s="207"/>
      <c r="G774" s="176">
        <f t="shared" ref="G774:G790" si="5">E774*F774</f>
        <v>0</v>
      </c>
    </row>
    <row r="775" spans="1:7" x14ac:dyDescent="0.2">
      <c r="A775" s="193"/>
      <c r="B775" s="191"/>
      <c r="C775" s="237"/>
      <c r="D775" s="193"/>
      <c r="E775" s="194"/>
      <c r="F775" s="207"/>
      <c r="G775" s="176"/>
    </row>
    <row r="776" spans="1:7" x14ac:dyDescent="0.2">
      <c r="A776" s="193" t="s">
        <v>573</v>
      </c>
      <c r="B776" s="191" t="s">
        <v>980</v>
      </c>
      <c r="C776" s="237"/>
      <c r="D776" s="193" t="s">
        <v>61</v>
      </c>
      <c r="E776" s="194">
        <v>250</v>
      </c>
      <c r="F776" s="207"/>
      <c r="G776" s="176">
        <f t="shared" si="5"/>
        <v>0</v>
      </c>
    </row>
    <row r="777" spans="1:7" x14ac:dyDescent="0.2">
      <c r="A777" s="193"/>
      <c r="B777" s="191"/>
      <c r="C777" s="237"/>
      <c r="D777" s="193"/>
      <c r="E777" s="194"/>
      <c r="F777" s="207"/>
      <c r="G777" s="176"/>
    </row>
    <row r="778" spans="1:7" x14ac:dyDescent="0.2">
      <c r="A778" s="193" t="s">
        <v>574</v>
      </c>
      <c r="B778" s="191" t="s">
        <v>979</v>
      </c>
      <c r="C778" s="237"/>
      <c r="D778" s="193" t="s">
        <v>61</v>
      </c>
      <c r="E778" s="194">
        <v>760</v>
      </c>
      <c r="F778" s="207"/>
      <c r="G778" s="176">
        <f t="shared" si="5"/>
        <v>0</v>
      </c>
    </row>
    <row r="779" spans="1:7" x14ac:dyDescent="0.2">
      <c r="A779" s="193"/>
      <c r="B779" s="237"/>
      <c r="C779" s="237"/>
      <c r="D779" s="193"/>
      <c r="E779" s="194"/>
      <c r="F779" s="207"/>
      <c r="G779" s="176"/>
    </row>
    <row r="780" spans="1:7" ht="25.5" x14ac:dyDescent="0.2">
      <c r="A780" s="193" t="s">
        <v>575</v>
      </c>
      <c r="B780" s="191" t="s">
        <v>978</v>
      </c>
      <c r="C780" s="237"/>
      <c r="D780" s="193" t="s">
        <v>239</v>
      </c>
      <c r="E780" s="194">
        <v>450</v>
      </c>
      <c r="F780" s="207"/>
      <c r="G780" s="176">
        <f t="shared" si="5"/>
        <v>0</v>
      </c>
    </row>
    <row r="781" spans="1:7" x14ac:dyDescent="0.2">
      <c r="A781" s="193"/>
      <c r="B781" s="237"/>
      <c r="C781" s="237"/>
      <c r="D781" s="193"/>
      <c r="E781" s="194"/>
      <c r="F781" s="207"/>
      <c r="G781" s="176"/>
    </row>
    <row r="782" spans="1:7" x14ac:dyDescent="0.2">
      <c r="A782" s="193" t="s">
        <v>576</v>
      </c>
      <c r="B782" s="191" t="s">
        <v>977</v>
      </c>
      <c r="C782" s="237"/>
      <c r="D782" s="193" t="s">
        <v>239</v>
      </c>
      <c r="E782" s="194">
        <v>125</v>
      </c>
      <c r="F782" s="207"/>
      <c r="G782" s="176">
        <f t="shared" si="5"/>
        <v>0</v>
      </c>
    </row>
    <row r="783" spans="1:7" x14ac:dyDescent="0.2">
      <c r="A783" s="193"/>
      <c r="B783" s="237"/>
      <c r="C783" s="237"/>
      <c r="D783" s="193"/>
      <c r="E783" s="194"/>
      <c r="F783" s="207"/>
      <c r="G783" s="176"/>
    </row>
    <row r="784" spans="1:7" ht="15" x14ac:dyDescent="0.2">
      <c r="A784" s="193" t="s">
        <v>577</v>
      </c>
      <c r="B784" s="191" t="s">
        <v>976</v>
      </c>
      <c r="C784" s="191"/>
      <c r="D784" s="230" t="s">
        <v>239</v>
      </c>
      <c r="E784" s="194">
        <v>40</v>
      </c>
      <c r="F784" s="207"/>
      <c r="G784" s="176">
        <f t="shared" si="5"/>
        <v>0</v>
      </c>
    </row>
    <row r="785" spans="1:7" x14ac:dyDescent="0.2">
      <c r="A785" s="193"/>
      <c r="B785" s="191"/>
      <c r="C785" s="191"/>
      <c r="D785" s="230"/>
      <c r="E785" s="194"/>
      <c r="F785" s="207"/>
      <c r="G785" s="176"/>
    </row>
    <row r="786" spans="1:7" ht="38.25" x14ac:dyDescent="0.2">
      <c r="A786" s="193" t="s">
        <v>578</v>
      </c>
      <c r="B786" s="191" t="s">
        <v>975</v>
      </c>
      <c r="C786" s="243"/>
      <c r="D786" s="193" t="s">
        <v>239</v>
      </c>
      <c r="E786" s="194">
        <v>215</v>
      </c>
      <c r="F786" s="207"/>
      <c r="G786" s="176">
        <f t="shared" si="5"/>
        <v>0</v>
      </c>
    </row>
    <row r="787" spans="1:7" x14ac:dyDescent="0.2">
      <c r="A787" s="193"/>
      <c r="B787" s="191"/>
      <c r="C787" s="191"/>
      <c r="D787" s="230"/>
      <c r="E787" s="194"/>
      <c r="F787" s="207"/>
      <c r="G787" s="176"/>
    </row>
    <row r="788" spans="1:7" ht="38.25" x14ac:dyDescent="0.2">
      <c r="A788" s="193" t="s">
        <v>579</v>
      </c>
      <c r="B788" s="191" t="s">
        <v>974</v>
      </c>
      <c r="C788" s="191"/>
      <c r="D788" s="193" t="s">
        <v>239</v>
      </c>
      <c r="E788" s="194">
        <v>170</v>
      </c>
      <c r="F788" s="207"/>
      <c r="G788" s="176">
        <f t="shared" si="5"/>
        <v>0</v>
      </c>
    </row>
    <row r="789" spans="1:7" x14ac:dyDescent="0.2">
      <c r="A789" s="193"/>
      <c r="B789" s="191"/>
      <c r="C789" s="191"/>
      <c r="D789" s="230"/>
      <c r="E789" s="194"/>
      <c r="F789" s="207"/>
      <c r="G789" s="176"/>
    </row>
    <row r="790" spans="1:7" x14ac:dyDescent="0.2">
      <c r="A790" s="193" t="s">
        <v>581</v>
      </c>
      <c r="B790" s="191" t="s">
        <v>973</v>
      </c>
      <c r="C790" s="243"/>
      <c r="D790" s="193" t="s">
        <v>51</v>
      </c>
      <c r="E790" s="194">
        <v>1</v>
      </c>
      <c r="F790" s="207"/>
      <c r="G790" s="176">
        <f t="shared" si="5"/>
        <v>0</v>
      </c>
    </row>
    <row r="791" spans="1:7" x14ac:dyDescent="0.2">
      <c r="B791" s="180"/>
      <c r="C791" s="188"/>
      <c r="D791" s="254"/>
      <c r="E791" s="255"/>
      <c r="F791" s="207"/>
      <c r="G791" s="176"/>
    </row>
    <row r="792" spans="1:7" ht="13.5" thickBot="1" x14ac:dyDescent="0.25">
      <c r="A792" s="297"/>
      <c r="B792" s="313" t="s">
        <v>682</v>
      </c>
      <c r="C792" s="313"/>
      <c r="D792" s="314"/>
      <c r="E792" s="315"/>
      <c r="F792" s="316"/>
      <c r="G792" s="300">
        <f>SUM(G707:G791)</f>
        <v>0</v>
      </c>
    </row>
    <row r="793" spans="1:7" x14ac:dyDescent="0.2">
      <c r="A793" s="224"/>
      <c r="B793" s="190"/>
      <c r="C793" s="152"/>
      <c r="D793" s="152"/>
      <c r="E793" s="170"/>
      <c r="F793" s="207"/>
      <c r="G793" s="176"/>
    </row>
    <row r="794" spans="1:7" x14ac:dyDescent="0.2">
      <c r="A794" s="164" t="s">
        <v>488</v>
      </c>
      <c r="B794" s="213" t="s">
        <v>491</v>
      </c>
      <c r="C794" s="165"/>
      <c r="D794" s="274" t="s">
        <v>496</v>
      </c>
      <c r="E794" s="275" t="s">
        <v>50</v>
      </c>
      <c r="F794" s="276" t="s">
        <v>713</v>
      </c>
      <c r="G794" s="277" t="s">
        <v>908</v>
      </c>
    </row>
    <row r="795" spans="1:7" x14ac:dyDescent="0.2">
      <c r="A795" s="183"/>
      <c r="B795" s="261"/>
      <c r="C795" s="184"/>
      <c r="D795" s="152"/>
      <c r="E795" s="152"/>
      <c r="F795" s="207"/>
      <c r="G795" s="176"/>
    </row>
    <row r="796" spans="1:7" x14ac:dyDescent="0.2">
      <c r="A796" s="183"/>
      <c r="B796" s="308" t="s">
        <v>936</v>
      </c>
      <c r="C796" s="309"/>
      <c r="D796" s="310"/>
      <c r="E796" s="310"/>
      <c r="F796" s="310"/>
      <c r="G796" s="311"/>
    </row>
    <row r="797" spans="1:7" ht="25.5" customHeight="1" x14ac:dyDescent="0.2">
      <c r="B797" s="660" t="s">
        <v>910</v>
      </c>
      <c r="C797" s="661"/>
      <c r="D797" s="661"/>
      <c r="E797" s="661"/>
      <c r="F797" s="661"/>
      <c r="G797" s="661"/>
    </row>
    <row r="798" spans="1:7" x14ac:dyDescent="0.2">
      <c r="B798" s="662" t="s">
        <v>939</v>
      </c>
      <c r="C798" s="661"/>
      <c r="D798" s="661"/>
      <c r="E798" s="661"/>
      <c r="F798" s="661"/>
      <c r="G798" s="661"/>
    </row>
    <row r="799" spans="1:7" x14ac:dyDescent="0.2">
      <c r="B799" s="190"/>
      <c r="C799" s="190"/>
      <c r="D799" s="152"/>
      <c r="E799" s="152"/>
      <c r="F799" s="207"/>
      <c r="G799" s="176"/>
    </row>
    <row r="800" spans="1:7" x14ac:dyDescent="0.2">
      <c r="B800" s="190" t="s">
        <v>683</v>
      </c>
      <c r="C800" s="190"/>
      <c r="D800" s="152"/>
      <c r="E800" s="152"/>
      <c r="F800" s="207"/>
      <c r="G800" s="176"/>
    </row>
    <row r="801" spans="1:7" ht="89.25" x14ac:dyDescent="0.2">
      <c r="A801" s="197" t="s">
        <v>203</v>
      </c>
      <c r="B801" s="190" t="s">
        <v>968</v>
      </c>
      <c r="C801" s="170" t="s">
        <v>176</v>
      </c>
      <c r="D801" s="197" t="s">
        <v>61</v>
      </c>
      <c r="E801" s="256">
        <v>1</v>
      </c>
      <c r="F801" s="207"/>
      <c r="G801" s="176">
        <f>E801*F801</f>
        <v>0</v>
      </c>
    </row>
    <row r="802" spans="1:7" x14ac:dyDescent="0.2">
      <c r="B802" s="190"/>
      <c r="C802" s="190"/>
      <c r="D802" s="152"/>
      <c r="E802" s="152"/>
      <c r="F802" s="207"/>
      <c r="G802" s="176"/>
    </row>
    <row r="803" spans="1:7" ht="25.5" x14ac:dyDescent="0.2">
      <c r="A803" s="197" t="s">
        <v>204</v>
      </c>
      <c r="B803" s="190" t="s">
        <v>972</v>
      </c>
      <c r="C803" s="170" t="s">
        <v>176</v>
      </c>
      <c r="D803" s="197" t="s">
        <v>61</v>
      </c>
      <c r="E803" s="256">
        <v>1</v>
      </c>
      <c r="F803" s="207"/>
      <c r="G803" s="176">
        <f>E803*F803</f>
        <v>0</v>
      </c>
    </row>
    <row r="804" spans="1:7" x14ac:dyDescent="0.2">
      <c r="B804" s="190"/>
      <c r="C804" s="190"/>
      <c r="D804" s="199"/>
      <c r="E804" s="170" t="s">
        <v>684</v>
      </c>
      <c r="F804" s="207"/>
      <c r="G804" s="176"/>
    </row>
    <row r="805" spans="1:7" x14ac:dyDescent="0.2">
      <c r="B805" s="190"/>
      <c r="C805" s="190"/>
      <c r="D805" s="152"/>
      <c r="E805" s="152"/>
      <c r="F805" s="207"/>
      <c r="G805" s="176"/>
    </row>
    <row r="806" spans="1:7" ht="25.5" x14ac:dyDescent="0.2">
      <c r="A806" s="193" t="s">
        <v>205</v>
      </c>
      <c r="B806" s="190" t="s">
        <v>971</v>
      </c>
      <c r="C806" s="170" t="s">
        <v>176</v>
      </c>
      <c r="D806" s="197" t="s">
        <v>61</v>
      </c>
      <c r="E806" s="256">
        <v>1</v>
      </c>
      <c r="F806" s="207"/>
      <c r="G806" s="176">
        <f>E806*F806</f>
        <v>0</v>
      </c>
    </row>
    <row r="807" spans="1:7" x14ac:dyDescent="0.2">
      <c r="B807" s="190"/>
      <c r="C807" s="190"/>
      <c r="D807" s="152"/>
      <c r="E807" s="152"/>
      <c r="F807" s="207"/>
      <c r="G807" s="176"/>
    </row>
    <row r="808" spans="1:7" x14ac:dyDescent="0.2">
      <c r="A808" s="193" t="s">
        <v>206</v>
      </c>
      <c r="B808" s="190" t="s">
        <v>970</v>
      </c>
      <c r="C808" s="170" t="s">
        <v>176</v>
      </c>
      <c r="D808" s="197" t="s">
        <v>61</v>
      </c>
      <c r="E808" s="256">
        <v>1</v>
      </c>
      <c r="F808" s="207"/>
      <c r="G808" s="176">
        <f>E808*F808</f>
        <v>0</v>
      </c>
    </row>
    <row r="809" spans="1:7" x14ac:dyDescent="0.2">
      <c r="B809" s="190"/>
      <c r="C809" s="190"/>
      <c r="D809" s="152"/>
      <c r="E809" s="152"/>
      <c r="F809" s="207"/>
      <c r="G809" s="176"/>
    </row>
    <row r="810" spans="1:7" ht="25.5" x14ac:dyDescent="0.2">
      <c r="A810" s="193" t="s">
        <v>208</v>
      </c>
      <c r="B810" s="190" t="s">
        <v>961</v>
      </c>
      <c r="C810" s="170" t="s">
        <v>176</v>
      </c>
      <c r="D810" s="197" t="s">
        <v>61</v>
      </c>
      <c r="E810" s="256">
        <v>1</v>
      </c>
      <c r="F810" s="207"/>
      <c r="G810" s="176">
        <f>E810*F810</f>
        <v>0</v>
      </c>
    </row>
    <row r="811" spans="1:7" x14ac:dyDescent="0.2">
      <c r="A811" s="245"/>
      <c r="B811" s="190"/>
      <c r="C811" s="152"/>
      <c r="D811" s="152"/>
      <c r="E811" s="170"/>
      <c r="F811" s="207"/>
      <c r="G811" s="176"/>
    </row>
    <row r="812" spans="1:7" x14ac:dyDescent="0.2">
      <c r="A812" s="245"/>
      <c r="B812" s="190" t="s">
        <v>685</v>
      </c>
      <c r="C812" s="152"/>
      <c r="D812" s="152"/>
      <c r="E812" s="170"/>
      <c r="F812" s="207"/>
      <c r="G812" s="176"/>
    </row>
    <row r="813" spans="1:7" ht="25.5" x14ac:dyDescent="0.2">
      <c r="A813" s="193" t="s">
        <v>235</v>
      </c>
      <c r="B813" s="190" t="s">
        <v>969</v>
      </c>
      <c r="C813" s="170" t="s">
        <v>686</v>
      </c>
      <c r="D813" s="197" t="s">
        <v>61</v>
      </c>
      <c r="E813" s="256">
        <v>1</v>
      </c>
      <c r="F813" s="207"/>
      <c r="G813" s="176">
        <f>E813*F813</f>
        <v>0</v>
      </c>
    </row>
    <row r="814" spans="1:7" x14ac:dyDescent="0.2">
      <c r="A814" s="245"/>
      <c r="B814" s="190"/>
      <c r="C814" s="178"/>
      <c r="D814" s="199"/>
      <c r="E814" s="170" t="s">
        <v>684</v>
      </c>
      <c r="F814" s="207"/>
      <c r="G814" s="176"/>
    </row>
    <row r="815" spans="1:7" x14ac:dyDescent="0.2">
      <c r="A815" s="245"/>
      <c r="B815" s="190"/>
      <c r="C815" s="152"/>
      <c r="D815" s="152"/>
      <c r="E815" s="170"/>
      <c r="F815" s="207"/>
      <c r="G815" s="176"/>
    </row>
    <row r="816" spans="1:7" ht="89.25" x14ac:dyDescent="0.2">
      <c r="A816" s="197" t="s">
        <v>246</v>
      </c>
      <c r="B816" s="190" t="s">
        <v>968</v>
      </c>
      <c r="C816" s="170" t="s">
        <v>686</v>
      </c>
      <c r="D816" s="197" t="s">
        <v>61</v>
      </c>
      <c r="E816" s="256">
        <v>1</v>
      </c>
      <c r="F816" s="207"/>
      <c r="G816" s="176">
        <f>E816*F816</f>
        <v>0</v>
      </c>
    </row>
    <row r="817" spans="1:7" x14ac:dyDescent="0.2">
      <c r="A817" s="245"/>
      <c r="B817" s="190"/>
      <c r="C817" s="152"/>
      <c r="D817" s="152"/>
      <c r="E817" s="170"/>
      <c r="F817" s="207"/>
      <c r="G817" s="176"/>
    </row>
    <row r="818" spans="1:7" ht="25.5" x14ac:dyDescent="0.2">
      <c r="A818" s="193" t="s">
        <v>247</v>
      </c>
      <c r="B818" s="190" t="s">
        <v>967</v>
      </c>
      <c r="C818" s="170" t="s">
        <v>686</v>
      </c>
      <c r="D818" s="197" t="s">
        <v>61</v>
      </c>
      <c r="E818" s="256">
        <v>1</v>
      </c>
      <c r="F818" s="207"/>
      <c r="G818" s="176">
        <f>E818*F818</f>
        <v>0</v>
      </c>
    </row>
    <row r="819" spans="1:7" x14ac:dyDescent="0.2">
      <c r="A819" s="245"/>
      <c r="B819" s="190"/>
      <c r="C819" s="152"/>
      <c r="D819" s="152"/>
      <c r="E819" s="170"/>
      <c r="F819" s="207"/>
      <c r="G819" s="176"/>
    </row>
    <row r="820" spans="1:7" ht="25.5" x14ac:dyDescent="0.2">
      <c r="A820" s="193" t="s">
        <v>249</v>
      </c>
      <c r="B820" s="190" t="s">
        <v>961</v>
      </c>
      <c r="C820" s="170" t="s">
        <v>686</v>
      </c>
      <c r="D820" s="197" t="s">
        <v>61</v>
      </c>
      <c r="E820" s="256">
        <v>1</v>
      </c>
      <c r="F820" s="207"/>
      <c r="G820" s="176">
        <f>E820*F820</f>
        <v>0</v>
      </c>
    </row>
    <row r="821" spans="1:7" x14ac:dyDescent="0.2">
      <c r="A821" s="245"/>
      <c r="B821" s="190"/>
      <c r="C821" s="178"/>
      <c r="D821" s="152"/>
      <c r="E821" s="152"/>
      <c r="F821" s="207"/>
      <c r="G821" s="176"/>
    </row>
    <row r="822" spans="1:7" ht="89.25" x14ac:dyDescent="0.2">
      <c r="A822" s="193" t="s">
        <v>252</v>
      </c>
      <c r="B822" s="190" t="s">
        <v>966</v>
      </c>
      <c r="C822" s="170"/>
      <c r="D822" s="197" t="s">
        <v>61</v>
      </c>
      <c r="E822" s="256">
        <v>1</v>
      </c>
      <c r="F822" s="207"/>
      <c r="G822" s="176">
        <f>E822*F822</f>
        <v>0</v>
      </c>
    </row>
    <row r="823" spans="1:7" x14ac:dyDescent="0.2">
      <c r="A823" s="245"/>
      <c r="B823" s="190"/>
      <c r="C823" s="178"/>
      <c r="D823" s="152"/>
      <c r="E823" s="152"/>
      <c r="F823" s="207"/>
      <c r="G823" s="176"/>
    </row>
    <row r="824" spans="1:7" ht="25.5" x14ac:dyDescent="0.2">
      <c r="A824" s="193" t="s">
        <v>253</v>
      </c>
      <c r="B824" s="190" t="s">
        <v>965</v>
      </c>
      <c r="C824" s="170"/>
      <c r="D824" s="197" t="s">
        <v>61</v>
      </c>
      <c r="E824" s="194">
        <v>1</v>
      </c>
      <c r="F824" s="207"/>
      <c r="G824" s="674">
        <f t="shared" ref="G823:G824" si="6">E824*F824</f>
        <v>0</v>
      </c>
    </row>
    <row r="825" spans="1:7" x14ac:dyDescent="0.2">
      <c r="A825" s="245"/>
      <c r="B825" s="190"/>
      <c r="C825" s="170"/>
      <c r="D825" s="152"/>
      <c r="E825" s="170" t="s">
        <v>684</v>
      </c>
      <c r="F825" s="207"/>
      <c r="G825" s="176"/>
    </row>
    <row r="826" spans="1:7" x14ac:dyDescent="0.2">
      <c r="A826" s="245"/>
      <c r="B826" s="190"/>
      <c r="C826" s="178"/>
      <c r="D826" s="152"/>
      <c r="E826" s="152"/>
      <c r="F826" s="207"/>
      <c r="G826" s="176"/>
    </row>
    <row r="827" spans="1:7" ht="25.5" x14ac:dyDescent="0.2">
      <c r="A827" s="193" t="s">
        <v>286</v>
      </c>
      <c r="B827" s="190" t="s">
        <v>963</v>
      </c>
      <c r="C827" s="170"/>
      <c r="D827" s="197" t="s">
        <v>61</v>
      </c>
      <c r="E827" s="194">
        <v>1</v>
      </c>
      <c r="F827" s="207"/>
      <c r="G827" s="176">
        <f>E827*F827</f>
        <v>0</v>
      </c>
    </row>
    <row r="828" spans="1:7" x14ac:dyDescent="0.2">
      <c r="A828" s="245"/>
      <c r="B828" s="190"/>
      <c r="C828" s="178"/>
      <c r="D828" s="152"/>
      <c r="E828" s="152"/>
      <c r="F828" s="207"/>
      <c r="G828" s="176"/>
    </row>
    <row r="829" spans="1:7" x14ac:dyDescent="0.2">
      <c r="A829" s="193" t="s">
        <v>254</v>
      </c>
      <c r="B829" s="190" t="s">
        <v>962</v>
      </c>
      <c r="C829" s="170"/>
      <c r="D829" s="197" t="s">
        <v>61</v>
      </c>
      <c r="E829" s="194">
        <v>1</v>
      </c>
      <c r="F829" s="207"/>
      <c r="G829" s="176">
        <f>E829*F829</f>
        <v>0</v>
      </c>
    </row>
    <row r="830" spans="1:7" x14ac:dyDescent="0.2">
      <c r="A830" s="245"/>
      <c r="B830" s="190"/>
      <c r="C830" s="178"/>
      <c r="D830" s="152"/>
      <c r="E830" s="152"/>
      <c r="F830" s="207"/>
      <c r="G830" s="176"/>
    </row>
    <row r="831" spans="1:7" ht="25.5" x14ac:dyDescent="0.2">
      <c r="A831" s="193" t="s">
        <v>256</v>
      </c>
      <c r="B831" s="190" t="s">
        <v>961</v>
      </c>
      <c r="C831" s="170"/>
      <c r="D831" s="197" t="s">
        <v>61</v>
      </c>
      <c r="E831" s="256">
        <v>1</v>
      </c>
      <c r="F831" s="207"/>
      <c r="G831" s="176">
        <f>E831*F831</f>
        <v>0</v>
      </c>
    </row>
    <row r="832" spans="1:7" x14ac:dyDescent="0.2">
      <c r="A832" s="245"/>
      <c r="B832" s="190"/>
      <c r="C832" s="178"/>
      <c r="D832" s="152"/>
      <c r="E832" s="152"/>
      <c r="F832" s="207"/>
      <c r="G832" s="176"/>
    </row>
    <row r="833" spans="1:7" ht="25.5" x14ac:dyDescent="0.2">
      <c r="A833" s="193" t="s">
        <v>258</v>
      </c>
      <c r="B833" s="190" t="s">
        <v>958</v>
      </c>
      <c r="C833" s="170"/>
      <c r="D833" s="199"/>
      <c r="E833" s="200"/>
      <c r="F833" s="207"/>
      <c r="G833" s="176"/>
    </row>
    <row r="834" spans="1:7" x14ac:dyDescent="0.2">
      <c r="A834" s="193"/>
      <c r="B834" s="190" t="s">
        <v>959</v>
      </c>
      <c r="C834" s="178"/>
      <c r="D834" s="197" t="s">
        <v>61</v>
      </c>
      <c r="E834" s="256">
        <v>2</v>
      </c>
      <c r="F834" s="207"/>
      <c r="G834" s="176">
        <f>E834*F834</f>
        <v>0</v>
      </c>
    </row>
    <row r="835" spans="1:7" x14ac:dyDescent="0.2">
      <c r="A835" s="193"/>
      <c r="B835" s="190" t="s">
        <v>960</v>
      </c>
      <c r="C835" s="178"/>
      <c r="D835" s="197" t="s">
        <v>61</v>
      </c>
      <c r="E835" s="256">
        <v>2</v>
      </c>
      <c r="F835" s="207"/>
      <c r="G835" s="176">
        <f>E835*F835</f>
        <v>0</v>
      </c>
    </row>
    <row r="836" spans="1:7" x14ac:dyDescent="0.2">
      <c r="A836" s="245"/>
      <c r="B836" s="190"/>
      <c r="C836" s="178"/>
      <c r="D836" s="152"/>
      <c r="E836" s="152"/>
      <c r="F836" s="207"/>
      <c r="G836" s="176"/>
    </row>
    <row r="837" spans="1:7" ht="369.75" x14ac:dyDescent="0.2">
      <c r="A837" s="193" t="s">
        <v>287</v>
      </c>
      <c r="B837" s="238" t="s">
        <v>964</v>
      </c>
      <c r="C837" s="170"/>
      <c r="D837" s="258"/>
      <c r="E837" s="259"/>
      <c r="F837" s="207"/>
      <c r="G837" s="176"/>
    </row>
    <row r="838" spans="1:7" x14ac:dyDescent="0.2">
      <c r="A838" s="193"/>
      <c r="B838" s="190" t="s">
        <v>687</v>
      </c>
      <c r="C838" s="178"/>
      <c r="D838" s="197" t="s">
        <v>51</v>
      </c>
      <c r="E838" s="256">
        <v>1</v>
      </c>
      <c r="F838" s="207"/>
      <c r="G838" s="176">
        <f>E838*F838</f>
        <v>0</v>
      </c>
    </row>
    <row r="839" spans="1:7" x14ac:dyDescent="0.2">
      <c r="A839" s="245"/>
      <c r="B839" s="190"/>
      <c r="C839" s="178"/>
      <c r="D839" s="152"/>
      <c r="E839" s="152"/>
      <c r="F839" s="207"/>
      <c r="G839" s="176"/>
    </row>
    <row r="840" spans="1:7" x14ac:dyDescent="0.2">
      <c r="A840" s="193" t="s">
        <v>288</v>
      </c>
      <c r="B840" s="190" t="s">
        <v>957</v>
      </c>
      <c r="C840" s="170"/>
      <c r="D840" s="197" t="s">
        <v>239</v>
      </c>
      <c r="E840" s="256">
        <v>280</v>
      </c>
      <c r="F840" s="207"/>
      <c r="G840" s="176">
        <f>E840*F840</f>
        <v>0</v>
      </c>
    </row>
    <row r="841" spans="1:7" x14ac:dyDescent="0.2">
      <c r="A841" s="193"/>
      <c r="B841" s="231"/>
      <c r="C841" s="243"/>
      <c r="D841" s="193"/>
      <c r="E841" s="249"/>
      <c r="F841" s="260"/>
      <c r="G841" s="176"/>
    </row>
    <row r="842" spans="1:7" x14ac:dyDescent="0.2">
      <c r="A842" s="193" t="s">
        <v>296</v>
      </c>
      <c r="B842" s="190" t="s">
        <v>956</v>
      </c>
      <c r="C842" s="170"/>
      <c r="D842" s="197" t="s">
        <v>239</v>
      </c>
      <c r="E842" s="256">
        <v>410</v>
      </c>
      <c r="F842" s="207"/>
      <c r="G842" s="176">
        <f>E842*F842</f>
        <v>0</v>
      </c>
    </row>
    <row r="843" spans="1:7" x14ac:dyDescent="0.2">
      <c r="A843" s="193"/>
      <c r="B843" s="231"/>
      <c r="C843" s="237"/>
      <c r="D843" s="193"/>
      <c r="E843" s="193"/>
      <c r="F843" s="260"/>
      <c r="G843" s="176"/>
    </row>
    <row r="844" spans="1:7" x14ac:dyDescent="0.2">
      <c r="A844" s="193" t="s">
        <v>297</v>
      </c>
      <c r="B844" s="190" t="s">
        <v>955</v>
      </c>
      <c r="C844" s="170"/>
      <c r="D844" s="197" t="s">
        <v>239</v>
      </c>
      <c r="E844" s="256">
        <v>230</v>
      </c>
      <c r="F844" s="207"/>
      <c r="G844" s="176">
        <f>E844*F844</f>
        <v>0</v>
      </c>
    </row>
    <row r="845" spans="1:7" x14ac:dyDescent="0.2">
      <c r="A845" s="193"/>
      <c r="B845" s="231"/>
      <c r="C845" s="237"/>
      <c r="D845" s="193"/>
      <c r="E845" s="193"/>
      <c r="F845" s="260"/>
      <c r="G845" s="176"/>
    </row>
    <row r="846" spans="1:7" x14ac:dyDescent="0.2">
      <c r="A846" s="193" t="s">
        <v>298</v>
      </c>
      <c r="B846" s="190" t="s">
        <v>954</v>
      </c>
      <c r="C846" s="170"/>
      <c r="D846" s="197" t="s">
        <v>239</v>
      </c>
      <c r="E846" s="256">
        <v>80</v>
      </c>
      <c r="F846" s="207"/>
      <c r="G846" s="176">
        <f>E846*F846</f>
        <v>0</v>
      </c>
    </row>
    <row r="847" spans="1:7" x14ac:dyDescent="0.2">
      <c r="A847" s="193"/>
      <c r="B847" s="231"/>
      <c r="C847" s="237"/>
      <c r="D847" s="193"/>
      <c r="E847" s="193"/>
      <c r="F847" s="260"/>
      <c r="G847" s="176"/>
    </row>
    <row r="848" spans="1:7" x14ac:dyDescent="0.2">
      <c r="A848" s="193" t="s">
        <v>299</v>
      </c>
      <c r="B848" s="190" t="s">
        <v>953</v>
      </c>
      <c r="C848" s="170"/>
      <c r="D848" s="197" t="s">
        <v>239</v>
      </c>
      <c r="E848" s="256">
        <v>700</v>
      </c>
      <c r="F848" s="207"/>
      <c r="G848" s="176">
        <f>E848*F848</f>
        <v>0</v>
      </c>
    </row>
    <row r="849" spans="1:7" x14ac:dyDescent="0.2">
      <c r="A849" s="245"/>
      <c r="B849" s="190"/>
      <c r="C849" s="178"/>
      <c r="D849" s="152"/>
      <c r="E849" s="152"/>
      <c r="F849" s="207"/>
      <c r="G849" s="176"/>
    </row>
    <row r="850" spans="1:7" ht="13.5" thickBot="1" x14ac:dyDescent="0.25">
      <c r="A850" s="297"/>
      <c r="B850" s="313" t="s">
        <v>952</v>
      </c>
      <c r="C850" s="313"/>
      <c r="D850" s="314"/>
      <c r="E850" s="315"/>
      <c r="F850" s="316"/>
      <c r="G850" s="300">
        <f>SUM(G801:G849)</f>
        <v>0</v>
      </c>
    </row>
    <row r="851" spans="1:7" x14ac:dyDescent="0.2">
      <c r="A851" s="224"/>
      <c r="B851" s="190"/>
      <c r="C851" s="152"/>
      <c r="D851" s="152"/>
      <c r="E851" s="170"/>
      <c r="F851" s="207"/>
      <c r="G851" s="176"/>
    </row>
    <row r="852" spans="1:7" x14ac:dyDescent="0.2">
      <c r="A852" s="164"/>
      <c r="B852" s="213" t="s">
        <v>493</v>
      </c>
      <c r="C852" s="165"/>
      <c r="D852" s="274" t="s">
        <v>496</v>
      </c>
      <c r="E852" s="275" t="s">
        <v>50</v>
      </c>
      <c r="F852" s="276" t="s">
        <v>713</v>
      </c>
      <c r="G852" s="277" t="s">
        <v>908</v>
      </c>
    </row>
    <row r="853" spans="1:7" x14ac:dyDescent="0.2">
      <c r="A853" s="183"/>
      <c r="B853" s="261"/>
      <c r="C853" s="184"/>
      <c r="D853" s="152"/>
      <c r="E853" s="152"/>
      <c r="F853" s="207"/>
      <c r="G853" s="176"/>
    </row>
    <row r="854" spans="1:7" x14ac:dyDescent="0.2">
      <c r="A854" s="183"/>
      <c r="B854" s="308" t="s">
        <v>936</v>
      </c>
      <c r="C854" s="309"/>
      <c r="D854" s="310"/>
      <c r="E854" s="310"/>
      <c r="F854" s="310"/>
      <c r="G854" s="311"/>
    </row>
    <row r="855" spans="1:7" ht="25.5" customHeight="1" x14ac:dyDescent="0.2">
      <c r="B855" s="660" t="s">
        <v>910</v>
      </c>
      <c r="C855" s="661"/>
      <c r="D855" s="661"/>
      <c r="E855" s="661"/>
      <c r="F855" s="661"/>
      <c r="G855" s="661"/>
    </row>
    <row r="856" spans="1:7" x14ac:dyDescent="0.2">
      <c r="B856" s="662" t="s">
        <v>939</v>
      </c>
      <c r="C856" s="661"/>
      <c r="D856" s="661"/>
      <c r="E856" s="661"/>
      <c r="F856" s="661"/>
      <c r="G856" s="661"/>
    </row>
    <row r="857" spans="1:7" x14ac:dyDescent="0.2">
      <c r="A857" s="224"/>
      <c r="B857" s="190"/>
      <c r="C857" s="152"/>
      <c r="D857" s="152"/>
      <c r="E857" s="211"/>
      <c r="F857" s="207"/>
      <c r="G857" s="176"/>
    </row>
    <row r="858" spans="1:7" x14ac:dyDescent="0.2">
      <c r="A858" s="197" t="s">
        <v>203</v>
      </c>
      <c r="B858" s="190" t="s">
        <v>950</v>
      </c>
      <c r="C858" s="190"/>
      <c r="D858" s="197" t="s">
        <v>239</v>
      </c>
      <c r="E858" s="170">
        <v>30</v>
      </c>
      <c r="F858" s="207"/>
      <c r="G858" s="176">
        <f>E858*F858</f>
        <v>0</v>
      </c>
    </row>
    <row r="859" spans="1:7" x14ac:dyDescent="0.2">
      <c r="A859" s="224"/>
      <c r="B859" s="190"/>
      <c r="C859" s="152"/>
      <c r="D859" s="152"/>
      <c r="E859" s="170"/>
      <c r="F859" s="207"/>
      <c r="G859" s="176"/>
    </row>
    <row r="860" spans="1:7" x14ac:dyDescent="0.2">
      <c r="A860" s="197" t="s">
        <v>204</v>
      </c>
      <c r="B860" s="190" t="s">
        <v>949</v>
      </c>
      <c r="C860" s="190"/>
      <c r="D860" s="197" t="s">
        <v>239</v>
      </c>
      <c r="E860" s="170">
        <v>32</v>
      </c>
      <c r="F860" s="207"/>
      <c r="G860" s="176">
        <f>E860*F860</f>
        <v>0</v>
      </c>
    </row>
    <row r="861" spans="1:7" x14ac:dyDescent="0.2">
      <c r="A861" s="224"/>
      <c r="B861" s="190"/>
      <c r="C861" s="152"/>
      <c r="D861" s="152"/>
      <c r="E861" s="211"/>
      <c r="F861" s="207"/>
      <c r="G861" s="176"/>
    </row>
    <row r="862" spans="1:7" ht="76.5" x14ac:dyDescent="0.2">
      <c r="A862" s="197" t="s">
        <v>205</v>
      </c>
      <c r="B862" s="190" t="s">
        <v>951</v>
      </c>
      <c r="C862" s="190"/>
      <c r="D862" s="197" t="s">
        <v>61</v>
      </c>
      <c r="E862" s="170">
        <v>1</v>
      </c>
      <c r="F862" s="207"/>
      <c r="G862" s="176">
        <f>E862*F862</f>
        <v>0</v>
      </c>
    </row>
    <row r="863" spans="1:7" x14ac:dyDescent="0.2">
      <c r="A863" s="224"/>
      <c r="B863" s="190"/>
      <c r="C863" s="152"/>
      <c r="D863" s="152"/>
      <c r="E863" s="211"/>
      <c r="F863" s="207"/>
      <c r="G863" s="176"/>
    </row>
    <row r="864" spans="1:7" ht="51" x14ac:dyDescent="0.2">
      <c r="A864" s="197" t="s">
        <v>206</v>
      </c>
      <c r="B864" s="190" t="s">
        <v>947</v>
      </c>
      <c r="C864" s="190"/>
      <c r="D864" s="197" t="s">
        <v>239</v>
      </c>
      <c r="E864" s="170">
        <v>32</v>
      </c>
      <c r="F864" s="207"/>
      <c r="G864" s="176">
        <f>E864*F864</f>
        <v>0</v>
      </c>
    </row>
    <row r="865" spans="1:7" x14ac:dyDescent="0.2">
      <c r="A865" s="224"/>
      <c r="B865" s="190"/>
      <c r="C865" s="152"/>
      <c r="D865" s="152"/>
      <c r="E865" s="211"/>
      <c r="F865" s="207"/>
      <c r="G865" s="176"/>
    </row>
    <row r="866" spans="1:7" ht="51" x14ac:dyDescent="0.2">
      <c r="A866" s="197" t="s">
        <v>208</v>
      </c>
      <c r="B866" s="190" t="s">
        <v>948</v>
      </c>
      <c r="C866" s="190"/>
      <c r="D866" s="197" t="s">
        <v>239</v>
      </c>
      <c r="E866" s="170">
        <v>32</v>
      </c>
      <c r="F866" s="207"/>
      <c r="G866" s="176">
        <f>E866*F866</f>
        <v>0</v>
      </c>
    </row>
    <row r="867" spans="1:7" x14ac:dyDescent="0.2">
      <c r="A867" s="224"/>
      <c r="B867" s="190"/>
      <c r="C867" s="152"/>
      <c r="D867" s="152"/>
      <c r="E867" s="211"/>
      <c r="F867" s="207"/>
      <c r="G867" s="176"/>
    </row>
    <row r="868" spans="1:7" ht="25.5" x14ac:dyDescent="0.2">
      <c r="A868" s="197" t="s">
        <v>235</v>
      </c>
      <c r="B868" s="190" t="s">
        <v>946</v>
      </c>
      <c r="C868" s="190"/>
      <c r="D868" s="197" t="s">
        <v>239</v>
      </c>
      <c r="E868" s="170">
        <v>8</v>
      </c>
      <c r="F868" s="207"/>
      <c r="G868" s="176">
        <f>E868*F868</f>
        <v>0</v>
      </c>
    </row>
    <row r="869" spans="1:7" x14ac:dyDescent="0.2">
      <c r="A869" s="224"/>
      <c r="B869" s="190"/>
      <c r="C869" s="152"/>
      <c r="D869" s="152"/>
      <c r="E869" s="170"/>
      <c r="F869" s="207"/>
      <c r="G869" s="176"/>
    </row>
    <row r="870" spans="1:7" ht="38.25" x14ac:dyDescent="0.2">
      <c r="A870" s="197" t="s">
        <v>246</v>
      </c>
      <c r="B870" s="180" t="s">
        <v>945</v>
      </c>
      <c r="C870" s="152"/>
      <c r="D870" s="197" t="s">
        <v>61</v>
      </c>
      <c r="E870" s="170">
        <v>1</v>
      </c>
      <c r="F870" s="207"/>
      <c r="G870" s="176">
        <f>E870*F870</f>
        <v>0</v>
      </c>
    </row>
    <row r="871" spans="1:7" x14ac:dyDescent="0.2">
      <c r="A871" s="224"/>
      <c r="B871" s="190"/>
      <c r="C871" s="152"/>
      <c r="D871" s="152"/>
      <c r="E871" s="170"/>
      <c r="F871" s="207"/>
      <c r="G871" s="176"/>
    </row>
    <row r="872" spans="1:7" ht="38.25" x14ac:dyDescent="0.2">
      <c r="A872" s="197" t="s">
        <v>247</v>
      </c>
      <c r="B872" s="190" t="s">
        <v>944</v>
      </c>
      <c r="C872" s="190"/>
      <c r="D872" s="197" t="s">
        <v>239</v>
      </c>
      <c r="E872" s="170">
        <v>95</v>
      </c>
      <c r="F872" s="207"/>
      <c r="G872" s="176">
        <f>E872*F872</f>
        <v>0</v>
      </c>
    </row>
    <row r="873" spans="1:7" x14ac:dyDescent="0.2">
      <c r="A873" s="224"/>
      <c r="B873" s="190"/>
      <c r="C873" s="152"/>
      <c r="D873" s="152"/>
      <c r="E873" s="170"/>
      <c r="F873" s="207"/>
      <c r="G873" s="176"/>
    </row>
    <row r="874" spans="1:7" x14ac:dyDescent="0.2">
      <c r="A874" s="197" t="s">
        <v>249</v>
      </c>
      <c r="B874" s="190" t="s">
        <v>943</v>
      </c>
      <c r="C874" s="190"/>
      <c r="D874" s="179" t="s">
        <v>51</v>
      </c>
      <c r="E874" s="170">
        <v>2</v>
      </c>
      <c r="F874" s="207"/>
      <c r="G874" s="176">
        <f>E874*F874</f>
        <v>0</v>
      </c>
    </row>
    <row r="875" spans="1:7" x14ac:dyDescent="0.2">
      <c r="A875" s="224"/>
      <c r="B875" s="190"/>
      <c r="C875" s="152"/>
      <c r="D875" s="152"/>
      <c r="E875" s="211"/>
      <c r="F875" s="207"/>
      <c r="G875" s="176"/>
    </row>
    <row r="876" spans="1:7" x14ac:dyDescent="0.2">
      <c r="A876" s="197" t="s">
        <v>252</v>
      </c>
      <c r="B876" s="190" t="s">
        <v>942</v>
      </c>
      <c r="C876" s="190"/>
      <c r="D876" s="179" t="s">
        <v>239</v>
      </c>
      <c r="E876" s="170">
        <v>35</v>
      </c>
      <c r="F876" s="279"/>
      <c r="G876" s="176">
        <f>E876*F876</f>
        <v>0</v>
      </c>
    </row>
    <row r="877" spans="1:7" x14ac:dyDescent="0.2">
      <c r="A877" s="224"/>
      <c r="B877" s="190"/>
      <c r="C877" s="152"/>
      <c r="D877" s="179"/>
      <c r="E877" s="180"/>
      <c r="F877" s="207"/>
      <c r="G877" s="176"/>
    </row>
    <row r="878" spans="1:7" x14ac:dyDescent="0.2">
      <c r="A878" s="197" t="s">
        <v>253</v>
      </c>
      <c r="B878" s="190" t="s">
        <v>941</v>
      </c>
      <c r="C878" s="190"/>
      <c r="D878" s="179" t="s">
        <v>51</v>
      </c>
      <c r="E878" s="170">
        <v>2</v>
      </c>
      <c r="F878" s="207"/>
      <c r="G878" s="176">
        <f>E878*F878</f>
        <v>0</v>
      </c>
    </row>
    <row r="879" spans="1:7" x14ac:dyDescent="0.2">
      <c r="A879" s="224"/>
      <c r="B879" s="190"/>
      <c r="C879" s="152"/>
      <c r="D879" s="179"/>
      <c r="E879" s="180"/>
      <c r="F879" s="207"/>
      <c r="G879" s="176"/>
    </row>
    <row r="880" spans="1:7" x14ac:dyDescent="0.2">
      <c r="A880" s="197" t="s">
        <v>286</v>
      </c>
      <c r="B880" s="190" t="s">
        <v>940</v>
      </c>
      <c r="C880" s="190"/>
      <c r="D880" s="179" t="s">
        <v>51</v>
      </c>
      <c r="E880" s="170">
        <v>2</v>
      </c>
      <c r="F880" s="207"/>
      <c r="G880" s="176">
        <f>E880*F880</f>
        <v>0</v>
      </c>
    </row>
    <row r="881" spans="1:7" x14ac:dyDescent="0.2">
      <c r="A881" s="224"/>
      <c r="B881" s="190"/>
      <c r="C881" s="152"/>
      <c r="D881" s="179"/>
      <c r="E881" s="180"/>
      <c r="F881" s="207"/>
      <c r="G881" s="176"/>
    </row>
    <row r="882" spans="1:7" x14ac:dyDescent="0.2">
      <c r="A882" s="197" t="s">
        <v>254</v>
      </c>
      <c r="B882" s="190" t="s">
        <v>938</v>
      </c>
      <c r="C882" s="190"/>
      <c r="D882" s="179" t="s">
        <v>63</v>
      </c>
      <c r="E882" s="180">
        <v>2</v>
      </c>
      <c r="F882" s="279"/>
      <c r="G882" s="176">
        <f>E882*F882</f>
        <v>0</v>
      </c>
    </row>
    <row r="883" spans="1:7" x14ac:dyDescent="0.2">
      <c r="A883" s="224"/>
      <c r="B883" s="190"/>
      <c r="C883" s="152"/>
      <c r="D883" s="179"/>
      <c r="E883" s="180"/>
      <c r="F883" s="207"/>
      <c r="G883" s="176"/>
    </row>
    <row r="884" spans="1:7" ht="13.5" thickBot="1" x14ac:dyDescent="0.25">
      <c r="A884" s="297"/>
      <c r="B884" s="313" t="s">
        <v>688</v>
      </c>
      <c r="C884" s="313"/>
      <c r="D884" s="314"/>
      <c r="E884" s="315"/>
      <c r="F884" s="316"/>
      <c r="G884" s="300">
        <f>SUM(G858:G883)</f>
        <v>0</v>
      </c>
    </row>
    <row r="885" spans="1:7" x14ac:dyDescent="0.2">
      <c r="A885" s="224"/>
      <c r="B885" s="190"/>
      <c r="C885" s="152"/>
      <c r="D885" s="179"/>
      <c r="E885" s="180"/>
      <c r="F885" s="207"/>
      <c r="G885" s="176"/>
    </row>
    <row r="886" spans="1:7" x14ac:dyDescent="0.2">
      <c r="A886" s="224"/>
      <c r="B886" s="190"/>
      <c r="C886" s="152"/>
      <c r="D886" s="179"/>
      <c r="E886" s="180"/>
      <c r="F886" s="207"/>
      <c r="G886" s="176"/>
    </row>
    <row r="887" spans="1:7" x14ac:dyDescent="0.2">
      <c r="B887" s="213" t="s">
        <v>689</v>
      </c>
      <c r="C887" s="152"/>
      <c r="D887" s="274" t="s">
        <v>496</v>
      </c>
      <c r="E887" s="275" t="s">
        <v>50</v>
      </c>
      <c r="F887" s="276" t="s">
        <v>713</v>
      </c>
      <c r="G887" s="277" t="s">
        <v>908</v>
      </c>
    </row>
    <row r="888" spans="1:7" x14ac:dyDescent="0.2">
      <c r="B888" s="213"/>
      <c r="C888" s="152"/>
      <c r="D888" s="304"/>
      <c r="E888" s="305"/>
      <c r="F888" s="306"/>
      <c r="G888" s="307"/>
    </row>
    <row r="889" spans="1:7" x14ac:dyDescent="0.2">
      <c r="A889" s="183"/>
      <c r="B889" s="308" t="s">
        <v>936</v>
      </c>
      <c r="C889" s="309"/>
      <c r="D889" s="310"/>
      <c r="E889" s="310"/>
      <c r="F889" s="310"/>
      <c r="G889" s="311"/>
    </row>
    <row r="890" spans="1:7" ht="25.5" customHeight="1" x14ac:dyDescent="0.2">
      <c r="B890" s="660" t="s">
        <v>910</v>
      </c>
      <c r="C890" s="661"/>
      <c r="D890" s="661"/>
      <c r="E890" s="661"/>
      <c r="F890" s="661"/>
      <c r="G890" s="661"/>
    </row>
    <row r="891" spans="1:7" x14ac:dyDescent="0.2">
      <c r="B891" s="662" t="s">
        <v>939</v>
      </c>
      <c r="C891" s="661"/>
      <c r="D891" s="661"/>
      <c r="E891" s="661"/>
      <c r="F891" s="661"/>
      <c r="G891" s="661"/>
    </row>
    <row r="892" spans="1:7" x14ac:dyDescent="0.2">
      <c r="A892" s="224"/>
      <c r="B892" s="190"/>
      <c r="C892" s="152"/>
      <c r="D892" s="179"/>
      <c r="E892" s="180"/>
      <c r="F892" s="207"/>
      <c r="G892" s="176"/>
    </row>
    <row r="893" spans="1:7" x14ac:dyDescent="0.2">
      <c r="A893" s="197" t="s">
        <v>203</v>
      </c>
      <c r="B893" s="190" t="s">
        <v>690</v>
      </c>
      <c r="C893" s="152"/>
      <c r="D893" s="179"/>
      <c r="E893" s="180"/>
      <c r="F893" s="207"/>
      <c r="G893" s="176"/>
    </row>
    <row r="894" spans="1:7" x14ac:dyDescent="0.2">
      <c r="A894" s="193"/>
      <c r="B894" s="208" t="s">
        <v>610</v>
      </c>
      <c r="C894" s="262">
        <v>1</v>
      </c>
      <c r="D894" s="263"/>
      <c r="E894" s="238"/>
      <c r="F894" s="207"/>
      <c r="G894" s="176"/>
    </row>
    <row r="895" spans="1:7" x14ac:dyDescent="0.2">
      <c r="A895" s="193"/>
      <c r="B895" s="208" t="s">
        <v>612</v>
      </c>
      <c r="C895" s="262">
        <v>1</v>
      </c>
      <c r="D895" s="263"/>
      <c r="E895" s="238"/>
      <c r="F895" s="207"/>
      <c r="G895" s="176"/>
    </row>
    <row r="896" spans="1:7" ht="25.5" x14ac:dyDescent="0.2">
      <c r="A896" s="193"/>
      <c r="B896" s="208" t="s">
        <v>613</v>
      </c>
      <c r="C896" s="262">
        <v>1</v>
      </c>
      <c r="D896" s="263"/>
      <c r="E896" s="238"/>
      <c r="F896" s="207"/>
      <c r="G896" s="176"/>
    </row>
    <row r="897" spans="1:7" x14ac:dyDescent="0.2">
      <c r="A897" s="193"/>
      <c r="B897" s="208" t="s">
        <v>615</v>
      </c>
      <c r="C897" s="262">
        <v>1</v>
      </c>
      <c r="D897" s="263"/>
      <c r="E897" s="238"/>
      <c r="F897" s="207"/>
      <c r="G897" s="176"/>
    </row>
    <row r="898" spans="1:7" x14ac:dyDescent="0.2">
      <c r="A898" s="193"/>
      <c r="B898" s="208" t="s">
        <v>616</v>
      </c>
      <c r="C898" s="262">
        <v>3</v>
      </c>
      <c r="D898" s="263"/>
      <c r="E898" s="238"/>
      <c r="F898" s="207"/>
      <c r="G898" s="176"/>
    </row>
    <row r="899" spans="1:7" x14ac:dyDescent="0.2">
      <c r="A899" s="193"/>
      <c r="B899" s="208" t="s">
        <v>617</v>
      </c>
      <c r="C899" s="262">
        <v>3</v>
      </c>
      <c r="D899" s="263"/>
      <c r="E899" s="238"/>
      <c r="F899" s="207"/>
      <c r="G899" s="176"/>
    </row>
    <row r="900" spans="1:7" x14ac:dyDescent="0.2">
      <c r="A900" s="193"/>
      <c r="B900" s="208" t="s">
        <v>618</v>
      </c>
      <c r="C900" s="262">
        <v>1</v>
      </c>
      <c r="D900" s="263"/>
      <c r="E900" s="238"/>
      <c r="F900" s="207"/>
      <c r="G900" s="176"/>
    </row>
    <row r="901" spans="1:7" x14ac:dyDescent="0.2">
      <c r="A901" s="193"/>
      <c r="B901" s="208" t="s">
        <v>691</v>
      </c>
      <c r="C901" s="262">
        <v>1</v>
      </c>
      <c r="D901" s="263"/>
      <c r="E901" s="238"/>
      <c r="F901" s="207"/>
      <c r="G901" s="176"/>
    </row>
    <row r="902" spans="1:7" x14ac:dyDescent="0.2">
      <c r="A902" s="193"/>
      <c r="B902" s="208" t="s">
        <v>619</v>
      </c>
      <c r="C902" s="262">
        <v>1</v>
      </c>
      <c r="D902" s="263"/>
      <c r="E902" s="238"/>
      <c r="F902" s="207"/>
      <c r="G902" s="176"/>
    </row>
    <row r="903" spans="1:7" x14ac:dyDescent="0.2">
      <c r="A903" s="193"/>
      <c r="B903" s="208" t="s">
        <v>620</v>
      </c>
      <c r="C903" s="262">
        <v>1</v>
      </c>
      <c r="D903" s="263"/>
      <c r="E903" s="238"/>
      <c r="F903" s="207"/>
      <c r="G903" s="176"/>
    </row>
    <row r="904" spans="1:7" x14ac:dyDescent="0.2">
      <c r="A904" s="193"/>
      <c r="B904" s="208" t="s">
        <v>692</v>
      </c>
      <c r="C904" s="262">
        <v>1</v>
      </c>
      <c r="D904" s="263"/>
      <c r="E904" s="238"/>
      <c r="F904" s="207"/>
      <c r="G904" s="176"/>
    </row>
    <row r="905" spans="1:7" x14ac:dyDescent="0.2">
      <c r="A905" s="193"/>
      <c r="B905" s="220" t="s">
        <v>693</v>
      </c>
      <c r="C905" s="262">
        <v>3</v>
      </c>
      <c r="D905" s="263"/>
      <c r="E905" s="238"/>
      <c r="F905" s="207"/>
      <c r="G905" s="176"/>
    </row>
    <row r="906" spans="1:7" x14ac:dyDescent="0.2">
      <c r="A906" s="193"/>
      <c r="B906" s="220" t="s">
        <v>694</v>
      </c>
      <c r="C906" s="262"/>
      <c r="D906" s="263"/>
      <c r="E906" s="238"/>
      <c r="F906" s="207"/>
      <c r="G906" s="176"/>
    </row>
    <row r="907" spans="1:7" x14ac:dyDescent="0.2">
      <c r="A907" s="193"/>
      <c r="B907" s="220" t="s">
        <v>695</v>
      </c>
      <c r="C907" s="262">
        <v>1</v>
      </c>
      <c r="D907" s="263"/>
      <c r="E907" s="238"/>
      <c r="F907" s="207"/>
      <c r="G907" s="176"/>
    </row>
    <row r="908" spans="1:7" x14ac:dyDescent="0.2">
      <c r="A908" s="193"/>
      <c r="B908" s="208" t="s">
        <v>621</v>
      </c>
      <c r="C908" s="262"/>
      <c r="D908" s="178"/>
      <c r="E908" s="178"/>
      <c r="F908" s="178"/>
      <c r="G908" s="178"/>
    </row>
    <row r="909" spans="1:7" x14ac:dyDescent="0.2">
      <c r="A909" s="193"/>
      <c r="B909" s="208" t="s">
        <v>937</v>
      </c>
      <c r="C909" s="231"/>
      <c r="D909" s="263" t="s">
        <v>51</v>
      </c>
      <c r="E909" s="238">
        <v>1</v>
      </c>
      <c r="F909" s="207"/>
      <c r="G909" s="176">
        <f>E909*F909</f>
        <v>0</v>
      </c>
    </row>
    <row r="910" spans="1:7" x14ac:dyDescent="0.2">
      <c r="A910" s="193"/>
      <c r="B910" s="191"/>
      <c r="C910" s="191"/>
      <c r="D910" s="178"/>
      <c r="E910" s="178"/>
      <c r="F910" s="178"/>
      <c r="G910" s="178"/>
    </row>
    <row r="911" spans="1:7" x14ac:dyDescent="0.2">
      <c r="A911" s="197" t="s">
        <v>204</v>
      </c>
      <c r="B911" s="191" t="s">
        <v>696</v>
      </c>
      <c r="C911" s="231"/>
      <c r="D911" s="230" t="s">
        <v>239</v>
      </c>
      <c r="E911" s="194">
        <v>5</v>
      </c>
      <c r="F911" s="207"/>
      <c r="G911" s="176">
        <f>E911*F911</f>
        <v>0</v>
      </c>
    </row>
    <row r="912" spans="1:7" x14ac:dyDescent="0.2">
      <c r="A912" s="224"/>
      <c r="B912" s="191"/>
      <c r="C912" s="231"/>
      <c r="D912" s="263"/>
      <c r="E912" s="238"/>
      <c r="F912" s="207"/>
      <c r="G912" s="176"/>
    </row>
    <row r="913" spans="1:7" x14ac:dyDescent="0.2">
      <c r="A913" s="197" t="s">
        <v>205</v>
      </c>
      <c r="B913" s="191" t="s">
        <v>935</v>
      </c>
      <c r="C913" s="231"/>
      <c r="D913" s="230" t="s">
        <v>239</v>
      </c>
      <c r="E913" s="194">
        <v>200</v>
      </c>
      <c r="F913" s="207"/>
      <c r="G913" s="176">
        <f>E913*F913</f>
        <v>0</v>
      </c>
    </row>
    <row r="914" spans="1:7" x14ac:dyDescent="0.2">
      <c r="A914" s="224"/>
      <c r="B914" s="191"/>
      <c r="C914" s="178"/>
      <c r="D914" s="263"/>
      <c r="E914" s="238"/>
      <c r="F914" s="207"/>
      <c r="G914" s="176"/>
    </row>
    <row r="915" spans="1:7" ht="38.25" x14ac:dyDescent="0.2">
      <c r="A915" s="197" t="s">
        <v>206</v>
      </c>
      <c r="B915" s="264" t="s">
        <v>934</v>
      </c>
      <c r="C915" s="178"/>
      <c r="D915" s="152" t="s">
        <v>61</v>
      </c>
      <c r="E915" s="152">
        <v>2</v>
      </c>
      <c r="F915" s="302"/>
      <c r="G915" s="176">
        <f>E915*F915</f>
        <v>0</v>
      </c>
    </row>
    <row r="916" spans="1:7" x14ac:dyDescent="0.2">
      <c r="A916" s="224"/>
      <c r="B916" s="152"/>
      <c r="C916" s="178"/>
      <c r="D916" s="178"/>
      <c r="E916" s="178"/>
      <c r="F916" s="303"/>
      <c r="G916" s="303"/>
    </row>
    <row r="917" spans="1:7" ht="25.5" x14ac:dyDescent="0.2">
      <c r="A917" s="197" t="s">
        <v>208</v>
      </c>
      <c r="B917" s="264" t="s">
        <v>933</v>
      </c>
      <c r="C917" s="178"/>
      <c r="D917" s="152" t="s">
        <v>51</v>
      </c>
      <c r="E917" s="152">
        <v>2</v>
      </c>
      <c r="F917" s="302"/>
      <c r="G917" s="176">
        <f>E917*F917</f>
        <v>0</v>
      </c>
    </row>
    <row r="918" spans="1:7" x14ac:dyDescent="0.2">
      <c r="A918" s="224"/>
      <c r="B918" s="152"/>
      <c r="C918" s="178"/>
      <c r="D918" s="152"/>
      <c r="E918" s="152"/>
      <c r="F918" s="302"/>
      <c r="G918" s="176"/>
    </row>
    <row r="919" spans="1:7" ht="38.25" x14ac:dyDescent="0.2">
      <c r="A919" s="197" t="s">
        <v>235</v>
      </c>
      <c r="B919" s="264" t="s">
        <v>697</v>
      </c>
      <c r="C919" s="178"/>
      <c r="D919" s="152" t="s">
        <v>51</v>
      </c>
      <c r="E919" s="152">
        <v>1</v>
      </c>
      <c r="F919" s="302"/>
      <c r="G919" s="176">
        <f>E919*F919</f>
        <v>0</v>
      </c>
    </row>
    <row r="920" spans="1:7" x14ac:dyDescent="0.2">
      <c r="A920" s="224"/>
      <c r="B920" s="152"/>
      <c r="C920" s="178"/>
      <c r="D920" s="178"/>
      <c r="E920" s="178"/>
      <c r="F920" s="303"/>
      <c r="G920" s="176"/>
    </row>
    <row r="921" spans="1:7" ht="25.5" x14ac:dyDescent="0.2">
      <c r="A921" s="197" t="s">
        <v>246</v>
      </c>
      <c r="B921" s="264" t="s">
        <v>932</v>
      </c>
      <c r="C921" s="178"/>
      <c r="D921" s="152" t="s">
        <v>51</v>
      </c>
      <c r="E921" s="152">
        <v>1</v>
      </c>
      <c r="F921" s="302"/>
      <c r="G921" s="176">
        <f>E921*F921</f>
        <v>0</v>
      </c>
    </row>
    <row r="922" spans="1:7" x14ac:dyDescent="0.2">
      <c r="A922" s="224"/>
      <c r="B922" s="265"/>
      <c r="C922" s="178"/>
      <c r="D922" s="266"/>
      <c r="E922" s="266"/>
      <c r="F922" s="266"/>
      <c r="G922" s="266"/>
    </row>
    <row r="923" spans="1:7" ht="13.5" thickBot="1" x14ac:dyDescent="0.25">
      <c r="A923" s="297"/>
      <c r="B923" s="298" t="s">
        <v>698</v>
      </c>
      <c r="C923" s="299"/>
      <c r="D923" s="300"/>
      <c r="E923" s="300"/>
      <c r="F923" s="301"/>
      <c r="G923" s="300">
        <f>SUM(G909:G921)</f>
        <v>0</v>
      </c>
    </row>
    <row r="924" spans="1:7" x14ac:dyDescent="0.2">
      <c r="A924" s="224"/>
      <c r="B924" s="178"/>
      <c r="C924" s="152"/>
      <c r="D924" s="179"/>
      <c r="E924" s="180"/>
      <c r="F924" s="207"/>
      <c r="G924" s="176"/>
    </row>
  </sheetData>
  <mergeCells count="33">
    <mergeCell ref="B512:G512"/>
    <mergeCell ref="B513:G513"/>
    <mergeCell ref="B442:G442"/>
    <mergeCell ref="B443:G443"/>
    <mergeCell ref="B703:G703"/>
    <mergeCell ref="B704:G704"/>
    <mergeCell ref="B650:G650"/>
    <mergeCell ref="B651:G651"/>
    <mergeCell ref="B571:G571"/>
    <mergeCell ref="B572:G572"/>
    <mergeCell ref="B890:G890"/>
    <mergeCell ref="B891:G891"/>
    <mergeCell ref="B855:G855"/>
    <mergeCell ref="B856:G856"/>
    <mergeCell ref="B797:G797"/>
    <mergeCell ref="B798:G798"/>
    <mergeCell ref="C326:F326"/>
    <mergeCell ref="C327:F327"/>
    <mergeCell ref="C328:F328"/>
    <mergeCell ref="C329:F329"/>
    <mergeCell ref="B36:G36"/>
    <mergeCell ref="B37:G37"/>
    <mergeCell ref="B127:G127"/>
    <mergeCell ref="B254:G254"/>
    <mergeCell ref="B255:G255"/>
    <mergeCell ref="C335:F335"/>
    <mergeCell ref="C336:F336"/>
    <mergeCell ref="C337:F337"/>
    <mergeCell ref="C330:F330"/>
    <mergeCell ref="C331:F331"/>
    <mergeCell ref="C332:F332"/>
    <mergeCell ref="C333:F333"/>
    <mergeCell ref="C334:F334"/>
  </mergeCells>
  <pageMargins left="0.7" right="0.7" top="0.75" bottom="0.75" header="0.3" footer="0.3"/>
  <pageSetup paperSize="9" firstPageNumber="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696"/>
  <sheetViews>
    <sheetView view="pageBreakPreview" zoomScale="130" zoomScaleNormal="100" zoomScaleSheetLayoutView="130" workbookViewId="0">
      <selection activeCell="F115" sqref="F115"/>
    </sheetView>
  </sheetViews>
  <sheetFormatPr defaultRowHeight="12.75" x14ac:dyDescent="0.2"/>
  <cols>
    <col min="1" max="1" width="6.7109375" style="7" customWidth="1"/>
    <col min="2" max="2" width="50.7109375" style="2"/>
    <col min="3" max="3" width="5.140625" style="2"/>
    <col min="4" max="4" width="5.5703125" style="2" bestFit="1" customWidth="1"/>
    <col min="5" max="5" width="9.28515625" style="10"/>
    <col min="6" max="6" width="10.7109375" style="11"/>
    <col min="7" max="1025" width="8.5703125"/>
  </cols>
  <sheetData>
    <row r="1" spans="1:6" ht="25.5" x14ac:dyDescent="0.2">
      <c r="B1" s="12" t="str">
        <f>Rekapitulacija!B2</f>
        <v>VEČNAMENSKA GIMNASTIČNA DVORANA OSNOVNE ŠOLE DANILA LOKARJA AJDOVŠČINA</v>
      </c>
    </row>
    <row r="3" spans="1:6" ht="14.25" x14ac:dyDescent="0.2">
      <c r="A3" s="349" t="s">
        <v>1596</v>
      </c>
      <c r="B3" s="12" t="s">
        <v>4</v>
      </c>
      <c r="C3" s="91"/>
      <c r="D3" s="92"/>
      <c r="E3" s="15"/>
      <c r="F3" s="16"/>
    </row>
    <row r="4" spans="1:6" ht="14.25" x14ac:dyDescent="0.2">
      <c r="A4" s="327"/>
      <c r="B4" s="13"/>
      <c r="C4" s="13"/>
      <c r="D4" s="14"/>
      <c r="E4" s="15"/>
      <c r="F4" s="16"/>
    </row>
    <row r="5" spans="1:6" x14ac:dyDescent="0.2">
      <c r="A5" s="18"/>
      <c r="B5" s="374" t="s">
        <v>936</v>
      </c>
      <c r="C5" s="22"/>
      <c r="D5" s="23"/>
      <c r="E5" s="24"/>
      <c r="F5" s="25"/>
    </row>
    <row r="6" spans="1:6" ht="25.5" customHeight="1" x14ac:dyDescent="0.2">
      <c r="A6" s="22"/>
      <c r="B6" s="673" t="s">
        <v>1376</v>
      </c>
      <c r="C6" s="659"/>
      <c r="D6" s="659"/>
      <c r="E6" s="659"/>
      <c r="F6" s="659"/>
    </row>
    <row r="7" spans="1:6" x14ac:dyDescent="0.2">
      <c r="A7" s="18"/>
      <c r="B7" s="663" t="s">
        <v>210</v>
      </c>
      <c r="C7" s="659"/>
      <c r="D7" s="659"/>
      <c r="E7" s="659"/>
      <c r="F7" s="659"/>
    </row>
    <row r="8" spans="1:6" ht="24.95" customHeight="1" x14ac:dyDescent="0.2">
      <c r="A8" s="18"/>
      <c r="B8" s="663" t="s">
        <v>1377</v>
      </c>
      <c r="C8" s="659"/>
      <c r="D8" s="659"/>
      <c r="E8" s="659"/>
      <c r="F8" s="659"/>
    </row>
    <row r="9" spans="1:6" ht="24.95" customHeight="1" x14ac:dyDescent="0.2">
      <c r="A9" s="18"/>
      <c r="B9" s="663" t="s">
        <v>207</v>
      </c>
      <c r="C9" s="659"/>
      <c r="D9" s="659"/>
      <c r="E9" s="659"/>
      <c r="F9" s="659"/>
    </row>
    <row r="10" spans="1:6" ht="38.25" customHeight="1" x14ac:dyDescent="0.2">
      <c r="A10" s="18"/>
      <c r="B10" s="663" t="s">
        <v>1378</v>
      </c>
      <c r="C10" s="659"/>
      <c r="D10" s="659"/>
      <c r="E10" s="659"/>
      <c r="F10" s="659"/>
    </row>
    <row r="11" spans="1:6" ht="51" customHeight="1" x14ac:dyDescent="0.2">
      <c r="A11" s="18"/>
      <c r="B11" s="663" t="s">
        <v>1379</v>
      </c>
      <c r="C11" s="659"/>
      <c r="D11" s="659"/>
      <c r="E11" s="659"/>
      <c r="F11" s="659"/>
    </row>
    <row r="12" spans="1:6" x14ac:dyDescent="0.2">
      <c r="A12" s="18"/>
      <c r="B12" s="373"/>
      <c r="C12" s="347"/>
      <c r="D12" s="347"/>
      <c r="E12" s="347"/>
      <c r="F12" s="347"/>
    </row>
    <row r="13" spans="1:6" x14ac:dyDescent="0.2">
      <c r="A13" s="18"/>
      <c r="B13" s="17" t="s">
        <v>1363</v>
      </c>
      <c r="C13" s="18"/>
      <c r="D13" s="19"/>
      <c r="E13" s="20"/>
      <c r="F13" s="21"/>
    </row>
    <row r="14" spans="1:6" ht="24.95" customHeight="1" x14ac:dyDescent="0.2">
      <c r="A14" s="18"/>
      <c r="B14" s="663" t="s">
        <v>1364</v>
      </c>
      <c r="C14" s="659"/>
      <c r="D14" s="659"/>
      <c r="E14" s="659"/>
      <c r="F14" s="659"/>
    </row>
    <row r="15" spans="1:6" ht="38.450000000000003" customHeight="1" x14ac:dyDescent="0.2">
      <c r="A15" s="18"/>
      <c r="B15" s="663" t="s">
        <v>1365</v>
      </c>
      <c r="C15" s="659"/>
      <c r="D15" s="659"/>
      <c r="E15" s="659"/>
      <c r="F15" s="659"/>
    </row>
    <row r="16" spans="1:6" ht="24.95" customHeight="1" x14ac:dyDescent="0.2">
      <c r="A16" s="18"/>
      <c r="B16" s="663" t="s">
        <v>1366</v>
      </c>
      <c r="C16" s="659"/>
      <c r="D16" s="659"/>
      <c r="E16" s="659"/>
      <c r="F16" s="659"/>
    </row>
    <row r="17" spans="1:6" ht="24.95" customHeight="1" x14ac:dyDescent="0.2">
      <c r="A17" s="18"/>
      <c r="B17" s="663" t="s">
        <v>1367</v>
      </c>
      <c r="C17" s="659"/>
      <c r="D17" s="659"/>
      <c r="E17" s="659"/>
      <c r="F17" s="659"/>
    </row>
    <row r="18" spans="1:6" x14ac:dyDescent="0.2">
      <c r="A18" s="18"/>
      <c r="B18" s="17" t="s">
        <v>1368</v>
      </c>
      <c r="C18" s="18"/>
      <c r="D18" s="19"/>
      <c r="E18" s="20"/>
      <c r="F18" s="21"/>
    </row>
    <row r="19" spans="1:6" ht="51" customHeight="1" x14ac:dyDescent="0.2">
      <c r="A19" s="18"/>
      <c r="B19" s="663" t="s">
        <v>1369</v>
      </c>
      <c r="C19" s="659"/>
      <c r="D19" s="659"/>
      <c r="E19" s="659"/>
      <c r="F19" s="659"/>
    </row>
    <row r="20" spans="1:6" ht="38.450000000000003" customHeight="1" x14ac:dyDescent="0.2">
      <c r="A20" s="18"/>
      <c r="B20" s="663" t="s">
        <v>1370</v>
      </c>
      <c r="C20" s="659"/>
      <c r="D20" s="659"/>
      <c r="E20" s="659"/>
      <c r="F20" s="659"/>
    </row>
    <row r="21" spans="1:6" ht="24.95" customHeight="1" x14ac:dyDescent="0.2">
      <c r="A21" s="18"/>
      <c r="B21" s="663" t="s">
        <v>1371</v>
      </c>
      <c r="C21" s="659"/>
      <c r="D21" s="659"/>
      <c r="E21" s="659"/>
      <c r="F21" s="659"/>
    </row>
    <row r="22" spans="1:6" ht="12.75" customHeight="1" x14ac:dyDescent="0.2">
      <c r="A22" s="18"/>
      <c r="B22" s="663" t="s">
        <v>1372</v>
      </c>
      <c r="C22" s="659"/>
      <c r="D22" s="659"/>
      <c r="E22" s="659"/>
      <c r="F22" s="659"/>
    </row>
    <row r="23" spans="1:6" ht="24.95" customHeight="1" x14ac:dyDescent="0.2">
      <c r="A23" s="18"/>
      <c r="B23" s="663" t="s">
        <v>1373</v>
      </c>
      <c r="C23" s="659"/>
      <c r="D23" s="659"/>
      <c r="E23" s="659"/>
      <c r="F23" s="659"/>
    </row>
    <row r="24" spans="1:6" x14ac:dyDescent="0.2">
      <c r="A24" s="18"/>
      <c r="B24" s="663" t="s">
        <v>1374</v>
      </c>
      <c r="C24" s="659"/>
      <c r="D24" s="659"/>
      <c r="E24" s="659"/>
      <c r="F24" s="659"/>
    </row>
    <row r="25" spans="1:6" ht="24.95" customHeight="1" x14ac:dyDescent="0.2">
      <c r="A25" s="18"/>
      <c r="B25" s="663" t="s">
        <v>1375</v>
      </c>
      <c r="C25" s="659"/>
      <c r="D25" s="659"/>
      <c r="E25" s="659"/>
      <c r="F25" s="659"/>
    </row>
    <row r="26" spans="1:6" x14ac:dyDescent="0.2">
      <c r="A26" s="22"/>
      <c r="B26" s="26"/>
      <c r="C26" s="18"/>
      <c r="D26" s="19"/>
      <c r="E26" s="20"/>
      <c r="F26" s="21"/>
    </row>
    <row r="27" spans="1:6" x14ac:dyDescent="0.2">
      <c r="A27" s="381" t="s">
        <v>125</v>
      </c>
      <c r="B27" s="382" t="s">
        <v>49</v>
      </c>
      <c r="C27" s="383" t="s">
        <v>496</v>
      </c>
      <c r="D27" s="384" t="s">
        <v>50</v>
      </c>
      <c r="E27" s="385" t="s">
        <v>713</v>
      </c>
      <c r="F27" s="385" t="s">
        <v>714</v>
      </c>
    </row>
    <row r="28" spans="1:6" x14ac:dyDescent="0.2">
      <c r="A28" s="376"/>
      <c r="B28" s="377"/>
      <c r="C28" s="378"/>
      <c r="D28" s="379"/>
      <c r="E28" s="380"/>
      <c r="F28" s="380"/>
    </row>
    <row r="29" spans="1:6" ht="14.25" x14ac:dyDescent="0.2">
      <c r="A29" s="349" t="s">
        <v>211</v>
      </c>
      <c r="B29" s="12" t="s">
        <v>212</v>
      </c>
      <c r="C29" s="91"/>
      <c r="D29" s="92"/>
      <c r="E29" s="15"/>
      <c r="F29" s="375"/>
    </row>
    <row r="30" spans="1:6" ht="14.25" x14ac:dyDescent="0.2">
      <c r="A30" s="327"/>
      <c r="B30" s="13"/>
      <c r="C30" s="13"/>
      <c r="D30" s="14"/>
      <c r="E30" s="15"/>
      <c r="F30" s="16"/>
    </row>
    <row r="31" spans="1:6" x14ac:dyDescent="0.2">
      <c r="A31" s="328" t="s">
        <v>203</v>
      </c>
      <c r="B31" s="27" t="s">
        <v>213</v>
      </c>
      <c r="C31" s="28"/>
      <c r="D31" s="29"/>
      <c r="E31" s="30"/>
      <c r="F31" s="31"/>
    </row>
    <row r="32" spans="1:6" x14ac:dyDescent="0.2">
      <c r="A32" s="329"/>
      <c r="B32" s="29"/>
      <c r="C32" s="32"/>
      <c r="D32" s="29"/>
      <c r="E32" s="30"/>
      <c r="F32" s="123"/>
    </row>
    <row r="33" spans="1:6" ht="89.25" x14ac:dyDescent="0.2">
      <c r="A33" s="58" t="s">
        <v>203</v>
      </c>
      <c r="B33" s="34" t="s">
        <v>1254</v>
      </c>
      <c r="C33" s="35"/>
      <c r="D33" s="36"/>
      <c r="E33" s="37"/>
      <c r="F33" s="123"/>
    </row>
    <row r="34" spans="1:6" x14ac:dyDescent="0.2">
      <c r="A34" s="330"/>
      <c r="B34" s="39" t="s">
        <v>1255</v>
      </c>
      <c r="C34" s="39"/>
      <c r="D34" s="40"/>
      <c r="E34" s="37"/>
      <c r="F34" s="123"/>
    </row>
    <row r="35" spans="1:6" ht="25.5" x14ac:dyDescent="0.2">
      <c r="A35" s="330"/>
      <c r="B35" s="41" t="s">
        <v>1256</v>
      </c>
      <c r="C35" s="42"/>
      <c r="D35" s="43"/>
      <c r="E35" s="30"/>
      <c r="F35" s="123"/>
    </row>
    <row r="36" spans="1:6" x14ac:dyDescent="0.2">
      <c r="A36" s="330"/>
      <c r="B36" s="41" t="s">
        <v>1257</v>
      </c>
      <c r="C36" s="42"/>
      <c r="D36" s="43"/>
      <c r="E36" s="30"/>
      <c r="F36" s="123"/>
    </row>
    <row r="37" spans="1:6" ht="25.5" x14ac:dyDescent="0.2">
      <c r="A37" s="58"/>
      <c r="B37" s="41" t="s">
        <v>1258</v>
      </c>
      <c r="C37" s="42"/>
      <c r="D37" s="43"/>
      <c r="E37" s="30"/>
      <c r="F37" s="123"/>
    </row>
    <row r="38" spans="1:6" ht="25.5" x14ac:dyDescent="0.2">
      <c r="A38" s="58"/>
      <c r="B38" s="41" t="s">
        <v>1259</v>
      </c>
      <c r="C38" s="42"/>
      <c r="D38" s="43"/>
      <c r="E38" s="30"/>
      <c r="F38" s="123"/>
    </row>
    <row r="39" spans="1:6" x14ac:dyDescent="0.2">
      <c r="A39" s="330"/>
      <c r="B39" s="39" t="s">
        <v>214</v>
      </c>
      <c r="C39" s="39" t="s">
        <v>61</v>
      </c>
      <c r="D39" s="40">
        <v>6</v>
      </c>
      <c r="E39" s="37"/>
      <c r="F39" s="123">
        <f>D39*E39</f>
        <v>0</v>
      </c>
    </row>
    <row r="40" spans="1:6" x14ac:dyDescent="0.2">
      <c r="A40" s="330"/>
      <c r="B40" s="39" t="s">
        <v>215</v>
      </c>
      <c r="C40" s="39" t="s">
        <v>61</v>
      </c>
      <c r="D40" s="40">
        <v>1</v>
      </c>
      <c r="E40" s="37"/>
      <c r="F40" s="123">
        <f>D40*E40</f>
        <v>0</v>
      </c>
    </row>
    <row r="41" spans="1:6" x14ac:dyDescent="0.2">
      <c r="A41" s="330"/>
      <c r="B41" s="39"/>
      <c r="C41" s="39"/>
      <c r="D41" s="40"/>
      <c r="E41" s="37"/>
      <c r="F41" s="123"/>
    </row>
    <row r="42" spans="1:6" ht="25.5" x14ac:dyDescent="0.2">
      <c r="A42" s="58" t="s">
        <v>204</v>
      </c>
      <c r="B42" s="44" t="s">
        <v>216</v>
      </c>
      <c r="C42" s="39"/>
      <c r="D42" s="40"/>
      <c r="E42" s="37"/>
      <c r="F42" s="123"/>
    </row>
    <row r="43" spans="1:6" x14ac:dyDescent="0.2">
      <c r="A43" s="330"/>
      <c r="B43" s="39" t="s">
        <v>217</v>
      </c>
      <c r="C43" s="39" t="s">
        <v>61</v>
      </c>
      <c r="D43" s="40">
        <v>7</v>
      </c>
      <c r="E43" s="37"/>
      <c r="F43" s="123">
        <f>D43*E43</f>
        <v>0</v>
      </c>
    </row>
    <row r="44" spans="1:6" x14ac:dyDescent="0.2">
      <c r="A44" s="330"/>
      <c r="B44" s="39"/>
      <c r="C44" s="39"/>
      <c r="D44" s="40"/>
      <c r="E44" s="37"/>
      <c r="F44" s="123"/>
    </row>
    <row r="45" spans="1:6" ht="38.25" x14ac:dyDescent="0.2">
      <c r="A45" s="58" t="s">
        <v>205</v>
      </c>
      <c r="B45" s="44" t="s">
        <v>1260</v>
      </c>
      <c r="C45" s="39"/>
      <c r="D45" s="40"/>
      <c r="E45" s="37"/>
      <c r="F45" s="123"/>
    </row>
    <row r="46" spans="1:6" x14ac:dyDescent="0.2">
      <c r="A46" s="330"/>
      <c r="B46" s="39" t="s">
        <v>218</v>
      </c>
      <c r="C46" s="39" t="s">
        <v>61</v>
      </c>
      <c r="D46" s="40">
        <v>6</v>
      </c>
      <c r="E46" s="37"/>
      <c r="F46" s="123">
        <f>D46*E46</f>
        <v>0</v>
      </c>
    </row>
    <row r="47" spans="1:6" x14ac:dyDescent="0.2">
      <c r="A47" s="330"/>
      <c r="B47" s="39" t="s">
        <v>219</v>
      </c>
      <c r="C47" s="39" t="s">
        <v>61</v>
      </c>
      <c r="D47" s="40">
        <v>1</v>
      </c>
      <c r="E47" s="37"/>
      <c r="F47" s="123">
        <f>D47*E47</f>
        <v>0</v>
      </c>
    </row>
    <row r="48" spans="1:6" x14ac:dyDescent="0.2">
      <c r="A48" s="330"/>
      <c r="B48" s="39"/>
      <c r="C48" s="39"/>
      <c r="D48" s="40"/>
      <c r="E48" s="37"/>
      <c r="F48" s="123"/>
    </row>
    <row r="49" spans="1:6" ht="63.75" x14ac:dyDescent="0.2">
      <c r="A49" s="58" t="s">
        <v>206</v>
      </c>
      <c r="B49" s="34" t="s">
        <v>220</v>
      </c>
      <c r="C49" s="35"/>
      <c r="D49" s="36"/>
      <c r="E49" s="45"/>
      <c r="F49" s="123"/>
    </row>
    <row r="50" spans="1:6" ht="25.5" x14ac:dyDescent="0.2">
      <c r="A50" s="58" t="s">
        <v>209</v>
      </c>
      <c r="B50" s="34" t="s">
        <v>221</v>
      </c>
      <c r="C50" s="35"/>
      <c r="D50" s="36"/>
      <c r="E50" s="45"/>
      <c r="F50" s="123"/>
    </row>
    <row r="51" spans="1:6" ht="25.5" x14ac:dyDescent="0.2">
      <c r="A51" s="58" t="s">
        <v>209</v>
      </c>
      <c r="B51" s="34" t="s">
        <v>222</v>
      </c>
      <c r="C51" s="35"/>
      <c r="D51" s="36"/>
      <c r="E51" s="45"/>
      <c r="F51" s="123"/>
    </row>
    <row r="52" spans="1:6" x14ac:dyDescent="0.2">
      <c r="A52" s="58"/>
      <c r="B52" s="34" t="s">
        <v>223</v>
      </c>
      <c r="C52" s="35"/>
      <c r="D52" s="36"/>
      <c r="E52" s="45"/>
      <c r="F52" s="123"/>
    </row>
    <row r="53" spans="1:6" x14ac:dyDescent="0.2">
      <c r="A53" s="330"/>
      <c r="B53" s="39" t="s">
        <v>224</v>
      </c>
      <c r="C53" s="39" t="s">
        <v>61</v>
      </c>
      <c r="D53" s="40">
        <v>4</v>
      </c>
      <c r="E53" s="46"/>
      <c r="F53" s="123">
        <f t="shared" ref="F53:F61" si="0">D53*E53</f>
        <v>0</v>
      </c>
    </row>
    <row r="54" spans="1:6" x14ac:dyDescent="0.2">
      <c r="A54" s="330"/>
      <c r="B54" s="39" t="s">
        <v>225</v>
      </c>
      <c r="C54" s="39" t="s">
        <v>61</v>
      </c>
      <c r="D54" s="40">
        <v>3</v>
      </c>
      <c r="E54" s="46"/>
      <c r="F54" s="123">
        <f t="shared" si="0"/>
        <v>0</v>
      </c>
    </row>
    <row r="55" spans="1:6" x14ac:dyDescent="0.2">
      <c r="A55" s="330"/>
      <c r="B55" s="39" t="s">
        <v>226</v>
      </c>
      <c r="C55" s="39" t="s">
        <v>61</v>
      </c>
      <c r="D55" s="40">
        <v>5</v>
      </c>
      <c r="E55" s="46"/>
      <c r="F55" s="123">
        <f t="shared" si="0"/>
        <v>0</v>
      </c>
    </row>
    <row r="56" spans="1:6" x14ac:dyDescent="0.2">
      <c r="A56" s="330"/>
      <c r="B56" s="39" t="s">
        <v>227</v>
      </c>
      <c r="C56" s="39" t="s">
        <v>61</v>
      </c>
      <c r="D56" s="40">
        <v>4</v>
      </c>
      <c r="E56" s="46"/>
      <c r="F56" s="123">
        <f t="shared" si="0"/>
        <v>0</v>
      </c>
    </row>
    <row r="57" spans="1:6" x14ac:dyDescent="0.2">
      <c r="A57" s="330"/>
      <c r="B57" s="39" t="s">
        <v>228</v>
      </c>
      <c r="C57" s="39" t="s">
        <v>61</v>
      </c>
      <c r="D57" s="40">
        <v>1</v>
      </c>
      <c r="E57" s="46"/>
      <c r="F57" s="123">
        <f t="shared" si="0"/>
        <v>0</v>
      </c>
    </row>
    <row r="58" spans="1:6" x14ac:dyDescent="0.2">
      <c r="A58" s="330"/>
      <c r="B58" s="39" t="s">
        <v>229</v>
      </c>
      <c r="C58" s="39" t="s">
        <v>61</v>
      </c>
      <c r="D58" s="40">
        <v>1</v>
      </c>
      <c r="E58" s="46"/>
      <c r="F58" s="123">
        <f t="shared" si="0"/>
        <v>0</v>
      </c>
    </row>
    <row r="59" spans="1:6" x14ac:dyDescent="0.2">
      <c r="A59" s="330"/>
      <c r="B59" s="39" t="s">
        <v>230</v>
      </c>
      <c r="C59" s="39" t="s">
        <v>61</v>
      </c>
      <c r="D59" s="40">
        <v>1</v>
      </c>
      <c r="E59" s="46"/>
      <c r="F59" s="123">
        <f t="shared" si="0"/>
        <v>0</v>
      </c>
    </row>
    <row r="60" spans="1:6" x14ac:dyDescent="0.2">
      <c r="A60" s="330"/>
      <c r="B60" s="39" t="s">
        <v>231</v>
      </c>
      <c r="C60" s="39" t="s">
        <v>61</v>
      </c>
      <c r="D60" s="40">
        <v>1</v>
      </c>
      <c r="E60" s="46"/>
      <c r="F60" s="123">
        <f t="shared" si="0"/>
        <v>0</v>
      </c>
    </row>
    <row r="61" spans="1:6" x14ac:dyDescent="0.2">
      <c r="A61" s="330"/>
      <c r="B61" s="39" t="s">
        <v>232</v>
      </c>
      <c r="C61" s="39" t="s">
        <v>61</v>
      </c>
      <c r="D61" s="40">
        <v>11</v>
      </c>
      <c r="E61" s="46"/>
      <c r="F61" s="123">
        <f t="shared" si="0"/>
        <v>0</v>
      </c>
    </row>
    <row r="62" spans="1:6" x14ac:dyDescent="0.2">
      <c r="A62" s="330"/>
      <c r="B62" s="39"/>
      <c r="C62" s="39"/>
      <c r="D62" s="40"/>
      <c r="E62" s="46"/>
      <c r="F62" s="123"/>
    </row>
    <row r="63" spans="1:6" ht="63.75" x14ac:dyDescent="0.2">
      <c r="A63" s="58" t="s">
        <v>208</v>
      </c>
      <c r="B63" s="34" t="s">
        <v>1261</v>
      </c>
      <c r="C63" s="35"/>
      <c r="D63" s="36"/>
      <c r="E63" s="45"/>
      <c r="F63" s="123"/>
    </row>
    <row r="64" spans="1:6" ht="25.5" x14ac:dyDescent="0.2">
      <c r="A64" s="58" t="s">
        <v>209</v>
      </c>
      <c r="B64" s="34" t="s">
        <v>221</v>
      </c>
      <c r="C64" s="35"/>
      <c r="D64" s="36"/>
      <c r="E64" s="45"/>
      <c r="F64" s="123"/>
    </row>
    <row r="65" spans="1:6" ht="25.5" x14ac:dyDescent="0.2">
      <c r="A65" s="58" t="s">
        <v>209</v>
      </c>
      <c r="B65" s="34" t="s">
        <v>222</v>
      </c>
      <c r="C65" s="35"/>
      <c r="D65" s="36"/>
      <c r="E65" s="45"/>
      <c r="F65" s="123"/>
    </row>
    <row r="66" spans="1:6" x14ac:dyDescent="0.2">
      <c r="A66" s="58"/>
      <c r="B66" s="34" t="s">
        <v>233</v>
      </c>
      <c r="C66" s="35"/>
      <c r="D66" s="36"/>
      <c r="E66" s="45"/>
      <c r="F66" s="123"/>
    </row>
    <row r="67" spans="1:6" x14ac:dyDescent="0.2">
      <c r="A67" s="330"/>
      <c r="B67" s="39" t="s">
        <v>234</v>
      </c>
      <c r="C67" s="39" t="s">
        <v>61</v>
      </c>
      <c r="D67" s="40">
        <v>5</v>
      </c>
      <c r="E67" s="46"/>
      <c r="F67" s="123">
        <f>D67*E67</f>
        <v>0</v>
      </c>
    </row>
    <row r="68" spans="1:6" x14ac:dyDescent="0.2">
      <c r="A68" s="330"/>
      <c r="B68" s="39"/>
      <c r="C68" s="39"/>
      <c r="D68" s="40"/>
      <c r="E68" s="37"/>
      <c r="F68" s="123"/>
    </row>
    <row r="69" spans="1:6" ht="51" x14ac:dyDescent="0.2">
      <c r="A69" s="58" t="s">
        <v>235</v>
      </c>
      <c r="B69" s="44" t="s">
        <v>236</v>
      </c>
      <c r="C69" s="39"/>
      <c r="D69" s="40"/>
      <c r="E69" s="37"/>
      <c r="F69" s="123"/>
    </row>
    <row r="70" spans="1:6" x14ac:dyDescent="0.2">
      <c r="A70" s="330"/>
      <c r="B70" s="39" t="s">
        <v>237</v>
      </c>
      <c r="C70" s="39"/>
      <c r="D70" s="40"/>
      <c r="E70" s="37"/>
      <c r="F70" s="123"/>
    </row>
    <row r="71" spans="1:6" x14ac:dyDescent="0.2">
      <c r="A71" s="330"/>
      <c r="B71" s="39" t="s">
        <v>238</v>
      </c>
      <c r="C71" s="39" t="s">
        <v>239</v>
      </c>
      <c r="D71" s="40">
        <v>240</v>
      </c>
      <c r="E71" s="37"/>
      <c r="F71" s="123">
        <f t="shared" ref="F71:F77" si="1">D71*E71</f>
        <v>0</v>
      </c>
    </row>
    <row r="72" spans="1:6" x14ac:dyDescent="0.2">
      <c r="A72" s="330"/>
      <c r="B72" s="39" t="s">
        <v>240</v>
      </c>
      <c r="C72" s="39" t="s">
        <v>239</v>
      </c>
      <c r="D72" s="40">
        <v>120</v>
      </c>
      <c r="E72" s="37"/>
      <c r="F72" s="123">
        <f t="shared" si="1"/>
        <v>0</v>
      </c>
    </row>
    <row r="73" spans="1:6" x14ac:dyDescent="0.2">
      <c r="A73" s="330"/>
      <c r="B73" s="39" t="s">
        <v>241</v>
      </c>
      <c r="C73" s="39" t="s">
        <v>239</v>
      </c>
      <c r="D73" s="40">
        <v>30</v>
      </c>
      <c r="E73" s="37"/>
      <c r="F73" s="123">
        <f t="shared" si="1"/>
        <v>0</v>
      </c>
    </row>
    <row r="74" spans="1:6" x14ac:dyDescent="0.2">
      <c r="A74" s="330"/>
      <c r="B74" s="39" t="s">
        <v>242</v>
      </c>
      <c r="C74" s="39" t="s">
        <v>239</v>
      </c>
      <c r="D74" s="40">
        <v>90</v>
      </c>
      <c r="E74" s="37"/>
      <c r="F74" s="123">
        <f t="shared" si="1"/>
        <v>0</v>
      </c>
    </row>
    <row r="75" spans="1:6" x14ac:dyDescent="0.2">
      <c r="A75" s="330"/>
      <c r="B75" s="39" t="s">
        <v>243</v>
      </c>
      <c r="C75" s="39" t="s">
        <v>239</v>
      </c>
      <c r="D75" s="40">
        <v>45</v>
      </c>
      <c r="E75" s="37"/>
      <c r="F75" s="123">
        <f t="shared" si="1"/>
        <v>0</v>
      </c>
    </row>
    <row r="76" spans="1:6" x14ac:dyDescent="0.2">
      <c r="A76" s="330"/>
      <c r="B76" s="39" t="s">
        <v>244</v>
      </c>
      <c r="C76" s="39" t="s">
        <v>239</v>
      </c>
      <c r="D76" s="40">
        <v>60</v>
      </c>
      <c r="E76" s="37"/>
      <c r="F76" s="123">
        <f t="shared" si="1"/>
        <v>0</v>
      </c>
    </row>
    <row r="77" spans="1:6" x14ac:dyDescent="0.2">
      <c r="A77" s="330"/>
      <c r="B77" s="39" t="s">
        <v>245</v>
      </c>
      <c r="C77" s="39" t="s">
        <v>239</v>
      </c>
      <c r="D77" s="40">
        <v>120</v>
      </c>
      <c r="E77" s="37"/>
      <c r="F77" s="123">
        <f t="shared" si="1"/>
        <v>0</v>
      </c>
    </row>
    <row r="78" spans="1:6" x14ac:dyDescent="0.2">
      <c r="A78" s="330"/>
      <c r="B78" s="39"/>
      <c r="C78" s="39"/>
      <c r="D78" s="40"/>
      <c r="E78" s="37"/>
      <c r="F78" s="123"/>
    </row>
    <row r="79" spans="1:6" x14ac:dyDescent="0.2">
      <c r="A79" s="330" t="s">
        <v>208</v>
      </c>
      <c r="B79" s="29" t="s">
        <v>1262</v>
      </c>
      <c r="C79" s="39"/>
      <c r="D79" s="40"/>
      <c r="E79" s="37"/>
      <c r="F79" s="123"/>
    </row>
    <row r="80" spans="1:6" x14ac:dyDescent="0.2">
      <c r="A80" s="330"/>
      <c r="B80" s="39"/>
      <c r="C80" s="39" t="s">
        <v>59</v>
      </c>
      <c r="D80" s="40">
        <v>150</v>
      </c>
      <c r="E80" s="37"/>
      <c r="F80" s="123">
        <f>D80*E80</f>
        <v>0</v>
      </c>
    </row>
    <row r="81" spans="1:6" x14ac:dyDescent="0.2">
      <c r="A81" s="330"/>
      <c r="B81" s="39"/>
      <c r="C81" s="39"/>
      <c r="D81" s="40"/>
      <c r="E81" s="37"/>
      <c r="F81" s="123"/>
    </row>
    <row r="82" spans="1:6" x14ac:dyDescent="0.2">
      <c r="A82" s="330" t="s">
        <v>235</v>
      </c>
      <c r="B82" s="29" t="s">
        <v>1263</v>
      </c>
      <c r="C82" s="39"/>
      <c r="D82" s="40"/>
      <c r="E82" s="37"/>
      <c r="F82" s="123"/>
    </row>
    <row r="83" spans="1:6" x14ac:dyDescent="0.2">
      <c r="A83" s="330"/>
      <c r="B83" s="39"/>
      <c r="C83" s="39" t="s">
        <v>59</v>
      </c>
      <c r="D83" s="40">
        <v>300</v>
      </c>
      <c r="E83" s="37"/>
      <c r="F83" s="123">
        <f>D83*E83</f>
        <v>0</v>
      </c>
    </row>
    <row r="84" spans="1:6" x14ac:dyDescent="0.2">
      <c r="A84" s="330"/>
      <c r="B84" s="39"/>
      <c r="C84" s="39"/>
      <c r="D84" s="40"/>
      <c r="E84" s="37"/>
      <c r="F84" s="123"/>
    </row>
    <row r="85" spans="1:6" ht="25.5" x14ac:dyDescent="0.2">
      <c r="A85" s="58" t="s">
        <v>246</v>
      </c>
      <c r="B85" s="33" t="s">
        <v>1264</v>
      </c>
      <c r="C85" s="33"/>
      <c r="D85" s="47"/>
      <c r="E85" s="48"/>
      <c r="F85" s="359"/>
    </row>
    <row r="86" spans="1:6" x14ac:dyDescent="0.2">
      <c r="A86" s="58"/>
      <c r="B86" s="33"/>
      <c r="C86" s="33" t="s">
        <v>61</v>
      </c>
      <c r="D86" s="47">
        <v>4</v>
      </c>
      <c r="E86" s="48"/>
      <c r="F86" s="123">
        <f>D86*E86</f>
        <v>0</v>
      </c>
    </row>
    <row r="87" spans="1:6" x14ac:dyDescent="0.2">
      <c r="A87" s="58"/>
      <c r="B87" s="33"/>
      <c r="C87" s="33"/>
      <c r="D87" s="47"/>
      <c r="E87" s="48"/>
      <c r="F87" s="359"/>
    </row>
    <row r="88" spans="1:6" ht="38.25" x14ac:dyDescent="0.2">
      <c r="A88" s="58" t="s">
        <v>247</v>
      </c>
      <c r="B88" s="33" t="s">
        <v>1265</v>
      </c>
      <c r="C88" s="33"/>
      <c r="D88" s="47"/>
      <c r="E88" s="48"/>
      <c r="F88" s="359"/>
    </row>
    <row r="89" spans="1:6" x14ac:dyDescent="0.2">
      <c r="A89" s="58"/>
      <c r="B89" s="33"/>
      <c r="C89" s="33" t="s">
        <v>61</v>
      </c>
      <c r="D89" s="47">
        <v>4</v>
      </c>
      <c r="E89" s="48"/>
      <c r="F89" s="123">
        <f>D89*E89</f>
        <v>0</v>
      </c>
    </row>
    <row r="90" spans="1:6" x14ac:dyDescent="0.2">
      <c r="A90" s="58"/>
      <c r="B90" s="33"/>
      <c r="C90" s="33"/>
      <c r="D90" s="47"/>
      <c r="E90" s="48"/>
      <c r="F90" s="359"/>
    </row>
    <row r="91" spans="1:6" ht="25.5" x14ac:dyDescent="0.2">
      <c r="A91" s="58" t="s">
        <v>249</v>
      </c>
      <c r="B91" s="33" t="s">
        <v>1266</v>
      </c>
      <c r="C91" s="33"/>
      <c r="D91" s="47"/>
      <c r="E91" s="48"/>
      <c r="F91" s="359"/>
    </row>
    <row r="92" spans="1:6" x14ac:dyDescent="0.2">
      <c r="A92" s="58"/>
      <c r="B92" s="33" t="s">
        <v>251</v>
      </c>
      <c r="C92" s="33" t="s">
        <v>61</v>
      </c>
      <c r="D92" s="47">
        <v>2</v>
      </c>
      <c r="E92" s="48"/>
      <c r="F92" s="123">
        <f>D92*E92</f>
        <v>0</v>
      </c>
    </row>
    <row r="93" spans="1:6" x14ac:dyDescent="0.2">
      <c r="A93" s="58"/>
      <c r="B93" s="33" t="s">
        <v>244</v>
      </c>
      <c r="C93" s="33" t="s">
        <v>61</v>
      </c>
      <c r="D93" s="47">
        <v>2</v>
      </c>
      <c r="E93" s="48"/>
      <c r="F93" s="123">
        <f>D93*E93</f>
        <v>0</v>
      </c>
    </row>
    <row r="94" spans="1:6" x14ac:dyDescent="0.2">
      <c r="A94" s="58"/>
      <c r="B94" s="33"/>
      <c r="C94" s="33"/>
      <c r="D94" s="47"/>
      <c r="E94" s="48"/>
      <c r="F94" s="359"/>
    </row>
    <row r="95" spans="1:6" ht="63.75" x14ac:dyDescent="0.2">
      <c r="A95" s="58" t="s">
        <v>252</v>
      </c>
      <c r="B95" s="33" t="s">
        <v>1267</v>
      </c>
      <c r="C95" s="33"/>
      <c r="D95" s="47"/>
      <c r="E95" s="48"/>
      <c r="F95" s="359"/>
    </row>
    <row r="96" spans="1:6" x14ac:dyDescent="0.2">
      <c r="A96" s="330"/>
      <c r="B96" s="39" t="s">
        <v>238</v>
      </c>
      <c r="C96" s="39" t="s">
        <v>239</v>
      </c>
      <c r="D96" s="40">
        <v>240</v>
      </c>
      <c r="E96" s="37"/>
      <c r="F96" s="123">
        <f t="shared" ref="F96:F102" si="2">D96*E96</f>
        <v>0</v>
      </c>
    </row>
    <row r="97" spans="1:6" x14ac:dyDescent="0.2">
      <c r="A97" s="330"/>
      <c r="B97" s="39" t="s">
        <v>240</v>
      </c>
      <c r="C97" s="39" t="s">
        <v>239</v>
      </c>
      <c r="D97" s="40">
        <v>120</v>
      </c>
      <c r="E97" s="37"/>
      <c r="F97" s="123">
        <f t="shared" si="2"/>
        <v>0</v>
      </c>
    </row>
    <row r="98" spans="1:6" x14ac:dyDescent="0.2">
      <c r="A98" s="330"/>
      <c r="B98" s="39" t="s">
        <v>241</v>
      </c>
      <c r="C98" s="39" t="s">
        <v>239</v>
      </c>
      <c r="D98" s="40">
        <v>30</v>
      </c>
      <c r="E98" s="37"/>
      <c r="F98" s="123">
        <f t="shared" si="2"/>
        <v>0</v>
      </c>
    </row>
    <row r="99" spans="1:6" x14ac:dyDescent="0.2">
      <c r="A99" s="330"/>
      <c r="B99" s="39" t="s">
        <v>242</v>
      </c>
      <c r="C99" s="39" t="s">
        <v>239</v>
      </c>
      <c r="D99" s="40">
        <v>90</v>
      </c>
      <c r="E99" s="37"/>
      <c r="F99" s="123">
        <f t="shared" si="2"/>
        <v>0</v>
      </c>
    </row>
    <row r="100" spans="1:6" x14ac:dyDescent="0.2">
      <c r="A100" s="330"/>
      <c r="B100" s="39" t="s">
        <v>243</v>
      </c>
      <c r="C100" s="39" t="s">
        <v>239</v>
      </c>
      <c r="D100" s="40">
        <v>45</v>
      </c>
      <c r="E100" s="37"/>
      <c r="F100" s="123">
        <f t="shared" si="2"/>
        <v>0</v>
      </c>
    </row>
    <row r="101" spans="1:6" x14ac:dyDescent="0.2">
      <c r="A101" s="330"/>
      <c r="B101" s="39" t="s">
        <v>244</v>
      </c>
      <c r="C101" s="39" t="s">
        <v>239</v>
      </c>
      <c r="D101" s="40">
        <v>60</v>
      </c>
      <c r="E101" s="37"/>
      <c r="F101" s="123">
        <f t="shared" si="2"/>
        <v>0</v>
      </c>
    </row>
    <row r="102" spans="1:6" x14ac:dyDescent="0.2">
      <c r="A102" s="330"/>
      <c r="B102" s="39" t="s">
        <v>245</v>
      </c>
      <c r="C102" s="39" t="s">
        <v>239</v>
      </c>
      <c r="D102" s="40">
        <v>120</v>
      </c>
      <c r="E102" s="37"/>
      <c r="F102" s="123">
        <f t="shared" si="2"/>
        <v>0</v>
      </c>
    </row>
    <row r="103" spans="1:6" x14ac:dyDescent="0.2">
      <c r="A103" s="330"/>
      <c r="B103" s="39"/>
      <c r="C103" s="39"/>
      <c r="D103" s="40"/>
      <c r="E103" s="37"/>
      <c r="F103" s="123"/>
    </row>
    <row r="104" spans="1:6" x14ac:dyDescent="0.2">
      <c r="A104" s="58" t="s">
        <v>253</v>
      </c>
      <c r="B104" s="33" t="s">
        <v>1268</v>
      </c>
      <c r="C104" s="39"/>
      <c r="D104" s="40"/>
      <c r="E104" s="37"/>
      <c r="F104" s="123"/>
    </row>
    <row r="105" spans="1:6" x14ac:dyDescent="0.2">
      <c r="A105" s="58"/>
      <c r="B105" s="39"/>
      <c r="C105" s="39" t="s">
        <v>51</v>
      </c>
      <c r="D105" s="40">
        <v>1</v>
      </c>
      <c r="E105" s="37"/>
      <c r="F105" s="123">
        <f>D105*E105</f>
        <v>0</v>
      </c>
    </row>
    <row r="106" spans="1:6" x14ac:dyDescent="0.2">
      <c r="A106" s="58"/>
      <c r="B106" s="39"/>
      <c r="C106" s="39"/>
      <c r="D106" s="40"/>
      <c r="E106" s="344"/>
      <c r="F106" s="123"/>
    </row>
    <row r="107" spans="1:6" x14ac:dyDescent="0.2">
      <c r="A107" s="58" t="s">
        <v>286</v>
      </c>
      <c r="B107" s="39" t="s">
        <v>1269</v>
      </c>
      <c r="C107" s="39"/>
      <c r="D107" s="40"/>
      <c r="E107" s="37"/>
      <c r="F107" s="123"/>
    </row>
    <row r="108" spans="1:6" x14ac:dyDescent="0.2">
      <c r="A108" s="58"/>
      <c r="B108" s="39" t="s">
        <v>255</v>
      </c>
      <c r="C108" s="39" t="s">
        <v>61</v>
      </c>
      <c r="D108" s="40">
        <v>4</v>
      </c>
      <c r="E108" s="37"/>
      <c r="F108" s="123">
        <f>D108*E108</f>
        <v>0</v>
      </c>
    </row>
    <row r="109" spans="1:6" x14ac:dyDescent="0.2">
      <c r="A109" s="58"/>
      <c r="B109" s="39"/>
      <c r="C109" s="39"/>
      <c r="D109" s="40"/>
      <c r="E109" s="37"/>
      <c r="F109" s="123"/>
    </row>
    <row r="110" spans="1:6" ht="25.5" x14ac:dyDescent="0.2">
      <c r="A110" s="58" t="s">
        <v>254</v>
      </c>
      <c r="B110" s="33" t="s">
        <v>257</v>
      </c>
      <c r="C110" s="39"/>
      <c r="D110" s="40"/>
      <c r="E110" s="37"/>
      <c r="F110" s="123"/>
    </row>
    <row r="111" spans="1:6" x14ac:dyDescent="0.2">
      <c r="A111" s="330"/>
      <c r="B111" s="39" t="s">
        <v>255</v>
      </c>
      <c r="C111" s="39" t="s">
        <v>51</v>
      </c>
      <c r="D111" s="40">
        <v>1</v>
      </c>
      <c r="E111" s="37"/>
      <c r="F111" s="123">
        <f>D111*E111</f>
        <v>0</v>
      </c>
    </row>
    <row r="112" spans="1:6" x14ac:dyDescent="0.2">
      <c r="A112" s="330"/>
      <c r="B112" s="39"/>
      <c r="C112" s="39"/>
      <c r="D112" s="40"/>
      <c r="E112" s="37"/>
      <c r="F112" s="123"/>
    </row>
    <row r="113" spans="1:6" x14ac:dyDescent="0.2">
      <c r="A113" s="330"/>
      <c r="B113" s="39"/>
      <c r="C113" s="39"/>
      <c r="D113" s="40"/>
      <c r="E113" s="37"/>
      <c r="F113" s="123"/>
    </row>
    <row r="114" spans="1:6" x14ac:dyDescent="0.2">
      <c r="A114" s="329" t="s">
        <v>258</v>
      </c>
      <c r="B114" s="50" t="s">
        <v>259</v>
      </c>
      <c r="C114" s="29"/>
      <c r="D114" s="29"/>
      <c r="E114" s="30"/>
      <c r="F114" s="360"/>
    </row>
    <row r="115" spans="1:6" x14ac:dyDescent="0.2">
      <c r="A115" s="77"/>
      <c r="B115" s="52"/>
      <c r="C115" s="52" t="s">
        <v>51</v>
      </c>
      <c r="D115" s="52">
        <v>1</v>
      </c>
      <c r="E115" s="344"/>
      <c r="F115" s="123">
        <f>D115*E115</f>
        <v>0</v>
      </c>
    </row>
    <row r="116" spans="1:6" x14ac:dyDescent="0.2">
      <c r="A116" s="331"/>
      <c r="B116" s="53"/>
      <c r="C116" s="53"/>
      <c r="D116" s="54"/>
      <c r="E116" s="55"/>
      <c r="F116" s="361"/>
    </row>
    <row r="117" spans="1:6" x14ac:dyDescent="0.2">
      <c r="A117" s="330"/>
      <c r="B117" s="39"/>
      <c r="C117" s="39"/>
      <c r="D117" s="40"/>
      <c r="E117" s="30"/>
      <c r="F117" s="346">
        <f>SUM(F39:F116)</f>
        <v>0</v>
      </c>
    </row>
    <row r="118" spans="1:6" x14ac:dyDescent="0.2">
      <c r="A118" s="328" t="s">
        <v>204</v>
      </c>
      <c r="B118" s="27" t="s">
        <v>260</v>
      </c>
      <c r="C118" s="28"/>
      <c r="D118" s="29"/>
      <c r="E118" s="30"/>
      <c r="F118" s="123"/>
    </row>
    <row r="119" spans="1:6" x14ac:dyDescent="0.2">
      <c r="A119" s="332"/>
      <c r="B119" s="56"/>
      <c r="C119" s="29"/>
      <c r="D119" s="29"/>
      <c r="E119" s="30"/>
      <c r="F119" s="360"/>
    </row>
    <row r="120" spans="1:6" ht="76.5" x14ac:dyDescent="0.2">
      <c r="A120" s="58" t="s">
        <v>203</v>
      </c>
      <c r="B120" s="33" t="s">
        <v>1270</v>
      </c>
      <c r="C120" s="39"/>
      <c r="D120" s="40"/>
      <c r="E120" s="37"/>
      <c r="F120" s="123"/>
    </row>
    <row r="121" spans="1:6" ht="38.25" x14ac:dyDescent="0.2">
      <c r="A121" s="58" t="s">
        <v>209</v>
      </c>
      <c r="B121" s="33" t="s">
        <v>261</v>
      </c>
      <c r="C121" s="39"/>
      <c r="D121" s="40"/>
      <c r="E121" s="37"/>
      <c r="F121" s="123"/>
    </row>
    <row r="122" spans="1:6" x14ac:dyDescent="0.2">
      <c r="A122" s="58" t="s">
        <v>209</v>
      </c>
      <c r="B122" s="33" t="s">
        <v>262</v>
      </c>
      <c r="C122" s="39"/>
      <c r="D122" s="40"/>
      <c r="E122" s="37"/>
      <c r="F122" s="123"/>
    </row>
    <row r="123" spans="1:6" x14ac:dyDescent="0.2">
      <c r="A123" s="58" t="s">
        <v>209</v>
      </c>
      <c r="B123" s="33" t="s">
        <v>263</v>
      </c>
      <c r="C123" s="39"/>
      <c r="D123" s="40"/>
      <c r="E123" s="37"/>
      <c r="F123" s="123"/>
    </row>
    <row r="124" spans="1:6" x14ac:dyDescent="0.2">
      <c r="A124" s="58" t="s">
        <v>209</v>
      </c>
      <c r="B124" s="33" t="s">
        <v>264</v>
      </c>
      <c r="C124" s="39"/>
      <c r="D124" s="40"/>
      <c r="E124" s="37"/>
      <c r="F124" s="123"/>
    </row>
    <row r="125" spans="1:6" x14ac:dyDescent="0.2">
      <c r="A125" s="58" t="s">
        <v>209</v>
      </c>
      <c r="B125" s="33" t="s">
        <v>265</v>
      </c>
      <c r="C125" s="39"/>
      <c r="D125" s="40"/>
      <c r="E125" s="37"/>
      <c r="F125" s="123"/>
    </row>
    <row r="126" spans="1:6" ht="25.5" x14ac:dyDescent="0.2">
      <c r="A126" s="58" t="s">
        <v>209</v>
      </c>
      <c r="B126" s="33" t="s">
        <v>266</v>
      </c>
      <c r="C126" s="39"/>
      <c r="D126" s="40"/>
      <c r="E126" s="37"/>
      <c r="F126" s="123"/>
    </row>
    <row r="127" spans="1:6" ht="51" x14ac:dyDescent="0.2">
      <c r="A127" s="58" t="s">
        <v>209</v>
      </c>
      <c r="B127" s="33" t="s">
        <v>267</v>
      </c>
      <c r="C127" s="39"/>
      <c r="D127" s="40"/>
      <c r="E127" s="37"/>
      <c r="F127" s="123"/>
    </row>
    <row r="128" spans="1:6" ht="38.25" x14ac:dyDescent="0.2">
      <c r="A128" s="58" t="s">
        <v>209</v>
      </c>
      <c r="B128" s="33" t="s">
        <v>268</v>
      </c>
      <c r="C128" s="39"/>
      <c r="D128" s="40"/>
      <c r="E128" s="37"/>
      <c r="F128" s="123"/>
    </row>
    <row r="129" spans="1:6" ht="38.25" x14ac:dyDescent="0.2">
      <c r="A129" s="58" t="s">
        <v>209</v>
      </c>
      <c r="B129" s="33" t="s">
        <v>269</v>
      </c>
      <c r="C129" s="39"/>
      <c r="D129" s="40"/>
      <c r="E129" s="37"/>
      <c r="F129" s="123"/>
    </row>
    <row r="130" spans="1:6" ht="25.5" x14ac:dyDescent="0.2">
      <c r="A130" s="58" t="s">
        <v>209</v>
      </c>
      <c r="B130" s="33" t="s">
        <v>270</v>
      </c>
      <c r="C130" s="39"/>
      <c r="D130" s="40"/>
      <c r="E130" s="37"/>
      <c r="F130" s="123"/>
    </row>
    <row r="131" spans="1:6" ht="89.25" x14ac:dyDescent="0.2">
      <c r="A131" s="58" t="s">
        <v>209</v>
      </c>
      <c r="B131" s="33" t="s">
        <v>1271</v>
      </c>
      <c r="C131" s="39"/>
      <c r="D131" s="40"/>
      <c r="E131" s="37"/>
      <c r="F131" s="123"/>
    </row>
    <row r="132" spans="1:6" x14ac:dyDescent="0.2">
      <c r="A132" s="58"/>
      <c r="B132" s="33" t="s">
        <v>271</v>
      </c>
      <c r="C132" s="39"/>
      <c r="D132" s="40"/>
      <c r="E132" s="37"/>
      <c r="F132" s="123"/>
    </row>
    <row r="133" spans="1:6" x14ac:dyDescent="0.2">
      <c r="A133" s="58"/>
      <c r="B133" s="33" t="s">
        <v>272</v>
      </c>
      <c r="C133" s="39"/>
      <c r="D133" s="40"/>
      <c r="E133" s="37"/>
      <c r="F133" s="123"/>
    </row>
    <row r="134" spans="1:6" x14ac:dyDescent="0.2">
      <c r="A134" s="58"/>
      <c r="B134" s="33" t="s">
        <v>255</v>
      </c>
      <c r="C134" s="39" t="s">
        <v>61</v>
      </c>
      <c r="D134" s="40">
        <v>2</v>
      </c>
      <c r="E134" s="37"/>
      <c r="F134" s="123">
        <f>D134*E134</f>
        <v>0</v>
      </c>
    </row>
    <row r="135" spans="1:6" x14ac:dyDescent="0.2">
      <c r="A135" s="58"/>
      <c r="B135" s="39"/>
      <c r="C135" s="39"/>
      <c r="D135" s="40"/>
      <c r="E135" s="37"/>
      <c r="F135" s="123"/>
    </row>
    <row r="136" spans="1:6" ht="38.25" x14ac:dyDescent="0.2">
      <c r="A136" s="58"/>
      <c r="B136" s="57" t="s">
        <v>273</v>
      </c>
      <c r="C136" s="33"/>
      <c r="D136" s="47"/>
      <c r="E136" s="48"/>
      <c r="F136" s="359"/>
    </row>
    <row r="137" spans="1:6" ht="76.5" x14ac:dyDescent="0.2">
      <c r="A137" s="58"/>
      <c r="B137" s="57" t="s">
        <v>274</v>
      </c>
      <c r="C137" s="33"/>
      <c r="D137" s="47"/>
      <c r="E137" s="48"/>
      <c r="F137" s="359"/>
    </row>
    <row r="138" spans="1:6" ht="38.25" x14ac:dyDescent="0.2">
      <c r="A138" s="58"/>
      <c r="B138" s="57" t="s">
        <v>275</v>
      </c>
      <c r="C138" s="33"/>
      <c r="D138" s="47"/>
      <c r="E138" s="48"/>
      <c r="F138" s="359"/>
    </row>
    <row r="139" spans="1:6" ht="63.75" x14ac:dyDescent="0.2">
      <c r="A139" s="58"/>
      <c r="B139" s="57" t="s">
        <v>276</v>
      </c>
      <c r="C139" s="33"/>
      <c r="D139" s="47"/>
      <c r="E139" s="48"/>
      <c r="F139" s="359"/>
    </row>
    <row r="140" spans="1:6" x14ac:dyDescent="0.2">
      <c r="A140" s="58"/>
      <c r="B140" s="33" t="s">
        <v>255</v>
      </c>
      <c r="C140" s="39" t="s">
        <v>61</v>
      </c>
      <c r="D140" s="40">
        <v>1</v>
      </c>
      <c r="E140" s="37"/>
      <c r="F140" s="123">
        <f>D140*E140</f>
        <v>0</v>
      </c>
    </row>
    <row r="141" spans="1:6" x14ac:dyDescent="0.2">
      <c r="A141" s="58"/>
      <c r="B141" s="57"/>
      <c r="C141" s="33"/>
      <c r="D141" s="47"/>
      <c r="E141" s="48"/>
      <c r="F141" s="359"/>
    </row>
    <row r="142" spans="1:6" ht="25.5" x14ac:dyDescent="0.2">
      <c r="A142" s="58" t="s">
        <v>204</v>
      </c>
      <c r="B142" s="57" t="s">
        <v>1272</v>
      </c>
      <c r="C142" s="33" t="s">
        <v>239</v>
      </c>
      <c r="D142" s="47">
        <v>20</v>
      </c>
      <c r="E142" s="48"/>
      <c r="F142" s="359">
        <f>D142*E142</f>
        <v>0</v>
      </c>
    </row>
    <row r="143" spans="1:6" x14ac:dyDescent="0.2">
      <c r="A143" s="58"/>
      <c r="B143" s="57"/>
      <c r="C143" s="33"/>
      <c r="D143" s="47"/>
      <c r="E143" s="48"/>
      <c r="F143" s="359"/>
    </row>
    <row r="144" spans="1:6" x14ac:dyDescent="0.2">
      <c r="A144" s="58" t="s">
        <v>205</v>
      </c>
      <c r="B144" s="57" t="s">
        <v>277</v>
      </c>
      <c r="C144" s="33"/>
      <c r="D144" s="47"/>
      <c r="E144" s="48"/>
      <c r="F144" s="359"/>
    </row>
    <row r="145" spans="1:6" x14ac:dyDescent="0.2">
      <c r="A145" s="58"/>
      <c r="B145" s="39"/>
      <c r="C145" s="39" t="s">
        <v>61</v>
      </c>
      <c r="D145" s="40">
        <v>2</v>
      </c>
      <c r="E145" s="37"/>
      <c r="F145" s="123">
        <f>D145*E145</f>
        <v>0</v>
      </c>
    </row>
    <row r="146" spans="1:6" x14ac:dyDescent="0.2">
      <c r="A146" s="58"/>
      <c r="B146" s="39"/>
      <c r="C146" s="39"/>
      <c r="D146" s="40"/>
      <c r="E146" s="37"/>
      <c r="F146" s="123"/>
    </row>
    <row r="147" spans="1:6" ht="25.5" x14ac:dyDescent="0.2">
      <c r="A147" s="58" t="s">
        <v>206</v>
      </c>
      <c r="B147" s="57" t="s">
        <v>1273</v>
      </c>
      <c r="C147" s="33"/>
      <c r="D147" s="47"/>
      <c r="E147" s="48"/>
      <c r="F147" s="359"/>
    </row>
    <row r="148" spans="1:6" x14ac:dyDescent="0.2">
      <c r="A148" s="58"/>
      <c r="B148" s="39" t="s">
        <v>278</v>
      </c>
      <c r="C148" s="39" t="s">
        <v>61</v>
      </c>
      <c r="D148" s="40">
        <v>4</v>
      </c>
      <c r="E148" s="37"/>
      <c r="F148" s="123">
        <f>D148*E148</f>
        <v>0</v>
      </c>
    </row>
    <row r="149" spans="1:6" x14ac:dyDescent="0.2">
      <c r="A149" s="58"/>
      <c r="B149" s="39"/>
      <c r="C149" s="39"/>
      <c r="D149" s="40"/>
      <c r="E149" s="37"/>
      <c r="F149" s="123"/>
    </row>
    <row r="150" spans="1:6" ht="25.5" x14ac:dyDescent="0.2">
      <c r="A150" s="58" t="s">
        <v>208</v>
      </c>
      <c r="B150" s="57" t="s">
        <v>279</v>
      </c>
      <c r="C150" s="33"/>
      <c r="D150" s="47"/>
      <c r="E150" s="48"/>
      <c r="F150" s="359"/>
    </row>
    <row r="151" spans="1:6" x14ac:dyDescent="0.2">
      <c r="A151" s="58"/>
      <c r="B151" s="39" t="s">
        <v>251</v>
      </c>
      <c r="C151" s="39" t="s">
        <v>61</v>
      </c>
      <c r="D151" s="40">
        <v>1</v>
      </c>
      <c r="E151" s="37"/>
      <c r="F151" s="123">
        <f>D151*E151</f>
        <v>0</v>
      </c>
    </row>
    <row r="152" spans="1:6" x14ac:dyDescent="0.2">
      <c r="A152" s="58"/>
      <c r="B152" s="39" t="s">
        <v>280</v>
      </c>
      <c r="C152" s="39" t="s">
        <v>61</v>
      </c>
      <c r="D152" s="40">
        <v>1</v>
      </c>
      <c r="E152" s="37"/>
      <c r="F152" s="123">
        <f>D152*E152</f>
        <v>0</v>
      </c>
    </row>
    <row r="153" spans="1:6" x14ac:dyDescent="0.2">
      <c r="A153" s="58"/>
      <c r="B153" s="39" t="s">
        <v>244</v>
      </c>
      <c r="C153" s="39" t="s">
        <v>61</v>
      </c>
      <c r="D153" s="40">
        <v>2</v>
      </c>
      <c r="E153" s="37"/>
      <c r="F153" s="123">
        <f>D153*E153</f>
        <v>0</v>
      </c>
    </row>
    <row r="154" spans="1:6" x14ac:dyDescent="0.2">
      <c r="A154" s="58"/>
      <c r="B154" s="39"/>
      <c r="C154" s="39"/>
      <c r="D154" s="40"/>
      <c r="E154" s="37"/>
      <c r="F154" s="123"/>
    </row>
    <row r="155" spans="1:6" ht="25.5" x14ac:dyDescent="0.2">
      <c r="A155" s="58" t="s">
        <v>235</v>
      </c>
      <c r="B155" s="57" t="s">
        <v>281</v>
      </c>
      <c r="C155" s="33"/>
      <c r="D155" s="47"/>
      <c r="E155" s="48"/>
      <c r="F155" s="359"/>
    </row>
    <row r="156" spans="1:6" x14ac:dyDescent="0.2">
      <c r="A156" s="58"/>
      <c r="B156" s="39" t="s">
        <v>245</v>
      </c>
      <c r="C156" s="39" t="s">
        <v>61</v>
      </c>
      <c r="D156" s="40">
        <v>2</v>
      </c>
      <c r="E156" s="37"/>
      <c r="F156" s="123">
        <f>D156*E156</f>
        <v>0</v>
      </c>
    </row>
    <row r="157" spans="1:6" x14ac:dyDescent="0.2">
      <c r="A157" s="58"/>
      <c r="B157" s="39"/>
      <c r="C157" s="39"/>
      <c r="D157" s="40"/>
      <c r="E157" s="37"/>
      <c r="F157" s="123"/>
    </row>
    <row r="158" spans="1:6" ht="25.5" x14ac:dyDescent="0.2">
      <c r="A158" s="58" t="s">
        <v>246</v>
      </c>
      <c r="B158" s="57" t="s">
        <v>282</v>
      </c>
      <c r="C158" s="33"/>
      <c r="D158" s="47"/>
      <c r="E158" s="48"/>
      <c r="F158" s="359"/>
    </row>
    <row r="159" spans="1:6" x14ac:dyDescent="0.2">
      <c r="A159" s="58"/>
      <c r="B159" s="39" t="s">
        <v>219</v>
      </c>
      <c r="C159" s="39" t="s">
        <v>61</v>
      </c>
      <c r="D159" s="40">
        <v>1</v>
      </c>
      <c r="E159" s="37"/>
      <c r="F159" s="123">
        <f>D159*E159</f>
        <v>0</v>
      </c>
    </row>
    <row r="160" spans="1:6" x14ac:dyDescent="0.2">
      <c r="A160" s="58"/>
      <c r="B160" s="39" t="s">
        <v>251</v>
      </c>
      <c r="C160" s="39" t="s">
        <v>61</v>
      </c>
      <c r="D160" s="40">
        <v>1</v>
      </c>
      <c r="E160" s="37"/>
      <c r="F160" s="123">
        <f>D160*E160</f>
        <v>0</v>
      </c>
    </row>
    <row r="161" spans="1:6" x14ac:dyDescent="0.2">
      <c r="A161" s="58"/>
      <c r="B161" s="39" t="s">
        <v>280</v>
      </c>
      <c r="C161" s="39" t="s">
        <v>61</v>
      </c>
      <c r="D161" s="40">
        <v>1</v>
      </c>
      <c r="E161" s="37"/>
      <c r="F161" s="123">
        <f>D161*E161</f>
        <v>0</v>
      </c>
    </row>
    <row r="162" spans="1:6" x14ac:dyDescent="0.2">
      <c r="A162" s="58"/>
      <c r="B162" s="39" t="s">
        <v>244</v>
      </c>
      <c r="C162" s="39" t="s">
        <v>61</v>
      </c>
      <c r="D162" s="40">
        <v>1</v>
      </c>
      <c r="E162" s="37"/>
      <c r="F162" s="123">
        <f>D162*E162</f>
        <v>0</v>
      </c>
    </row>
    <row r="163" spans="1:6" x14ac:dyDescent="0.2">
      <c r="A163" s="58"/>
      <c r="B163" s="39"/>
      <c r="C163" s="39"/>
      <c r="D163" s="40"/>
      <c r="E163" s="37"/>
      <c r="F163" s="123"/>
    </row>
    <row r="164" spans="1:6" ht="25.5" x14ac:dyDescent="0.2">
      <c r="A164" s="58" t="s">
        <v>247</v>
      </c>
      <c r="B164" s="57" t="s">
        <v>283</v>
      </c>
      <c r="C164" s="33"/>
      <c r="D164" s="47"/>
      <c r="E164" s="48"/>
      <c r="F164" s="359"/>
    </row>
    <row r="165" spans="1:6" x14ac:dyDescent="0.2">
      <c r="A165" s="58"/>
      <c r="B165" s="39" t="s">
        <v>278</v>
      </c>
      <c r="C165" s="39" t="s">
        <v>61</v>
      </c>
      <c r="D165" s="40">
        <v>2</v>
      </c>
      <c r="E165" s="37"/>
      <c r="F165" s="123">
        <f>D165*E165</f>
        <v>0</v>
      </c>
    </row>
    <row r="166" spans="1:6" x14ac:dyDescent="0.2">
      <c r="A166" s="58"/>
      <c r="B166" s="39" t="s">
        <v>245</v>
      </c>
      <c r="C166" s="39" t="s">
        <v>61</v>
      </c>
      <c r="D166" s="40">
        <v>1</v>
      </c>
      <c r="E166" s="37"/>
      <c r="F166" s="123">
        <f>D166*E166</f>
        <v>0</v>
      </c>
    </row>
    <row r="167" spans="1:6" x14ac:dyDescent="0.2">
      <c r="A167" s="58"/>
      <c r="B167" s="39"/>
      <c r="C167" s="39"/>
      <c r="D167" s="40"/>
      <c r="E167" s="37"/>
      <c r="F167" s="123"/>
    </row>
    <row r="168" spans="1:6" ht="25.5" x14ac:dyDescent="0.2">
      <c r="A168" s="58" t="s">
        <v>249</v>
      </c>
      <c r="B168" s="33" t="s">
        <v>284</v>
      </c>
      <c r="C168" s="39"/>
      <c r="D168" s="40"/>
      <c r="E168" s="37"/>
      <c r="F168" s="123"/>
    </row>
    <row r="169" spans="1:6" x14ac:dyDescent="0.2">
      <c r="A169" s="58"/>
      <c r="B169" s="33" t="s">
        <v>278</v>
      </c>
      <c r="C169" s="39" t="s">
        <v>61</v>
      </c>
      <c r="D169" s="40">
        <v>4</v>
      </c>
      <c r="E169" s="37"/>
      <c r="F169" s="123">
        <f>D169*E169</f>
        <v>0</v>
      </c>
    </row>
    <row r="170" spans="1:6" x14ac:dyDescent="0.2">
      <c r="A170" s="58"/>
      <c r="B170" s="33" t="s">
        <v>245</v>
      </c>
      <c r="C170" s="39" t="s">
        <v>61</v>
      </c>
      <c r="D170" s="40">
        <v>3</v>
      </c>
      <c r="E170" s="37"/>
      <c r="F170" s="123">
        <f>D170*E170</f>
        <v>0</v>
      </c>
    </row>
    <row r="171" spans="1:6" x14ac:dyDescent="0.2">
      <c r="A171" s="58"/>
      <c r="B171" s="33"/>
      <c r="C171" s="39"/>
      <c r="D171" s="40"/>
      <c r="E171" s="37"/>
      <c r="F171" s="123"/>
    </row>
    <row r="172" spans="1:6" ht="25.5" customHeight="1" x14ac:dyDescent="0.2">
      <c r="A172" s="58" t="s">
        <v>252</v>
      </c>
      <c r="B172" s="33" t="s">
        <v>285</v>
      </c>
      <c r="C172" s="39"/>
      <c r="D172" s="40"/>
      <c r="E172" s="37"/>
      <c r="F172" s="123"/>
    </row>
    <row r="173" spans="1:6" x14ac:dyDescent="0.2">
      <c r="A173" s="58"/>
      <c r="B173" s="33" t="s">
        <v>219</v>
      </c>
      <c r="C173" s="39" t="s">
        <v>61</v>
      </c>
      <c r="D173" s="40">
        <v>1</v>
      </c>
      <c r="E173" s="37"/>
      <c r="F173" s="123">
        <f>D173*E173</f>
        <v>0</v>
      </c>
    </row>
    <row r="174" spans="1:6" x14ac:dyDescent="0.2">
      <c r="A174" s="58"/>
      <c r="B174" s="33" t="s">
        <v>251</v>
      </c>
      <c r="C174" s="39" t="s">
        <v>61</v>
      </c>
      <c r="D174" s="40">
        <v>3</v>
      </c>
      <c r="E174" s="37"/>
      <c r="F174" s="123">
        <f>D174*E174</f>
        <v>0</v>
      </c>
    </row>
    <row r="175" spans="1:6" x14ac:dyDescent="0.2">
      <c r="A175" s="58"/>
      <c r="B175" s="33" t="s">
        <v>280</v>
      </c>
      <c r="C175" s="39" t="s">
        <v>61</v>
      </c>
      <c r="D175" s="40">
        <v>3</v>
      </c>
      <c r="E175" s="37"/>
      <c r="F175" s="123">
        <f>D175*E175</f>
        <v>0</v>
      </c>
    </row>
    <row r="176" spans="1:6" x14ac:dyDescent="0.2">
      <c r="A176" s="58"/>
      <c r="B176" s="33" t="s">
        <v>244</v>
      </c>
      <c r="C176" s="39" t="s">
        <v>61</v>
      </c>
      <c r="D176" s="40">
        <v>3</v>
      </c>
      <c r="E176" s="37"/>
      <c r="F176" s="123">
        <f>D176*E176</f>
        <v>0</v>
      </c>
    </row>
    <row r="177" spans="1:6" x14ac:dyDescent="0.2">
      <c r="A177" s="58"/>
      <c r="B177" s="33"/>
      <c r="C177" s="39"/>
      <c r="D177" s="40"/>
      <c r="E177" s="37"/>
      <c r="F177" s="123"/>
    </row>
    <row r="178" spans="1:6" ht="25.5" x14ac:dyDescent="0.2">
      <c r="A178" s="58" t="s">
        <v>253</v>
      </c>
      <c r="B178" s="33" t="s">
        <v>1274</v>
      </c>
      <c r="C178" s="39"/>
      <c r="D178" s="40"/>
      <c r="E178" s="37"/>
      <c r="F178" s="123"/>
    </row>
    <row r="179" spans="1:6" x14ac:dyDescent="0.2">
      <c r="A179" s="58"/>
      <c r="B179" s="33"/>
      <c r="C179" s="39" t="s">
        <v>59</v>
      </c>
      <c r="D179" s="40">
        <v>10</v>
      </c>
      <c r="E179" s="37"/>
      <c r="F179" s="123">
        <f>D179*E179</f>
        <v>0</v>
      </c>
    </row>
    <row r="180" spans="1:6" x14ac:dyDescent="0.2">
      <c r="A180" s="58"/>
      <c r="B180" s="33"/>
      <c r="C180" s="39"/>
      <c r="D180" s="40"/>
      <c r="E180" s="37"/>
      <c r="F180" s="123"/>
    </row>
    <row r="181" spans="1:6" ht="25.5" x14ac:dyDescent="0.2">
      <c r="A181" s="58" t="s">
        <v>286</v>
      </c>
      <c r="B181" s="33" t="s">
        <v>1275</v>
      </c>
      <c r="C181" s="39"/>
      <c r="D181" s="40"/>
      <c r="E181" s="37"/>
      <c r="F181" s="123"/>
    </row>
    <row r="182" spans="1:6" x14ac:dyDescent="0.2">
      <c r="A182" s="58"/>
      <c r="B182" s="33"/>
      <c r="C182" s="39" t="s">
        <v>61</v>
      </c>
      <c r="D182" s="40">
        <v>7</v>
      </c>
      <c r="E182" s="37"/>
      <c r="F182" s="123">
        <f>D182*E182</f>
        <v>0</v>
      </c>
    </row>
    <row r="183" spans="1:6" x14ac:dyDescent="0.2">
      <c r="A183" s="58"/>
      <c r="B183" s="33"/>
      <c r="C183" s="39"/>
      <c r="D183" s="40"/>
      <c r="E183" s="37"/>
      <c r="F183" s="123"/>
    </row>
    <row r="184" spans="1:6" ht="25.5" x14ac:dyDescent="0.2">
      <c r="A184" s="58" t="s">
        <v>254</v>
      </c>
      <c r="B184" s="39" t="s">
        <v>1276</v>
      </c>
      <c r="C184" s="39"/>
      <c r="D184" s="40"/>
      <c r="E184" s="37"/>
      <c r="F184" s="123"/>
    </row>
    <row r="185" spans="1:6" x14ac:dyDescent="0.2">
      <c r="A185" s="58"/>
      <c r="B185" s="39"/>
      <c r="C185" s="39" t="s">
        <v>69</v>
      </c>
      <c r="D185" s="40">
        <v>190</v>
      </c>
      <c r="E185" s="37"/>
      <c r="F185" s="123">
        <f>D185*E185</f>
        <v>0</v>
      </c>
    </row>
    <row r="186" spans="1:6" x14ac:dyDescent="0.2">
      <c r="A186" s="58"/>
      <c r="B186" s="39"/>
      <c r="C186" s="39"/>
      <c r="D186" s="40"/>
      <c r="E186" s="37"/>
      <c r="F186" s="123"/>
    </row>
    <row r="187" spans="1:6" ht="25.5" x14ac:dyDescent="0.2">
      <c r="A187" s="58" t="s">
        <v>256</v>
      </c>
      <c r="B187" s="33" t="s">
        <v>1264</v>
      </c>
      <c r="C187" s="33"/>
      <c r="D187" s="47"/>
      <c r="E187" s="48"/>
      <c r="F187" s="362"/>
    </row>
    <row r="188" spans="1:6" x14ac:dyDescent="0.2">
      <c r="A188" s="58"/>
      <c r="B188" s="39"/>
      <c r="C188" s="39" t="s">
        <v>61</v>
      </c>
      <c r="D188" s="40">
        <v>10</v>
      </c>
      <c r="E188" s="37"/>
      <c r="F188" s="123">
        <f>D188*E188</f>
        <v>0</v>
      </c>
    </row>
    <row r="189" spans="1:6" x14ac:dyDescent="0.2">
      <c r="A189" s="58"/>
      <c r="B189" s="39"/>
      <c r="C189" s="39"/>
      <c r="D189" s="40"/>
      <c r="E189" s="37"/>
      <c r="F189" s="123"/>
    </row>
    <row r="190" spans="1:6" ht="51" x14ac:dyDescent="0.2">
      <c r="A190" s="58" t="s">
        <v>258</v>
      </c>
      <c r="B190" s="33" t="s">
        <v>1277</v>
      </c>
      <c r="C190" s="33"/>
      <c r="D190" s="47"/>
      <c r="E190" s="48"/>
      <c r="F190" s="359"/>
    </row>
    <row r="191" spans="1:6" x14ac:dyDescent="0.2">
      <c r="A191" s="330"/>
      <c r="B191" s="39" t="s">
        <v>255</v>
      </c>
      <c r="C191" s="39" t="s">
        <v>61</v>
      </c>
      <c r="D191" s="40">
        <v>2</v>
      </c>
      <c r="E191" s="37"/>
      <c r="F191" s="123">
        <f>D191*E191</f>
        <v>0</v>
      </c>
    </row>
    <row r="192" spans="1:6" x14ac:dyDescent="0.2">
      <c r="A192" s="330"/>
      <c r="B192" s="39"/>
      <c r="C192" s="39"/>
      <c r="D192" s="40"/>
      <c r="E192" s="37"/>
      <c r="F192" s="123"/>
    </row>
    <row r="193" spans="1:6" ht="38.25" x14ac:dyDescent="0.2">
      <c r="A193" s="58" t="s">
        <v>287</v>
      </c>
      <c r="B193" s="39" t="s">
        <v>248</v>
      </c>
      <c r="C193" s="39"/>
      <c r="D193" s="40"/>
      <c r="E193" s="37"/>
      <c r="F193" s="123"/>
    </row>
    <row r="194" spans="1:6" x14ac:dyDescent="0.2">
      <c r="A194" s="58"/>
      <c r="B194" s="39" t="s">
        <v>218</v>
      </c>
      <c r="C194" s="39" t="s">
        <v>61</v>
      </c>
      <c r="D194" s="40">
        <v>4</v>
      </c>
      <c r="E194" s="37"/>
      <c r="F194" s="123">
        <f>D194*E194</f>
        <v>0</v>
      </c>
    </row>
    <row r="195" spans="1:6" x14ac:dyDescent="0.2">
      <c r="A195" s="58"/>
      <c r="B195" s="39" t="s">
        <v>219</v>
      </c>
      <c r="C195" s="39" t="s">
        <v>61</v>
      </c>
      <c r="D195" s="40">
        <v>1</v>
      </c>
      <c r="E195" s="37"/>
      <c r="F195" s="123">
        <f>D195*E195</f>
        <v>0</v>
      </c>
    </row>
    <row r="196" spans="1:6" x14ac:dyDescent="0.2">
      <c r="A196" s="58"/>
      <c r="B196" s="39"/>
      <c r="C196" s="39"/>
      <c r="D196" s="40"/>
      <c r="E196" s="37"/>
      <c r="F196" s="123"/>
    </row>
    <row r="197" spans="1:6" ht="25.5" x14ac:dyDescent="0.2">
      <c r="A197" s="58" t="s">
        <v>288</v>
      </c>
      <c r="B197" s="39" t="s">
        <v>289</v>
      </c>
      <c r="C197" s="39"/>
      <c r="D197" s="40"/>
      <c r="E197" s="37"/>
      <c r="F197" s="123"/>
    </row>
    <row r="198" spans="1:6" x14ac:dyDescent="0.2">
      <c r="A198" s="58" t="s">
        <v>209</v>
      </c>
      <c r="B198" s="39" t="s">
        <v>290</v>
      </c>
      <c r="C198" s="39"/>
      <c r="D198" s="40"/>
      <c r="E198" s="37"/>
      <c r="F198" s="123"/>
    </row>
    <row r="199" spans="1:6" x14ac:dyDescent="0.2">
      <c r="A199" s="58"/>
      <c r="B199" s="39" t="s">
        <v>291</v>
      </c>
      <c r="C199" s="39"/>
      <c r="D199" s="40"/>
      <c r="E199" s="37"/>
      <c r="F199" s="123"/>
    </row>
    <row r="200" spans="1:6" x14ac:dyDescent="0.2">
      <c r="A200" s="58"/>
      <c r="B200" s="39" t="s">
        <v>292</v>
      </c>
      <c r="C200" s="39" t="s">
        <v>61</v>
      </c>
      <c r="D200" s="40">
        <v>1</v>
      </c>
      <c r="E200" s="37"/>
      <c r="F200" s="123">
        <f>D200*E200</f>
        <v>0</v>
      </c>
    </row>
    <row r="201" spans="1:6" x14ac:dyDescent="0.2">
      <c r="A201" s="58" t="s">
        <v>209</v>
      </c>
      <c r="B201" s="39" t="s">
        <v>293</v>
      </c>
      <c r="C201" s="39"/>
      <c r="D201" s="40"/>
      <c r="E201" s="37"/>
      <c r="F201" s="123"/>
    </row>
    <row r="202" spans="1:6" x14ac:dyDescent="0.2">
      <c r="A202" s="58"/>
      <c r="B202" s="39" t="s">
        <v>294</v>
      </c>
      <c r="C202" s="39"/>
      <c r="D202" s="40"/>
      <c r="E202" s="37"/>
      <c r="F202" s="123"/>
    </row>
    <row r="203" spans="1:6" x14ac:dyDescent="0.2">
      <c r="A203" s="58"/>
      <c r="B203" s="39" t="s">
        <v>295</v>
      </c>
      <c r="C203" s="39" t="s">
        <v>61</v>
      </c>
      <c r="D203" s="40">
        <v>1</v>
      </c>
      <c r="E203" s="37"/>
      <c r="F203" s="123">
        <f>D203*E203</f>
        <v>0</v>
      </c>
    </row>
    <row r="204" spans="1:6" x14ac:dyDescent="0.2">
      <c r="A204" s="58"/>
      <c r="B204" s="29"/>
      <c r="C204" s="39"/>
      <c r="D204" s="40"/>
      <c r="E204" s="37"/>
      <c r="F204" s="123"/>
    </row>
    <row r="205" spans="1:6" ht="25.5" x14ac:dyDescent="0.2">
      <c r="A205" s="58" t="s">
        <v>296</v>
      </c>
      <c r="B205" s="39" t="s">
        <v>1278</v>
      </c>
      <c r="C205" s="39"/>
      <c r="D205" s="40"/>
      <c r="E205" s="37"/>
      <c r="F205" s="123"/>
    </row>
    <row r="206" spans="1:6" x14ac:dyDescent="0.2">
      <c r="A206" s="58"/>
      <c r="B206" s="39" t="s">
        <v>255</v>
      </c>
      <c r="C206" s="39" t="s">
        <v>61</v>
      </c>
      <c r="D206" s="40">
        <v>12</v>
      </c>
      <c r="E206" s="37"/>
      <c r="F206" s="123">
        <f>D206*E206</f>
        <v>0</v>
      </c>
    </row>
    <row r="207" spans="1:6" x14ac:dyDescent="0.2">
      <c r="A207" s="58"/>
      <c r="B207" s="39"/>
      <c r="C207" s="39"/>
      <c r="D207" s="40"/>
      <c r="E207" s="37"/>
      <c r="F207" s="123"/>
    </row>
    <row r="208" spans="1:6" ht="38.25" x14ac:dyDescent="0.2">
      <c r="A208" s="58" t="s">
        <v>297</v>
      </c>
      <c r="B208" s="33" t="s">
        <v>1279</v>
      </c>
      <c r="C208" s="38" t="s">
        <v>51</v>
      </c>
      <c r="D208" s="59">
        <v>1</v>
      </c>
      <c r="E208" s="60"/>
      <c r="F208" s="363">
        <f>D208*E208</f>
        <v>0</v>
      </c>
    </row>
    <row r="209" spans="1:6" x14ac:dyDescent="0.2">
      <c r="A209" s="58"/>
      <c r="B209" s="33"/>
      <c r="C209" s="39"/>
      <c r="D209" s="40"/>
      <c r="E209" s="37"/>
      <c r="F209" s="123"/>
    </row>
    <row r="210" spans="1:6" x14ac:dyDescent="0.2">
      <c r="A210" s="58" t="s">
        <v>298</v>
      </c>
      <c r="B210" s="33" t="s">
        <v>1280</v>
      </c>
      <c r="C210" s="39"/>
      <c r="D210" s="40"/>
      <c r="E210" s="37"/>
      <c r="F210" s="123"/>
    </row>
    <row r="211" spans="1:6" x14ac:dyDescent="0.2">
      <c r="A211" s="58"/>
      <c r="B211" s="39"/>
      <c r="C211" s="39" t="s">
        <v>51</v>
      </c>
      <c r="D211" s="40">
        <v>1</v>
      </c>
      <c r="E211" s="37"/>
      <c r="F211" s="123">
        <f>D211*E211</f>
        <v>0</v>
      </c>
    </row>
    <row r="212" spans="1:6" x14ac:dyDescent="0.2">
      <c r="A212" s="58"/>
      <c r="B212" s="39"/>
      <c r="C212" s="39"/>
      <c r="D212" s="40"/>
      <c r="E212" s="49"/>
      <c r="F212" s="123"/>
    </row>
    <row r="213" spans="1:6" x14ac:dyDescent="0.2">
      <c r="A213" s="58" t="s">
        <v>299</v>
      </c>
      <c r="B213" s="39" t="s">
        <v>1269</v>
      </c>
      <c r="C213" s="39"/>
      <c r="D213" s="40"/>
      <c r="E213" s="37"/>
      <c r="F213" s="123"/>
    </row>
    <row r="214" spans="1:6" x14ac:dyDescent="0.2">
      <c r="A214" s="58"/>
      <c r="B214" s="39" t="s">
        <v>255</v>
      </c>
      <c r="C214" s="39" t="s">
        <v>61</v>
      </c>
      <c r="D214" s="40">
        <v>1</v>
      </c>
      <c r="E214" s="37"/>
      <c r="F214" s="123">
        <f>D214*E214</f>
        <v>0</v>
      </c>
    </row>
    <row r="215" spans="1:6" x14ac:dyDescent="0.2">
      <c r="A215" s="58"/>
      <c r="B215" s="39"/>
      <c r="C215" s="39"/>
      <c r="D215" s="40"/>
      <c r="E215" s="37"/>
      <c r="F215" s="123"/>
    </row>
    <row r="216" spans="1:6" x14ac:dyDescent="0.2">
      <c r="A216" s="330" t="s">
        <v>300</v>
      </c>
      <c r="B216" s="33" t="s">
        <v>1281</v>
      </c>
      <c r="C216" s="39"/>
      <c r="D216" s="40"/>
      <c r="E216" s="37"/>
      <c r="F216" s="123"/>
    </row>
    <row r="217" spans="1:6" x14ac:dyDescent="0.2">
      <c r="A217" s="330"/>
      <c r="B217" s="39" t="s">
        <v>255</v>
      </c>
      <c r="C217" s="39" t="s">
        <v>51</v>
      </c>
      <c r="D217" s="40">
        <v>1</v>
      </c>
      <c r="E217" s="37"/>
      <c r="F217" s="123">
        <f>D217*E217</f>
        <v>0</v>
      </c>
    </row>
    <row r="218" spans="1:6" x14ac:dyDescent="0.2">
      <c r="A218" s="330"/>
      <c r="B218" s="39"/>
      <c r="C218" s="39"/>
      <c r="D218" s="40"/>
      <c r="E218" s="37"/>
      <c r="F218" s="123"/>
    </row>
    <row r="219" spans="1:6" x14ac:dyDescent="0.2">
      <c r="A219" s="329" t="s">
        <v>301</v>
      </c>
      <c r="B219" s="50" t="s">
        <v>1282</v>
      </c>
      <c r="C219" s="29"/>
      <c r="D219" s="29"/>
      <c r="E219" s="30"/>
      <c r="F219" s="360"/>
    </row>
    <row r="220" spans="1:6" x14ac:dyDescent="0.2">
      <c r="A220" s="77"/>
      <c r="B220" s="52"/>
      <c r="C220" s="52" t="s">
        <v>51</v>
      </c>
      <c r="D220" s="52">
        <v>1</v>
      </c>
      <c r="E220" s="344"/>
      <c r="F220" s="123">
        <f>D220*E220</f>
        <v>0</v>
      </c>
    </row>
    <row r="221" spans="1:6" x14ac:dyDescent="0.2">
      <c r="A221" s="331"/>
      <c r="B221" s="53"/>
      <c r="C221" s="53"/>
      <c r="D221" s="54"/>
      <c r="E221" s="55"/>
      <c r="F221" s="361"/>
    </row>
    <row r="222" spans="1:6" x14ac:dyDescent="0.2">
      <c r="A222" s="58"/>
      <c r="B222" s="39"/>
      <c r="C222" s="39"/>
      <c r="D222" s="40"/>
      <c r="E222" s="37"/>
      <c r="F222" s="147">
        <f>SUM(F134:F221)</f>
        <v>0</v>
      </c>
    </row>
    <row r="223" spans="1:6" ht="14.25" x14ac:dyDescent="0.2">
      <c r="A223" s="350" t="s">
        <v>302</v>
      </c>
      <c r="B223" s="12" t="s">
        <v>303</v>
      </c>
      <c r="C223" s="13"/>
      <c r="D223" s="14"/>
      <c r="E223" s="15"/>
      <c r="F223" s="364"/>
    </row>
    <row r="224" spans="1:6" x14ac:dyDescent="0.2">
      <c r="A224" s="332" t="s">
        <v>203</v>
      </c>
      <c r="B224" s="56" t="s">
        <v>304</v>
      </c>
      <c r="C224" s="29"/>
      <c r="D224" s="29"/>
      <c r="E224" s="30"/>
      <c r="F224" s="360"/>
    </row>
    <row r="225" spans="1:6" x14ac:dyDescent="0.2">
      <c r="A225" s="332"/>
      <c r="B225" s="56"/>
      <c r="C225" s="29"/>
      <c r="D225" s="29"/>
      <c r="E225" s="61"/>
      <c r="F225" s="360"/>
    </row>
    <row r="226" spans="1:6" x14ac:dyDescent="0.2">
      <c r="A226" s="58" t="s">
        <v>203</v>
      </c>
      <c r="B226" s="57" t="s">
        <v>1283</v>
      </c>
      <c r="C226" s="38"/>
      <c r="D226" s="59"/>
      <c r="E226" s="62"/>
      <c r="F226" s="360"/>
    </row>
    <row r="227" spans="1:6" x14ac:dyDescent="0.2">
      <c r="A227" s="58"/>
      <c r="B227" s="57" t="s">
        <v>305</v>
      </c>
      <c r="C227" s="38"/>
      <c r="D227" s="59"/>
      <c r="E227" s="62"/>
      <c r="F227" s="360"/>
    </row>
    <row r="228" spans="1:6" ht="89.25" x14ac:dyDescent="0.2">
      <c r="A228" s="58"/>
      <c r="B228" s="57" t="s">
        <v>1284</v>
      </c>
      <c r="C228" s="38"/>
      <c r="D228" s="59"/>
      <c r="E228" s="62"/>
      <c r="F228" s="360"/>
    </row>
    <row r="229" spans="1:6" x14ac:dyDescent="0.2">
      <c r="A229" s="58"/>
      <c r="B229" s="57" t="s">
        <v>306</v>
      </c>
      <c r="C229" s="38"/>
      <c r="D229" s="59"/>
      <c r="E229" s="62"/>
      <c r="F229" s="360"/>
    </row>
    <row r="230" spans="1:6" ht="51" x14ac:dyDescent="0.2">
      <c r="A230" s="58"/>
      <c r="B230" s="57" t="s">
        <v>307</v>
      </c>
      <c r="C230" s="38"/>
      <c r="D230" s="59"/>
      <c r="E230" s="62"/>
      <c r="F230" s="360"/>
    </row>
    <row r="231" spans="1:6" x14ac:dyDescent="0.2">
      <c r="A231" s="58"/>
      <c r="B231" s="63" t="s">
        <v>308</v>
      </c>
      <c r="C231" s="32"/>
      <c r="D231" s="64"/>
      <c r="E231" s="65"/>
      <c r="F231" s="365"/>
    </row>
    <row r="232" spans="1:6" ht="15" x14ac:dyDescent="0.2">
      <c r="A232" s="58" t="s">
        <v>209</v>
      </c>
      <c r="B232" s="66" t="s">
        <v>309</v>
      </c>
      <c r="C232" s="42"/>
      <c r="D232" s="43"/>
      <c r="E232" s="67"/>
      <c r="F232" s="360"/>
    </row>
    <row r="233" spans="1:6" ht="14.25" x14ac:dyDescent="0.2">
      <c r="A233" s="58" t="s">
        <v>209</v>
      </c>
      <c r="B233" s="66" t="s">
        <v>310</v>
      </c>
      <c r="C233" s="42"/>
      <c r="D233" s="43"/>
      <c r="E233" s="67"/>
      <c r="F233" s="360"/>
    </row>
    <row r="234" spans="1:6" x14ac:dyDescent="0.2">
      <c r="A234" s="58" t="s">
        <v>209</v>
      </c>
      <c r="B234" s="66" t="s">
        <v>311</v>
      </c>
      <c r="C234" s="42"/>
      <c r="D234" s="43"/>
      <c r="E234" s="67"/>
      <c r="F234" s="360"/>
    </row>
    <row r="235" spans="1:6" x14ac:dyDescent="0.2">
      <c r="A235" s="58"/>
      <c r="B235" s="66" t="s">
        <v>312</v>
      </c>
      <c r="C235" s="32"/>
      <c r="D235" s="64"/>
      <c r="E235" s="65"/>
      <c r="F235" s="365"/>
    </row>
    <row r="236" spans="1:6" x14ac:dyDescent="0.2">
      <c r="A236" s="58"/>
      <c r="B236" s="63" t="s">
        <v>313</v>
      </c>
      <c r="C236" s="32"/>
      <c r="D236" s="64"/>
      <c r="E236" s="65"/>
      <c r="F236" s="365"/>
    </row>
    <row r="237" spans="1:6" ht="15" x14ac:dyDescent="0.2">
      <c r="A237" s="58" t="s">
        <v>209</v>
      </c>
      <c r="B237" s="66" t="s">
        <v>314</v>
      </c>
      <c r="C237" s="42"/>
      <c r="D237" s="43"/>
      <c r="E237" s="67"/>
      <c r="F237" s="360"/>
    </row>
    <row r="238" spans="1:6" ht="14.25" x14ac:dyDescent="0.2">
      <c r="A238" s="58" t="s">
        <v>209</v>
      </c>
      <c r="B238" s="66" t="s">
        <v>315</v>
      </c>
      <c r="C238" s="42"/>
      <c r="D238" s="43"/>
      <c r="E238" s="67"/>
      <c r="F238" s="360"/>
    </row>
    <row r="239" spans="1:6" x14ac:dyDescent="0.2">
      <c r="A239" s="58" t="s">
        <v>209</v>
      </c>
      <c r="B239" s="66" t="s">
        <v>316</v>
      </c>
      <c r="C239" s="42"/>
      <c r="D239" s="43"/>
      <c r="E239" s="67"/>
      <c r="F239" s="360"/>
    </row>
    <row r="240" spans="1:6" x14ac:dyDescent="0.2">
      <c r="A240" s="58"/>
      <c r="B240" s="66" t="s">
        <v>312</v>
      </c>
      <c r="C240" s="32"/>
      <c r="D240" s="64"/>
      <c r="E240" s="65"/>
      <c r="F240" s="365"/>
    </row>
    <row r="241" spans="1:6" x14ac:dyDescent="0.2">
      <c r="A241" s="58"/>
      <c r="B241" s="63" t="s">
        <v>317</v>
      </c>
      <c r="C241" s="32"/>
      <c r="D241" s="64"/>
      <c r="E241" s="65"/>
      <c r="F241" s="365"/>
    </row>
    <row r="242" spans="1:6" x14ac:dyDescent="0.2">
      <c r="A242" s="58" t="s">
        <v>209</v>
      </c>
      <c r="B242" s="66" t="s">
        <v>318</v>
      </c>
      <c r="C242" s="42"/>
      <c r="D242" s="43"/>
      <c r="E242" s="67"/>
      <c r="F242" s="360"/>
    </row>
    <row r="243" spans="1:6" x14ac:dyDescent="0.2">
      <c r="A243" s="58" t="s">
        <v>209</v>
      </c>
      <c r="B243" s="66" t="s">
        <v>319</v>
      </c>
      <c r="C243" s="42"/>
      <c r="D243" s="43"/>
      <c r="E243" s="67"/>
      <c r="F243" s="360"/>
    </row>
    <row r="244" spans="1:6" x14ac:dyDescent="0.2">
      <c r="A244" s="58" t="s">
        <v>209</v>
      </c>
      <c r="B244" s="68" t="s">
        <v>320</v>
      </c>
      <c r="C244" s="42"/>
      <c r="D244" s="43"/>
      <c r="E244" s="67"/>
      <c r="F244" s="360"/>
    </row>
    <row r="245" spans="1:6" x14ac:dyDescent="0.2">
      <c r="A245" s="58" t="s">
        <v>209</v>
      </c>
      <c r="B245" s="68" t="s">
        <v>321</v>
      </c>
      <c r="C245" s="42"/>
      <c r="D245" s="43"/>
      <c r="E245" s="67"/>
      <c r="F245" s="360"/>
    </row>
    <row r="246" spans="1:6" x14ac:dyDescent="0.2">
      <c r="A246" s="58" t="s">
        <v>209</v>
      </c>
      <c r="B246" s="68" t="s">
        <v>322</v>
      </c>
      <c r="C246" s="42"/>
      <c r="D246" s="43"/>
      <c r="E246" s="67"/>
      <c r="F246" s="360"/>
    </row>
    <row r="247" spans="1:6" x14ac:dyDescent="0.2">
      <c r="A247" s="58" t="s">
        <v>209</v>
      </c>
      <c r="B247" s="68" t="s">
        <v>323</v>
      </c>
      <c r="C247" s="42"/>
      <c r="D247" s="43"/>
      <c r="E247" s="67"/>
      <c r="F247" s="360"/>
    </row>
    <row r="248" spans="1:6" x14ac:dyDescent="0.2">
      <c r="A248" s="58" t="s">
        <v>209</v>
      </c>
      <c r="B248" s="68" t="s">
        <v>324</v>
      </c>
      <c r="C248" s="42"/>
      <c r="D248" s="43"/>
      <c r="E248" s="67"/>
      <c r="F248" s="360"/>
    </row>
    <row r="249" spans="1:6" ht="25.5" x14ac:dyDescent="0.2">
      <c r="A249" s="58" t="s">
        <v>209</v>
      </c>
      <c r="B249" s="68" t="s">
        <v>325</v>
      </c>
      <c r="C249" s="42"/>
      <c r="D249" s="43"/>
      <c r="E249" s="67"/>
      <c r="F249" s="360"/>
    </row>
    <row r="250" spans="1:6" ht="25.5" x14ac:dyDescent="0.2">
      <c r="A250" s="58" t="s">
        <v>209</v>
      </c>
      <c r="B250" s="68" t="s">
        <v>326</v>
      </c>
      <c r="C250" s="42"/>
      <c r="D250" s="43"/>
      <c r="E250" s="67"/>
      <c r="F250" s="360"/>
    </row>
    <row r="251" spans="1:6" ht="89.25" x14ac:dyDescent="0.2">
      <c r="A251" s="58"/>
      <c r="B251" s="69" t="s">
        <v>327</v>
      </c>
      <c r="C251" s="70"/>
      <c r="D251" s="71"/>
      <c r="E251" s="67"/>
      <c r="F251" s="360"/>
    </row>
    <row r="252" spans="1:6" x14ac:dyDescent="0.2">
      <c r="A252" s="58"/>
      <c r="B252" s="72"/>
      <c r="C252" s="70"/>
      <c r="D252" s="71"/>
      <c r="E252" s="65"/>
      <c r="F252" s="360"/>
    </row>
    <row r="253" spans="1:6" x14ac:dyDescent="0.2">
      <c r="A253" s="58"/>
      <c r="B253" s="72" t="s">
        <v>328</v>
      </c>
      <c r="C253" s="38"/>
      <c r="D253" s="59"/>
      <c r="E253" s="62"/>
      <c r="F253" s="360"/>
    </row>
    <row r="254" spans="1:6" ht="25.5" x14ac:dyDescent="0.2">
      <c r="A254" s="58" t="s">
        <v>209</v>
      </c>
      <c r="B254" s="72" t="s">
        <v>329</v>
      </c>
      <c r="C254" s="42"/>
      <c r="D254" s="43"/>
      <c r="E254" s="67"/>
      <c r="F254" s="360"/>
    </row>
    <row r="255" spans="1:6" ht="25.5" x14ac:dyDescent="0.2">
      <c r="A255" s="58" t="s">
        <v>209</v>
      </c>
      <c r="B255" s="72" t="s">
        <v>330</v>
      </c>
      <c r="C255" s="42"/>
      <c r="D255" s="43"/>
      <c r="E255" s="67"/>
      <c r="F255" s="360"/>
    </row>
    <row r="256" spans="1:6" ht="12.75" customHeight="1" x14ac:dyDescent="0.2">
      <c r="A256" s="58" t="s">
        <v>209</v>
      </c>
      <c r="B256" s="72" t="s">
        <v>1285</v>
      </c>
      <c r="C256" s="42"/>
      <c r="D256" s="43"/>
      <c r="E256" s="67"/>
      <c r="F256" s="360"/>
    </row>
    <row r="257" spans="1:6" ht="25.5" x14ac:dyDescent="0.2">
      <c r="A257" s="58" t="s">
        <v>209</v>
      </c>
      <c r="B257" s="72" t="s">
        <v>1286</v>
      </c>
      <c r="C257" s="42"/>
      <c r="D257" s="43"/>
      <c r="E257" s="67"/>
      <c r="F257" s="360"/>
    </row>
    <row r="258" spans="1:6" x14ac:dyDescent="0.2">
      <c r="A258" s="58" t="s">
        <v>209</v>
      </c>
      <c r="B258" s="72" t="s">
        <v>332</v>
      </c>
      <c r="C258" s="42"/>
      <c r="D258" s="43"/>
      <c r="E258" s="67"/>
      <c r="F258" s="360"/>
    </row>
    <row r="259" spans="1:6" ht="25.5" x14ac:dyDescent="0.2">
      <c r="A259" s="58" t="s">
        <v>209</v>
      </c>
      <c r="B259" s="72" t="s">
        <v>333</v>
      </c>
      <c r="C259" s="42"/>
      <c r="D259" s="43"/>
      <c r="E259" s="67"/>
      <c r="F259" s="366"/>
    </row>
    <row r="260" spans="1:6" ht="25.5" x14ac:dyDescent="0.2">
      <c r="A260" s="58" t="s">
        <v>209</v>
      </c>
      <c r="B260" s="72" t="s">
        <v>334</v>
      </c>
      <c r="C260" s="42"/>
      <c r="D260" s="43"/>
      <c r="E260" s="67"/>
      <c r="F260" s="366"/>
    </row>
    <row r="261" spans="1:6" ht="25.5" x14ac:dyDescent="0.2">
      <c r="A261" s="58"/>
      <c r="B261" s="72" t="s">
        <v>335</v>
      </c>
      <c r="C261" s="32"/>
      <c r="D261" s="64"/>
      <c r="E261" s="65"/>
      <c r="F261" s="365"/>
    </row>
    <row r="262" spans="1:6" x14ac:dyDescent="0.2">
      <c r="A262" s="58"/>
      <c r="B262" s="72"/>
      <c r="C262" s="42"/>
      <c r="D262" s="43"/>
      <c r="E262" s="67"/>
      <c r="F262" s="360"/>
    </row>
    <row r="263" spans="1:6" x14ac:dyDescent="0.2">
      <c r="A263" s="58" t="s">
        <v>209</v>
      </c>
      <c r="B263" s="73" t="s">
        <v>336</v>
      </c>
      <c r="C263" s="42"/>
      <c r="D263" s="43"/>
      <c r="E263" s="67"/>
      <c r="F263" s="360"/>
    </row>
    <row r="264" spans="1:6" x14ac:dyDescent="0.2">
      <c r="A264" s="58"/>
      <c r="B264" s="74" t="s">
        <v>1287</v>
      </c>
      <c r="C264" s="42"/>
      <c r="D264" s="43"/>
      <c r="E264" s="67"/>
      <c r="F264" s="360"/>
    </row>
    <row r="265" spans="1:6" x14ac:dyDescent="0.2">
      <c r="A265" s="58"/>
      <c r="B265" s="74" t="s">
        <v>1288</v>
      </c>
      <c r="C265" s="42"/>
      <c r="D265" s="43"/>
      <c r="E265" s="67"/>
      <c r="F265" s="360"/>
    </row>
    <row r="266" spans="1:6" x14ac:dyDescent="0.2">
      <c r="A266" s="58"/>
      <c r="B266" s="74" t="s">
        <v>1289</v>
      </c>
      <c r="C266" s="42"/>
      <c r="D266" s="43"/>
      <c r="E266" s="67"/>
      <c r="F266" s="360"/>
    </row>
    <row r="267" spans="1:6" x14ac:dyDescent="0.2">
      <c r="A267" s="58"/>
      <c r="B267" s="74" t="s">
        <v>1290</v>
      </c>
      <c r="C267" s="42"/>
      <c r="D267" s="43"/>
      <c r="E267" s="67"/>
      <c r="F267" s="360"/>
    </row>
    <row r="268" spans="1:6" x14ac:dyDescent="0.2">
      <c r="A268" s="58"/>
      <c r="B268" s="74" t="s">
        <v>1291</v>
      </c>
      <c r="C268" s="42"/>
      <c r="D268" s="43"/>
      <c r="E268" s="67"/>
      <c r="F268" s="360"/>
    </row>
    <row r="269" spans="1:6" x14ac:dyDescent="0.2">
      <c r="A269" s="58"/>
      <c r="B269" s="74" t="s">
        <v>1292</v>
      </c>
      <c r="C269" s="42"/>
      <c r="D269" s="43"/>
      <c r="E269" s="67"/>
      <c r="F269" s="360"/>
    </row>
    <row r="270" spans="1:6" x14ac:dyDescent="0.2">
      <c r="A270" s="58"/>
      <c r="B270" s="74" t="s">
        <v>1293</v>
      </c>
      <c r="C270" s="32"/>
      <c r="D270" s="64"/>
      <c r="E270" s="65"/>
      <c r="F270" s="365"/>
    </row>
    <row r="271" spans="1:6" x14ac:dyDescent="0.2">
      <c r="A271" s="58"/>
      <c r="B271" s="74" t="s">
        <v>1294</v>
      </c>
      <c r="C271" s="42"/>
      <c r="D271" s="43"/>
      <c r="E271" s="67"/>
      <c r="F271" s="360"/>
    </row>
    <row r="272" spans="1:6" x14ac:dyDescent="0.2">
      <c r="A272" s="58"/>
      <c r="B272" s="74" t="s">
        <v>1295</v>
      </c>
      <c r="C272" s="42"/>
      <c r="D272" s="43"/>
      <c r="E272" s="67"/>
      <c r="F272" s="360"/>
    </row>
    <row r="273" spans="1:6" x14ac:dyDescent="0.2">
      <c r="A273" s="58"/>
      <c r="B273" s="74" t="s">
        <v>1296</v>
      </c>
      <c r="C273" s="42"/>
      <c r="D273" s="43"/>
      <c r="E273" s="67"/>
      <c r="F273" s="360"/>
    </row>
    <row r="274" spans="1:6" x14ac:dyDescent="0.2">
      <c r="A274" s="58"/>
      <c r="B274" s="75"/>
      <c r="C274" s="70"/>
      <c r="D274" s="71"/>
      <c r="E274" s="67"/>
      <c r="F274" s="360"/>
    </row>
    <row r="275" spans="1:6" x14ac:dyDescent="0.2">
      <c r="A275" s="58"/>
      <c r="B275" s="75" t="s">
        <v>337</v>
      </c>
      <c r="C275" s="70"/>
      <c r="D275" s="71"/>
      <c r="E275" s="65"/>
      <c r="F275" s="360"/>
    </row>
    <row r="276" spans="1:6" ht="25.5" x14ac:dyDescent="0.2">
      <c r="A276" s="58" t="s">
        <v>338</v>
      </c>
      <c r="B276" s="72" t="s">
        <v>1297</v>
      </c>
      <c r="C276" s="70"/>
      <c r="D276" s="71"/>
      <c r="E276" s="65"/>
      <c r="F276" s="360"/>
    </row>
    <row r="277" spans="1:6" x14ac:dyDescent="0.2">
      <c r="A277" s="333" t="s">
        <v>339</v>
      </c>
      <c r="B277" s="72" t="s">
        <v>1298</v>
      </c>
      <c r="C277" s="70"/>
      <c r="D277" s="71"/>
      <c r="E277" s="65"/>
      <c r="F277" s="360"/>
    </row>
    <row r="278" spans="1:6" x14ac:dyDescent="0.2">
      <c r="A278" s="330"/>
      <c r="B278" s="73" t="s">
        <v>255</v>
      </c>
      <c r="C278" s="76" t="s">
        <v>51</v>
      </c>
      <c r="D278" s="77">
        <v>1</v>
      </c>
      <c r="E278" s="65"/>
      <c r="F278" s="365">
        <f>D278*E278</f>
        <v>0</v>
      </c>
    </row>
    <row r="279" spans="1:6" x14ac:dyDescent="0.2">
      <c r="A279" s="58"/>
      <c r="B279" s="72"/>
      <c r="C279" s="70"/>
      <c r="D279" s="71"/>
      <c r="E279" s="65"/>
      <c r="F279" s="360"/>
    </row>
    <row r="280" spans="1:6" ht="51" x14ac:dyDescent="0.2">
      <c r="A280" s="58" t="s">
        <v>204</v>
      </c>
      <c r="B280" s="39" t="s">
        <v>1299</v>
      </c>
      <c r="C280" s="78"/>
      <c r="D280" s="79"/>
      <c r="E280" s="30"/>
      <c r="F280" s="360"/>
    </row>
    <row r="281" spans="1:6" x14ac:dyDescent="0.2">
      <c r="A281" s="58"/>
      <c r="B281" s="39"/>
      <c r="C281" s="78" t="s">
        <v>59</v>
      </c>
      <c r="D281" s="79">
        <v>250</v>
      </c>
      <c r="E281" s="30"/>
      <c r="F281" s="365">
        <f>D281*E281</f>
        <v>0</v>
      </c>
    </row>
    <row r="282" spans="1:6" x14ac:dyDescent="0.2">
      <c r="A282" s="58"/>
      <c r="B282" s="39"/>
      <c r="C282" s="78"/>
      <c r="D282" s="79"/>
      <c r="E282" s="30"/>
      <c r="F282" s="365"/>
    </row>
    <row r="283" spans="1:6" ht="25.5" x14ac:dyDescent="0.2">
      <c r="A283" s="58" t="s">
        <v>205</v>
      </c>
      <c r="B283" s="39" t="s">
        <v>1300</v>
      </c>
      <c r="C283" s="78"/>
      <c r="D283" s="79"/>
      <c r="E283" s="30"/>
      <c r="F283" s="360"/>
    </row>
    <row r="284" spans="1:6" x14ac:dyDescent="0.2">
      <c r="A284" s="58"/>
      <c r="B284" s="39"/>
      <c r="C284" s="78" t="s">
        <v>59</v>
      </c>
      <c r="D284" s="79">
        <v>22</v>
      </c>
      <c r="E284" s="30"/>
      <c r="F284" s="365">
        <f>D284*E284</f>
        <v>0</v>
      </c>
    </row>
    <row r="285" spans="1:6" x14ac:dyDescent="0.2">
      <c r="A285" s="58"/>
      <c r="B285" s="39"/>
      <c r="C285" s="78"/>
      <c r="D285" s="79"/>
      <c r="E285" s="30"/>
      <c r="F285" s="360"/>
    </row>
    <row r="286" spans="1:6" ht="51" x14ac:dyDescent="0.2">
      <c r="A286" s="58" t="s">
        <v>206</v>
      </c>
      <c r="B286" s="39" t="s">
        <v>340</v>
      </c>
      <c r="C286" s="78"/>
      <c r="D286" s="79"/>
      <c r="E286" s="30"/>
      <c r="F286" s="360"/>
    </row>
    <row r="287" spans="1:6" x14ac:dyDescent="0.2">
      <c r="A287" s="58"/>
      <c r="B287" s="39"/>
      <c r="C287" s="78" t="s">
        <v>69</v>
      </c>
      <c r="D287" s="79">
        <v>3250</v>
      </c>
      <c r="E287" s="30"/>
      <c r="F287" s="365">
        <f>D287*E287</f>
        <v>0</v>
      </c>
    </row>
    <row r="288" spans="1:6" x14ac:dyDescent="0.2">
      <c r="A288" s="58"/>
      <c r="B288" s="39"/>
      <c r="C288" s="78"/>
      <c r="D288" s="79"/>
      <c r="E288" s="30"/>
      <c r="F288" s="360"/>
    </row>
    <row r="289" spans="1:6" ht="63.75" x14ac:dyDescent="0.2">
      <c r="A289" s="58" t="s">
        <v>208</v>
      </c>
      <c r="B289" s="33" t="s">
        <v>341</v>
      </c>
      <c r="C289" s="80"/>
      <c r="D289" s="81"/>
      <c r="E289" s="82"/>
      <c r="F289" s="366"/>
    </row>
    <row r="290" spans="1:6" x14ac:dyDescent="0.2">
      <c r="A290" s="330"/>
      <c r="B290" s="38" t="s">
        <v>342</v>
      </c>
      <c r="C290" s="83" t="s">
        <v>61</v>
      </c>
      <c r="D290" s="84">
        <v>2</v>
      </c>
      <c r="E290" s="30"/>
      <c r="F290" s="365">
        <f>D290*E290</f>
        <v>0</v>
      </c>
    </row>
    <row r="291" spans="1:6" x14ac:dyDescent="0.2">
      <c r="A291" s="330"/>
      <c r="B291" s="38" t="s">
        <v>343</v>
      </c>
      <c r="C291" s="83" t="s">
        <v>61</v>
      </c>
      <c r="D291" s="84">
        <v>3</v>
      </c>
      <c r="E291" s="30"/>
      <c r="F291" s="365">
        <f>D291*E291</f>
        <v>0</v>
      </c>
    </row>
    <row r="292" spans="1:6" x14ac:dyDescent="0.2">
      <c r="A292" s="330"/>
      <c r="B292" s="38" t="s">
        <v>344</v>
      </c>
      <c r="C292" s="83" t="s">
        <v>61</v>
      </c>
      <c r="D292" s="84">
        <v>12</v>
      </c>
      <c r="E292" s="30"/>
      <c r="F292" s="365">
        <f>D292*E292</f>
        <v>0</v>
      </c>
    </row>
    <row r="293" spans="1:6" x14ac:dyDescent="0.2">
      <c r="A293" s="330"/>
      <c r="B293" s="38" t="s">
        <v>345</v>
      </c>
      <c r="C293" s="83" t="s">
        <v>61</v>
      </c>
      <c r="D293" s="84">
        <v>2</v>
      </c>
      <c r="E293" s="30"/>
      <c r="F293" s="365">
        <f>D293*E293</f>
        <v>0</v>
      </c>
    </row>
    <row r="294" spans="1:6" x14ac:dyDescent="0.2">
      <c r="A294" s="330"/>
      <c r="B294" s="38" t="s">
        <v>346</v>
      </c>
      <c r="C294" s="83" t="s">
        <v>61</v>
      </c>
      <c r="D294" s="84">
        <v>1</v>
      </c>
      <c r="E294" s="30"/>
      <c r="F294" s="365">
        <f>D294*E294</f>
        <v>0</v>
      </c>
    </row>
    <row r="295" spans="1:6" x14ac:dyDescent="0.2">
      <c r="A295" s="58"/>
      <c r="B295" s="39"/>
      <c r="C295" s="78"/>
      <c r="D295" s="79"/>
      <c r="E295" s="30"/>
      <c r="F295" s="360"/>
    </row>
    <row r="296" spans="1:6" x14ac:dyDescent="0.2">
      <c r="A296" s="58" t="s">
        <v>235</v>
      </c>
      <c r="B296" s="33" t="s">
        <v>347</v>
      </c>
      <c r="C296" s="80"/>
      <c r="D296" s="81"/>
      <c r="E296" s="82"/>
      <c r="F296" s="366"/>
    </row>
    <row r="297" spans="1:6" x14ac:dyDescent="0.2">
      <c r="A297" s="330"/>
      <c r="B297" s="38" t="s">
        <v>255</v>
      </c>
      <c r="C297" s="83" t="s">
        <v>61</v>
      </c>
      <c r="D297" s="84">
        <v>12</v>
      </c>
      <c r="E297" s="30"/>
      <c r="F297" s="365">
        <f>D297*E297</f>
        <v>0</v>
      </c>
    </row>
    <row r="298" spans="1:6" x14ac:dyDescent="0.2">
      <c r="A298" s="58"/>
      <c r="B298" s="39"/>
      <c r="C298" s="78"/>
      <c r="D298" s="79"/>
      <c r="E298" s="30"/>
      <c r="F298" s="360"/>
    </row>
    <row r="299" spans="1:6" ht="25.5" x14ac:dyDescent="0.2">
      <c r="A299" s="58" t="s">
        <v>246</v>
      </c>
      <c r="B299" s="39" t="s">
        <v>348</v>
      </c>
      <c r="C299" s="78"/>
      <c r="D299" s="79"/>
      <c r="E299" s="30"/>
      <c r="F299" s="360"/>
    </row>
    <row r="300" spans="1:6" x14ac:dyDescent="0.2">
      <c r="A300" s="330"/>
      <c r="B300" s="38" t="s">
        <v>255</v>
      </c>
      <c r="C300" s="83" t="s">
        <v>61</v>
      </c>
      <c r="D300" s="84">
        <v>24</v>
      </c>
      <c r="E300" s="30"/>
      <c r="F300" s="365">
        <f>D300*E300</f>
        <v>0</v>
      </c>
    </row>
    <row r="301" spans="1:6" x14ac:dyDescent="0.2">
      <c r="A301" s="58"/>
      <c r="B301" s="39"/>
      <c r="C301" s="78"/>
      <c r="D301" s="79"/>
      <c r="E301" s="30"/>
      <c r="F301" s="360"/>
    </row>
    <row r="302" spans="1:6" ht="25.5" x14ac:dyDescent="0.2">
      <c r="A302" s="58" t="s">
        <v>247</v>
      </c>
      <c r="B302" s="39" t="s">
        <v>1301</v>
      </c>
      <c r="C302" s="78"/>
      <c r="D302" s="79"/>
      <c r="E302" s="30"/>
      <c r="F302" s="360"/>
    </row>
    <row r="303" spans="1:6" x14ac:dyDescent="0.2">
      <c r="A303" s="330"/>
      <c r="B303" s="38" t="s">
        <v>255</v>
      </c>
      <c r="C303" s="83" t="s">
        <v>61</v>
      </c>
      <c r="D303" s="84">
        <v>2</v>
      </c>
      <c r="E303" s="30"/>
      <c r="F303" s="365">
        <f>D303*E303</f>
        <v>0</v>
      </c>
    </row>
    <row r="304" spans="1:6" x14ac:dyDescent="0.2">
      <c r="A304" s="58"/>
      <c r="B304" s="39"/>
      <c r="C304" s="78"/>
      <c r="D304" s="79"/>
      <c r="E304" s="30"/>
      <c r="F304" s="360"/>
    </row>
    <row r="305" spans="1:6" ht="25.5" x14ac:dyDescent="0.2">
      <c r="A305" s="58" t="s">
        <v>249</v>
      </c>
      <c r="B305" s="39" t="s">
        <v>1302</v>
      </c>
      <c r="C305" s="78"/>
      <c r="D305" s="79"/>
      <c r="E305" s="30"/>
      <c r="F305" s="360"/>
    </row>
    <row r="306" spans="1:6" x14ac:dyDescent="0.2">
      <c r="A306" s="330"/>
      <c r="B306" s="38" t="s">
        <v>255</v>
      </c>
      <c r="C306" s="83" t="s">
        <v>61</v>
      </c>
      <c r="D306" s="84">
        <v>1</v>
      </c>
      <c r="E306" s="30"/>
      <c r="F306" s="365">
        <f>D306*E306</f>
        <v>0</v>
      </c>
    </row>
    <row r="307" spans="1:6" x14ac:dyDescent="0.2">
      <c r="A307" s="58"/>
      <c r="B307" s="39"/>
      <c r="C307" s="78"/>
      <c r="D307" s="79"/>
      <c r="E307" s="30"/>
      <c r="F307" s="360"/>
    </row>
    <row r="308" spans="1:6" ht="25.5" x14ac:dyDescent="0.2">
      <c r="A308" s="58" t="s">
        <v>252</v>
      </c>
      <c r="B308" s="39" t="s">
        <v>1303</v>
      </c>
      <c r="C308" s="78"/>
      <c r="D308" s="79"/>
      <c r="E308" s="30"/>
      <c r="F308" s="360"/>
    </row>
    <row r="309" spans="1:6" x14ac:dyDescent="0.2">
      <c r="A309" s="58"/>
      <c r="B309" s="39"/>
      <c r="C309" s="78" t="s">
        <v>69</v>
      </c>
      <c r="D309" s="79">
        <v>225</v>
      </c>
      <c r="E309" s="30"/>
      <c r="F309" s="365">
        <f>D309*E309</f>
        <v>0</v>
      </c>
    </row>
    <row r="310" spans="1:6" x14ac:dyDescent="0.2">
      <c r="A310" s="58"/>
      <c r="B310" s="39"/>
      <c r="C310" s="78"/>
      <c r="D310" s="79"/>
      <c r="E310" s="30"/>
      <c r="F310" s="360"/>
    </row>
    <row r="311" spans="1:6" ht="25.5" x14ac:dyDescent="0.2">
      <c r="A311" s="58" t="s">
        <v>253</v>
      </c>
      <c r="B311" s="33" t="s">
        <v>1304</v>
      </c>
      <c r="C311" s="80"/>
      <c r="D311" s="81"/>
      <c r="E311" s="82"/>
      <c r="F311" s="366"/>
    </row>
    <row r="312" spans="1:6" x14ac:dyDescent="0.2">
      <c r="A312" s="58"/>
      <c r="B312" s="39" t="s">
        <v>349</v>
      </c>
      <c r="C312" s="78" t="s">
        <v>61</v>
      </c>
      <c r="D312" s="79">
        <v>2</v>
      </c>
      <c r="E312" s="30"/>
      <c r="F312" s="365">
        <f>D312*E312</f>
        <v>0</v>
      </c>
    </row>
    <row r="313" spans="1:6" x14ac:dyDescent="0.2">
      <c r="A313" s="58"/>
      <c r="B313" s="39"/>
      <c r="C313" s="78"/>
      <c r="D313" s="79"/>
      <c r="E313" s="30"/>
      <c r="F313" s="360"/>
    </row>
    <row r="314" spans="1:6" ht="38.25" x14ac:dyDescent="0.2">
      <c r="A314" s="58" t="s">
        <v>286</v>
      </c>
      <c r="B314" s="39" t="s">
        <v>1305</v>
      </c>
      <c r="C314" s="78"/>
      <c r="D314" s="79"/>
      <c r="E314" s="30"/>
      <c r="F314" s="360"/>
    </row>
    <row r="315" spans="1:6" x14ac:dyDescent="0.2">
      <c r="A315" s="58"/>
      <c r="B315" s="39"/>
      <c r="C315" s="78" t="s">
        <v>59</v>
      </c>
      <c r="D315" s="79">
        <v>10</v>
      </c>
      <c r="E315" s="30"/>
      <c r="F315" s="365">
        <f>D315*E315</f>
        <v>0</v>
      </c>
    </row>
    <row r="316" spans="1:6" x14ac:dyDescent="0.2">
      <c r="A316" s="58"/>
      <c r="B316" s="39"/>
      <c r="C316" s="78"/>
      <c r="D316" s="79"/>
      <c r="E316" s="30"/>
      <c r="F316" s="365"/>
    </row>
    <row r="317" spans="1:6" ht="12.75" customHeight="1" x14ac:dyDescent="0.2">
      <c r="A317" s="58" t="s">
        <v>254</v>
      </c>
      <c r="B317" s="345" t="s">
        <v>1306</v>
      </c>
      <c r="C317" s="39"/>
      <c r="D317" s="40"/>
      <c r="E317" s="30"/>
      <c r="F317" s="360"/>
    </row>
    <row r="318" spans="1:6" x14ac:dyDescent="0.2">
      <c r="A318" s="58"/>
      <c r="B318" s="39"/>
      <c r="C318" s="39" t="s">
        <v>59</v>
      </c>
      <c r="D318" s="40">
        <v>3</v>
      </c>
      <c r="E318" s="49"/>
      <c r="F318" s="365">
        <f>D318*E318</f>
        <v>0</v>
      </c>
    </row>
    <row r="319" spans="1:6" x14ac:dyDescent="0.2">
      <c r="A319" s="58"/>
      <c r="B319" s="39"/>
      <c r="C319" s="39"/>
      <c r="D319" s="40"/>
      <c r="E319" s="30"/>
      <c r="F319" s="360"/>
    </row>
    <row r="320" spans="1:6" x14ac:dyDescent="0.2">
      <c r="A320" s="58" t="s">
        <v>256</v>
      </c>
      <c r="B320" s="39" t="s">
        <v>1307</v>
      </c>
      <c r="C320" s="39"/>
      <c r="D320" s="40"/>
      <c r="E320" s="30"/>
      <c r="F320" s="360"/>
    </row>
    <row r="321" spans="1:6" ht="63.75" x14ac:dyDescent="0.2">
      <c r="A321" s="58"/>
      <c r="B321" s="33" t="s">
        <v>350</v>
      </c>
      <c r="C321" s="39"/>
      <c r="D321" s="40"/>
      <c r="E321" s="30"/>
      <c r="F321" s="360"/>
    </row>
    <row r="322" spans="1:6" x14ac:dyDescent="0.2">
      <c r="A322" s="58"/>
      <c r="B322" s="39" t="s">
        <v>351</v>
      </c>
      <c r="C322" s="39"/>
      <c r="D322" s="40"/>
      <c r="E322" s="30"/>
      <c r="F322" s="360"/>
    </row>
    <row r="323" spans="1:6" x14ac:dyDescent="0.2">
      <c r="A323" s="58"/>
      <c r="B323" s="39" t="s">
        <v>352</v>
      </c>
      <c r="C323" s="39"/>
      <c r="D323" s="40"/>
      <c r="E323" s="30"/>
      <c r="F323" s="360"/>
    </row>
    <row r="324" spans="1:6" x14ac:dyDescent="0.2">
      <c r="A324" s="58"/>
      <c r="B324" s="39" t="s">
        <v>353</v>
      </c>
      <c r="C324" s="39"/>
      <c r="D324" s="40"/>
      <c r="E324" s="30"/>
      <c r="F324" s="360"/>
    </row>
    <row r="325" spans="1:6" x14ac:dyDescent="0.2">
      <c r="A325" s="58"/>
      <c r="B325" s="33" t="s">
        <v>354</v>
      </c>
      <c r="C325" s="39"/>
      <c r="D325" s="40"/>
      <c r="E325" s="30"/>
      <c r="F325" s="360"/>
    </row>
    <row r="326" spans="1:6" x14ac:dyDescent="0.2">
      <c r="A326" s="58"/>
      <c r="B326" s="39" t="s">
        <v>355</v>
      </c>
      <c r="C326" s="39" t="s">
        <v>61</v>
      </c>
      <c r="D326" s="40">
        <v>2</v>
      </c>
      <c r="E326" s="30"/>
      <c r="F326" s="360">
        <f>E326*D326</f>
        <v>0</v>
      </c>
    </row>
    <row r="327" spans="1:6" x14ac:dyDescent="0.2">
      <c r="A327" s="58"/>
      <c r="B327" s="39"/>
      <c r="C327" s="39"/>
      <c r="D327" s="40"/>
      <c r="E327" s="30"/>
      <c r="F327" s="360"/>
    </row>
    <row r="328" spans="1:6" x14ac:dyDescent="0.2">
      <c r="A328" s="58" t="s">
        <v>258</v>
      </c>
      <c r="B328" s="33" t="s">
        <v>356</v>
      </c>
      <c r="C328" s="78"/>
      <c r="D328" s="79"/>
      <c r="E328" s="30"/>
      <c r="F328" s="360"/>
    </row>
    <row r="329" spans="1:6" x14ac:dyDescent="0.2">
      <c r="A329" s="58"/>
      <c r="B329" s="39" t="s">
        <v>357</v>
      </c>
      <c r="C329" s="78" t="s">
        <v>239</v>
      </c>
      <c r="D329" s="79">
        <v>50</v>
      </c>
      <c r="E329" s="30"/>
      <c r="F329" s="365">
        <f>D329*E329</f>
        <v>0</v>
      </c>
    </row>
    <row r="330" spans="1:6" x14ac:dyDescent="0.2">
      <c r="A330" s="58"/>
      <c r="B330" s="39" t="s">
        <v>358</v>
      </c>
      <c r="C330" s="78" t="s">
        <v>239</v>
      </c>
      <c r="D330" s="79">
        <v>5</v>
      </c>
      <c r="E330" s="30"/>
      <c r="F330" s="365">
        <f>D330*E330</f>
        <v>0</v>
      </c>
    </row>
    <row r="331" spans="1:6" x14ac:dyDescent="0.2">
      <c r="A331" s="58"/>
      <c r="B331" s="39"/>
      <c r="C331" s="78"/>
      <c r="D331" s="79"/>
      <c r="E331" s="30"/>
      <c r="F331" s="360"/>
    </row>
    <row r="332" spans="1:6" ht="25.5" x14ac:dyDescent="0.2">
      <c r="A332" s="58" t="s">
        <v>287</v>
      </c>
      <c r="B332" s="33" t="s">
        <v>1308</v>
      </c>
      <c r="C332" s="78"/>
      <c r="D332" s="79"/>
      <c r="E332" s="30"/>
      <c r="F332" s="360"/>
    </row>
    <row r="333" spans="1:6" x14ac:dyDescent="0.2">
      <c r="A333" s="58"/>
      <c r="B333" s="39" t="s">
        <v>255</v>
      </c>
      <c r="C333" s="78" t="s">
        <v>61</v>
      </c>
      <c r="D333" s="79">
        <v>1</v>
      </c>
      <c r="E333" s="30"/>
      <c r="F333" s="365">
        <f>D333*E333</f>
        <v>0</v>
      </c>
    </row>
    <row r="334" spans="1:6" x14ac:dyDescent="0.2">
      <c r="A334" s="58"/>
      <c r="B334" s="39"/>
      <c r="C334" s="78"/>
      <c r="D334" s="79"/>
      <c r="E334" s="30"/>
      <c r="F334" s="360"/>
    </row>
    <row r="335" spans="1:6" x14ac:dyDescent="0.2">
      <c r="A335" s="58" t="s">
        <v>288</v>
      </c>
      <c r="B335" s="39" t="s">
        <v>359</v>
      </c>
      <c r="C335" s="78"/>
      <c r="D335" s="79"/>
      <c r="E335" s="30"/>
      <c r="F335" s="360"/>
    </row>
    <row r="336" spans="1:6" x14ac:dyDescent="0.2">
      <c r="A336" s="58"/>
      <c r="B336" s="39" t="s">
        <v>255</v>
      </c>
      <c r="C336" s="78" t="s">
        <v>61</v>
      </c>
      <c r="D336" s="79">
        <v>1</v>
      </c>
      <c r="E336" s="30"/>
      <c r="F336" s="365">
        <f>D336*E336</f>
        <v>0</v>
      </c>
    </row>
    <row r="337" spans="1:6" x14ac:dyDescent="0.2">
      <c r="A337" s="58"/>
      <c r="B337" s="39"/>
      <c r="C337" s="78"/>
      <c r="D337" s="79"/>
      <c r="E337" s="30"/>
      <c r="F337" s="360"/>
    </row>
    <row r="338" spans="1:6" ht="25.5" x14ac:dyDescent="0.2">
      <c r="A338" s="58" t="s">
        <v>296</v>
      </c>
      <c r="B338" s="39" t="s">
        <v>1309</v>
      </c>
      <c r="C338" s="78"/>
      <c r="D338" s="79"/>
      <c r="E338" s="30"/>
      <c r="F338" s="360"/>
    </row>
    <row r="339" spans="1:6" x14ac:dyDescent="0.2">
      <c r="A339" s="58"/>
      <c r="B339" s="39" t="s">
        <v>255</v>
      </c>
      <c r="C339" s="78" t="s">
        <v>61</v>
      </c>
      <c r="D339" s="79">
        <v>1</v>
      </c>
      <c r="E339" s="30"/>
      <c r="F339" s="365">
        <f>D339*E339</f>
        <v>0</v>
      </c>
    </row>
    <row r="340" spans="1:6" x14ac:dyDescent="0.2">
      <c r="A340" s="58"/>
      <c r="B340" s="39"/>
      <c r="C340" s="78"/>
      <c r="D340" s="79"/>
      <c r="E340" s="30"/>
      <c r="F340" s="360"/>
    </row>
    <row r="341" spans="1:6" x14ac:dyDescent="0.2">
      <c r="A341" s="329" t="s">
        <v>297</v>
      </c>
      <c r="B341" s="50" t="s">
        <v>1282</v>
      </c>
      <c r="C341" s="29"/>
      <c r="D341" s="29"/>
      <c r="E341" s="30"/>
      <c r="F341" s="360"/>
    </row>
    <row r="342" spans="1:6" x14ac:dyDescent="0.2">
      <c r="A342" s="334"/>
      <c r="B342" s="86"/>
      <c r="C342" s="86" t="s">
        <v>51</v>
      </c>
      <c r="D342" s="86">
        <v>1</v>
      </c>
      <c r="E342" s="87"/>
      <c r="F342" s="367">
        <f>D342*E342</f>
        <v>0</v>
      </c>
    </row>
    <row r="343" spans="1:6" x14ac:dyDescent="0.2">
      <c r="A343" s="77"/>
      <c r="B343" s="88"/>
      <c r="C343" s="88"/>
      <c r="D343" s="88"/>
      <c r="E343" s="49"/>
      <c r="F343" s="346">
        <f>SUM(F278:F342)</f>
        <v>0</v>
      </c>
    </row>
    <row r="344" spans="1:6" x14ac:dyDescent="0.2">
      <c r="A344" s="77"/>
      <c r="B344" s="88"/>
      <c r="C344" s="88"/>
      <c r="D344" s="88"/>
      <c r="E344" s="49"/>
      <c r="F344" s="346"/>
    </row>
    <row r="345" spans="1:6" x14ac:dyDescent="0.2">
      <c r="A345" s="332" t="s">
        <v>204</v>
      </c>
      <c r="B345" s="56" t="s">
        <v>360</v>
      </c>
      <c r="C345" s="29"/>
      <c r="D345" s="29"/>
      <c r="E345" s="30"/>
      <c r="F345" s="360"/>
    </row>
    <row r="346" spans="1:6" x14ac:dyDescent="0.2">
      <c r="A346" s="332"/>
      <c r="B346" s="56"/>
      <c r="C346" s="29"/>
      <c r="D346" s="29"/>
      <c r="E346" s="61"/>
      <c r="F346" s="360"/>
    </row>
    <row r="347" spans="1:6" x14ac:dyDescent="0.2">
      <c r="A347" s="58" t="s">
        <v>203</v>
      </c>
      <c r="B347" s="57" t="s">
        <v>1283</v>
      </c>
      <c r="C347" s="38"/>
      <c r="D347" s="59"/>
      <c r="E347" s="62"/>
      <c r="F347" s="360"/>
    </row>
    <row r="348" spans="1:6" x14ac:dyDescent="0.2">
      <c r="A348" s="58"/>
      <c r="B348" s="57" t="s">
        <v>305</v>
      </c>
      <c r="C348" s="38"/>
      <c r="D348" s="59"/>
      <c r="E348" s="62"/>
      <c r="F348" s="360"/>
    </row>
    <row r="349" spans="1:6" ht="89.25" x14ac:dyDescent="0.2">
      <c r="A349" s="58"/>
      <c r="B349" s="57" t="s">
        <v>1310</v>
      </c>
      <c r="C349" s="38"/>
      <c r="D349" s="59"/>
      <c r="E349" s="62"/>
      <c r="F349" s="360"/>
    </row>
    <row r="350" spans="1:6" x14ac:dyDescent="0.2">
      <c r="A350" s="58"/>
      <c r="B350" s="57" t="s">
        <v>306</v>
      </c>
      <c r="C350" s="38"/>
      <c r="D350" s="59"/>
      <c r="E350" s="62"/>
      <c r="F350" s="360"/>
    </row>
    <row r="351" spans="1:6" ht="51" x14ac:dyDescent="0.2">
      <c r="A351" s="58"/>
      <c r="B351" s="57" t="s">
        <v>307</v>
      </c>
      <c r="C351" s="38"/>
      <c r="D351" s="59"/>
      <c r="E351" s="62"/>
      <c r="F351" s="360"/>
    </row>
    <row r="352" spans="1:6" x14ac:dyDescent="0.2">
      <c r="A352" s="58"/>
      <c r="B352" s="63" t="s">
        <v>308</v>
      </c>
      <c r="C352" s="32"/>
      <c r="D352" s="64"/>
      <c r="E352" s="65"/>
      <c r="F352" s="365"/>
    </row>
    <row r="353" spans="1:6" ht="15" x14ac:dyDescent="0.2">
      <c r="A353" s="58" t="s">
        <v>209</v>
      </c>
      <c r="B353" s="66" t="s">
        <v>361</v>
      </c>
      <c r="C353" s="42"/>
      <c r="D353" s="43"/>
      <c r="E353" s="67"/>
      <c r="F353" s="360"/>
    </row>
    <row r="354" spans="1:6" ht="14.25" x14ac:dyDescent="0.2">
      <c r="A354" s="58" t="s">
        <v>209</v>
      </c>
      <c r="B354" s="66" t="s">
        <v>362</v>
      </c>
      <c r="C354" s="42"/>
      <c r="D354" s="43"/>
      <c r="E354" s="67"/>
      <c r="F354" s="360"/>
    </row>
    <row r="355" spans="1:6" x14ac:dyDescent="0.2">
      <c r="A355" s="58" t="s">
        <v>209</v>
      </c>
      <c r="B355" s="66" t="s">
        <v>363</v>
      </c>
      <c r="C355" s="42"/>
      <c r="D355" s="43"/>
      <c r="E355" s="67"/>
      <c r="F355" s="360"/>
    </row>
    <row r="356" spans="1:6" x14ac:dyDescent="0.2">
      <c r="A356" s="58"/>
      <c r="B356" s="66" t="s">
        <v>312</v>
      </c>
      <c r="C356" s="32"/>
      <c r="D356" s="64"/>
      <c r="E356" s="65"/>
      <c r="F356" s="365"/>
    </row>
    <row r="357" spans="1:6" x14ac:dyDescent="0.2">
      <c r="A357" s="58"/>
      <c r="B357" s="63" t="s">
        <v>313</v>
      </c>
      <c r="C357" s="32"/>
      <c r="D357" s="64"/>
      <c r="E357" s="65"/>
      <c r="F357" s="365"/>
    </row>
    <row r="358" spans="1:6" ht="15" x14ac:dyDescent="0.2">
      <c r="A358" s="58" t="s">
        <v>209</v>
      </c>
      <c r="B358" s="66" t="s">
        <v>364</v>
      </c>
      <c r="C358" s="42"/>
      <c r="D358" s="43"/>
      <c r="E358" s="67"/>
      <c r="F358" s="360"/>
    </row>
    <row r="359" spans="1:6" ht="14.25" x14ac:dyDescent="0.2">
      <c r="A359" s="58" t="s">
        <v>209</v>
      </c>
      <c r="B359" s="66" t="s">
        <v>365</v>
      </c>
      <c r="C359" s="42"/>
      <c r="D359" s="43"/>
      <c r="E359" s="67"/>
      <c r="F359" s="360"/>
    </row>
    <row r="360" spans="1:6" x14ac:dyDescent="0.2">
      <c r="A360" s="58" t="s">
        <v>209</v>
      </c>
      <c r="B360" s="66" t="s">
        <v>366</v>
      </c>
      <c r="C360" s="42"/>
      <c r="D360" s="43"/>
      <c r="E360" s="67"/>
      <c r="F360" s="360"/>
    </row>
    <row r="361" spans="1:6" x14ac:dyDescent="0.2">
      <c r="A361" s="58"/>
      <c r="B361" s="66" t="s">
        <v>312</v>
      </c>
      <c r="C361" s="32"/>
      <c r="D361" s="64"/>
      <c r="E361" s="65"/>
      <c r="F361" s="365"/>
    </row>
    <row r="362" spans="1:6" x14ac:dyDescent="0.2">
      <c r="A362" s="58"/>
      <c r="B362" s="63" t="s">
        <v>317</v>
      </c>
      <c r="C362" s="32"/>
      <c r="D362" s="64"/>
      <c r="E362" s="65"/>
      <c r="F362" s="365"/>
    </row>
    <row r="363" spans="1:6" x14ac:dyDescent="0.2">
      <c r="A363" s="58" t="s">
        <v>209</v>
      </c>
      <c r="B363" s="66" t="s">
        <v>367</v>
      </c>
      <c r="C363" s="42"/>
      <c r="D363" s="43"/>
      <c r="E363" s="67"/>
      <c r="F363" s="360"/>
    </row>
    <row r="364" spans="1:6" x14ac:dyDescent="0.2">
      <c r="A364" s="58" t="s">
        <v>209</v>
      </c>
      <c r="B364" s="66" t="s">
        <v>368</v>
      </c>
      <c r="C364" s="42"/>
      <c r="D364" s="43"/>
      <c r="E364" s="67"/>
      <c r="F364" s="360"/>
    </row>
    <row r="365" spans="1:6" x14ac:dyDescent="0.2">
      <c r="A365" s="58" t="s">
        <v>209</v>
      </c>
      <c r="B365" s="68" t="s">
        <v>369</v>
      </c>
      <c r="C365" s="42"/>
      <c r="D365" s="43"/>
      <c r="E365" s="67"/>
      <c r="F365" s="360"/>
    </row>
    <row r="366" spans="1:6" x14ac:dyDescent="0.2">
      <c r="A366" s="58" t="s">
        <v>209</v>
      </c>
      <c r="B366" s="68" t="s">
        <v>370</v>
      </c>
      <c r="C366" s="42"/>
      <c r="D366" s="43"/>
      <c r="E366" s="67"/>
      <c r="F366" s="360"/>
    </row>
    <row r="367" spans="1:6" x14ac:dyDescent="0.2">
      <c r="A367" s="58" t="s">
        <v>209</v>
      </c>
      <c r="B367" s="68" t="s">
        <v>371</v>
      </c>
      <c r="C367" s="42"/>
      <c r="D367" s="43"/>
      <c r="E367" s="67"/>
      <c r="F367" s="360"/>
    </row>
    <row r="368" spans="1:6" x14ac:dyDescent="0.2">
      <c r="A368" s="58" t="s">
        <v>209</v>
      </c>
      <c r="B368" s="68" t="s">
        <v>323</v>
      </c>
      <c r="C368" s="42"/>
      <c r="D368" s="43"/>
      <c r="E368" s="67"/>
      <c r="F368" s="360"/>
    </row>
    <row r="369" spans="1:6" x14ac:dyDescent="0.2">
      <c r="A369" s="58" t="s">
        <v>209</v>
      </c>
      <c r="B369" s="68" t="s">
        <v>324</v>
      </c>
      <c r="C369" s="42"/>
      <c r="D369" s="43"/>
      <c r="E369" s="67"/>
      <c r="F369" s="360"/>
    </row>
    <row r="370" spans="1:6" ht="25.5" x14ac:dyDescent="0.2">
      <c r="A370" s="58" t="s">
        <v>209</v>
      </c>
      <c r="B370" s="68" t="s">
        <v>372</v>
      </c>
      <c r="C370" s="42"/>
      <c r="D370" s="43"/>
      <c r="E370" s="67"/>
      <c r="F370" s="360"/>
    </row>
    <row r="371" spans="1:6" ht="25.5" x14ac:dyDescent="0.2">
      <c r="A371" s="58" t="s">
        <v>209</v>
      </c>
      <c r="B371" s="68" t="s">
        <v>373</v>
      </c>
      <c r="C371" s="42"/>
      <c r="D371" s="43"/>
      <c r="E371" s="67"/>
      <c r="F371" s="360"/>
    </row>
    <row r="372" spans="1:6" ht="89.25" x14ac:dyDescent="0.2">
      <c r="A372" s="58"/>
      <c r="B372" s="69" t="s">
        <v>327</v>
      </c>
      <c r="C372" s="70"/>
      <c r="D372" s="71"/>
      <c r="E372" s="67"/>
      <c r="F372" s="360"/>
    </row>
    <row r="373" spans="1:6" x14ac:dyDescent="0.2">
      <c r="A373" s="58"/>
      <c r="B373" s="72"/>
      <c r="C373" s="70"/>
      <c r="D373" s="71"/>
      <c r="E373" s="65"/>
      <c r="F373" s="360"/>
    </row>
    <row r="374" spans="1:6" x14ac:dyDescent="0.2">
      <c r="A374" s="58"/>
      <c r="B374" s="72" t="s">
        <v>328</v>
      </c>
      <c r="C374" s="38"/>
      <c r="D374" s="59"/>
      <c r="E374" s="62"/>
      <c r="F374" s="360"/>
    </row>
    <row r="375" spans="1:6" ht="25.5" x14ac:dyDescent="0.2">
      <c r="A375" s="58" t="s">
        <v>209</v>
      </c>
      <c r="B375" s="72" t="s">
        <v>329</v>
      </c>
      <c r="C375" s="42"/>
      <c r="D375" s="43"/>
      <c r="E375" s="67"/>
      <c r="F375" s="360"/>
    </row>
    <row r="376" spans="1:6" ht="25.5" x14ac:dyDescent="0.2">
      <c r="A376" s="58" t="s">
        <v>209</v>
      </c>
      <c r="B376" s="72" t="s">
        <v>330</v>
      </c>
      <c r="C376" s="42"/>
      <c r="D376" s="43"/>
      <c r="E376" s="67"/>
      <c r="F376" s="360"/>
    </row>
    <row r="377" spans="1:6" ht="12.75" customHeight="1" x14ac:dyDescent="0.2">
      <c r="A377" s="58" t="s">
        <v>209</v>
      </c>
      <c r="B377" s="72" t="s">
        <v>1285</v>
      </c>
      <c r="C377" s="42"/>
      <c r="D377" s="43"/>
      <c r="E377" s="67"/>
      <c r="F377" s="360"/>
    </row>
    <row r="378" spans="1:6" ht="25.5" x14ac:dyDescent="0.2">
      <c r="A378" s="58" t="s">
        <v>209</v>
      </c>
      <c r="B378" s="72" t="s">
        <v>331</v>
      </c>
      <c r="C378" s="42"/>
      <c r="D378" s="43"/>
      <c r="E378" s="67"/>
      <c r="F378" s="360"/>
    </row>
    <row r="379" spans="1:6" x14ac:dyDescent="0.2">
      <c r="A379" s="58" t="s">
        <v>209</v>
      </c>
      <c r="B379" s="72" t="s">
        <v>332</v>
      </c>
      <c r="C379" s="42"/>
      <c r="D379" s="43"/>
      <c r="E379" s="67"/>
      <c r="F379" s="360"/>
    </row>
    <row r="380" spans="1:6" ht="25.5" x14ac:dyDescent="0.2">
      <c r="A380" s="58" t="s">
        <v>209</v>
      </c>
      <c r="B380" s="72" t="s">
        <v>333</v>
      </c>
      <c r="C380" s="42"/>
      <c r="D380" s="43"/>
      <c r="E380" s="67"/>
      <c r="F380" s="366"/>
    </row>
    <row r="381" spans="1:6" ht="25.5" x14ac:dyDescent="0.2">
      <c r="A381" s="58" t="s">
        <v>209</v>
      </c>
      <c r="B381" s="72" t="s">
        <v>334</v>
      </c>
      <c r="C381" s="42"/>
      <c r="D381" s="43"/>
      <c r="E381" s="67"/>
      <c r="F381" s="366"/>
    </row>
    <row r="382" spans="1:6" ht="25.5" x14ac:dyDescent="0.2">
      <c r="A382" s="58"/>
      <c r="B382" s="72" t="s">
        <v>335</v>
      </c>
      <c r="C382" s="32"/>
      <c r="D382" s="64"/>
      <c r="E382" s="65"/>
      <c r="F382" s="365"/>
    </row>
    <row r="383" spans="1:6" x14ac:dyDescent="0.2">
      <c r="A383" s="58"/>
      <c r="B383" s="72"/>
      <c r="C383" s="42"/>
      <c r="D383" s="43"/>
      <c r="E383" s="67"/>
      <c r="F383" s="360"/>
    </row>
    <row r="384" spans="1:6" x14ac:dyDescent="0.2">
      <c r="A384" s="58" t="s">
        <v>209</v>
      </c>
      <c r="B384" s="73" t="s">
        <v>336</v>
      </c>
      <c r="C384" s="42"/>
      <c r="D384" s="43"/>
      <c r="E384" s="67"/>
      <c r="F384" s="360"/>
    </row>
    <row r="385" spans="1:6" x14ac:dyDescent="0.2">
      <c r="A385" s="58"/>
      <c r="B385" s="74" t="s">
        <v>1287</v>
      </c>
      <c r="C385" s="42"/>
      <c r="D385" s="43"/>
      <c r="E385" s="67"/>
      <c r="F385" s="360"/>
    </row>
    <row r="386" spans="1:6" x14ac:dyDescent="0.2">
      <c r="A386" s="58"/>
      <c r="B386" s="74" t="s">
        <v>1288</v>
      </c>
      <c r="C386" s="42"/>
      <c r="D386" s="43"/>
      <c r="E386" s="67"/>
      <c r="F386" s="360"/>
    </row>
    <row r="387" spans="1:6" x14ac:dyDescent="0.2">
      <c r="A387" s="58"/>
      <c r="B387" s="74" t="s">
        <v>1289</v>
      </c>
      <c r="C387" s="42"/>
      <c r="D387" s="43"/>
      <c r="E387" s="67"/>
      <c r="F387" s="360"/>
    </row>
    <row r="388" spans="1:6" x14ac:dyDescent="0.2">
      <c r="A388" s="58"/>
      <c r="B388" s="74" t="s">
        <v>1290</v>
      </c>
      <c r="C388" s="42"/>
      <c r="D388" s="43"/>
      <c r="E388" s="67"/>
      <c r="F388" s="360"/>
    </row>
    <row r="389" spans="1:6" x14ac:dyDescent="0.2">
      <c r="A389" s="58"/>
      <c r="B389" s="74" t="s">
        <v>1311</v>
      </c>
      <c r="C389" s="42"/>
      <c r="D389" s="43"/>
      <c r="E389" s="67"/>
      <c r="F389" s="360"/>
    </row>
    <row r="390" spans="1:6" x14ac:dyDescent="0.2">
      <c r="A390" s="58"/>
      <c r="B390" s="74" t="s">
        <v>1312</v>
      </c>
      <c r="C390" s="42"/>
      <c r="D390" s="43"/>
      <c r="E390" s="67"/>
      <c r="F390" s="360"/>
    </row>
    <row r="391" spans="1:6" x14ac:dyDescent="0.2">
      <c r="A391" s="58"/>
      <c r="B391" s="74" t="s">
        <v>1293</v>
      </c>
      <c r="C391" s="32"/>
      <c r="D391" s="64"/>
      <c r="E391" s="65"/>
      <c r="F391" s="365"/>
    </row>
    <row r="392" spans="1:6" x14ac:dyDescent="0.2">
      <c r="A392" s="58"/>
      <c r="B392" s="74" t="s">
        <v>1294</v>
      </c>
      <c r="C392" s="42"/>
      <c r="D392" s="43"/>
      <c r="E392" s="67"/>
      <c r="F392" s="360"/>
    </row>
    <row r="393" spans="1:6" x14ac:dyDescent="0.2">
      <c r="A393" s="58"/>
      <c r="B393" s="74" t="s">
        <v>1295</v>
      </c>
      <c r="C393" s="42"/>
      <c r="D393" s="43"/>
      <c r="E393" s="67"/>
      <c r="F393" s="360"/>
    </row>
    <row r="394" spans="1:6" x14ac:dyDescent="0.2">
      <c r="A394" s="58"/>
      <c r="B394" s="74" t="s">
        <v>1296</v>
      </c>
      <c r="C394" s="42"/>
      <c r="D394" s="43"/>
      <c r="E394" s="67"/>
      <c r="F394" s="360"/>
    </row>
    <row r="395" spans="1:6" x14ac:dyDescent="0.2">
      <c r="A395" s="58"/>
      <c r="B395" s="75" t="s">
        <v>374</v>
      </c>
      <c r="C395" s="70"/>
      <c r="D395" s="71"/>
      <c r="E395" s="65"/>
      <c r="F395" s="360"/>
    </row>
    <row r="396" spans="1:6" x14ac:dyDescent="0.2">
      <c r="A396" s="58"/>
      <c r="B396" s="75"/>
      <c r="C396" s="70"/>
      <c r="D396" s="71"/>
      <c r="E396" s="65"/>
      <c r="F396" s="360"/>
    </row>
    <row r="397" spans="1:6" ht="25.5" x14ac:dyDescent="0.2">
      <c r="A397" s="58" t="s">
        <v>338</v>
      </c>
      <c r="B397" s="72" t="s">
        <v>1297</v>
      </c>
      <c r="C397" s="70"/>
      <c r="D397" s="71"/>
      <c r="E397" s="65"/>
      <c r="F397" s="360"/>
    </row>
    <row r="398" spans="1:6" x14ac:dyDescent="0.2">
      <c r="A398" s="333" t="s">
        <v>339</v>
      </c>
      <c r="B398" s="72" t="s">
        <v>1298</v>
      </c>
      <c r="C398" s="70"/>
      <c r="D398" s="71"/>
      <c r="E398" s="65"/>
      <c r="F398" s="360"/>
    </row>
    <row r="399" spans="1:6" x14ac:dyDescent="0.2">
      <c r="A399" s="330"/>
      <c r="B399" s="73" t="s">
        <v>255</v>
      </c>
      <c r="C399" s="76" t="s">
        <v>61</v>
      </c>
      <c r="D399" s="77">
        <v>1</v>
      </c>
      <c r="E399" s="65"/>
      <c r="F399" s="365">
        <f>D399*E399</f>
        <v>0</v>
      </c>
    </row>
    <row r="400" spans="1:6" x14ac:dyDescent="0.2">
      <c r="A400" s="58"/>
      <c r="B400" s="72"/>
      <c r="C400" s="70"/>
      <c r="D400" s="71"/>
      <c r="E400" s="65"/>
      <c r="F400" s="360"/>
    </row>
    <row r="401" spans="1:6" ht="51" x14ac:dyDescent="0.2">
      <c r="A401" s="58" t="s">
        <v>204</v>
      </c>
      <c r="B401" s="39" t="s">
        <v>1313</v>
      </c>
      <c r="C401" s="78"/>
      <c r="D401" s="79"/>
      <c r="E401" s="30"/>
      <c r="F401" s="360"/>
    </row>
    <row r="402" spans="1:6" x14ac:dyDescent="0.2">
      <c r="A402" s="58"/>
      <c r="B402" s="39"/>
      <c r="C402" s="78" t="s">
        <v>59</v>
      </c>
      <c r="D402" s="79">
        <v>185</v>
      </c>
      <c r="E402" s="30"/>
      <c r="F402" s="365">
        <f>D402*E402</f>
        <v>0</v>
      </c>
    </row>
    <row r="403" spans="1:6" x14ac:dyDescent="0.2">
      <c r="A403" s="58"/>
      <c r="B403" s="39"/>
      <c r="C403" s="78"/>
      <c r="D403" s="79"/>
      <c r="E403" s="30"/>
      <c r="F403" s="360"/>
    </row>
    <row r="404" spans="1:6" ht="51" x14ac:dyDescent="0.2">
      <c r="A404" s="58" t="s">
        <v>205</v>
      </c>
      <c r="B404" s="39" t="s">
        <v>340</v>
      </c>
      <c r="C404" s="78"/>
      <c r="D404" s="79"/>
      <c r="E404" s="30"/>
      <c r="F404" s="360"/>
    </row>
    <row r="405" spans="1:6" ht="25.5" x14ac:dyDescent="0.2">
      <c r="A405" s="58"/>
      <c r="B405" s="39" t="s">
        <v>1314</v>
      </c>
      <c r="C405" s="78"/>
      <c r="D405" s="79"/>
      <c r="E405" s="30"/>
      <c r="F405" s="360"/>
    </row>
    <row r="406" spans="1:6" x14ac:dyDescent="0.2">
      <c r="A406" s="58"/>
      <c r="B406" s="39"/>
      <c r="C406" s="78" t="s">
        <v>69</v>
      </c>
      <c r="D406" s="622">
        <v>3860</v>
      </c>
      <c r="E406" s="30"/>
      <c r="F406" s="365">
        <f>D406*E406</f>
        <v>0</v>
      </c>
    </row>
    <row r="407" spans="1:6" x14ac:dyDescent="0.2">
      <c r="A407" s="58"/>
      <c r="B407" s="39"/>
      <c r="C407" s="78"/>
      <c r="D407" s="79"/>
      <c r="E407" s="30"/>
      <c r="F407" s="360"/>
    </row>
    <row r="408" spans="1:6" ht="63.75" x14ac:dyDescent="0.2">
      <c r="A408" s="58" t="s">
        <v>206</v>
      </c>
      <c r="B408" s="33" t="s">
        <v>375</v>
      </c>
      <c r="C408" s="80"/>
      <c r="D408" s="81"/>
      <c r="E408" s="82"/>
      <c r="F408" s="366"/>
    </row>
    <row r="409" spans="1:6" x14ac:dyDescent="0.2">
      <c r="A409" s="330"/>
      <c r="B409" s="38" t="s">
        <v>342</v>
      </c>
      <c r="C409" s="83" t="s">
        <v>61</v>
      </c>
      <c r="D409" s="84">
        <v>1</v>
      </c>
      <c r="E409" s="30"/>
      <c r="F409" s="365">
        <f>D409*E409</f>
        <v>0</v>
      </c>
    </row>
    <row r="410" spans="1:6" x14ac:dyDescent="0.2">
      <c r="A410" s="330"/>
      <c r="B410" s="38" t="s">
        <v>344</v>
      </c>
      <c r="C410" s="83" t="s">
        <v>61</v>
      </c>
      <c r="D410" s="84">
        <v>9</v>
      </c>
      <c r="E410" s="30"/>
      <c r="F410" s="365">
        <f>D410*E410</f>
        <v>0</v>
      </c>
    </row>
    <row r="411" spans="1:6" x14ac:dyDescent="0.2">
      <c r="A411" s="330"/>
      <c r="B411" s="38" t="s">
        <v>345</v>
      </c>
      <c r="C411" s="83" t="s">
        <v>61</v>
      </c>
      <c r="D411" s="84">
        <v>2</v>
      </c>
      <c r="E411" s="30"/>
      <c r="F411" s="365">
        <f>D411*E411</f>
        <v>0</v>
      </c>
    </row>
    <row r="412" spans="1:6" x14ac:dyDescent="0.2">
      <c r="A412" s="58"/>
      <c r="B412" s="39"/>
      <c r="C412" s="78"/>
      <c r="D412" s="79"/>
      <c r="E412" s="30"/>
      <c r="F412" s="360"/>
    </row>
    <row r="413" spans="1:6" x14ac:dyDescent="0.2">
      <c r="A413" s="58" t="s">
        <v>235</v>
      </c>
      <c r="B413" s="33" t="s">
        <v>347</v>
      </c>
      <c r="C413" s="80"/>
      <c r="D413" s="81"/>
      <c r="E413" s="82"/>
      <c r="F413" s="366"/>
    </row>
    <row r="414" spans="1:6" x14ac:dyDescent="0.2">
      <c r="A414" s="330"/>
      <c r="B414" s="38" t="s">
        <v>255</v>
      </c>
      <c r="C414" s="83" t="s">
        <v>61</v>
      </c>
      <c r="D414" s="84">
        <v>7</v>
      </c>
      <c r="E414" s="348"/>
      <c r="F414" s="365">
        <f>D414*E414</f>
        <v>0</v>
      </c>
    </row>
    <row r="415" spans="1:6" x14ac:dyDescent="0.2">
      <c r="A415" s="58"/>
      <c r="B415" s="39"/>
      <c r="C415" s="78"/>
      <c r="D415" s="79"/>
      <c r="E415" s="30"/>
      <c r="F415" s="360"/>
    </row>
    <row r="416" spans="1:6" ht="25.5" x14ac:dyDescent="0.2">
      <c r="A416" s="58" t="s">
        <v>246</v>
      </c>
      <c r="B416" s="39" t="s">
        <v>1315</v>
      </c>
      <c r="C416" s="78"/>
      <c r="D416" s="79"/>
      <c r="E416" s="30"/>
      <c r="F416" s="360"/>
    </row>
    <row r="417" spans="1:6" x14ac:dyDescent="0.2">
      <c r="A417" s="330"/>
      <c r="B417" s="38" t="s">
        <v>255</v>
      </c>
      <c r="C417" s="83" t="s">
        <v>61</v>
      </c>
      <c r="D417" s="84">
        <v>4</v>
      </c>
      <c r="E417" s="30"/>
      <c r="F417" s="365">
        <f>D417*E417</f>
        <v>0</v>
      </c>
    </row>
    <row r="418" spans="1:6" x14ac:dyDescent="0.2">
      <c r="A418" s="58"/>
      <c r="B418" s="39"/>
      <c r="C418" s="78"/>
      <c r="D418" s="79"/>
      <c r="E418" s="30"/>
      <c r="F418" s="360"/>
    </row>
    <row r="419" spans="1:6" ht="25.5" x14ac:dyDescent="0.2">
      <c r="A419" s="58" t="s">
        <v>247</v>
      </c>
      <c r="B419" s="39" t="s">
        <v>1301</v>
      </c>
      <c r="C419" s="78"/>
      <c r="D419" s="79"/>
      <c r="E419" s="30"/>
      <c r="F419" s="360"/>
    </row>
    <row r="420" spans="1:6" x14ac:dyDescent="0.2">
      <c r="A420" s="330"/>
      <c r="B420" s="38" t="s">
        <v>255</v>
      </c>
      <c r="C420" s="83" t="s">
        <v>61</v>
      </c>
      <c r="D420" s="84">
        <v>4</v>
      </c>
      <c r="E420" s="348"/>
      <c r="F420" s="365">
        <f>D420*E420</f>
        <v>0</v>
      </c>
    </row>
    <row r="421" spans="1:6" x14ac:dyDescent="0.2">
      <c r="A421" s="58"/>
      <c r="B421" s="39"/>
      <c r="C421" s="78"/>
      <c r="D421" s="79"/>
      <c r="E421" s="30"/>
      <c r="F421" s="360"/>
    </row>
    <row r="422" spans="1:6" ht="51" x14ac:dyDescent="0.2">
      <c r="A422" s="58" t="s">
        <v>252</v>
      </c>
      <c r="B422" s="39" t="s">
        <v>1316</v>
      </c>
      <c r="C422" s="78"/>
      <c r="D422" s="79"/>
      <c r="E422" s="30"/>
      <c r="F422" s="360"/>
    </row>
    <row r="423" spans="1:6" x14ac:dyDescent="0.2">
      <c r="A423" s="58"/>
      <c r="B423" s="39" t="s">
        <v>1383</v>
      </c>
      <c r="C423" s="78" t="s">
        <v>61</v>
      </c>
      <c r="D423" s="79">
        <v>20</v>
      </c>
      <c r="E423" s="348"/>
      <c r="F423" s="365">
        <f>D423*E423</f>
        <v>0</v>
      </c>
    </row>
    <row r="424" spans="1:6" x14ac:dyDescent="0.2">
      <c r="A424" s="58"/>
      <c r="B424" s="39"/>
      <c r="C424" s="78"/>
      <c r="D424" s="79"/>
      <c r="E424" s="30"/>
      <c r="F424" s="360"/>
    </row>
    <row r="425" spans="1:6" ht="38.25" x14ac:dyDescent="0.2">
      <c r="A425" s="58" t="s">
        <v>253</v>
      </c>
      <c r="B425" s="39" t="s">
        <v>1317</v>
      </c>
      <c r="C425" s="78"/>
      <c r="D425" s="79"/>
      <c r="E425" s="30"/>
      <c r="F425" s="360"/>
    </row>
    <row r="426" spans="1:6" x14ac:dyDescent="0.2">
      <c r="A426" s="58"/>
      <c r="B426" s="39" t="s">
        <v>376</v>
      </c>
      <c r="C426" s="78"/>
      <c r="D426" s="79"/>
      <c r="E426" s="30"/>
      <c r="F426" s="365"/>
    </row>
    <row r="427" spans="1:6" x14ac:dyDescent="0.2">
      <c r="A427" s="58"/>
      <c r="B427" s="39" t="s">
        <v>377</v>
      </c>
      <c r="C427" s="78" t="s">
        <v>61</v>
      </c>
      <c r="D427" s="79">
        <v>6</v>
      </c>
      <c r="E427" s="348"/>
      <c r="F427" s="365">
        <f>D427*E427</f>
        <v>0</v>
      </c>
    </row>
    <row r="428" spans="1:6" x14ac:dyDescent="0.2">
      <c r="A428" s="58"/>
      <c r="B428" s="39"/>
      <c r="C428" s="78"/>
      <c r="D428" s="79"/>
      <c r="E428" s="30"/>
      <c r="F428" s="360"/>
    </row>
    <row r="429" spans="1:6" ht="51" x14ac:dyDescent="0.2">
      <c r="A429" s="58" t="s">
        <v>286</v>
      </c>
      <c r="B429" s="39" t="s">
        <v>1318</v>
      </c>
      <c r="C429" s="78"/>
      <c r="D429" s="79"/>
      <c r="E429" s="30"/>
      <c r="F429" s="360"/>
    </row>
    <row r="430" spans="1:6" x14ac:dyDescent="0.2">
      <c r="A430" s="58"/>
      <c r="B430" s="39" t="s">
        <v>376</v>
      </c>
      <c r="C430" s="78"/>
      <c r="D430" s="79"/>
      <c r="E430" s="30"/>
      <c r="F430" s="365"/>
    </row>
    <row r="431" spans="1:6" x14ac:dyDescent="0.2">
      <c r="A431" s="58"/>
      <c r="B431" s="39" t="s">
        <v>378</v>
      </c>
      <c r="C431" s="78" t="s">
        <v>61</v>
      </c>
      <c r="D431" s="79">
        <v>1</v>
      </c>
      <c r="E431" s="30"/>
      <c r="F431" s="365">
        <f>D431*E431</f>
        <v>0</v>
      </c>
    </row>
    <row r="432" spans="1:6" x14ac:dyDescent="0.2">
      <c r="A432" s="58"/>
      <c r="B432" s="39"/>
      <c r="C432" s="78"/>
      <c r="D432" s="79"/>
      <c r="E432" s="30"/>
      <c r="F432" s="360"/>
    </row>
    <row r="433" spans="1:6" ht="25.5" x14ac:dyDescent="0.2">
      <c r="A433" s="58" t="s">
        <v>254</v>
      </c>
      <c r="B433" s="39" t="s">
        <v>1303</v>
      </c>
      <c r="C433" s="78"/>
      <c r="D433" s="79"/>
      <c r="E433" s="30"/>
      <c r="F433" s="360"/>
    </row>
    <row r="434" spans="1:6" x14ac:dyDescent="0.2">
      <c r="A434" s="58"/>
      <c r="B434" s="39"/>
      <c r="C434" s="78" t="s">
        <v>69</v>
      </c>
      <c r="D434" s="79">
        <v>336</v>
      </c>
      <c r="E434" s="30"/>
      <c r="F434" s="365">
        <f>D434*E434</f>
        <v>0</v>
      </c>
    </row>
    <row r="435" spans="1:6" x14ac:dyDescent="0.2">
      <c r="A435" s="58"/>
      <c r="B435" s="39"/>
      <c r="C435" s="78"/>
      <c r="D435" s="79"/>
      <c r="E435" s="30"/>
      <c r="F435" s="360"/>
    </row>
    <row r="436" spans="1:6" ht="25.5" x14ac:dyDescent="0.2">
      <c r="A436" s="58" t="s">
        <v>256</v>
      </c>
      <c r="B436" s="33" t="s">
        <v>1319</v>
      </c>
      <c r="C436" s="80"/>
      <c r="D436" s="81"/>
      <c r="E436" s="82"/>
      <c r="F436" s="366"/>
    </row>
    <row r="437" spans="1:6" x14ac:dyDescent="0.2">
      <c r="A437" s="58"/>
      <c r="B437" s="39" t="s">
        <v>379</v>
      </c>
      <c r="C437" s="78" t="s">
        <v>61</v>
      </c>
      <c r="D437" s="79">
        <v>2</v>
      </c>
      <c r="E437" s="348"/>
      <c r="F437" s="365">
        <f>D437*E437</f>
        <v>0</v>
      </c>
    </row>
    <row r="438" spans="1:6" x14ac:dyDescent="0.2">
      <c r="A438" s="58"/>
      <c r="B438" s="39"/>
      <c r="C438" s="78"/>
      <c r="D438" s="79"/>
      <c r="E438" s="30"/>
      <c r="F438" s="360"/>
    </row>
    <row r="439" spans="1:6" ht="38.25" x14ac:dyDescent="0.2">
      <c r="A439" s="58" t="s">
        <v>258</v>
      </c>
      <c r="B439" s="39" t="s">
        <v>1305</v>
      </c>
      <c r="C439" s="78"/>
      <c r="D439" s="79"/>
      <c r="E439" s="30"/>
      <c r="F439" s="360"/>
    </row>
    <row r="440" spans="1:6" x14ac:dyDescent="0.2">
      <c r="A440" s="58"/>
      <c r="B440" s="39"/>
      <c r="C440" s="78" t="s">
        <v>59</v>
      </c>
      <c r="D440" s="79">
        <v>50</v>
      </c>
      <c r="E440" s="348"/>
      <c r="F440" s="365">
        <f>D440*E440</f>
        <v>0</v>
      </c>
    </row>
    <row r="441" spans="1:6" x14ac:dyDescent="0.2">
      <c r="A441" s="58"/>
      <c r="B441" s="39"/>
      <c r="C441" s="78"/>
      <c r="D441" s="79"/>
      <c r="E441" s="348"/>
      <c r="F441" s="365"/>
    </row>
    <row r="442" spans="1:6" ht="12.75" customHeight="1" x14ac:dyDescent="0.2">
      <c r="A442" s="58" t="s">
        <v>287</v>
      </c>
      <c r="B442" s="39" t="s">
        <v>1306</v>
      </c>
      <c r="C442" s="78"/>
      <c r="D442" s="79"/>
      <c r="E442" s="30"/>
      <c r="F442" s="360"/>
    </row>
    <row r="443" spans="1:6" x14ac:dyDescent="0.2">
      <c r="A443" s="58"/>
      <c r="B443" s="39"/>
      <c r="C443" s="78" t="s">
        <v>59</v>
      </c>
      <c r="D443" s="79">
        <v>3</v>
      </c>
      <c r="E443" s="49"/>
      <c r="F443" s="365">
        <f>D443*E443</f>
        <v>0</v>
      </c>
    </row>
    <row r="444" spans="1:6" x14ac:dyDescent="0.2">
      <c r="A444" s="58"/>
      <c r="B444" s="39"/>
      <c r="C444" s="78"/>
      <c r="D444" s="79"/>
      <c r="E444" s="30"/>
      <c r="F444" s="360"/>
    </row>
    <row r="445" spans="1:6" ht="25.5" x14ac:dyDescent="0.2">
      <c r="A445" s="58" t="s">
        <v>288</v>
      </c>
      <c r="B445" s="33" t="s">
        <v>1308</v>
      </c>
      <c r="C445" s="78"/>
      <c r="D445" s="79"/>
      <c r="E445" s="30"/>
      <c r="F445" s="360"/>
    </row>
    <row r="446" spans="1:6" x14ac:dyDescent="0.2">
      <c r="A446" s="58"/>
      <c r="B446" s="39" t="s">
        <v>255</v>
      </c>
      <c r="C446" s="78" t="s">
        <v>61</v>
      </c>
      <c r="D446" s="79">
        <v>1</v>
      </c>
      <c r="E446" s="30"/>
      <c r="F446" s="365">
        <f>D446*E446</f>
        <v>0</v>
      </c>
    </row>
    <row r="447" spans="1:6" x14ac:dyDescent="0.2">
      <c r="A447" s="58"/>
      <c r="B447" s="39"/>
      <c r="C447" s="78"/>
      <c r="D447" s="79"/>
      <c r="E447" s="30"/>
      <c r="F447" s="360"/>
    </row>
    <row r="448" spans="1:6" x14ac:dyDescent="0.2">
      <c r="A448" s="58" t="s">
        <v>296</v>
      </c>
      <c r="B448" s="33" t="s">
        <v>1382</v>
      </c>
      <c r="C448" s="78"/>
      <c r="D448" s="79"/>
      <c r="E448" s="30"/>
      <c r="F448" s="360"/>
    </row>
    <row r="449" spans="1:6" x14ac:dyDescent="0.2">
      <c r="A449" s="58"/>
      <c r="B449" s="39" t="s">
        <v>255</v>
      </c>
      <c r="C449" s="78" t="s">
        <v>61</v>
      </c>
      <c r="D449" s="79">
        <v>1</v>
      </c>
      <c r="E449" s="348"/>
      <c r="F449" s="365">
        <f>D449*E449</f>
        <v>0</v>
      </c>
    </row>
    <row r="450" spans="1:6" x14ac:dyDescent="0.2">
      <c r="A450" s="58"/>
      <c r="B450" s="39"/>
      <c r="C450" s="78"/>
      <c r="D450" s="79"/>
      <c r="E450" s="30"/>
      <c r="F450" s="360"/>
    </row>
    <row r="451" spans="1:6" ht="25.5" x14ac:dyDescent="0.2">
      <c r="A451" s="58" t="s">
        <v>297</v>
      </c>
      <c r="B451" s="39" t="s">
        <v>1320</v>
      </c>
      <c r="C451" s="78"/>
      <c r="D451" s="79"/>
      <c r="E451" s="30"/>
      <c r="F451" s="360"/>
    </row>
    <row r="452" spans="1:6" x14ac:dyDescent="0.2">
      <c r="A452" s="58"/>
      <c r="B452" s="39" t="s">
        <v>255</v>
      </c>
      <c r="C452" s="78" t="s">
        <v>61</v>
      </c>
      <c r="D452" s="79">
        <v>1</v>
      </c>
      <c r="E452" s="30"/>
      <c r="F452" s="365">
        <f>D452*E452</f>
        <v>0</v>
      </c>
    </row>
    <row r="453" spans="1:6" x14ac:dyDescent="0.2">
      <c r="A453" s="58"/>
      <c r="B453" s="39"/>
      <c r="C453" s="78"/>
      <c r="D453" s="79"/>
      <c r="E453" s="30"/>
      <c r="F453" s="360"/>
    </row>
    <row r="454" spans="1:6" x14ac:dyDescent="0.2">
      <c r="A454" s="329" t="s">
        <v>298</v>
      </c>
      <c r="B454" s="50" t="s">
        <v>1282</v>
      </c>
      <c r="C454" s="89"/>
      <c r="D454" s="89"/>
      <c r="E454" s="30"/>
      <c r="F454" s="360"/>
    </row>
    <row r="455" spans="1:6" x14ac:dyDescent="0.2">
      <c r="A455" s="334"/>
      <c r="B455" s="86"/>
      <c r="C455" s="90" t="s">
        <v>51</v>
      </c>
      <c r="D455" s="90">
        <v>1</v>
      </c>
      <c r="E455" s="87"/>
      <c r="F455" s="367">
        <f>D455*E455</f>
        <v>0</v>
      </c>
    </row>
    <row r="456" spans="1:6" x14ac:dyDescent="0.2">
      <c r="A456" s="77"/>
      <c r="B456" s="88"/>
      <c r="C456" s="88"/>
      <c r="D456" s="88"/>
      <c r="E456" s="49"/>
      <c r="F456" s="346">
        <f>SUM(F399:F455)</f>
        <v>0</v>
      </c>
    </row>
    <row r="457" spans="1:6" x14ac:dyDescent="0.2">
      <c r="A457" s="77"/>
      <c r="B457" s="88"/>
      <c r="C457" s="88"/>
      <c r="D457" s="88"/>
      <c r="E457" s="49"/>
      <c r="F457" s="346"/>
    </row>
    <row r="458" spans="1:6" ht="14.25" x14ac:dyDescent="0.2">
      <c r="A458" s="349" t="s">
        <v>380</v>
      </c>
      <c r="B458" s="12" t="s">
        <v>381</v>
      </c>
      <c r="C458" s="91"/>
      <c r="D458" s="92"/>
      <c r="E458" s="93"/>
      <c r="F458" s="368"/>
    </row>
    <row r="459" spans="1:6" x14ac:dyDescent="0.2">
      <c r="A459" s="328" t="s">
        <v>203</v>
      </c>
      <c r="B459" s="94" t="s">
        <v>382</v>
      </c>
      <c r="C459" s="95"/>
      <c r="D459"/>
      <c r="E459" s="65"/>
      <c r="F459" s="368"/>
    </row>
    <row r="460" spans="1:6" x14ac:dyDescent="0.2">
      <c r="A460" s="328"/>
      <c r="B460" s="390" t="s">
        <v>936</v>
      </c>
      <c r="C460" s="95"/>
      <c r="D460"/>
      <c r="E460" s="65"/>
      <c r="F460" s="368"/>
    </row>
    <row r="461" spans="1:6" ht="38.450000000000003" customHeight="1" x14ac:dyDescent="0.2">
      <c r="A461" s="335"/>
      <c r="B461" s="672" t="s">
        <v>1321</v>
      </c>
      <c r="C461" s="657"/>
      <c r="D461" s="657"/>
      <c r="E461" s="657"/>
      <c r="F461" s="657"/>
    </row>
    <row r="462" spans="1:6" x14ac:dyDescent="0.2">
      <c r="A462" s="335"/>
      <c r="B462" s="96" t="s">
        <v>1322</v>
      </c>
      <c r="C462" s="97"/>
      <c r="D462"/>
      <c r="E462" s="65"/>
      <c r="F462" s="368"/>
    </row>
    <row r="463" spans="1:6" x14ac:dyDescent="0.2">
      <c r="A463" s="336"/>
      <c r="B463"/>
      <c r="C463" s="95"/>
      <c r="D463"/>
      <c r="E463" s="65"/>
      <c r="F463" s="368"/>
    </row>
    <row r="464" spans="1:6" ht="140.25" x14ac:dyDescent="0.2">
      <c r="A464" s="336" t="s">
        <v>203</v>
      </c>
      <c r="B464" s="69" t="s">
        <v>1323</v>
      </c>
      <c r="C464" s="95"/>
      <c r="D464"/>
      <c r="E464" s="65"/>
      <c r="F464" s="368"/>
    </row>
    <row r="465" spans="1:6" x14ac:dyDescent="0.2">
      <c r="A465" s="336"/>
      <c r="B465" s="99" t="s">
        <v>383</v>
      </c>
      <c r="C465" s="98" t="s">
        <v>239</v>
      </c>
      <c r="D465" s="100">
        <v>90</v>
      </c>
      <c r="E465" s="65"/>
      <c r="F465" s="359">
        <f t="shared" ref="F465:F471" si="3">D465*E465</f>
        <v>0</v>
      </c>
    </row>
    <row r="466" spans="1:6" x14ac:dyDescent="0.2">
      <c r="A466" s="336"/>
      <c r="B466" s="99" t="s">
        <v>384</v>
      </c>
      <c r="C466" s="95" t="s">
        <v>239</v>
      </c>
      <c r="D466" s="50">
        <v>150</v>
      </c>
      <c r="E466" s="65"/>
      <c r="F466" s="359">
        <f t="shared" si="3"/>
        <v>0</v>
      </c>
    </row>
    <row r="467" spans="1:6" x14ac:dyDescent="0.2">
      <c r="A467" s="336"/>
      <c r="B467" s="99" t="s">
        <v>385</v>
      </c>
      <c r="C467" s="95" t="s">
        <v>239</v>
      </c>
      <c r="D467" s="50">
        <v>180</v>
      </c>
      <c r="E467" s="65"/>
      <c r="F467" s="359">
        <f t="shared" si="3"/>
        <v>0</v>
      </c>
    </row>
    <row r="468" spans="1:6" x14ac:dyDescent="0.2">
      <c r="A468" s="336"/>
      <c r="B468" s="99" t="s">
        <v>386</v>
      </c>
      <c r="C468" s="95" t="s">
        <v>239</v>
      </c>
      <c r="D468" s="50">
        <v>150</v>
      </c>
      <c r="E468" s="65"/>
      <c r="F468" s="359">
        <f t="shared" si="3"/>
        <v>0</v>
      </c>
    </row>
    <row r="469" spans="1:6" x14ac:dyDescent="0.2">
      <c r="A469" s="336"/>
      <c r="B469" s="99" t="s">
        <v>387</v>
      </c>
      <c r="C469" s="95" t="s">
        <v>239</v>
      </c>
      <c r="D469" s="50">
        <v>90</v>
      </c>
      <c r="E469" s="65"/>
      <c r="F469" s="359">
        <f t="shared" si="3"/>
        <v>0</v>
      </c>
    </row>
    <row r="470" spans="1:6" x14ac:dyDescent="0.2">
      <c r="A470" s="336"/>
      <c r="B470" s="99" t="s">
        <v>388</v>
      </c>
      <c r="C470" s="95" t="s">
        <v>239</v>
      </c>
      <c r="D470" s="50">
        <v>60</v>
      </c>
      <c r="E470" s="65"/>
      <c r="F470" s="359">
        <f t="shared" si="3"/>
        <v>0</v>
      </c>
    </row>
    <row r="471" spans="1:6" x14ac:dyDescent="0.2">
      <c r="A471" s="336"/>
      <c r="B471" s="99" t="s">
        <v>389</v>
      </c>
      <c r="C471" s="95" t="s">
        <v>239</v>
      </c>
      <c r="D471" s="50">
        <v>60</v>
      </c>
      <c r="E471" s="65"/>
      <c r="F471" s="359">
        <f t="shared" si="3"/>
        <v>0</v>
      </c>
    </row>
    <row r="472" spans="1:6" x14ac:dyDescent="0.2">
      <c r="A472" s="336"/>
      <c r="B472" s="69"/>
      <c r="C472" s="95"/>
      <c r="D472"/>
      <c r="E472" s="65"/>
      <c r="F472" s="368"/>
    </row>
    <row r="473" spans="1:6" ht="25.5" x14ac:dyDescent="0.2">
      <c r="A473" s="58" t="s">
        <v>204</v>
      </c>
      <c r="B473" s="101" t="s">
        <v>390</v>
      </c>
      <c r="C473" s="70"/>
      <c r="D473" s="71"/>
      <c r="E473" s="102"/>
      <c r="F473" s="369"/>
    </row>
    <row r="474" spans="1:6" x14ac:dyDescent="0.2">
      <c r="A474" s="58" t="s">
        <v>391</v>
      </c>
      <c r="B474" s="103" t="s">
        <v>392</v>
      </c>
      <c r="C474" s="70" t="s">
        <v>61</v>
      </c>
      <c r="D474" s="104">
        <v>1</v>
      </c>
      <c r="E474" s="65"/>
      <c r="F474" s="359">
        <f>D474*E474</f>
        <v>0</v>
      </c>
    </row>
    <row r="475" spans="1:6" x14ac:dyDescent="0.2">
      <c r="A475" s="58"/>
      <c r="B475" s="103"/>
      <c r="C475" s="70"/>
      <c r="D475" s="104"/>
      <c r="E475" s="105"/>
      <c r="F475" s="370"/>
    </row>
    <row r="476" spans="1:6" x14ac:dyDescent="0.2">
      <c r="A476" s="58" t="s">
        <v>205</v>
      </c>
      <c r="B476" s="103" t="s">
        <v>393</v>
      </c>
      <c r="C476" s="70"/>
      <c r="D476" s="71"/>
      <c r="E476" s="102"/>
      <c r="F476" s="368"/>
    </row>
    <row r="477" spans="1:6" x14ac:dyDescent="0.2">
      <c r="A477" s="58"/>
      <c r="B477" s="103" t="s">
        <v>218</v>
      </c>
      <c r="C477" s="70" t="s">
        <v>61</v>
      </c>
      <c r="D477" s="104">
        <v>20</v>
      </c>
      <c r="E477" s="65"/>
      <c r="F477" s="359">
        <f>D477*E477</f>
        <v>0</v>
      </c>
    </row>
    <row r="478" spans="1:6" x14ac:dyDescent="0.2">
      <c r="A478" s="58"/>
      <c r="B478" s="103" t="s">
        <v>219</v>
      </c>
      <c r="C478" s="70" t="s">
        <v>61</v>
      </c>
      <c r="D478" s="104">
        <v>20</v>
      </c>
      <c r="E478" s="65"/>
      <c r="F478" s="359">
        <f>D478*E478</f>
        <v>0</v>
      </c>
    </row>
    <row r="479" spans="1:6" x14ac:dyDescent="0.2">
      <c r="A479" s="58"/>
      <c r="B479" s="103" t="s">
        <v>251</v>
      </c>
      <c r="C479" s="70" t="s">
        <v>61</v>
      </c>
      <c r="D479" s="104">
        <v>15</v>
      </c>
      <c r="E479" s="65"/>
      <c r="F479" s="359">
        <f>D479*E479</f>
        <v>0</v>
      </c>
    </row>
    <row r="480" spans="1:6" x14ac:dyDescent="0.2">
      <c r="A480" s="58"/>
      <c r="B480" s="103" t="s">
        <v>244</v>
      </c>
      <c r="C480" s="70" t="s">
        <v>61</v>
      </c>
      <c r="D480" s="104">
        <v>2</v>
      </c>
      <c r="E480" s="65"/>
      <c r="F480" s="359">
        <f>D480*E480</f>
        <v>0</v>
      </c>
    </row>
    <row r="481" spans="1:6" x14ac:dyDescent="0.2">
      <c r="A481" s="58"/>
      <c r="B481" s="103" t="s">
        <v>394</v>
      </c>
      <c r="C481" s="70" t="s">
        <v>61</v>
      </c>
      <c r="D481" s="104">
        <v>2</v>
      </c>
      <c r="E481" s="65"/>
      <c r="F481" s="359">
        <f>D481*E481</f>
        <v>0</v>
      </c>
    </row>
    <row r="482" spans="1:6" x14ac:dyDescent="0.2">
      <c r="A482" s="58"/>
      <c r="B482" s="103"/>
      <c r="C482" s="70"/>
      <c r="D482" s="104"/>
      <c r="E482" s="105"/>
      <c r="F482" s="370"/>
    </row>
    <row r="483" spans="1:6" ht="25.5" x14ac:dyDescent="0.2">
      <c r="A483" s="58" t="s">
        <v>206</v>
      </c>
      <c r="B483" s="103" t="s">
        <v>395</v>
      </c>
      <c r="C483" s="70"/>
      <c r="D483" s="71"/>
      <c r="E483" s="102"/>
      <c r="F483" s="368"/>
    </row>
    <row r="484" spans="1:6" x14ac:dyDescent="0.2">
      <c r="A484" s="58"/>
      <c r="B484" s="103" t="s">
        <v>251</v>
      </c>
      <c r="C484" s="70" t="s">
        <v>61</v>
      </c>
      <c r="D484" s="104">
        <v>1</v>
      </c>
      <c r="E484" s="351"/>
      <c r="F484" s="359">
        <f>D484*E484</f>
        <v>0</v>
      </c>
    </row>
    <row r="485" spans="1:6" x14ac:dyDescent="0.2">
      <c r="A485" s="58"/>
      <c r="B485" s="103"/>
      <c r="C485" s="70"/>
      <c r="D485" s="104"/>
      <c r="E485" s="65"/>
      <c r="F485" s="359"/>
    </row>
    <row r="486" spans="1:6" ht="38.25" x14ac:dyDescent="0.2">
      <c r="A486" s="337" t="s">
        <v>208</v>
      </c>
      <c r="B486" s="106" t="s">
        <v>1324</v>
      </c>
      <c r="C486" s="107"/>
      <c r="D486"/>
      <c r="E486" s="65"/>
      <c r="F486" s="368"/>
    </row>
    <row r="487" spans="1:6" x14ac:dyDescent="0.2">
      <c r="A487" s="337"/>
      <c r="B487" s="106" t="s">
        <v>255</v>
      </c>
      <c r="C487" s="107" t="s">
        <v>51</v>
      </c>
      <c r="D487" s="104">
        <v>1</v>
      </c>
      <c r="E487" s="351"/>
      <c r="F487" s="359">
        <f>D487*E487</f>
        <v>0</v>
      </c>
    </row>
    <row r="488" spans="1:6" x14ac:dyDescent="0.2">
      <c r="A488" s="336"/>
      <c r="B488" s="69"/>
      <c r="C488" s="95"/>
      <c r="D488" s="104"/>
      <c r="E488" s="105"/>
      <c r="F488" s="370"/>
    </row>
    <row r="489" spans="1:6" ht="25.5" x14ac:dyDescent="0.2">
      <c r="A489" s="337" t="s">
        <v>235</v>
      </c>
      <c r="B489" s="106" t="s">
        <v>1325</v>
      </c>
      <c r="C489" s="107" t="s">
        <v>61</v>
      </c>
      <c r="D489" s="88">
        <v>1</v>
      </c>
      <c r="E489" s="351"/>
      <c r="F489" s="363">
        <f>D489*E489</f>
        <v>0</v>
      </c>
    </row>
    <row r="490" spans="1:6" x14ac:dyDescent="0.2">
      <c r="A490" s="337"/>
      <c r="B490" s="106"/>
      <c r="C490" s="107"/>
      <c r="D490" s="88"/>
      <c r="E490" s="65"/>
      <c r="F490" s="368"/>
    </row>
    <row r="491" spans="1:6" x14ac:dyDescent="0.2">
      <c r="A491" s="337"/>
      <c r="B491" s="106"/>
      <c r="C491" s="107"/>
      <c r="D491" s="88"/>
      <c r="E491" s="65"/>
      <c r="F491" s="368"/>
    </row>
    <row r="492" spans="1:6" ht="25.5" x14ac:dyDescent="0.2">
      <c r="A492" s="338" t="s">
        <v>246</v>
      </c>
      <c r="B492" s="108" t="s">
        <v>396</v>
      </c>
      <c r="C492" s="109" t="s">
        <v>51</v>
      </c>
      <c r="D492" s="86">
        <v>1</v>
      </c>
      <c r="E492" s="352"/>
      <c r="F492" s="367">
        <f>D492*E492</f>
        <v>0</v>
      </c>
    </row>
    <row r="493" spans="1:6" x14ac:dyDescent="0.2">
      <c r="A493" s="336"/>
      <c r="B493" s="69"/>
      <c r="C493" s="95"/>
      <c r="D493" s="88"/>
      <c r="E493" s="65"/>
      <c r="F493" s="147">
        <f>SUM(F464:F492)</f>
        <v>0</v>
      </c>
    </row>
    <row r="494" spans="1:6" x14ac:dyDescent="0.2">
      <c r="A494" s="71"/>
      <c r="B494" s="88"/>
      <c r="C494" s="76"/>
      <c r="D494" s="88"/>
      <c r="E494" s="65"/>
      <c r="F494" s="368"/>
    </row>
    <row r="495" spans="1:6" x14ac:dyDescent="0.2">
      <c r="A495" s="339" t="s">
        <v>204</v>
      </c>
      <c r="B495" s="110" t="s">
        <v>23</v>
      </c>
      <c r="C495" s="76"/>
      <c r="D495" s="88"/>
      <c r="E495" s="65"/>
      <c r="F495" s="368"/>
    </row>
    <row r="496" spans="1:6" x14ac:dyDescent="0.2">
      <c r="A496" s="336"/>
      <c r="B496"/>
      <c r="C496" s="95"/>
      <c r="D496"/>
      <c r="E496" s="65"/>
      <c r="F496" s="368"/>
    </row>
    <row r="497" spans="1:6" ht="51" x14ac:dyDescent="0.2">
      <c r="A497" s="336" t="s">
        <v>203</v>
      </c>
      <c r="B497" s="69" t="s">
        <v>397</v>
      </c>
      <c r="C497" s="95"/>
      <c r="D497"/>
      <c r="E497" s="65"/>
      <c r="F497" s="368"/>
    </row>
    <row r="498" spans="1:6" x14ac:dyDescent="0.2">
      <c r="A498" s="336" t="s">
        <v>391</v>
      </c>
      <c r="B498" s="50" t="s">
        <v>398</v>
      </c>
      <c r="C498" s="95"/>
      <c r="D498"/>
      <c r="E498" s="65"/>
      <c r="F498" s="368"/>
    </row>
    <row r="499" spans="1:6" x14ac:dyDescent="0.2">
      <c r="A499" s="336"/>
      <c r="B499" s="69" t="s">
        <v>394</v>
      </c>
      <c r="C499" s="95" t="s">
        <v>239</v>
      </c>
      <c r="D499" s="50">
        <v>80</v>
      </c>
      <c r="E499" s="351"/>
      <c r="F499" s="363">
        <f>D499*E499</f>
        <v>0</v>
      </c>
    </row>
    <row r="500" spans="1:6" x14ac:dyDescent="0.2">
      <c r="A500" s="336"/>
      <c r="B500" s="69" t="s">
        <v>399</v>
      </c>
      <c r="C500" s="95" t="s">
        <v>239</v>
      </c>
      <c r="D500" s="50">
        <v>70</v>
      </c>
      <c r="E500" s="351"/>
      <c r="F500" s="363">
        <f>D500*E500</f>
        <v>0</v>
      </c>
    </row>
    <row r="501" spans="1:6" x14ac:dyDescent="0.2">
      <c r="A501" s="336"/>
      <c r="B501" s="69" t="s">
        <v>357</v>
      </c>
      <c r="C501" s="95" t="s">
        <v>239</v>
      </c>
      <c r="D501" s="50">
        <v>90</v>
      </c>
      <c r="E501" s="351"/>
      <c r="F501" s="363">
        <f>D501*E501</f>
        <v>0</v>
      </c>
    </row>
    <row r="502" spans="1:6" x14ac:dyDescent="0.2">
      <c r="A502" s="336"/>
      <c r="B502" s="69"/>
      <c r="C502" s="95"/>
      <c r="D502"/>
      <c r="E502" s="65"/>
      <c r="F502" s="368"/>
    </row>
    <row r="503" spans="1:6" x14ac:dyDescent="0.2">
      <c r="A503" s="336" t="s">
        <v>400</v>
      </c>
      <c r="B503" s="50" t="s">
        <v>401</v>
      </c>
      <c r="C503" s="95"/>
      <c r="D503"/>
      <c r="E503" s="65"/>
      <c r="F503" s="368"/>
    </row>
    <row r="504" spans="1:6" x14ac:dyDescent="0.2">
      <c r="A504" s="336"/>
      <c r="B504" s="69" t="s">
        <v>357</v>
      </c>
      <c r="C504" s="95" t="s">
        <v>61</v>
      </c>
      <c r="D504" s="50">
        <v>6</v>
      </c>
      <c r="E504" s="351"/>
      <c r="F504" s="363">
        <f>D504*E504</f>
        <v>0</v>
      </c>
    </row>
    <row r="505" spans="1:6" x14ac:dyDescent="0.2">
      <c r="A505" s="336"/>
      <c r="B505" s="69"/>
      <c r="C505" s="95"/>
      <c r="D505"/>
      <c r="E505" s="65"/>
      <c r="F505" s="368"/>
    </row>
    <row r="506" spans="1:6" x14ac:dyDescent="0.2">
      <c r="A506" s="336" t="s">
        <v>402</v>
      </c>
      <c r="B506" s="50" t="s">
        <v>1326</v>
      </c>
      <c r="C506" s="95"/>
      <c r="D506"/>
      <c r="E506" s="65"/>
      <c r="F506" s="368"/>
    </row>
    <row r="507" spans="1:6" x14ac:dyDescent="0.2">
      <c r="A507" s="336"/>
      <c r="B507" s="69" t="s">
        <v>357</v>
      </c>
      <c r="C507" s="95" t="s">
        <v>61</v>
      </c>
      <c r="D507" s="50">
        <v>2</v>
      </c>
      <c r="E507" s="351"/>
      <c r="F507" s="363">
        <f>D507*E507</f>
        <v>0</v>
      </c>
    </row>
    <row r="508" spans="1:6" x14ac:dyDescent="0.2">
      <c r="A508" s="336"/>
      <c r="B508" s="69"/>
      <c r="C508" s="95"/>
      <c r="D508"/>
      <c r="E508" s="65"/>
      <c r="F508" s="368"/>
    </row>
    <row r="509" spans="1:6" ht="25.5" x14ac:dyDescent="0.2">
      <c r="A509" s="336" t="s">
        <v>204</v>
      </c>
      <c r="B509" s="69" t="s">
        <v>403</v>
      </c>
      <c r="C509" s="95"/>
      <c r="D509" s="104"/>
      <c r="E509" s="65"/>
      <c r="F509" s="363"/>
    </row>
    <row r="510" spans="1:6" x14ac:dyDescent="0.2">
      <c r="A510" s="336"/>
      <c r="B510" s="69" t="s">
        <v>404</v>
      </c>
      <c r="C510" s="95" t="s">
        <v>61</v>
      </c>
      <c r="D510" s="104">
        <v>16</v>
      </c>
      <c r="E510" s="65"/>
      <c r="F510" s="363">
        <f>D510*E510</f>
        <v>0</v>
      </c>
    </row>
    <row r="511" spans="1:6" x14ac:dyDescent="0.2">
      <c r="A511" s="336"/>
      <c r="B511" s="69" t="s">
        <v>405</v>
      </c>
      <c r="C511" s="95" t="s">
        <v>61</v>
      </c>
      <c r="D511" s="104">
        <v>1</v>
      </c>
      <c r="E511" s="65"/>
      <c r="F511" s="363">
        <f>D511*E511</f>
        <v>0</v>
      </c>
    </row>
    <row r="512" spans="1:6" x14ac:dyDescent="0.2">
      <c r="A512" s="336"/>
      <c r="B512" s="69" t="s">
        <v>406</v>
      </c>
      <c r="C512" s="95" t="s">
        <v>61</v>
      </c>
      <c r="D512" s="104">
        <v>2</v>
      </c>
      <c r="E512" s="65"/>
      <c r="F512" s="363">
        <f>D512*E512</f>
        <v>0</v>
      </c>
    </row>
    <row r="513" spans="1:6" x14ac:dyDescent="0.2">
      <c r="A513" s="336"/>
      <c r="B513" s="69"/>
      <c r="C513" s="95"/>
      <c r="D513" s="104"/>
      <c r="E513" s="105"/>
      <c r="F513" s="370"/>
    </row>
    <row r="514" spans="1:6" ht="51" x14ac:dyDescent="0.2">
      <c r="A514" s="336" t="s">
        <v>205</v>
      </c>
      <c r="B514" s="69" t="s">
        <v>1327</v>
      </c>
      <c r="C514" s="95" t="s">
        <v>61</v>
      </c>
      <c r="D514" s="104">
        <v>22</v>
      </c>
      <c r="E514" s="351"/>
      <c r="F514" s="363">
        <f>D514*E514</f>
        <v>0</v>
      </c>
    </row>
    <row r="515" spans="1:6" x14ac:dyDescent="0.2">
      <c r="A515" s="336"/>
      <c r="B515" s="69"/>
      <c r="C515" s="95"/>
      <c r="D515" s="104"/>
      <c r="E515" s="105"/>
      <c r="F515" s="370"/>
    </row>
    <row r="516" spans="1:6" ht="25.5" x14ac:dyDescent="0.2">
      <c r="A516" s="337" t="s">
        <v>206</v>
      </c>
      <c r="B516" s="106" t="s">
        <v>1328</v>
      </c>
      <c r="C516" s="107"/>
      <c r="D516" s="111"/>
      <c r="E516" s="105"/>
      <c r="F516" s="370"/>
    </row>
    <row r="517" spans="1:6" x14ac:dyDescent="0.2">
      <c r="A517" s="337"/>
      <c r="B517" s="106"/>
      <c r="C517" s="107" t="s">
        <v>59</v>
      </c>
      <c r="D517" s="88">
        <v>2</v>
      </c>
      <c r="E517" s="351"/>
      <c r="F517" s="363">
        <f>D517*E517</f>
        <v>0</v>
      </c>
    </row>
    <row r="518" spans="1:6" ht="25.5" x14ac:dyDescent="0.2">
      <c r="A518" s="336" t="s">
        <v>208</v>
      </c>
      <c r="B518" s="69" t="s">
        <v>1329</v>
      </c>
      <c r="C518" s="95"/>
      <c r="D518"/>
      <c r="E518" s="65"/>
      <c r="F518" s="368"/>
    </row>
    <row r="519" spans="1:6" x14ac:dyDescent="0.2">
      <c r="A519" s="336"/>
      <c r="B519" s="69" t="s">
        <v>407</v>
      </c>
      <c r="C519" s="95" t="s">
        <v>239</v>
      </c>
      <c r="D519" s="50">
        <v>18</v>
      </c>
      <c r="E519" s="65"/>
      <c r="F519" s="363">
        <f>D519*E519</f>
        <v>0</v>
      </c>
    </row>
    <row r="520" spans="1:6" x14ac:dyDescent="0.2">
      <c r="A520" s="336"/>
      <c r="B520" s="69"/>
      <c r="C520" s="95"/>
      <c r="D520"/>
      <c r="E520" s="65"/>
      <c r="F520" s="368"/>
    </row>
    <row r="521" spans="1:6" ht="25.5" x14ac:dyDescent="0.2">
      <c r="A521" s="71" t="s">
        <v>235</v>
      </c>
      <c r="B521" s="101" t="s">
        <v>1330</v>
      </c>
      <c r="C521" s="76" t="s">
        <v>61</v>
      </c>
      <c r="D521" s="88">
        <v>7</v>
      </c>
      <c r="E521" s="65"/>
      <c r="F521" s="365">
        <f>D521*E521</f>
        <v>0</v>
      </c>
    </row>
    <row r="522" spans="1:6" x14ac:dyDescent="0.2">
      <c r="A522" s="71"/>
      <c r="B522" s="101"/>
      <c r="C522" s="76"/>
      <c r="D522" s="88"/>
      <c r="E522" s="65"/>
      <c r="F522" s="365"/>
    </row>
    <row r="523" spans="1:6" ht="25.5" x14ac:dyDescent="0.2">
      <c r="A523" s="338" t="s">
        <v>246</v>
      </c>
      <c r="B523" s="108" t="s">
        <v>1358</v>
      </c>
      <c r="C523" s="109" t="s">
        <v>51</v>
      </c>
      <c r="D523" s="86">
        <v>1</v>
      </c>
      <c r="E523" s="352"/>
      <c r="F523" s="367">
        <f>D523*E523</f>
        <v>0</v>
      </c>
    </row>
    <row r="524" spans="1:6" x14ac:dyDescent="0.2">
      <c r="A524" s="71"/>
      <c r="B524" s="88"/>
      <c r="C524" s="76"/>
      <c r="D524" s="94"/>
      <c r="E524" s="112"/>
      <c r="F524" s="147">
        <f>SUM(F498:F523)</f>
        <v>0</v>
      </c>
    </row>
    <row r="525" spans="1:6" x14ac:dyDescent="0.2">
      <c r="A525" s="71"/>
      <c r="B525" s="101"/>
      <c r="C525" s="76"/>
      <c r="D525"/>
      <c r="E525" s="65"/>
      <c r="F525" s="368"/>
    </row>
    <row r="526" spans="1:6" x14ac:dyDescent="0.2">
      <c r="A526" s="328" t="s">
        <v>205</v>
      </c>
      <c r="B526" s="669" t="s">
        <v>1381</v>
      </c>
      <c r="C526" s="657"/>
      <c r="D526" s="657"/>
      <c r="E526" s="657"/>
      <c r="F526" s="657"/>
    </row>
    <row r="527" spans="1:6" x14ac:dyDescent="0.2">
      <c r="A527" s="328"/>
      <c r="B527" s="670" t="s">
        <v>1380</v>
      </c>
      <c r="C527" s="671"/>
      <c r="D527" s="671"/>
      <c r="E527" s="671"/>
      <c r="F527" s="671"/>
    </row>
    <row r="528" spans="1:6" ht="14.25" x14ac:dyDescent="0.2">
      <c r="A528" s="340"/>
      <c r="B528" s="113"/>
      <c r="C528" s="113"/>
      <c r="D528" s="114"/>
      <c r="E528" s="115"/>
      <c r="F528" s="371"/>
    </row>
    <row r="529" spans="1:6" ht="25.5" x14ac:dyDescent="0.2">
      <c r="A529" s="336" t="s">
        <v>203</v>
      </c>
      <c r="B529" s="69" t="s">
        <v>408</v>
      </c>
      <c r="C529" s="95"/>
      <c r="D529"/>
      <c r="E529" s="65"/>
      <c r="F529" s="368"/>
    </row>
    <row r="530" spans="1:6" ht="38.25" x14ac:dyDescent="0.2">
      <c r="A530" s="336" t="s">
        <v>209</v>
      </c>
      <c r="B530" s="116" t="s">
        <v>409</v>
      </c>
      <c r="C530" s="95"/>
      <c r="D530"/>
      <c r="E530" s="65"/>
      <c r="F530" s="368"/>
    </row>
    <row r="531" spans="1:6" x14ac:dyDescent="0.2">
      <c r="A531" s="336" t="s">
        <v>209</v>
      </c>
      <c r="B531" s="116" t="s">
        <v>410</v>
      </c>
      <c r="C531" s="95"/>
      <c r="D531"/>
      <c r="E531" s="65"/>
      <c r="F531" s="368"/>
    </row>
    <row r="532" spans="1:6" ht="25.5" x14ac:dyDescent="0.2">
      <c r="A532" s="336" t="s">
        <v>209</v>
      </c>
      <c r="B532" s="69" t="s">
        <v>411</v>
      </c>
      <c r="C532" s="95"/>
      <c r="D532"/>
      <c r="E532" s="65"/>
      <c r="F532" s="368"/>
    </row>
    <row r="533" spans="1:6" x14ac:dyDescent="0.2">
      <c r="A533" s="336" t="s">
        <v>209</v>
      </c>
      <c r="B533" s="69" t="s">
        <v>412</v>
      </c>
      <c r="C533" s="95"/>
      <c r="D533"/>
      <c r="E533" s="65"/>
      <c r="F533" s="368"/>
    </row>
    <row r="534" spans="1:6" x14ac:dyDescent="0.2">
      <c r="A534" s="336" t="s">
        <v>209</v>
      </c>
      <c r="B534" s="69" t="s">
        <v>413</v>
      </c>
      <c r="C534" s="95"/>
      <c r="D534"/>
      <c r="E534" s="65"/>
      <c r="F534" s="368"/>
    </row>
    <row r="535" spans="1:6" x14ac:dyDescent="0.2">
      <c r="A535" s="336"/>
      <c r="B535" s="69" t="s">
        <v>255</v>
      </c>
      <c r="C535" s="95" t="s">
        <v>61</v>
      </c>
      <c r="D535" s="50">
        <v>15</v>
      </c>
      <c r="E535" s="65"/>
      <c r="F535" s="363">
        <f>D535*E535</f>
        <v>0</v>
      </c>
    </row>
    <row r="536" spans="1:6" x14ac:dyDescent="0.2">
      <c r="A536" s="336"/>
      <c r="B536"/>
      <c r="C536" s="95"/>
      <c r="D536"/>
      <c r="E536" s="65"/>
      <c r="F536" s="368"/>
    </row>
    <row r="537" spans="1:6" ht="25.5" x14ac:dyDescent="0.2">
      <c r="A537" s="336" t="s">
        <v>204</v>
      </c>
      <c r="B537" s="69" t="s">
        <v>414</v>
      </c>
      <c r="C537" s="95"/>
      <c r="D537"/>
      <c r="E537" s="65"/>
      <c r="F537" s="368"/>
    </row>
    <row r="538" spans="1:6" ht="25.5" x14ac:dyDescent="0.2">
      <c r="A538" s="336" t="s">
        <v>209</v>
      </c>
      <c r="B538" s="116" t="s">
        <v>415</v>
      </c>
      <c r="C538" s="95"/>
      <c r="D538"/>
      <c r="E538" s="65"/>
      <c r="F538" s="368"/>
    </row>
    <row r="539" spans="1:6" x14ac:dyDescent="0.2">
      <c r="A539" s="336" t="s">
        <v>209</v>
      </c>
      <c r="B539" s="116" t="s">
        <v>410</v>
      </c>
      <c r="C539" s="95"/>
      <c r="D539"/>
      <c r="E539" s="65"/>
      <c r="F539" s="368"/>
    </row>
    <row r="540" spans="1:6" ht="25.5" x14ac:dyDescent="0.2">
      <c r="A540" s="336" t="s">
        <v>209</v>
      </c>
      <c r="B540" s="69" t="s">
        <v>411</v>
      </c>
      <c r="C540" s="95"/>
      <c r="D540"/>
      <c r="E540" s="65"/>
      <c r="F540" s="368"/>
    </row>
    <row r="541" spans="1:6" x14ac:dyDescent="0.2">
      <c r="A541" s="336" t="s">
        <v>209</v>
      </c>
      <c r="B541" s="69" t="s">
        <v>412</v>
      </c>
      <c r="C541" s="95"/>
      <c r="D541"/>
      <c r="E541" s="65"/>
      <c r="F541" s="368"/>
    </row>
    <row r="542" spans="1:6" x14ac:dyDescent="0.2">
      <c r="A542" s="336" t="s">
        <v>209</v>
      </c>
      <c r="B542" s="69" t="s">
        <v>413</v>
      </c>
      <c r="C542" s="95"/>
      <c r="D542"/>
      <c r="E542" s="65"/>
      <c r="F542" s="368"/>
    </row>
    <row r="543" spans="1:6" x14ac:dyDescent="0.2">
      <c r="A543" s="336" t="s">
        <v>209</v>
      </c>
      <c r="B543" s="69" t="s">
        <v>416</v>
      </c>
      <c r="C543" s="95"/>
      <c r="D543"/>
      <c r="E543" s="65"/>
      <c r="F543" s="368"/>
    </row>
    <row r="544" spans="1:6" x14ac:dyDescent="0.2">
      <c r="A544" s="336" t="s">
        <v>209</v>
      </c>
      <c r="B544" s="69" t="s">
        <v>417</v>
      </c>
      <c r="C544" s="95"/>
      <c r="D544"/>
      <c r="E544" s="65"/>
      <c r="F544" s="368"/>
    </row>
    <row r="545" spans="1:6" x14ac:dyDescent="0.2">
      <c r="A545" s="336"/>
      <c r="B545" s="69" t="s">
        <v>255</v>
      </c>
      <c r="C545" s="95" t="s">
        <v>61</v>
      </c>
      <c r="D545" s="50">
        <v>1</v>
      </c>
      <c r="E545" s="351"/>
      <c r="F545" s="363">
        <f>D545*E545</f>
        <v>0</v>
      </c>
    </row>
    <row r="546" spans="1:6" x14ac:dyDescent="0.2">
      <c r="A546" s="336"/>
      <c r="B546"/>
      <c r="C546" s="95"/>
      <c r="D546"/>
      <c r="E546" s="65"/>
      <c r="F546" s="368"/>
    </row>
    <row r="547" spans="1:6" x14ac:dyDescent="0.2">
      <c r="A547" s="336" t="s">
        <v>418</v>
      </c>
      <c r="B547" s="69" t="s">
        <v>419</v>
      </c>
      <c r="C547" s="95"/>
      <c r="D547"/>
      <c r="E547" s="65"/>
      <c r="F547" s="368"/>
    </row>
    <row r="548" spans="1:6" x14ac:dyDescent="0.2">
      <c r="A548" s="336" t="s">
        <v>209</v>
      </c>
      <c r="B548" s="116" t="s">
        <v>420</v>
      </c>
      <c r="C548" s="95"/>
      <c r="D548"/>
      <c r="E548" s="65"/>
      <c r="F548" s="368"/>
    </row>
    <row r="549" spans="1:6" ht="25.5" x14ac:dyDescent="0.2">
      <c r="A549" s="336" t="s">
        <v>209</v>
      </c>
      <c r="B549" s="69" t="s">
        <v>421</v>
      </c>
      <c r="C549" s="95"/>
      <c r="D549"/>
      <c r="E549" s="65"/>
      <c r="F549" s="368"/>
    </row>
    <row r="550" spans="1:6" x14ac:dyDescent="0.2">
      <c r="A550" s="336" t="s">
        <v>209</v>
      </c>
      <c r="B550" s="69" t="s">
        <v>422</v>
      </c>
      <c r="C550" s="95"/>
      <c r="D550"/>
      <c r="E550" s="65"/>
      <c r="F550" s="368"/>
    </row>
    <row r="551" spans="1:6" x14ac:dyDescent="0.2">
      <c r="A551" s="336"/>
      <c r="B551" s="69" t="s">
        <v>255</v>
      </c>
      <c r="C551" s="95" t="s">
        <v>61</v>
      </c>
      <c r="D551" s="50">
        <v>2</v>
      </c>
      <c r="E551" s="65"/>
      <c r="F551" s="363">
        <f>D551*E551</f>
        <v>0</v>
      </c>
    </row>
    <row r="552" spans="1:6" x14ac:dyDescent="0.2">
      <c r="A552" s="336"/>
      <c r="B552"/>
      <c r="C552" s="95"/>
      <c r="D552"/>
      <c r="E552" s="65"/>
      <c r="F552" s="368"/>
    </row>
    <row r="553" spans="1:6" ht="38.25" x14ac:dyDescent="0.2">
      <c r="A553" s="336" t="s">
        <v>205</v>
      </c>
      <c r="B553" s="69" t="s">
        <v>1331</v>
      </c>
      <c r="C553" s="95"/>
      <c r="D553"/>
      <c r="E553" s="65"/>
      <c r="F553" s="368"/>
    </row>
    <row r="554" spans="1:6" ht="25.5" x14ac:dyDescent="0.2">
      <c r="A554" s="336" t="s">
        <v>209</v>
      </c>
      <c r="B554" s="116" t="s">
        <v>423</v>
      </c>
      <c r="C554" s="95"/>
      <c r="D554"/>
      <c r="E554" s="65"/>
      <c r="F554" s="368"/>
    </row>
    <row r="555" spans="1:6" ht="25.5" x14ac:dyDescent="0.2">
      <c r="A555" s="336" t="s">
        <v>209</v>
      </c>
      <c r="B555" s="69" t="s">
        <v>424</v>
      </c>
      <c r="C555" s="95"/>
      <c r="D555"/>
      <c r="E555" s="65"/>
      <c r="F555" s="368"/>
    </row>
    <row r="556" spans="1:6" x14ac:dyDescent="0.2">
      <c r="A556" s="336" t="s">
        <v>209</v>
      </c>
      <c r="B556" s="69" t="s">
        <v>425</v>
      </c>
      <c r="C556" s="95"/>
      <c r="D556"/>
      <c r="E556" s="65"/>
      <c r="F556" s="368"/>
    </row>
    <row r="557" spans="1:6" x14ac:dyDescent="0.2">
      <c r="A557" s="336"/>
      <c r="B557" s="69" t="s">
        <v>255</v>
      </c>
      <c r="C557" s="95" t="s">
        <v>61</v>
      </c>
      <c r="D557" s="50">
        <v>2</v>
      </c>
      <c r="E557" s="65"/>
      <c r="F557" s="363">
        <f>D557*E557</f>
        <v>0</v>
      </c>
    </row>
    <row r="558" spans="1:6" x14ac:dyDescent="0.2">
      <c r="A558" s="336"/>
      <c r="B558"/>
      <c r="C558" s="95"/>
      <c r="D558"/>
      <c r="E558" s="65"/>
      <c r="F558" s="368"/>
    </row>
    <row r="559" spans="1:6" x14ac:dyDescent="0.2">
      <c r="A559" s="336" t="s">
        <v>206</v>
      </c>
      <c r="B559" s="69" t="s">
        <v>1332</v>
      </c>
      <c r="C559" s="95"/>
      <c r="D559"/>
      <c r="E559" s="65"/>
      <c r="F559" s="368"/>
    </row>
    <row r="560" spans="1:6" ht="25.5" x14ac:dyDescent="0.2">
      <c r="A560" s="336" t="s">
        <v>209</v>
      </c>
      <c r="B560" s="116" t="s">
        <v>1333</v>
      </c>
      <c r="C560" s="95"/>
      <c r="D560" s="117"/>
      <c r="E560" s="65"/>
      <c r="F560" s="363"/>
    </row>
    <row r="561" spans="1:6" ht="51" x14ac:dyDescent="0.2">
      <c r="A561" s="336" t="s">
        <v>209</v>
      </c>
      <c r="B561" s="116" t="s">
        <v>426</v>
      </c>
      <c r="C561" s="95"/>
      <c r="D561"/>
      <c r="E561" s="65"/>
      <c r="F561" s="368"/>
    </row>
    <row r="562" spans="1:6" ht="76.5" x14ac:dyDescent="0.2">
      <c r="A562" s="336" t="s">
        <v>209</v>
      </c>
      <c r="B562" s="69" t="s">
        <v>1334</v>
      </c>
      <c r="C562" s="95"/>
      <c r="D562"/>
      <c r="E562" s="65"/>
      <c r="F562" s="368"/>
    </row>
    <row r="563" spans="1:6" x14ac:dyDescent="0.2">
      <c r="A563" s="336"/>
      <c r="B563" s="69" t="s">
        <v>255</v>
      </c>
      <c r="C563" s="95" t="s">
        <v>61</v>
      </c>
      <c r="D563" s="50">
        <v>4</v>
      </c>
      <c r="E563" s="65"/>
      <c r="F563" s="363">
        <f>D563*E563</f>
        <v>0</v>
      </c>
    </row>
    <row r="564" spans="1:6" x14ac:dyDescent="0.2">
      <c r="A564" s="336"/>
      <c r="B564" s="69"/>
      <c r="C564" s="95"/>
      <c r="D564"/>
      <c r="E564" s="65"/>
      <c r="F564" s="363"/>
    </row>
    <row r="565" spans="1:6" x14ac:dyDescent="0.2">
      <c r="A565" s="336" t="s">
        <v>208</v>
      </c>
      <c r="B565" s="69" t="s">
        <v>1335</v>
      </c>
      <c r="C565" s="95"/>
      <c r="D565"/>
      <c r="E565" s="65"/>
      <c r="F565" s="368"/>
    </row>
    <row r="566" spans="1:6" ht="25.5" x14ac:dyDescent="0.2">
      <c r="A566" s="336" t="s">
        <v>209</v>
      </c>
      <c r="B566" s="116" t="s">
        <v>1336</v>
      </c>
      <c r="C566" s="95"/>
      <c r="D566" s="117"/>
      <c r="E566" s="65"/>
      <c r="F566" s="363"/>
    </row>
    <row r="567" spans="1:6" ht="51" x14ac:dyDescent="0.2">
      <c r="A567" s="336" t="s">
        <v>209</v>
      </c>
      <c r="B567" s="116" t="s">
        <v>426</v>
      </c>
      <c r="C567" s="95"/>
      <c r="D567"/>
      <c r="E567" s="65"/>
      <c r="F567" s="368"/>
    </row>
    <row r="568" spans="1:6" ht="76.5" x14ac:dyDescent="0.2">
      <c r="A568" s="336" t="s">
        <v>209</v>
      </c>
      <c r="B568" s="69" t="s">
        <v>1334</v>
      </c>
      <c r="C568" s="95"/>
      <c r="D568"/>
      <c r="E568" s="65"/>
      <c r="F568" s="368"/>
    </row>
    <row r="569" spans="1:6" x14ac:dyDescent="0.2">
      <c r="A569" s="336"/>
      <c r="B569" s="69" t="s">
        <v>255</v>
      </c>
      <c r="C569" s="95" t="s">
        <v>61</v>
      </c>
      <c r="D569" s="50">
        <v>9</v>
      </c>
      <c r="E569" s="351"/>
      <c r="F569" s="363">
        <f>D569*E569</f>
        <v>0</v>
      </c>
    </row>
    <row r="570" spans="1:6" x14ac:dyDescent="0.2">
      <c r="A570" s="336"/>
      <c r="B570" s="69"/>
      <c r="C570" s="95"/>
      <c r="D570"/>
      <c r="E570" s="65"/>
      <c r="F570" s="363"/>
    </row>
    <row r="571" spans="1:6" ht="25.5" x14ac:dyDescent="0.2">
      <c r="A571" s="336" t="s">
        <v>235</v>
      </c>
      <c r="B571" s="69" t="s">
        <v>1337</v>
      </c>
      <c r="C571" s="95"/>
      <c r="D571"/>
      <c r="E571" s="65"/>
      <c r="F571" s="368"/>
    </row>
    <row r="572" spans="1:6" ht="25.5" x14ac:dyDescent="0.2">
      <c r="A572" s="336" t="s">
        <v>209</v>
      </c>
      <c r="B572" s="116" t="s">
        <v>1338</v>
      </c>
      <c r="C572" s="95"/>
      <c r="D572"/>
      <c r="E572" s="65"/>
      <c r="F572" s="368"/>
    </row>
    <row r="573" spans="1:6" ht="51" x14ac:dyDescent="0.2">
      <c r="A573" s="336" t="s">
        <v>209</v>
      </c>
      <c r="B573" s="116" t="s">
        <v>426</v>
      </c>
      <c r="C573" s="95"/>
      <c r="D573"/>
      <c r="E573" s="65"/>
      <c r="F573" s="368"/>
    </row>
    <row r="574" spans="1:6" ht="76.5" x14ac:dyDescent="0.2">
      <c r="A574" s="336" t="s">
        <v>209</v>
      </c>
      <c r="B574" s="69" t="s">
        <v>1339</v>
      </c>
      <c r="C574" s="95"/>
      <c r="D574"/>
      <c r="E574" s="65"/>
      <c r="F574" s="368"/>
    </row>
    <row r="575" spans="1:6" x14ac:dyDescent="0.2">
      <c r="A575" s="336" t="s">
        <v>209</v>
      </c>
      <c r="B575" s="69" t="s">
        <v>427</v>
      </c>
      <c r="C575" s="95"/>
      <c r="D575"/>
      <c r="E575" s="65"/>
      <c r="F575" s="368"/>
    </row>
    <row r="576" spans="1:6" x14ac:dyDescent="0.2">
      <c r="A576" s="336"/>
      <c r="B576" s="69" t="s">
        <v>255</v>
      </c>
      <c r="C576" s="95" t="s">
        <v>61</v>
      </c>
      <c r="D576" s="50">
        <v>1</v>
      </c>
      <c r="E576" s="351"/>
      <c r="F576" s="363">
        <f>D576*E576</f>
        <v>0</v>
      </c>
    </row>
    <row r="577" spans="1:6" x14ac:dyDescent="0.2">
      <c r="A577" s="336"/>
      <c r="B577" s="69"/>
      <c r="C577" s="95"/>
      <c r="D577"/>
      <c r="E577" s="65"/>
      <c r="F577" s="363"/>
    </row>
    <row r="578" spans="1:6" x14ac:dyDescent="0.2">
      <c r="A578" s="336" t="s">
        <v>246</v>
      </c>
      <c r="B578" s="69" t="s">
        <v>428</v>
      </c>
      <c r="C578" s="95"/>
      <c r="D578"/>
      <c r="E578" s="118"/>
      <c r="F578" s="360"/>
    </row>
    <row r="579" spans="1:6" x14ac:dyDescent="0.2">
      <c r="A579" s="336" t="s">
        <v>209</v>
      </c>
      <c r="B579" s="116" t="s">
        <v>429</v>
      </c>
      <c r="C579" s="95"/>
      <c r="D579"/>
      <c r="E579" s="118"/>
      <c r="F579" s="360"/>
    </row>
    <row r="580" spans="1:6" x14ac:dyDescent="0.2">
      <c r="A580" s="336" t="s">
        <v>209</v>
      </c>
      <c r="B580" s="69" t="s">
        <v>430</v>
      </c>
      <c r="C580" s="95"/>
      <c r="D580"/>
      <c r="E580" s="118"/>
      <c r="F580" s="360"/>
    </row>
    <row r="581" spans="1:6" x14ac:dyDescent="0.2">
      <c r="A581" s="336" t="s">
        <v>209</v>
      </c>
      <c r="B581" s="69" t="s">
        <v>431</v>
      </c>
      <c r="C581" s="95"/>
      <c r="D581"/>
      <c r="E581" s="118"/>
      <c r="F581" s="360"/>
    </row>
    <row r="582" spans="1:6" x14ac:dyDescent="0.2">
      <c r="A582" s="336" t="s">
        <v>209</v>
      </c>
      <c r="B582" s="69" t="s">
        <v>432</v>
      </c>
      <c r="C582" s="95"/>
      <c r="D582"/>
      <c r="E582" s="65"/>
      <c r="F582" s="363"/>
    </row>
    <row r="583" spans="1:6" x14ac:dyDescent="0.2">
      <c r="A583" s="336"/>
      <c r="B583" s="69" t="s">
        <v>255</v>
      </c>
      <c r="C583" s="95" t="s">
        <v>61</v>
      </c>
      <c r="D583" s="50">
        <v>9</v>
      </c>
      <c r="E583" s="351"/>
      <c r="F583" s="363">
        <f>D583*E583</f>
        <v>0</v>
      </c>
    </row>
    <row r="584" spans="1:6" x14ac:dyDescent="0.2">
      <c r="A584" s="336"/>
      <c r="B584" s="69"/>
      <c r="C584" s="95"/>
      <c r="D584"/>
      <c r="E584" s="118"/>
      <c r="F584" s="360"/>
    </row>
    <row r="585" spans="1:6" ht="25.5" x14ac:dyDescent="0.2">
      <c r="A585" s="336" t="s">
        <v>247</v>
      </c>
      <c r="B585" s="69" t="s">
        <v>1340</v>
      </c>
      <c r="C585" s="95"/>
      <c r="D585"/>
      <c r="E585" s="118"/>
      <c r="F585" s="360"/>
    </row>
    <row r="586" spans="1:6" x14ac:dyDescent="0.2">
      <c r="A586" s="336" t="s">
        <v>209</v>
      </c>
      <c r="B586" s="116" t="s">
        <v>433</v>
      </c>
      <c r="C586" s="95"/>
      <c r="D586"/>
      <c r="E586" s="118"/>
      <c r="F586" s="360"/>
    </row>
    <row r="587" spans="1:6" x14ac:dyDescent="0.2">
      <c r="A587" s="336" t="s">
        <v>209</v>
      </c>
      <c r="B587" s="69" t="s">
        <v>430</v>
      </c>
      <c r="C587" s="95"/>
      <c r="D587"/>
      <c r="E587" s="118"/>
      <c r="F587" s="360"/>
    </row>
    <row r="588" spans="1:6" x14ac:dyDescent="0.2">
      <c r="A588" s="336"/>
      <c r="B588" s="69" t="s">
        <v>255</v>
      </c>
      <c r="C588" s="95" t="s">
        <v>61</v>
      </c>
      <c r="D588" s="50">
        <v>19</v>
      </c>
      <c r="E588" s="351"/>
      <c r="F588" s="363">
        <f>D588*E588</f>
        <v>0</v>
      </c>
    </row>
    <row r="589" spans="1:6" x14ac:dyDescent="0.2">
      <c r="A589" s="336"/>
      <c r="B589" s="69"/>
      <c r="C589" s="95"/>
      <c r="D589"/>
      <c r="E589" s="118"/>
      <c r="F589" s="360"/>
    </row>
    <row r="590" spans="1:6" ht="51" x14ac:dyDescent="0.2">
      <c r="A590" s="336" t="s">
        <v>249</v>
      </c>
      <c r="B590" s="69" t="s">
        <v>1341</v>
      </c>
      <c r="C590" s="95"/>
      <c r="D590" s="111"/>
      <c r="E590" s="65"/>
      <c r="F590" s="363"/>
    </row>
    <row r="591" spans="1:6" x14ac:dyDescent="0.2">
      <c r="A591" s="336" t="s">
        <v>209</v>
      </c>
      <c r="B591" s="69" t="s">
        <v>434</v>
      </c>
      <c r="C591" s="95" t="s">
        <v>61</v>
      </c>
      <c r="D591" s="88">
        <v>7</v>
      </c>
      <c r="E591" s="351"/>
      <c r="F591" s="363">
        <f>D591*E591</f>
        <v>0</v>
      </c>
    </row>
    <row r="592" spans="1:6" x14ac:dyDescent="0.2">
      <c r="A592" s="336"/>
      <c r="B592" s="69"/>
      <c r="C592" s="95"/>
      <c r="D592" s="88"/>
      <c r="E592" s="65"/>
      <c r="F592" s="368"/>
    </row>
    <row r="593" spans="1:6" ht="25.5" x14ac:dyDescent="0.2">
      <c r="A593" s="336" t="s">
        <v>252</v>
      </c>
      <c r="B593" s="69" t="s">
        <v>435</v>
      </c>
      <c r="C593" s="95"/>
      <c r="D593" s="111"/>
      <c r="E593" s="65"/>
      <c r="F593" s="363"/>
    </row>
    <row r="594" spans="1:6" x14ac:dyDescent="0.2">
      <c r="A594" s="336" t="s">
        <v>209</v>
      </c>
      <c r="B594" s="116" t="s">
        <v>436</v>
      </c>
      <c r="C594" s="95"/>
      <c r="D594"/>
      <c r="E594" s="65"/>
      <c r="F594" s="368"/>
    </row>
    <row r="595" spans="1:6" x14ac:dyDescent="0.2">
      <c r="A595" s="336" t="s">
        <v>209</v>
      </c>
      <c r="B595" s="69" t="s">
        <v>412</v>
      </c>
      <c r="C595" s="95"/>
      <c r="D595"/>
      <c r="E595" s="65"/>
      <c r="F595" s="368"/>
    </row>
    <row r="596" spans="1:6" x14ac:dyDescent="0.2">
      <c r="A596" s="336" t="s">
        <v>209</v>
      </c>
      <c r="B596" s="69" t="s">
        <v>1342</v>
      </c>
      <c r="C596" s="95"/>
      <c r="D596" s="88"/>
      <c r="E596" s="65"/>
      <c r="F596" s="368"/>
    </row>
    <row r="597" spans="1:6" x14ac:dyDescent="0.2">
      <c r="A597" s="336" t="s">
        <v>209</v>
      </c>
      <c r="B597" s="69" t="s">
        <v>437</v>
      </c>
      <c r="C597" s="95" t="s">
        <v>61</v>
      </c>
      <c r="D597" s="111">
        <v>2</v>
      </c>
      <c r="E597" s="351"/>
      <c r="F597" s="363">
        <f>D597*E597</f>
        <v>0</v>
      </c>
    </row>
    <row r="598" spans="1:6" x14ac:dyDescent="0.2">
      <c r="A598" s="336"/>
      <c r="B598" s="69"/>
      <c r="C598" s="95"/>
      <c r="D598" s="88"/>
      <c r="E598" s="65"/>
      <c r="F598" s="368"/>
    </row>
    <row r="599" spans="1:6" ht="25.5" x14ac:dyDescent="0.2">
      <c r="A599" s="58" t="s">
        <v>253</v>
      </c>
      <c r="B599" s="69" t="s">
        <v>438</v>
      </c>
      <c r="C599" s="80"/>
      <c r="D599" s="119"/>
      <c r="E599" s="120"/>
      <c r="F599" s="372"/>
    </row>
    <row r="600" spans="1:6" x14ac:dyDescent="0.2">
      <c r="A600" s="336"/>
      <c r="B600" s="121"/>
      <c r="C600" s="122" t="s">
        <v>61</v>
      </c>
      <c r="D600">
        <v>1</v>
      </c>
      <c r="E600" s="65"/>
      <c r="F600" s="123">
        <f>D600*E600</f>
        <v>0</v>
      </c>
    </row>
    <row r="601" spans="1:6" ht="25.5" x14ac:dyDescent="0.2">
      <c r="A601" s="71" t="s">
        <v>286</v>
      </c>
      <c r="B601" s="124" t="s">
        <v>439</v>
      </c>
      <c r="C601" s="125"/>
      <c r="D601" s="126"/>
      <c r="E601" s="127"/>
      <c r="F601" s="123"/>
    </row>
    <row r="602" spans="1:6" x14ac:dyDescent="0.2">
      <c r="A602" s="71"/>
      <c r="B602" s="124" t="s">
        <v>440</v>
      </c>
      <c r="C602" s="125"/>
      <c r="D602" s="126"/>
      <c r="E602" s="127"/>
      <c r="F602" s="123"/>
    </row>
    <row r="603" spans="1:6" ht="51" x14ac:dyDescent="0.2">
      <c r="A603" s="71"/>
      <c r="B603" s="124" t="s">
        <v>1343</v>
      </c>
      <c r="C603" s="125"/>
      <c r="D603" s="126"/>
      <c r="E603" s="127"/>
      <c r="F603" s="123"/>
    </row>
    <row r="604" spans="1:6" ht="25.5" x14ac:dyDescent="0.2">
      <c r="A604" s="71"/>
      <c r="B604" s="124" t="s">
        <v>1344</v>
      </c>
      <c r="C604" s="125"/>
      <c r="D604" s="126"/>
      <c r="E604" s="127"/>
      <c r="F604" s="123"/>
    </row>
    <row r="605" spans="1:6" ht="25.5" x14ac:dyDescent="0.2">
      <c r="A605" s="71"/>
      <c r="B605" s="74" t="s">
        <v>1345</v>
      </c>
      <c r="C605" s="125" t="s">
        <v>61</v>
      </c>
      <c r="D605" s="128">
        <v>2</v>
      </c>
      <c r="E605" s="129"/>
      <c r="F605" s="123">
        <f>D605*E605</f>
        <v>0</v>
      </c>
    </row>
    <row r="606" spans="1:6" x14ac:dyDescent="0.2">
      <c r="A606" s="341"/>
      <c r="B606" s="130"/>
      <c r="C606" s="131"/>
      <c r="D606" s="132"/>
      <c r="E606" s="133"/>
      <c r="F606" s="123"/>
    </row>
    <row r="607" spans="1:6" x14ac:dyDescent="0.2">
      <c r="A607" s="71" t="s">
        <v>254</v>
      </c>
      <c r="B607" s="134" t="s">
        <v>1346</v>
      </c>
      <c r="C607" s="135"/>
      <c r="D607" s="136"/>
      <c r="E607" s="127"/>
      <c r="F607" s="123"/>
    </row>
    <row r="608" spans="1:6" ht="38.25" x14ac:dyDescent="0.2">
      <c r="A608" s="71"/>
      <c r="B608" s="134" t="s">
        <v>441</v>
      </c>
      <c r="C608" s="125"/>
      <c r="D608" s="126"/>
      <c r="E608" s="127"/>
      <c r="F608" s="123"/>
    </row>
    <row r="609" spans="1:6" x14ac:dyDescent="0.2">
      <c r="A609" s="71"/>
      <c r="B609" s="137"/>
      <c r="C609" s="125" t="s">
        <v>61</v>
      </c>
      <c r="D609" s="128">
        <v>12</v>
      </c>
      <c r="E609" s="129"/>
      <c r="F609" s="123">
        <f>D609*E609</f>
        <v>0</v>
      </c>
    </row>
    <row r="610" spans="1:6" x14ac:dyDescent="0.2">
      <c r="A610" s="342"/>
      <c r="B610" s="138"/>
      <c r="C610" s="139"/>
      <c r="D610" s="140"/>
      <c r="E610" s="141"/>
      <c r="F610" s="123"/>
    </row>
    <row r="611" spans="1:6" ht="25.5" x14ac:dyDescent="0.2">
      <c r="A611" s="71" t="s">
        <v>256</v>
      </c>
      <c r="B611" s="134" t="s">
        <v>442</v>
      </c>
      <c r="C611" s="135"/>
      <c r="D611" s="136"/>
      <c r="E611" s="127"/>
      <c r="F611" s="123"/>
    </row>
    <row r="612" spans="1:6" x14ac:dyDescent="0.2">
      <c r="A612" s="71" t="s">
        <v>209</v>
      </c>
      <c r="B612" s="134" t="s">
        <v>443</v>
      </c>
      <c r="C612" s="135"/>
      <c r="D612" s="136"/>
      <c r="E612" s="127"/>
      <c r="F612" s="123"/>
    </row>
    <row r="613" spans="1:6" x14ac:dyDescent="0.2">
      <c r="A613" s="71"/>
      <c r="B613" s="134" t="s">
        <v>444</v>
      </c>
      <c r="C613" s="135"/>
      <c r="D613" s="136"/>
      <c r="E613" s="127"/>
      <c r="F613" s="123"/>
    </row>
    <row r="614" spans="1:6" x14ac:dyDescent="0.2">
      <c r="A614" s="71"/>
      <c r="B614" s="134" t="s">
        <v>445</v>
      </c>
      <c r="C614" s="135"/>
      <c r="D614" s="136"/>
      <c r="E614" s="127"/>
      <c r="F614" s="123"/>
    </row>
    <row r="615" spans="1:6" x14ac:dyDescent="0.2">
      <c r="A615" s="71"/>
      <c r="B615" s="134" t="s">
        <v>446</v>
      </c>
      <c r="C615" s="125"/>
      <c r="D615" s="126"/>
      <c r="E615" s="129"/>
      <c r="F615" s="123"/>
    </row>
    <row r="616" spans="1:6" ht="38.25" x14ac:dyDescent="0.2">
      <c r="A616" s="71" t="s">
        <v>209</v>
      </c>
      <c r="B616" s="134" t="s">
        <v>1347</v>
      </c>
      <c r="C616" s="135"/>
      <c r="D616" s="136"/>
      <c r="E616" s="127"/>
      <c r="F616" s="123"/>
    </row>
    <row r="617" spans="1:6" x14ac:dyDescent="0.2">
      <c r="A617" s="71"/>
      <c r="B617" s="134" t="s">
        <v>255</v>
      </c>
      <c r="C617" s="125" t="s">
        <v>61</v>
      </c>
      <c r="D617" s="126">
        <v>1</v>
      </c>
      <c r="E617" s="353"/>
      <c r="F617" s="123">
        <f>D617*E617</f>
        <v>0</v>
      </c>
    </row>
    <row r="618" spans="1:6" x14ac:dyDescent="0.2">
      <c r="A618" s="71"/>
      <c r="B618" s="134"/>
      <c r="C618" s="125"/>
      <c r="D618" s="126"/>
      <c r="E618" s="129"/>
      <c r="F618" s="123"/>
    </row>
    <row r="619" spans="1:6" ht="25.5" x14ac:dyDescent="0.2">
      <c r="A619" s="71" t="s">
        <v>258</v>
      </c>
      <c r="B619" s="134" t="s">
        <v>1348</v>
      </c>
      <c r="C619" s="135"/>
      <c r="D619" s="136"/>
      <c r="E619" s="127"/>
      <c r="F619" s="123"/>
    </row>
    <row r="620" spans="1:6" x14ac:dyDescent="0.2">
      <c r="A620" s="71"/>
      <c r="B620" s="134" t="s">
        <v>219</v>
      </c>
      <c r="C620" s="125" t="s">
        <v>61</v>
      </c>
      <c r="D620" s="126">
        <v>3</v>
      </c>
      <c r="E620" s="353"/>
      <c r="F620" s="123">
        <f>D620*E620</f>
        <v>0</v>
      </c>
    </row>
    <row r="621" spans="1:6" x14ac:dyDescent="0.2">
      <c r="A621" s="342"/>
      <c r="B621" s="138"/>
      <c r="C621" s="139"/>
      <c r="D621" s="140"/>
      <c r="E621" s="141"/>
      <c r="F621" s="123"/>
    </row>
    <row r="622" spans="1:6" ht="25.5" x14ac:dyDescent="0.2">
      <c r="A622" s="338" t="s">
        <v>287</v>
      </c>
      <c r="B622" s="108" t="s">
        <v>396</v>
      </c>
      <c r="C622" s="109" t="s">
        <v>51</v>
      </c>
      <c r="D622" s="142">
        <v>1</v>
      </c>
      <c r="E622" s="352"/>
      <c r="F622" s="367">
        <f>D622*E622</f>
        <v>0</v>
      </c>
    </row>
    <row r="623" spans="1:6" x14ac:dyDescent="0.2">
      <c r="A623" s="71"/>
      <c r="B623" s="101"/>
      <c r="C623" s="76"/>
      <c r="D623" s="88"/>
      <c r="E623" s="65"/>
      <c r="F623" s="147">
        <f>SUM(F535:F622)</f>
        <v>0</v>
      </c>
    </row>
    <row r="624" spans="1:6" x14ac:dyDescent="0.2">
      <c r="A624" s="336"/>
      <c r="B624" s="69"/>
      <c r="C624" s="95"/>
      <c r="D624"/>
      <c r="E624" s="65"/>
      <c r="F624" s="368"/>
    </row>
    <row r="625" spans="1:6" ht="14.25" x14ac:dyDescent="0.2">
      <c r="A625" s="349" t="s">
        <v>447</v>
      </c>
      <c r="B625" s="12" t="s">
        <v>448</v>
      </c>
      <c r="C625" s="91"/>
      <c r="D625" s="88"/>
      <c r="E625" s="65"/>
      <c r="F625" s="368"/>
    </row>
    <row r="626" spans="1:6" ht="25.5" x14ac:dyDescent="0.2">
      <c r="A626" s="71" t="s">
        <v>203</v>
      </c>
      <c r="B626" s="101" t="s">
        <v>1349</v>
      </c>
      <c r="C626" s="76" t="s">
        <v>61</v>
      </c>
      <c r="D626" s="88">
        <v>1</v>
      </c>
      <c r="E626" s="65"/>
      <c r="F626" s="360">
        <f>D626*E626</f>
        <v>0</v>
      </c>
    </row>
    <row r="627" spans="1:6" ht="38.25" x14ac:dyDescent="0.2">
      <c r="A627" s="71"/>
      <c r="B627" s="101" t="s">
        <v>1350</v>
      </c>
      <c r="C627" s="76" t="s">
        <v>239</v>
      </c>
      <c r="D627" s="88">
        <v>60</v>
      </c>
      <c r="E627" s="65"/>
      <c r="F627" s="360">
        <f>D627*E627</f>
        <v>0</v>
      </c>
    </row>
    <row r="628" spans="1:6" ht="38.25" x14ac:dyDescent="0.2">
      <c r="A628" s="71"/>
      <c r="B628" s="101" t="s">
        <v>1351</v>
      </c>
      <c r="C628" s="76" t="s">
        <v>59</v>
      </c>
      <c r="D628" s="88">
        <v>12</v>
      </c>
      <c r="E628" s="65"/>
      <c r="F628" s="360">
        <f>D628*E628</f>
        <v>0</v>
      </c>
    </row>
    <row r="629" spans="1:6" x14ac:dyDescent="0.2">
      <c r="A629" s="71"/>
      <c r="B629" s="101"/>
      <c r="C629" s="76"/>
      <c r="D629" s="88"/>
      <c r="E629" s="65"/>
      <c r="F629" s="360"/>
    </row>
    <row r="630" spans="1:6" ht="25.5" x14ac:dyDescent="0.2">
      <c r="A630" s="71" t="s">
        <v>204</v>
      </c>
      <c r="B630" s="101" t="s">
        <v>1352</v>
      </c>
      <c r="C630" s="76" t="s">
        <v>61</v>
      </c>
      <c r="D630" s="88">
        <v>2</v>
      </c>
      <c r="E630" s="65"/>
      <c r="F630" s="360">
        <f>D630*E630</f>
        <v>0</v>
      </c>
    </row>
    <row r="631" spans="1:6" x14ac:dyDescent="0.2">
      <c r="A631" s="71"/>
      <c r="B631" s="101"/>
      <c r="C631" s="76"/>
      <c r="D631" s="88"/>
      <c r="E631" s="65"/>
      <c r="F631" s="360"/>
    </row>
    <row r="632" spans="1:6" ht="25.5" x14ac:dyDescent="0.2">
      <c r="A632" s="71" t="s">
        <v>205</v>
      </c>
      <c r="B632" s="101" t="s">
        <v>1353</v>
      </c>
      <c r="C632" s="76" t="s">
        <v>61</v>
      </c>
      <c r="D632" s="88">
        <v>2</v>
      </c>
      <c r="E632" s="65"/>
      <c r="F632" s="360">
        <f>D632*E632</f>
        <v>0</v>
      </c>
    </row>
    <row r="633" spans="1:6" x14ac:dyDescent="0.2">
      <c r="A633" s="71"/>
      <c r="B633" s="101"/>
      <c r="C633" s="76"/>
      <c r="D633" s="88"/>
      <c r="E633" s="65"/>
      <c r="F633" s="360"/>
    </row>
    <row r="634" spans="1:6" ht="25.5" x14ac:dyDescent="0.2">
      <c r="A634" s="71" t="s">
        <v>206</v>
      </c>
      <c r="B634" s="101" t="s">
        <v>1354</v>
      </c>
      <c r="C634" s="76" t="s">
        <v>51</v>
      </c>
      <c r="D634" s="88">
        <v>1</v>
      </c>
      <c r="E634" s="65"/>
      <c r="F634" s="360">
        <f>D634*E634</f>
        <v>0</v>
      </c>
    </row>
    <row r="635" spans="1:6" x14ac:dyDescent="0.2">
      <c r="A635" s="71"/>
      <c r="B635" s="101"/>
      <c r="C635" s="76"/>
      <c r="D635" s="88"/>
      <c r="E635" s="65"/>
      <c r="F635" s="360"/>
    </row>
    <row r="636" spans="1:6" ht="38.25" x14ac:dyDescent="0.2">
      <c r="A636" s="71" t="s">
        <v>208</v>
      </c>
      <c r="B636" s="101" t="s">
        <v>1355</v>
      </c>
      <c r="C636" s="76" t="s">
        <v>51</v>
      </c>
      <c r="D636" s="88">
        <v>1</v>
      </c>
      <c r="E636" s="351"/>
      <c r="F636" s="360">
        <f>D636*E636</f>
        <v>0</v>
      </c>
    </row>
    <row r="637" spans="1:6" x14ac:dyDescent="0.2">
      <c r="A637" s="71"/>
      <c r="B637" s="101"/>
      <c r="C637" s="76"/>
      <c r="D637" s="88"/>
      <c r="E637" s="65"/>
      <c r="F637" s="360"/>
    </row>
    <row r="638" spans="1:6" ht="51" x14ac:dyDescent="0.2">
      <c r="A638" s="343" t="s">
        <v>235</v>
      </c>
      <c r="B638" s="143" t="s">
        <v>1356</v>
      </c>
      <c r="C638" s="85" t="s">
        <v>51</v>
      </c>
      <c r="D638" s="86">
        <v>2</v>
      </c>
      <c r="E638" s="352"/>
      <c r="F638" s="361">
        <f>D638*E638</f>
        <v>0</v>
      </c>
    </row>
    <row r="639" spans="1:6" x14ac:dyDescent="0.2">
      <c r="A639" s="71"/>
      <c r="B639" s="144"/>
      <c r="C639" s="76"/>
      <c r="D639" s="88"/>
      <c r="E639" s="65"/>
      <c r="F639" s="346">
        <f>SUM(F626:F638)</f>
        <v>0</v>
      </c>
    </row>
    <row r="640" spans="1:6" x14ac:dyDescent="0.2">
      <c r="A640" s="71"/>
      <c r="B640" s="144"/>
      <c r="C640" s="76"/>
      <c r="D640" s="88"/>
      <c r="E640" s="65"/>
      <c r="F640" s="346"/>
    </row>
    <row r="641" spans="1:6" ht="14.25" x14ac:dyDescent="0.2">
      <c r="A641" s="349" t="s">
        <v>449</v>
      </c>
      <c r="B641" s="12" t="s">
        <v>1359</v>
      </c>
      <c r="C641" s="91"/>
      <c r="D641" s="88"/>
      <c r="E641" s="65"/>
      <c r="F641" s="368"/>
    </row>
    <row r="642" spans="1:6" ht="63.75" x14ac:dyDescent="0.2">
      <c r="A642" s="71" t="s">
        <v>203</v>
      </c>
      <c r="B642" s="101" t="s">
        <v>1357</v>
      </c>
      <c r="C642" s="76"/>
      <c r="D642" s="88"/>
      <c r="E642" s="65"/>
      <c r="F642" s="360"/>
    </row>
    <row r="643" spans="1:6" x14ac:dyDescent="0.2">
      <c r="A643" s="71"/>
      <c r="B643" s="145" t="s">
        <v>450</v>
      </c>
      <c r="C643" s="76"/>
      <c r="D643" s="88"/>
      <c r="E643" s="65"/>
      <c r="F643" s="360"/>
    </row>
    <row r="644" spans="1:6" x14ac:dyDescent="0.2">
      <c r="A644" s="71"/>
      <c r="B644" s="101" t="s">
        <v>451</v>
      </c>
      <c r="C644" s="76"/>
      <c r="D644" s="88"/>
      <c r="E644" s="65"/>
      <c r="F644" s="360"/>
    </row>
    <row r="645" spans="1:6" x14ac:dyDescent="0.2">
      <c r="A645" s="71"/>
      <c r="B645" s="101" t="s">
        <v>452</v>
      </c>
      <c r="C645" s="76"/>
      <c r="D645" s="88"/>
      <c r="E645" s="65"/>
      <c r="F645" s="360"/>
    </row>
    <row r="646" spans="1:6" x14ac:dyDescent="0.2">
      <c r="A646" s="71"/>
      <c r="B646" s="101" t="s">
        <v>453</v>
      </c>
      <c r="C646" s="76"/>
      <c r="D646" s="88"/>
      <c r="E646" s="65"/>
      <c r="F646" s="360"/>
    </row>
    <row r="647" spans="1:6" x14ac:dyDescent="0.2">
      <c r="A647" s="71"/>
      <c r="B647" s="101" t="s">
        <v>454</v>
      </c>
      <c r="C647" s="76"/>
      <c r="D647" s="88"/>
      <c r="E647" s="65"/>
      <c r="F647" s="360"/>
    </row>
    <row r="648" spans="1:6" ht="25.5" x14ac:dyDescent="0.2">
      <c r="A648" s="71"/>
      <c r="B648" s="101" t="s">
        <v>455</v>
      </c>
      <c r="C648" s="76" t="s">
        <v>61</v>
      </c>
      <c r="D648" s="88">
        <v>1</v>
      </c>
      <c r="E648" s="351"/>
      <c r="F648" s="360">
        <f>D648*E648</f>
        <v>0</v>
      </c>
    </row>
    <row r="649" spans="1:6" x14ac:dyDescent="0.2">
      <c r="A649" s="71"/>
      <c r="B649" s="101"/>
      <c r="C649" s="76"/>
      <c r="D649" s="88"/>
      <c r="E649" s="65"/>
      <c r="F649" s="360"/>
    </row>
    <row r="650" spans="1:6" x14ac:dyDescent="0.2">
      <c r="A650" s="71"/>
      <c r="B650" s="145" t="s">
        <v>456</v>
      </c>
      <c r="C650" s="76"/>
      <c r="D650" s="88"/>
      <c r="E650" s="65"/>
      <c r="F650" s="360"/>
    </row>
    <row r="651" spans="1:6" x14ac:dyDescent="0.2">
      <c r="A651" s="71"/>
      <c r="B651" s="101" t="s">
        <v>451</v>
      </c>
      <c r="C651" s="76"/>
      <c r="D651" s="88"/>
      <c r="E651" s="65"/>
      <c r="F651" s="360"/>
    </row>
    <row r="652" spans="1:6" x14ac:dyDescent="0.2">
      <c r="A652" s="71"/>
      <c r="B652" s="101" t="s">
        <v>457</v>
      </c>
      <c r="C652" s="76"/>
      <c r="D652" s="88"/>
      <c r="E652" s="65"/>
      <c r="F652" s="360"/>
    </row>
    <row r="653" spans="1:6" x14ac:dyDescent="0.2">
      <c r="A653" s="71"/>
      <c r="B653" s="101" t="s">
        <v>458</v>
      </c>
      <c r="C653" s="76"/>
      <c r="D653" s="88"/>
      <c r="E653" s="65"/>
      <c r="F653" s="360"/>
    </row>
    <row r="654" spans="1:6" x14ac:dyDescent="0.2">
      <c r="A654" s="71"/>
      <c r="B654" s="101" t="s">
        <v>459</v>
      </c>
      <c r="C654" s="76"/>
      <c r="D654" s="88"/>
      <c r="E654" s="65"/>
      <c r="F654" s="360"/>
    </row>
    <row r="655" spans="1:6" ht="25.5" x14ac:dyDescent="0.2">
      <c r="A655" s="71"/>
      <c r="B655" s="101" t="s">
        <v>455</v>
      </c>
      <c r="C655" s="76" t="s">
        <v>61</v>
      </c>
      <c r="D655" s="88">
        <v>1</v>
      </c>
      <c r="E655" s="351"/>
      <c r="F655" s="360">
        <f>D655*E655</f>
        <v>0</v>
      </c>
    </row>
    <row r="656" spans="1:6" x14ac:dyDescent="0.2">
      <c r="A656" s="71"/>
      <c r="B656" s="101"/>
      <c r="C656" s="76"/>
      <c r="D656" s="88"/>
      <c r="E656" s="65"/>
      <c r="F656" s="360"/>
    </row>
    <row r="657" spans="1:6" x14ac:dyDescent="0.2">
      <c r="A657" s="71"/>
      <c r="B657" s="145" t="s">
        <v>460</v>
      </c>
      <c r="C657" s="76"/>
      <c r="D657" s="88"/>
      <c r="E657" s="65"/>
      <c r="F657" s="360"/>
    </row>
    <row r="658" spans="1:6" x14ac:dyDescent="0.2">
      <c r="A658" s="71"/>
      <c r="B658" s="101" t="s">
        <v>451</v>
      </c>
      <c r="C658" s="76"/>
      <c r="D658" s="88"/>
      <c r="E658" s="65"/>
      <c r="F658" s="360"/>
    </row>
    <row r="659" spans="1:6" x14ac:dyDescent="0.2">
      <c r="A659" s="71"/>
      <c r="B659" s="101" t="s">
        <v>461</v>
      </c>
      <c r="C659" s="76"/>
      <c r="D659" s="88"/>
      <c r="E659" s="65"/>
      <c r="F659" s="360"/>
    </row>
    <row r="660" spans="1:6" x14ac:dyDescent="0.2">
      <c r="A660" s="71"/>
      <c r="B660" s="101" t="s">
        <v>462</v>
      </c>
      <c r="C660" s="76"/>
      <c r="D660" s="88"/>
      <c r="E660" s="65"/>
      <c r="F660" s="360"/>
    </row>
    <row r="661" spans="1:6" x14ac:dyDescent="0.2">
      <c r="A661" s="71"/>
      <c r="B661" s="101" t="s">
        <v>463</v>
      </c>
      <c r="C661" s="76"/>
      <c r="D661" s="88"/>
      <c r="E661" s="65"/>
      <c r="F661" s="360"/>
    </row>
    <row r="662" spans="1:6" ht="25.5" x14ac:dyDescent="0.2">
      <c r="A662" s="71"/>
      <c r="B662" s="101" t="s">
        <v>455</v>
      </c>
      <c r="C662" s="76" t="s">
        <v>61</v>
      </c>
      <c r="D662" s="88">
        <v>1</v>
      </c>
      <c r="E662" s="351"/>
      <c r="F662" s="360">
        <f>D662*E662</f>
        <v>0</v>
      </c>
    </row>
    <row r="663" spans="1:6" x14ac:dyDescent="0.2">
      <c r="A663" s="71"/>
      <c r="B663" s="101"/>
      <c r="C663" s="76"/>
      <c r="D663" s="88"/>
      <c r="E663" s="65"/>
      <c r="F663" s="360"/>
    </row>
    <row r="664" spans="1:6" ht="25.5" x14ac:dyDescent="0.2">
      <c r="A664" s="58" t="s">
        <v>204</v>
      </c>
      <c r="B664" s="33" t="s">
        <v>250</v>
      </c>
      <c r="C664" s="33"/>
      <c r="D664" s="47"/>
      <c r="E664" s="48"/>
      <c r="F664" s="359"/>
    </row>
    <row r="665" spans="1:6" x14ac:dyDescent="0.2">
      <c r="A665" s="58"/>
      <c r="B665" s="33" t="s">
        <v>251</v>
      </c>
      <c r="C665" s="33" t="s">
        <v>61</v>
      </c>
      <c r="D665" s="47">
        <v>2</v>
      </c>
      <c r="E665" s="48"/>
      <c r="F665" s="123">
        <f>D665*E665</f>
        <v>0</v>
      </c>
    </row>
    <row r="666" spans="1:6" x14ac:dyDescent="0.2">
      <c r="A666" s="58"/>
      <c r="B666" s="33" t="s">
        <v>280</v>
      </c>
      <c r="C666" s="33" t="s">
        <v>61</v>
      </c>
      <c r="D666" s="47">
        <v>2</v>
      </c>
      <c r="E666" s="48"/>
      <c r="F666" s="123">
        <f>D666*E666</f>
        <v>0</v>
      </c>
    </row>
    <row r="667" spans="1:6" x14ac:dyDescent="0.2">
      <c r="A667" s="58"/>
      <c r="B667" s="33"/>
      <c r="C667" s="33"/>
      <c r="D667" s="47"/>
      <c r="E667" s="48"/>
      <c r="F667" s="359"/>
    </row>
    <row r="668" spans="1:6" ht="38.25" x14ac:dyDescent="0.2">
      <c r="A668" s="71" t="s">
        <v>205</v>
      </c>
      <c r="B668" s="101" t="s">
        <v>464</v>
      </c>
      <c r="C668" s="76"/>
      <c r="D668" s="88"/>
      <c r="E668" s="65"/>
      <c r="F668" s="360"/>
    </row>
    <row r="669" spans="1:6" x14ac:dyDescent="0.2">
      <c r="A669" s="71"/>
      <c r="B669" s="101" t="s">
        <v>245</v>
      </c>
      <c r="C669" s="76" t="s">
        <v>61</v>
      </c>
      <c r="D669" s="88">
        <v>2</v>
      </c>
      <c r="E669" s="351"/>
      <c r="F669" s="360">
        <f>D669*E669</f>
        <v>0</v>
      </c>
    </row>
    <row r="670" spans="1:6" x14ac:dyDescent="0.2">
      <c r="A670" s="71"/>
      <c r="B670" s="101"/>
      <c r="C670" s="76"/>
      <c r="D670" s="88"/>
      <c r="E670" s="65"/>
      <c r="F670" s="360"/>
    </row>
    <row r="671" spans="1:6" x14ac:dyDescent="0.2">
      <c r="A671" s="71" t="s">
        <v>206</v>
      </c>
      <c r="B671" s="101" t="s">
        <v>465</v>
      </c>
      <c r="C671" s="76"/>
      <c r="D671" s="88"/>
      <c r="E671" s="65"/>
      <c r="F671" s="360"/>
    </row>
    <row r="672" spans="1:6" ht="76.5" x14ac:dyDescent="0.2">
      <c r="A672" s="71"/>
      <c r="B672" s="146" t="s">
        <v>466</v>
      </c>
      <c r="C672" s="76"/>
      <c r="D672" s="88"/>
      <c r="E672" s="65"/>
      <c r="F672" s="360"/>
    </row>
    <row r="673" spans="1:6" x14ac:dyDescent="0.2">
      <c r="A673" s="71"/>
      <c r="B673" s="146" t="s">
        <v>451</v>
      </c>
      <c r="C673" s="76"/>
      <c r="D673" s="88"/>
      <c r="E673" s="65"/>
      <c r="F673" s="360"/>
    </row>
    <row r="674" spans="1:6" x14ac:dyDescent="0.2">
      <c r="A674" s="71"/>
      <c r="B674" s="146" t="s">
        <v>467</v>
      </c>
      <c r="C674" s="76"/>
      <c r="D674" s="88"/>
      <c r="E674" s="65"/>
      <c r="F674" s="360"/>
    </row>
    <row r="675" spans="1:6" x14ac:dyDescent="0.2">
      <c r="A675" s="71"/>
      <c r="B675" s="146" t="s">
        <v>452</v>
      </c>
      <c r="C675" s="76"/>
      <c r="D675" s="88"/>
      <c r="E675" s="65"/>
      <c r="F675" s="360"/>
    </row>
    <row r="676" spans="1:6" x14ac:dyDescent="0.2">
      <c r="A676" s="71"/>
      <c r="B676" s="146" t="s">
        <v>468</v>
      </c>
      <c r="C676" s="76"/>
      <c r="D676" s="88"/>
      <c r="E676" s="65"/>
      <c r="F676" s="360"/>
    </row>
    <row r="677" spans="1:6" x14ac:dyDescent="0.2">
      <c r="A677" s="71"/>
      <c r="B677" s="101"/>
      <c r="C677" s="76" t="s">
        <v>61</v>
      </c>
      <c r="D677" s="88">
        <v>1</v>
      </c>
      <c r="E677" s="65"/>
      <c r="F677" s="360">
        <f>D677*E677</f>
        <v>0</v>
      </c>
    </row>
    <row r="678" spans="1:6" x14ac:dyDescent="0.2">
      <c r="A678" s="71"/>
      <c r="B678" s="101"/>
      <c r="C678" s="76"/>
      <c r="D678" s="88"/>
      <c r="E678" s="65"/>
      <c r="F678" s="360"/>
    </row>
    <row r="679" spans="1:6" x14ac:dyDescent="0.2">
      <c r="A679" s="71" t="s">
        <v>208</v>
      </c>
      <c r="B679" s="101" t="s">
        <v>469</v>
      </c>
      <c r="C679" s="76"/>
      <c r="D679" s="88"/>
      <c r="E679" s="65"/>
      <c r="F679" s="360"/>
    </row>
    <row r="680" spans="1:6" ht="76.5" x14ac:dyDescent="0.2">
      <c r="A680" s="71"/>
      <c r="B680" s="146" t="s">
        <v>470</v>
      </c>
      <c r="C680" s="76"/>
      <c r="D680" s="88"/>
      <c r="E680" s="65"/>
      <c r="F680" s="360"/>
    </row>
    <row r="681" spans="1:6" x14ac:dyDescent="0.2">
      <c r="A681" s="71"/>
      <c r="B681" s="146" t="s">
        <v>451</v>
      </c>
      <c r="C681" s="76"/>
      <c r="D681" s="88"/>
      <c r="E681" s="65"/>
      <c r="F681" s="360"/>
    </row>
    <row r="682" spans="1:6" x14ac:dyDescent="0.2">
      <c r="A682" s="71"/>
      <c r="B682" s="146" t="s">
        <v>471</v>
      </c>
      <c r="C682" s="76"/>
      <c r="D682" s="88"/>
      <c r="E682" s="65"/>
      <c r="F682" s="360"/>
    </row>
    <row r="683" spans="1:6" x14ac:dyDescent="0.2">
      <c r="A683" s="71"/>
      <c r="B683" s="146" t="s">
        <v>472</v>
      </c>
      <c r="C683" s="76"/>
      <c r="D683" s="88"/>
      <c r="E683" s="65"/>
      <c r="F683" s="360"/>
    </row>
    <row r="684" spans="1:6" x14ac:dyDescent="0.2">
      <c r="A684" s="71"/>
      <c r="B684" s="146" t="s">
        <v>473</v>
      </c>
      <c r="C684" s="76"/>
      <c r="D684" s="88"/>
      <c r="E684" s="65"/>
      <c r="F684" s="360"/>
    </row>
    <row r="685" spans="1:6" x14ac:dyDescent="0.2">
      <c r="A685" s="71"/>
      <c r="B685" s="101"/>
      <c r="C685" s="76" t="s">
        <v>61</v>
      </c>
      <c r="D685" s="88">
        <v>1</v>
      </c>
      <c r="E685" s="351"/>
      <c r="F685" s="360">
        <f>D685*E685</f>
        <v>0</v>
      </c>
    </row>
    <row r="686" spans="1:6" x14ac:dyDescent="0.2">
      <c r="A686" s="71"/>
      <c r="B686" s="101"/>
      <c r="C686" s="76"/>
      <c r="D686" s="88"/>
      <c r="E686" s="65"/>
      <c r="F686" s="360"/>
    </row>
    <row r="687" spans="1:6" ht="25.5" x14ac:dyDescent="0.2">
      <c r="A687" s="338" t="s">
        <v>235</v>
      </c>
      <c r="B687" s="108" t="s">
        <v>1358</v>
      </c>
      <c r="C687" s="109" t="s">
        <v>51</v>
      </c>
      <c r="D687" s="142">
        <v>1</v>
      </c>
      <c r="E687" s="352"/>
      <c r="F687" s="367">
        <f>D687*E687</f>
        <v>0</v>
      </c>
    </row>
    <row r="688" spans="1:6" x14ac:dyDescent="0.2">
      <c r="A688" s="71"/>
      <c r="B688" s="101"/>
      <c r="C688" s="76"/>
      <c r="D688" s="88"/>
      <c r="E688" s="65"/>
      <c r="F688" s="147">
        <f>SUM(F648:F687)</f>
        <v>0</v>
      </c>
    </row>
    <row r="689" spans="1:6" ht="13.5" thickBot="1" x14ac:dyDescent="0.25">
      <c r="A689" s="58"/>
      <c r="B689" s="39"/>
      <c r="C689" s="78"/>
      <c r="D689" s="79"/>
      <c r="E689" s="30"/>
      <c r="F689" s="51"/>
    </row>
    <row r="690" spans="1:6" x14ac:dyDescent="0.2">
      <c r="A690" s="357" t="s">
        <v>1362</v>
      </c>
      <c r="B690" s="358" t="str">
        <f>B29</f>
        <v>CENTRALNO OGREVANJE IN HLAJENJE</v>
      </c>
      <c r="C690" s="666">
        <f>F117+F222</f>
        <v>0</v>
      </c>
      <c r="D690" s="666"/>
      <c r="E690" s="666"/>
      <c r="F690" s="666"/>
    </row>
    <row r="691" spans="1:6" x14ac:dyDescent="0.2">
      <c r="A691" s="356" t="s">
        <v>1361</v>
      </c>
      <c r="B691" s="355" t="str">
        <f>B223</f>
        <v>PREZRAČEVANJE</v>
      </c>
      <c r="C691" s="667">
        <f>F343+F456</f>
        <v>0</v>
      </c>
      <c r="D691" s="667"/>
      <c r="E691" s="667"/>
      <c r="F691" s="667"/>
    </row>
    <row r="692" spans="1:6" x14ac:dyDescent="0.2">
      <c r="A692" s="354" t="s">
        <v>1360</v>
      </c>
      <c r="B692" s="355" t="str">
        <f>B458</f>
        <v>VODOVODNE INSTALACIJE</v>
      </c>
      <c r="C692" s="667">
        <f>F623+F524+F493</f>
        <v>0</v>
      </c>
      <c r="D692" s="667"/>
      <c r="E692" s="667"/>
      <c r="F692" s="667"/>
    </row>
    <row r="693" spans="1:6" x14ac:dyDescent="0.2">
      <c r="A693" s="354" t="s">
        <v>447</v>
      </c>
      <c r="B693" s="355" t="str">
        <f>B625</f>
        <v>PRESTAVITEV OBSOJEČIH INSTALACIJ</v>
      </c>
      <c r="C693" s="667">
        <f>F639</f>
        <v>0</v>
      </c>
      <c r="D693" s="667"/>
      <c r="E693" s="667"/>
      <c r="F693" s="667"/>
    </row>
    <row r="694" spans="1:6" ht="13.5" thickBot="1" x14ac:dyDescent="0.25">
      <c r="A694" s="386" t="s">
        <v>449</v>
      </c>
      <c r="B694" s="387" t="str">
        <f>B641</f>
        <v>IZVEDBA MERITEV - SPREMLJANJE PORABE</v>
      </c>
      <c r="C694" s="668">
        <f>F688</f>
        <v>0</v>
      </c>
      <c r="D694" s="668"/>
      <c r="E694" s="668"/>
      <c r="F694" s="668"/>
    </row>
    <row r="695" spans="1:6" ht="14.25" thickTop="1" thickBot="1" x14ac:dyDescent="0.25">
      <c r="A695" s="388"/>
      <c r="B695" s="389" t="s">
        <v>5</v>
      </c>
      <c r="C695" s="664">
        <f>SUM(C690:F694)</f>
        <v>0</v>
      </c>
      <c r="D695" s="664"/>
      <c r="E695" s="664"/>
      <c r="F695" s="665"/>
    </row>
    <row r="696" spans="1:6" ht="13.5" thickTop="1" x14ac:dyDescent="0.2"/>
  </sheetData>
  <mergeCells count="26">
    <mergeCell ref="B11:F11"/>
    <mergeCell ref="B526:F526"/>
    <mergeCell ref="B527:F527"/>
    <mergeCell ref="B461:F461"/>
    <mergeCell ref="B6:F6"/>
    <mergeCell ref="B7:F7"/>
    <mergeCell ref="B8:F8"/>
    <mergeCell ref="B9:F9"/>
    <mergeCell ref="B10:F10"/>
    <mergeCell ref="B20:F20"/>
    <mergeCell ref="B21:F21"/>
    <mergeCell ref="B22:F22"/>
    <mergeCell ref="B23:F23"/>
    <mergeCell ref="B24:F24"/>
    <mergeCell ref="B14:F14"/>
    <mergeCell ref="B15:F15"/>
    <mergeCell ref="B16:F16"/>
    <mergeCell ref="B17:F17"/>
    <mergeCell ref="B19:F19"/>
    <mergeCell ref="B25:F25"/>
    <mergeCell ref="C695:F695"/>
    <mergeCell ref="C690:F690"/>
    <mergeCell ref="C691:F691"/>
    <mergeCell ref="C692:F692"/>
    <mergeCell ref="C693:F693"/>
    <mergeCell ref="C694:F694"/>
  </mergeCells>
  <pageMargins left="0.7" right="0.7" top="0.75" bottom="0.75" header="0.51180555555555496" footer="0.51180555555555496"/>
  <pageSetup paperSize="9" firstPageNumber="0" orientation="portrait" r:id="rId1"/>
  <rowBreaks count="1" manualBreakCount="1">
    <brk id="26"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88011-BFA5-4EAF-B0FB-6E46F67A800D}">
  <sheetPr>
    <tabColor rgb="FFFFFF00"/>
  </sheetPr>
  <dimension ref="A1:H14"/>
  <sheetViews>
    <sheetView view="pageBreakPreview" topLeftCell="A4" zoomScale="130" zoomScaleNormal="95" zoomScaleSheetLayoutView="130" workbookViewId="0">
      <selection activeCell="E12" sqref="E12"/>
    </sheetView>
  </sheetViews>
  <sheetFormatPr defaultRowHeight="12.75" x14ac:dyDescent="0.2"/>
  <cols>
    <col min="1" max="1" width="6.42578125" style="421" bestFit="1" customWidth="1"/>
    <col min="2" max="2" width="47.7109375" style="422" customWidth="1"/>
    <col min="3" max="3" width="4.28515625" style="423" customWidth="1"/>
    <col min="4" max="4" width="9.28515625" style="424" customWidth="1"/>
    <col min="5" max="5" width="10.7109375" style="424" customWidth="1"/>
    <col min="6" max="6" width="10.7109375" style="441" customWidth="1"/>
    <col min="7" max="7" width="9.140625" style="424"/>
    <col min="8" max="16384" width="9.140625" style="397"/>
  </cols>
  <sheetData>
    <row r="1" spans="1:8" x14ac:dyDescent="0.2">
      <c r="A1" s="624" t="s">
        <v>717</v>
      </c>
      <c r="B1" s="624"/>
      <c r="C1" s="625" t="s">
        <v>1597</v>
      </c>
      <c r="D1" s="626"/>
      <c r="E1" s="627"/>
      <c r="F1" s="627"/>
      <c r="G1" s="397"/>
    </row>
    <row r="2" spans="1:8" ht="13.5" x14ac:dyDescent="0.25">
      <c r="A2" s="398" t="s">
        <v>125</v>
      </c>
      <c r="B2" s="399" t="s">
        <v>49</v>
      </c>
      <c r="C2" s="400" t="s">
        <v>496</v>
      </c>
      <c r="D2" s="401" t="s">
        <v>50</v>
      </c>
      <c r="E2" s="402" t="s">
        <v>713</v>
      </c>
      <c r="F2" s="425" t="s">
        <v>714</v>
      </c>
      <c r="G2" s="397"/>
    </row>
    <row r="3" spans="1:8" ht="13.5" x14ac:dyDescent="0.25">
      <c r="A3" s="403"/>
      <c r="B3" s="404"/>
      <c r="C3" s="405"/>
      <c r="D3" s="406"/>
      <c r="E3" s="397"/>
      <c r="F3" s="426"/>
      <c r="G3" s="397"/>
    </row>
    <row r="4" spans="1:8" x14ac:dyDescent="0.2">
      <c r="A4" s="492" t="s">
        <v>1598</v>
      </c>
      <c r="B4" s="427" t="s">
        <v>1659</v>
      </c>
      <c r="C4" s="407"/>
      <c r="D4" s="397"/>
      <c r="E4" s="397"/>
      <c r="F4" s="602"/>
      <c r="G4" s="397"/>
    </row>
    <row r="5" spans="1:8" x14ac:dyDescent="0.2">
      <c r="A5" s="445"/>
      <c r="B5" s="428"/>
      <c r="C5" s="429"/>
      <c r="D5" s="430"/>
      <c r="E5" s="430"/>
      <c r="F5" s="606"/>
      <c r="G5" s="397"/>
    </row>
    <row r="6" spans="1:8" ht="38.25" x14ac:dyDescent="0.2">
      <c r="A6" s="599" t="s">
        <v>1599</v>
      </c>
      <c r="B6" s="600" t="s">
        <v>1652</v>
      </c>
      <c r="C6" s="423" t="s">
        <v>63</v>
      </c>
      <c r="D6" s="475">
        <v>20</v>
      </c>
      <c r="E6" s="601"/>
      <c r="F6" s="602">
        <f>+E6*$D6</f>
        <v>0</v>
      </c>
      <c r="G6" s="603"/>
      <c r="H6" s="603"/>
    </row>
    <row r="7" spans="1:8" x14ac:dyDescent="0.2">
      <c r="A7" s="574"/>
      <c r="B7" s="600"/>
      <c r="D7" s="475"/>
      <c r="E7" s="604"/>
      <c r="F7" s="602"/>
      <c r="G7" s="603"/>
      <c r="H7" s="603"/>
    </row>
    <row r="8" spans="1:8" x14ac:dyDescent="0.2">
      <c r="A8" s="599" t="s">
        <v>1600</v>
      </c>
      <c r="B8" s="605" t="s">
        <v>1653</v>
      </c>
      <c r="C8" s="423" t="s">
        <v>61</v>
      </c>
      <c r="D8" s="475">
        <v>1</v>
      </c>
      <c r="E8" s="475"/>
      <c r="F8" s="602">
        <f>+E8*$D8</f>
        <v>0</v>
      </c>
      <c r="G8" s="603"/>
      <c r="H8" s="603"/>
    </row>
    <row r="9" spans="1:8" x14ac:dyDescent="0.2">
      <c r="A9" s="574"/>
      <c r="B9" s="605"/>
      <c r="D9" s="475"/>
      <c r="E9" s="475"/>
      <c r="F9" s="602"/>
      <c r="G9" s="603"/>
      <c r="H9" s="603"/>
    </row>
    <row r="10" spans="1:8" ht="25.5" x14ac:dyDescent="0.2">
      <c r="A10" s="599" t="s">
        <v>1656</v>
      </c>
      <c r="B10" s="605" t="s">
        <v>1654</v>
      </c>
      <c r="C10" s="423" t="s">
        <v>51</v>
      </c>
      <c r="D10" s="475">
        <v>1</v>
      </c>
      <c r="E10" s="475"/>
      <c r="F10" s="602">
        <f t="shared" ref="F10" si="0">+E10*$D10</f>
        <v>0</v>
      </c>
      <c r="G10" s="603"/>
      <c r="H10" s="603"/>
    </row>
    <row r="11" spans="1:8" x14ac:dyDescent="0.2">
      <c r="A11" s="574"/>
      <c r="B11" s="605"/>
      <c r="D11" s="475"/>
      <c r="E11" s="475"/>
      <c r="F11" s="602"/>
      <c r="G11" s="603"/>
      <c r="H11" s="603"/>
    </row>
    <row r="12" spans="1:8" ht="25.5" x14ac:dyDescent="0.2">
      <c r="A12" s="599" t="s">
        <v>1657</v>
      </c>
      <c r="B12" s="605" t="s">
        <v>1655</v>
      </c>
      <c r="C12" s="423" t="s">
        <v>51</v>
      </c>
      <c r="D12" s="475">
        <v>1</v>
      </c>
      <c r="E12" s="475"/>
      <c r="F12" s="602">
        <f>+E12*$D12</f>
        <v>0</v>
      </c>
      <c r="G12" s="603"/>
      <c r="H12" s="603"/>
    </row>
    <row r="13" spans="1:8" s="424" customFormat="1" x14ac:dyDescent="0.2">
      <c r="A13" s="595"/>
      <c r="B13" s="432"/>
      <c r="C13" s="433"/>
      <c r="D13" s="434"/>
      <c r="E13" s="435"/>
      <c r="F13" s="607"/>
    </row>
    <row r="14" spans="1:8" s="424" customFormat="1" x14ac:dyDescent="0.2">
      <c r="A14" s="452"/>
      <c r="B14" s="437" t="s">
        <v>1660</v>
      </c>
      <c r="C14" s="438"/>
      <c r="D14" s="418"/>
      <c r="E14" s="418"/>
      <c r="F14" s="608">
        <f>SUM(F6:F13)</f>
        <v>0</v>
      </c>
    </row>
  </sheetData>
  <mergeCells count="2">
    <mergeCell ref="A1:B1"/>
    <mergeCell ref="C1:F1"/>
  </mergeCells>
  <pageMargins left="0.7" right="0.7" top="0.75" bottom="0.75" header="0.51180555555555496" footer="0.51180555555555496"/>
  <pageSetup paperSize="9"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29"/>
  <sheetViews>
    <sheetView view="pageBreakPreview" zoomScale="130" zoomScaleNormal="95" zoomScaleSheetLayoutView="130" workbookViewId="0">
      <selection activeCell="F29" sqref="F29"/>
    </sheetView>
  </sheetViews>
  <sheetFormatPr defaultRowHeight="12.75" x14ac:dyDescent="0.2"/>
  <cols>
    <col min="1" max="1" width="6.42578125" style="421" bestFit="1" customWidth="1"/>
    <col min="2" max="2" width="47.7109375" style="422"/>
    <col min="3" max="3" width="4.140625" style="423"/>
    <col min="4" max="4" width="9.28515625" style="424" bestFit="1" customWidth="1"/>
    <col min="5" max="5" width="10.85546875" style="424" bestFit="1" customWidth="1"/>
    <col min="6" max="6" width="10.85546875" style="441" bestFit="1" customWidth="1"/>
    <col min="7" max="7" width="9" style="424"/>
    <col min="8" max="255" width="9" style="397"/>
    <col min="256" max="1025" width="8.5703125" style="397"/>
    <col min="1026" max="16384" width="9.140625" style="397"/>
  </cols>
  <sheetData>
    <row r="1" spans="1:7" x14ac:dyDescent="0.2">
      <c r="A1" s="624" t="s">
        <v>717</v>
      </c>
      <c r="B1" s="624"/>
      <c r="C1" s="625" t="s">
        <v>48</v>
      </c>
      <c r="D1" s="626"/>
      <c r="E1" s="627"/>
      <c r="F1" s="627"/>
      <c r="G1" s="397"/>
    </row>
    <row r="2" spans="1:7" ht="13.5" x14ac:dyDescent="0.25">
      <c r="A2" s="398" t="s">
        <v>125</v>
      </c>
      <c r="B2" s="399" t="s">
        <v>49</v>
      </c>
      <c r="C2" s="400" t="s">
        <v>496</v>
      </c>
      <c r="D2" s="401" t="s">
        <v>50</v>
      </c>
      <c r="E2" s="402" t="s">
        <v>713</v>
      </c>
      <c r="F2" s="425" t="s">
        <v>714</v>
      </c>
      <c r="G2" s="397"/>
    </row>
    <row r="3" spans="1:7" ht="13.5" x14ac:dyDescent="0.25">
      <c r="A3" s="403"/>
      <c r="B3" s="404"/>
      <c r="C3" s="405"/>
      <c r="D3" s="406"/>
      <c r="E3" s="397"/>
      <c r="F3" s="426"/>
      <c r="G3" s="397"/>
    </row>
    <row r="4" spans="1:7" x14ac:dyDescent="0.2">
      <c r="A4" s="492" t="s">
        <v>10</v>
      </c>
      <c r="B4" s="427" t="s">
        <v>11</v>
      </c>
      <c r="C4" s="407"/>
      <c r="D4" s="397"/>
      <c r="E4" s="397"/>
      <c r="F4" s="426"/>
      <c r="G4" s="397"/>
    </row>
    <row r="5" spans="1:7" x14ac:dyDescent="0.2">
      <c r="A5" s="445"/>
      <c r="B5" s="428"/>
      <c r="C5" s="429"/>
      <c r="D5" s="430"/>
      <c r="E5" s="430"/>
      <c r="F5" s="431"/>
      <c r="G5" s="397"/>
    </row>
    <row r="6" spans="1:7" x14ac:dyDescent="0.2">
      <c r="A6" s="595">
        <v>1</v>
      </c>
      <c r="B6" s="432" t="s">
        <v>1427</v>
      </c>
      <c r="C6" s="433" t="s">
        <v>51</v>
      </c>
      <c r="D6" s="434">
        <v>1</v>
      </c>
      <c r="E6" s="435"/>
      <c r="F6" s="436">
        <f t="shared" ref="F6:F28" si="0">+D6*E6</f>
        <v>0</v>
      </c>
      <c r="G6" s="406"/>
    </row>
    <row r="7" spans="1:7" x14ac:dyDescent="0.2">
      <c r="A7" s="595"/>
      <c r="B7" s="432"/>
      <c r="C7" s="433"/>
      <c r="D7" s="434"/>
      <c r="E7" s="435"/>
      <c r="F7" s="436"/>
      <c r="G7" s="406"/>
    </row>
    <row r="8" spans="1:7" x14ac:dyDescent="0.2">
      <c r="A8" s="595">
        <f>+A6+1</f>
        <v>2</v>
      </c>
      <c r="B8" s="432" t="s">
        <v>701</v>
      </c>
      <c r="C8" s="433" t="s">
        <v>51</v>
      </c>
      <c r="D8" s="434">
        <v>1</v>
      </c>
      <c r="E8" s="435"/>
      <c r="F8" s="436">
        <f t="shared" si="0"/>
        <v>0</v>
      </c>
      <c r="G8" s="406"/>
    </row>
    <row r="9" spans="1:7" x14ac:dyDescent="0.2">
      <c r="A9" s="595"/>
      <c r="B9" s="432"/>
      <c r="C9" s="433"/>
      <c r="D9" s="434"/>
      <c r="E9" s="435"/>
      <c r="F9" s="436"/>
      <c r="G9" s="406"/>
    </row>
    <row r="10" spans="1:7" ht="38.25" x14ac:dyDescent="0.2">
      <c r="A10" s="595">
        <f>+A8+1</f>
        <v>3</v>
      </c>
      <c r="B10" s="432" t="s">
        <v>1428</v>
      </c>
      <c r="C10" s="433" t="s">
        <v>51</v>
      </c>
      <c r="D10" s="434">
        <v>1</v>
      </c>
      <c r="E10" s="435"/>
      <c r="F10" s="436">
        <f t="shared" si="0"/>
        <v>0</v>
      </c>
    </row>
    <row r="11" spans="1:7" x14ac:dyDescent="0.2">
      <c r="A11" s="595"/>
      <c r="B11" s="432"/>
      <c r="C11" s="433"/>
      <c r="D11" s="434"/>
      <c r="E11" s="435"/>
      <c r="F11" s="436"/>
    </row>
    <row r="12" spans="1:7" ht="63.75" x14ac:dyDescent="0.2">
      <c r="A12" s="595">
        <f>+A10+1</f>
        <v>4</v>
      </c>
      <c r="B12" s="432" t="s">
        <v>52</v>
      </c>
      <c r="C12" s="433" t="s">
        <v>51</v>
      </c>
      <c r="D12" s="434">
        <v>1</v>
      </c>
      <c r="E12" s="435"/>
      <c r="F12" s="436">
        <f t="shared" si="0"/>
        <v>0</v>
      </c>
    </row>
    <row r="13" spans="1:7" x14ac:dyDescent="0.2">
      <c r="A13" s="595"/>
      <c r="B13" s="432"/>
      <c r="C13" s="433"/>
      <c r="D13" s="434"/>
      <c r="E13" s="435"/>
      <c r="F13" s="436"/>
    </row>
    <row r="14" spans="1:7" ht="38.25" x14ac:dyDescent="0.2">
      <c r="A14" s="595">
        <f>+A12+1</f>
        <v>5</v>
      </c>
      <c r="B14" s="432" t="s">
        <v>53</v>
      </c>
      <c r="C14" s="433" t="s">
        <v>51</v>
      </c>
      <c r="D14" s="434">
        <v>1</v>
      </c>
      <c r="E14" s="435"/>
      <c r="F14" s="436">
        <f t="shared" si="0"/>
        <v>0</v>
      </c>
    </row>
    <row r="15" spans="1:7" x14ac:dyDescent="0.2">
      <c r="A15" s="595"/>
      <c r="B15" s="432"/>
      <c r="C15" s="433"/>
      <c r="D15" s="434"/>
      <c r="E15" s="435"/>
      <c r="F15" s="436"/>
    </row>
    <row r="16" spans="1:7" ht="63.75" x14ac:dyDescent="0.2">
      <c r="A16" s="595">
        <f>+A14+1</f>
        <v>6</v>
      </c>
      <c r="B16" s="432" t="s">
        <v>1426</v>
      </c>
      <c r="C16" s="433" t="s">
        <v>51</v>
      </c>
      <c r="D16" s="434">
        <v>1</v>
      </c>
      <c r="E16" s="435"/>
      <c r="F16" s="436">
        <f t="shared" si="0"/>
        <v>0</v>
      </c>
    </row>
    <row r="17" spans="1:6" x14ac:dyDescent="0.2">
      <c r="A17" s="595"/>
      <c r="B17" s="432"/>
      <c r="C17" s="433"/>
      <c r="D17" s="434"/>
      <c r="E17" s="435"/>
      <c r="F17" s="436"/>
    </row>
    <row r="18" spans="1:6" ht="51" x14ac:dyDescent="0.2">
      <c r="A18" s="595">
        <f>+A16+1</f>
        <v>7</v>
      </c>
      <c r="B18" s="432" t="s">
        <v>1425</v>
      </c>
      <c r="C18" s="433" t="s">
        <v>51</v>
      </c>
      <c r="D18" s="434">
        <v>1</v>
      </c>
      <c r="E18" s="435"/>
      <c r="F18" s="436">
        <f t="shared" si="0"/>
        <v>0</v>
      </c>
    </row>
    <row r="19" spans="1:6" x14ac:dyDescent="0.2">
      <c r="A19" s="595"/>
      <c r="B19" s="432"/>
      <c r="C19" s="433"/>
      <c r="D19" s="434"/>
      <c r="E19" s="435"/>
      <c r="F19" s="436"/>
    </row>
    <row r="20" spans="1:6" ht="25.5" x14ac:dyDescent="0.2">
      <c r="A20" s="595">
        <f>+A18+1</f>
        <v>8</v>
      </c>
      <c r="B20" s="432" t="s">
        <v>54</v>
      </c>
      <c r="C20" s="433" t="s">
        <v>51</v>
      </c>
      <c r="D20" s="434">
        <v>1</v>
      </c>
      <c r="E20" s="435"/>
      <c r="F20" s="436">
        <f t="shared" si="0"/>
        <v>0</v>
      </c>
    </row>
    <row r="21" spans="1:6" x14ac:dyDescent="0.2">
      <c r="A21" s="595"/>
      <c r="B21" s="432"/>
      <c r="C21" s="433"/>
      <c r="D21" s="434"/>
      <c r="E21" s="435"/>
      <c r="F21" s="436"/>
    </row>
    <row r="22" spans="1:6" ht="25.5" x14ac:dyDescent="0.2">
      <c r="A22" s="595">
        <f>+A20+1</f>
        <v>9</v>
      </c>
      <c r="B22" s="432" t="s">
        <v>55</v>
      </c>
      <c r="C22" s="433" t="s">
        <v>51</v>
      </c>
      <c r="D22" s="434">
        <v>1</v>
      </c>
      <c r="E22" s="435"/>
      <c r="F22" s="436">
        <f t="shared" si="0"/>
        <v>0</v>
      </c>
    </row>
    <row r="23" spans="1:6" x14ac:dyDescent="0.2">
      <c r="A23" s="595"/>
      <c r="B23" s="432"/>
      <c r="C23" s="433"/>
      <c r="D23" s="434"/>
      <c r="E23" s="435"/>
      <c r="F23" s="436"/>
    </row>
    <row r="24" spans="1:6" ht="25.5" x14ac:dyDescent="0.2">
      <c r="A24" s="595">
        <f>+A22+1</f>
        <v>10</v>
      </c>
      <c r="B24" s="432" t="s">
        <v>1424</v>
      </c>
      <c r="C24" s="433" t="s">
        <v>51</v>
      </c>
      <c r="D24" s="434">
        <v>1</v>
      </c>
      <c r="E24" s="435"/>
      <c r="F24" s="436">
        <f t="shared" si="0"/>
        <v>0</v>
      </c>
    </row>
    <row r="25" spans="1:6" x14ac:dyDescent="0.2">
      <c r="A25" s="595"/>
      <c r="B25" s="432"/>
      <c r="C25" s="433"/>
      <c r="D25" s="434"/>
      <c r="E25" s="435"/>
      <c r="F25" s="436"/>
    </row>
    <row r="26" spans="1:6" ht="25.5" x14ac:dyDescent="0.2">
      <c r="A26" s="595">
        <f>+A24+1</f>
        <v>11</v>
      </c>
      <c r="B26" s="432" t="s">
        <v>56</v>
      </c>
      <c r="C26" s="433" t="s">
        <v>51</v>
      </c>
      <c r="D26" s="434">
        <v>1</v>
      </c>
      <c r="E26" s="435"/>
      <c r="F26" s="436">
        <f t="shared" si="0"/>
        <v>0</v>
      </c>
    </row>
    <row r="27" spans="1:6" x14ac:dyDescent="0.2">
      <c r="A27" s="595"/>
      <c r="B27" s="432"/>
      <c r="C27" s="433"/>
      <c r="D27" s="434"/>
      <c r="E27" s="435"/>
      <c r="F27" s="436"/>
    </row>
    <row r="28" spans="1:6" ht="51" x14ac:dyDescent="0.2">
      <c r="A28" s="595">
        <f t="shared" ref="A28" si="1">+A26+1</f>
        <v>12</v>
      </c>
      <c r="B28" s="432" t="s">
        <v>57</v>
      </c>
      <c r="C28" s="433" t="s">
        <v>51</v>
      </c>
      <c r="D28" s="434">
        <v>1</v>
      </c>
      <c r="E28" s="435"/>
      <c r="F28" s="436">
        <f t="shared" si="0"/>
        <v>0</v>
      </c>
    </row>
    <row r="29" spans="1:6" x14ac:dyDescent="0.2">
      <c r="A29" s="452"/>
      <c r="B29" s="437" t="s">
        <v>58</v>
      </c>
      <c r="C29" s="438"/>
      <c r="D29" s="418"/>
      <c r="E29" s="418"/>
      <c r="F29" s="439">
        <f>SUM(F6:F28)</f>
        <v>0</v>
      </c>
    </row>
  </sheetData>
  <mergeCells count="2">
    <mergeCell ref="A1:B1"/>
    <mergeCell ref="C1:F1"/>
  </mergeCells>
  <pageMargins left="0.7" right="0.7" top="0.75" bottom="0.75" header="0.51180555555555496" footer="0.51180555555555496"/>
  <pageSetup paperSize="9"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30"/>
  <sheetViews>
    <sheetView view="pageBreakPreview" zoomScale="130" zoomScaleNormal="95" zoomScaleSheetLayoutView="130" workbookViewId="0">
      <selection activeCell="F30" sqref="F30"/>
    </sheetView>
  </sheetViews>
  <sheetFormatPr defaultRowHeight="12.75" x14ac:dyDescent="0.2"/>
  <cols>
    <col min="1" max="1" width="6.42578125" style="421" bestFit="1" customWidth="1"/>
    <col min="2" max="2" width="46.140625" style="422"/>
    <col min="3" max="3" width="4.85546875" style="423"/>
    <col min="4" max="4" width="9.140625" style="455" customWidth="1"/>
    <col min="5" max="5" width="10.85546875" style="424" bestFit="1" customWidth="1"/>
    <col min="6" max="6" width="11.7109375" style="424" customWidth="1"/>
    <col min="7" max="255" width="9" style="397"/>
    <col min="256" max="1025" width="8.5703125" style="397"/>
    <col min="1026" max="16384" width="9.140625" style="397"/>
  </cols>
  <sheetData>
    <row r="1" spans="1:6" x14ac:dyDescent="0.2">
      <c r="A1" s="624" t="str">
        <f>+A.1!A1</f>
        <v>VEČNAMENSKA GIMNASTIČNA DVORANA ZA OŠ</v>
      </c>
      <c r="B1" s="624"/>
      <c r="C1" s="625" t="s">
        <v>48</v>
      </c>
      <c r="D1" s="626"/>
      <c r="E1" s="627"/>
      <c r="F1" s="627"/>
    </row>
    <row r="2" spans="1:6" ht="13.5" x14ac:dyDescent="0.25">
      <c r="A2" s="398" t="s">
        <v>125</v>
      </c>
      <c r="B2" s="399" t="s">
        <v>49</v>
      </c>
      <c r="C2" s="400" t="s">
        <v>496</v>
      </c>
      <c r="D2" s="401" t="s">
        <v>50</v>
      </c>
      <c r="E2" s="402" t="s">
        <v>713</v>
      </c>
      <c r="F2" s="402" t="s">
        <v>714</v>
      </c>
    </row>
    <row r="3" spans="1:6" x14ac:dyDescent="0.2">
      <c r="A3" s="442"/>
      <c r="B3" s="443"/>
      <c r="C3" s="405"/>
      <c r="D3" s="444"/>
      <c r="E3" s="397"/>
      <c r="F3" s="397"/>
    </row>
    <row r="4" spans="1:6" x14ac:dyDescent="0.2">
      <c r="A4" s="445" t="s">
        <v>12</v>
      </c>
      <c r="B4" s="446" t="s">
        <v>13</v>
      </c>
      <c r="C4" s="429"/>
      <c r="D4" s="413"/>
      <c r="E4" s="430"/>
      <c r="F4" s="430"/>
    </row>
    <row r="5" spans="1:6" x14ac:dyDescent="0.2">
      <c r="A5" s="445"/>
      <c r="B5" s="412"/>
      <c r="C5" s="429"/>
      <c r="D5" s="413"/>
      <c r="E5" s="430"/>
      <c r="F5" s="430"/>
    </row>
    <row r="6" spans="1:6" ht="63.75" x14ac:dyDescent="0.2">
      <c r="A6" s="447">
        <v>1</v>
      </c>
      <c r="B6" s="412" t="s">
        <v>712</v>
      </c>
      <c r="C6" s="448" t="s">
        <v>59</v>
      </c>
      <c r="D6" s="444">
        <v>680</v>
      </c>
      <c r="E6" s="410"/>
      <c r="F6" s="406">
        <f t="shared" ref="F6:F26" si="0">+D6*E6</f>
        <v>0</v>
      </c>
    </row>
    <row r="7" spans="1:6" x14ac:dyDescent="0.2">
      <c r="A7" s="447"/>
      <c r="B7" s="412"/>
      <c r="C7" s="448"/>
      <c r="D7" s="444"/>
      <c r="E7" s="410"/>
      <c r="F7" s="406"/>
    </row>
    <row r="8" spans="1:6" ht="89.25" x14ac:dyDescent="0.2">
      <c r="A8" s="447">
        <f>+A6+1</f>
        <v>2</v>
      </c>
      <c r="B8" s="412" t="s">
        <v>711</v>
      </c>
      <c r="C8" s="449" t="s">
        <v>60</v>
      </c>
      <c r="D8" s="444">
        <v>7.5</v>
      </c>
      <c r="E8" s="410"/>
      <c r="F8" s="406">
        <f t="shared" si="0"/>
        <v>0</v>
      </c>
    </row>
    <row r="9" spans="1:6" x14ac:dyDescent="0.2">
      <c r="A9" s="447"/>
      <c r="B9" s="412"/>
      <c r="C9" s="449"/>
      <c r="D9" s="444"/>
      <c r="E9" s="410"/>
      <c r="F9" s="406"/>
    </row>
    <row r="10" spans="1:6" ht="89.25" x14ac:dyDescent="0.2">
      <c r="A10" s="447">
        <f>+A8+1</f>
        <v>3</v>
      </c>
      <c r="B10" s="412" t="s">
        <v>710</v>
      </c>
      <c r="C10" s="449" t="s">
        <v>59</v>
      </c>
      <c r="D10" s="444">
        <v>38</v>
      </c>
      <c r="E10" s="410"/>
      <c r="F10" s="406">
        <f t="shared" si="0"/>
        <v>0</v>
      </c>
    </row>
    <row r="11" spans="1:6" x14ac:dyDescent="0.2">
      <c r="A11" s="447"/>
      <c r="B11" s="412"/>
      <c r="C11" s="449"/>
      <c r="D11" s="444"/>
      <c r="E11" s="410"/>
      <c r="F11" s="406"/>
    </row>
    <row r="12" spans="1:6" x14ac:dyDescent="0.2">
      <c r="A12" s="447">
        <f>+A10+1</f>
        <v>4</v>
      </c>
      <c r="B12" s="412" t="s">
        <v>702</v>
      </c>
      <c r="C12" s="449" t="s">
        <v>61</v>
      </c>
      <c r="D12" s="444">
        <v>13</v>
      </c>
      <c r="E12" s="410"/>
      <c r="F12" s="406">
        <f t="shared" si="0"/>
        <v>0</v>
      </c>
    </row>
    <row r="13" spans="1:6" x14ac:dyDescent="0.2">
      <c r="A13" s="447"/>
      <c r="B13" s="412"/>
      <c r="C13" s="449"/>
      <c r="D13" s="444"/>
      <c r="E13" s="410"/>
      <c r="F13" s="406"/>
    </row>
    <row r="14" spans="1:6" x14ac:dyDescent="0.2">
      <c r="A14" s="447">
        <f>+A12+1</f>
        <v>5</v>
      </c>
      <c r="B14" s="412" t="s">
        <v>703</v>
      </c>
      <c r="C14" s="413" t="s">
        <v>51</v>
      </c>
      <c r="D14" s="444">
        <v>1</v>
      </c>
      <c r="E14" s="410"/>
      <c r="F14" s="406">
        <f t="shared" si="0"/>
        <v>0</v>
      </c>
    </row>
    <row r="15" spans="1:6" x14ac:dyDescent="0.2">
      <c r="A15" s="447"/>
      <c r="B15" s="412"/>
      <c r="C15" s="413"/>
      <c r="D15" s="444"/>
      <c r="E15" s="410"/>
      <c r="F15" s="406"/>
    </row>
    <row r="16" spans="1:6" ht="51" x14ac:dyDescent="0.2">
      <c r="A16" s="447">
        <f>+A14+1</f>
        <v>6</v>
      </c>
      <c r="B16" s="412" t="s">
        <v>709</v>
      </c>
      <c r="C16" s="413" t="s">
        <v>62</v>
      </c>
      <c r="D16" s="444">
        <v>28</v>
      </c>
      <c r="E16" s="410"/>
      <c r="F16" s="406">
        <f t="shared" si="0"/>
        <v>0</v>
      </c>
    </row>
    <row r="17" spans="1:7" x14ac:dyDescent="0.2">
      <c r="A17" s="447"/>
      <c r="B17" s="412"/>
      <c r="C17" s="413"/>
      <c r="D17" s="444"/>
      <c r="E17" s="410"/>
      <c r="F17" s="406"/>
    </row>
    <row r="18" spans="1:7" ht="51" x14ac:dyDescent="0.2">
      <c r="A18" s="447">
        <f>+A16+1</f>
        <v>7</v>
      </c>
      <c r="B18" s="412" t="s">
        <v>708</v>
      </c>
      <c r="C18" s="413" t="s">
        <v>61</v>
      </c>
      <c r="D18" s="444">
        <v>3</v>
      </c>
      <c r="E18" s="410"/>
      <c r="F18" s="406">
        <f t="shared" si="0"/>
        <v>0</v>
      </c>
    </row>
    <row r="19" spans="1:7" x14ac:dyDescent="0.2">
      <c r="A19" s="447"/>
      <c r="B19" s="412"/>
      <c r="C19" s="413"/>
      <c r="D19" s="444"/>
      <c r="E19" s="410"/>
      <c r="F19" s="406"/>
    </row>
    <row r="20" spans="1:7" ht="51" x14ac:dyDescent="0.2">
      <c r="A20" s="447">
        <f>+A18+1</f>
        <v>8</v>
      </c>
      <c r="B20" s="412" t="s">
        <v>707</v>
      </c>
      <c r="C20" s="413" t="s">
        <v>61</v>
      </c>
      <c r="D20" s="444">
        <v>1</v>
      </c>
      <c r="E20" s="410"/>
      <c r="F20" s="406">
        <f t="shared" si="0"/>
        <v>0</v>
      </c>
    </row>
    <row r="21" spans="1:7" x14ac:dyDescent="0.2">
      <c r="A21" s="447"/>
      <c r="B21" s="412"/>
      <c r="C21" s="413"/>
      <c r="D21" s="444"/>
      <c r="E21" s="410"/>
      <c r="F21" s="406"/>
    </row>
    <row r="22" spans="1:7" ht="76.5" x14ac:dyDescent="0.2">
      <c r="A22" s="447">
        <f>+A20+1</f>
        <v>9</v>
      </c>
      <c r="B22" s="412" t="s">
        <v>706</v>
      </c>
      <c r="C22" s="413" t="s">
        <v>62</v>
      </c>
      <c r="D22" s="444">
        <v>25</v>
      </c>
      <c r="E22" s="410"/>
      <c r="F22" s="406">
        <f t="shared" si="0"/>
        <v>0</v>
      </c>
    </row>
    <row r="23" spans="1:7" x14ac:dyDescent="0.2">
      <c r="A23" s="447"/>
      <c r="B23" s="412"/>
      <c r="C23" s="413"/>
      <c r="D23" s="444"/>
      <c r="E23" s="410"/>
      <c r="F23" s="406"/>
    </row>
    <row r="24" spans="1:7" ht="38.25" x14ac:dyDescent="0.2">
      <c r="A24" s="447">
        <f>+A22+1</f>
        <v>10</v>
      </c>
      <c r="B24" s="412" t="s">
        <v>705</v>
      </c>
      <c r="C24" s="413" t="s">
        <v>62</v>
      </c>
      <c r="D24" s="444">
        <v>40</v>
      </c>
      <c r="E24" s="410"/>
      <c r="F24" s="406">
        <f t="shared" si="0"/>
        <v>0</v>
      </c>
    </row>
    <row r="25" spans="1:7" x14ac:dyDescent="0.2">
      <c r="A25" s="447"/>
      <c r="B25" s="412"/>
      <c r="C25" s="413"/>
      <c r="D25" s="444"/>
      <c r="E25" s="410"/>
      <c r="F25" s="406"/>
    </row>
    <row r="26" spans="1:7" ht="38.25" x14ac:dyDescent="0.2">
      <c r="A26" s="447">
        <f>+A24+1</f>
        <v>11</v>
      </c>
      <c r="B26" s="412" t="s">
        <v>704</v>
      </c>
      <c r="C26" s="413" t="s">
        <v>59</v>
      </c>
      <c r="D26" s="444">
        <v>200</v>
      </c>
      <c r="E26" s="410"/>
      <c r="F26" s="406">
        <f t="shared" si="0"/>
        <v>0</v>
      </c>
      <c r="G26" s="408"/>
    </row>
    <row r="27" spans="1:7" x14ac:dyDescent="0.2">
      <c r="A27" s="447"/>
      <c r="B27" s="412"/>
      <c r="C27" s="413"/>
      <c r="D27" s="444"/>
      <c r="E27" s="410"/>
      <c r="F27" s="406"/>
      <c r="G27" s="408"/>
    </row>
    <row r="28" spans="1:7" ht="38.25" x14ac:dyDescent="0.2">
      <c r="A28" s="447">
        <f t="shared" ref="A28" si="1">+A26+1</f>
        <v>12</v>
      </c>
      <c r="B28" s="412" t="s">
        <v>715</v>
      </c>
      <c r="C28" s="413"/>
      <c r="D28" s="444"/>
      <c r="E28" s="406"/>
      <c r="F28" s="406"/>
    </row>
    <row r="29" spans="1:7" x14ac:dyDescent="0.2">
      <c r="A29" s="450"/>
      <c r="B29" s="451" t="s">
        <v>201</v>
      </c>
      <c r="C29" s="413" t="s">
        <v>63</v>
      </c>
      <c r="D29" s="444">
        <v>50</v>
      </c>
      <c r="E29" s="410"/>
      <c r="F29" s="406">
        <f>+D29*E29</f>
        <v>0</v>
      </c>
    </row>
    <row r="30" spans="1:7" x14ac:dyDescent="0.2">
      <c r="A30" s="452"/>
      <c r="B30" s="437" t="s">
        <v>64</v>
      </c>
      <c r="C30" s="438"/>
      <c r="D30" s="453"/>
      <c r="E30" s="418"/>
      <c r="F30" s="454">
        <f>SUM(F6:F29)</f>
        <v>0</v>
      </c>
    </row>
  </sheetData>
  <mergeCells count="2">
    <mergeCell ref="A1:B1"/>
    <mergeCell ref="C1:F1"/>
  </mergeCells>
  <pageMargins left="0.7" right="0.7" top="0.75" bottom="0.75" header="0.51180555555555496" footer="0.51180555555555496"/>
  <pageSetup paperSize="9"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43"/>
  <sheetViews>
    <sheetView view="pageBreakPreview" topLeftCell="A29" zoomScale="130" zoomScaleNormal="95" zoomScaleSheetLayoutView="130" workbookViewId="0">
      <selection activeCell="F43" sqref="F43"/>
    </sheetView>
  </sheetViews>
  <sheetFormatPr defaultRowHeight="12.75" x14ac:dyDescent="0.2"/>
  <cols>
    <col min="1" max="1" width="6.42578125" style="421" bestFit="1" customWidth="1"/>
    <col min="2" max="2" width="44.140625" style="422"/>
    <col min="3" max="3" width="4.7109375" style="423"/>
    <col min="4" max="4" width="9.140625" style="424" customWidth="1"/>
    <col min="5" max="5" width="11.7109375" style="424" bestFit="1" customWidth="1"/>
    <col min="6" max="6" width="12.85546875" style="424" bestFit="1" customWidth="1"/>
    <col min="7" max="8" width="11.28515625" style="397"/>
    <col min="9" max="255" width="8.28515625" style="397"/>
    <col min="256" max="1025" width="8.42578125" style="397"/>
    <col min="1026" max="16384" width="9.140625" style="397"/>
  </cols>
  <sheetData>
    <row r="1" spans="1:6" x14ac:dyDescent="0.2">
      <c r="A1" s="624" t="str">
        <f>+A.1!A1</f>
        <v>VEČNAMENSKA GIMNASTIČNA DVORANA ZA OŠ</v>
      </c>
      <c r="B1" s="624"/>
      <c r="C1" s="625" t="s">
        <v>48</v>
      </c>
      <c r="D1" s="626"/>
      <c r="E1" s="627"/>
      <c r="F1" s="627"/>
    </row>
    <row r="2" spans="1:6" ht="13.5" x14ac:dyDescent="0.25">
      <c r="A2" s="398" t="s">
        <v>125</v>
      </c>
      <c r="B2" s="399" t="s">
        <v>49</v>
      </c>
      <c r="C2" s="400" t="s">
        <v>496</v>
      </c>
      <c r="D2" s="401" t="s">
        <v>50</v>
      </c>
      <c r="E2" s="402" t="s">
        <v>713</v>
      </c>
      <c r="F2" s="402" t="s">
        <v>714</v>
      </c>
    </row>
    <row r="3" spans="1:6" ht="13.5" x14ac:dyDescent="0.25">
      <c r="A3" s="403"/>
      <c r="B3" s="404"/>
      <c r="C3" s="405"/>
      <c r="D3" s="406"/>
      <c r="E3" s="397"/>
      <c r="F3" s="397"/>
    </row>
    <row r="4" spans="1:6" x14ac:dyDescent="0.2">
      <c r="A4" s="445" t="s">
        <v>14</v>
      </c>
      <c r="B4" s="446" t="s">
        <v>65</v>
      </c>
      <c r="C4" s="429"/>
      <c r="D4" s="430"/>
      <c r="E4" s="430"/>
      <c r="F4" s="430"/>
    </row>
    <row r="5" spans="1:6" ht="13.5" x14ac:dyDescent="0.25">
      <c r="A5" s="445"/>
      <c r="B5" s="456"/>
      <c r="C5" s="429"/>
      <c r="D5" s="406"/>
      <c r="E5" s="406"/>
      <c r="F5" s="406"/>
    </row>
    <row r="6" spans="1:6" x14ac:dyDescent="0.2">
      <c r="A6" s="409">
        <v>1</v>
      </c>
      <c r="B6" s="457" t="s">
        <v>1437</v>
      </c>
      <c r="C6" s="413" t="s">
        <v>61</v>
      </c>
      <c r="D6" s="406">
        <v>1</v>
      </c>
      <c r="E6" s="410"/>
      <c r="F6" s="406">
        <f t="shared" ref="F6:F38" si="0">+D6*E6</f>
        <v>0</v>
      </c>
    </row>
    <row r="7" spans="1:6" x14ac:dyDescent="0.2">
      <c r="A7" s="409"/>
      <c r="B7" s="457"/>
      <c r="C7" s="413"/>
      <c r="D7" s="406"/>
      <c r="E7" s="410"/>
      <c r="F7" s="406"/>
    </row>
    <row r="8" spans="1:6" ht="25.5" x14ac:dyDescent="0.2">
      <c r="A8" s="409">
        <f>+A6+1</f>
        <v>2</v>
      </c>
      <c r="B8" s="412" t="s">
        <v>718</v>
      </c>
      <c r="C8" s="429" t="s">
        <v>60</v>
      </c>
      <c r="D8" s="406">
        <v>370</v>
      </c>
      <c r="E8" s="410"/>
      <c r="F8" s="406">
        <f t="shared" si="0"/>
        <v>0</v>
      </c>
    </row>
    <row r="9" spans="1:6" x14ac:dyDescent="0.2">
      <c r="A9" s="409"/>
      <c r="B9" s="412"/>
      <c r="C9" s="429"/>
      <c r="D9" s="406"/>
      <c r="E9" s="410"/>
      <c r="F9" s="406"/>
    </row>
    <row r="10" spans="1:6" ht="25.5" x14ac:dyDescent="0.2">
      <c r="A10" s="409">
        <f>+A8+1</f>
        <v>3</v>
      </c>
      <c r="B10" s="412" t="s">
        <v>1436</v>
      </c>
      <c r="C10" s="429" t="s">
        <v>60</v>
      </c>
      <c r="D10" s="406">
        <v>25</v>
      </c>
      <c r="E10" s="410"/>
      <c r="F10" s="406">
        <f t="shared" si="0"/>
        <v>0</v>
      </c>
    </row>
    <row r="11" spans="1:6" x14ac:dyDescent="0.2">
      <c r="A11" s="409"/>
      <c r="B11" s="412"/>
      <c r="C11" s="429"/>
      <c r="D11" s="406"/>
      <c r="E11" s="410"/>
      <c r="F11" s="406"/>
    </row>
    <row r="12" spans="1:6" ht="25.5" x14ac:dyDescent="0.2">
      <c r="A12" s="409">
        <f>+A10+1</f>
        <v>4</v>
      </c>
      <c r="B12" s="412" t="s">
        <v>1435</v>
      </c>
      <c r="C12" s="429" t="s">
        <v>60</v>
      </c>
      <c r="D12" s="406">
        <v>10.9</v>
      </c>
      <c r="E12" s="410"/>
      <c r="F12" s="406">
        <f t="shared" si="0"/>
        <v>0</v>
      </c>
    </row>
    <row r="13" spans="1:6" x14ac:dyDescent="0.2">
      <c r="A13" s="409"/>
      <c r="B13" s="412"/>
      <c r="C13" s="429"/>
      <c r="D13" s="406"/>
      <c r="E13" s="410"/>
      <c r="F13" s="406"/>
    </row>
    <row r="14" spans="1:6" ht="38.25" x14ac:dyDescent="0.2">
      <c r="A14" s="409">
        <f>+A12+1</f>
        <v>5</v>
      </c>
      <c r="B14" s="412" t="s">
        <v>1434</v>
      </c>
      <c r="C14" s="429" t="s">
        <v>60</v>
      </c>
      <c r="D14" s="406">
        <v>95</v>
      </c>
      <c r="E14" s="410"/>
      <c r="F14" s="406">
        <f t="shared" si="0"/>
        <v>0</v>
      </c>
    </row>
    <row r="15" spans="1:6" x14ac:dyDescent="0.2">
      <c r="A15" s="409"/>
      <c r="B15" s="412"/>
      <c r="C15" s="429"/>
      <c r="D15" s="406"/>
      <c r="E15" s="410"/>
      <c r="F15" s="406"/>
    </row>
    <row r="16" spans="1:6" ht="25.5" x14ac:dyDescent="0.2">
      <c r="A16" s="409">
        <f>+A14+1</f>
        <v>6</v>
      </c>
      <c r="B16" s="412" t="s">
        <v>1433</v>
      </c>
      <c r="C16" s="429" t="s">
        <v>60</v>
      </c>
      <c r="D16" s="406">
        <v>11.1</v>
      </c>
      <c r="E16" s="410"/>
      <c r="F16" s="406">
        <f t="shared" si="0"/>
        <v>0</v>
      </c>
    </row>
    <row r="17" spans="1:7" x14ac:dyDescent="0.2">
      <c r="A17" s="409"/>
      <c r="B17" s="412"/>
      <c r="C17" s="429"/>
      <c r="D17" s="406"/>
      <c r="E17" s="410"/>
      <c r="F17" s="406"/>
    </row>
    <row r="18" spans="1:7" ht="25.5" x14ac:dyDescent="0.2">
      <c r="A18" s="409">
        <f>+A16+1</f>
        <v>7</v>
      </c>
      <c r="B18" s="412" t="s">
        <v>719</v>
      </c>
      <c r="C18" s="429" t="s">
        <v>59</v>
      </c>
      <c r="D18" s="406">
        <v>577</v>
      </c>
      <c r="E18" s="410"/>
      <c r="F18" s="406">
        <f t="shared" si="0"/>
        <v>0</v>
      </c>
    </row>
    <row r="19" spans="1:7" x14ac:dyDescent="0.2">
      <c r="A19" s="409"/>
      <c r="B19" s="412"/>
      <c r="C19" s="429"/>
      <c r="D19" s="406"/>
      <c r="E19" s="410"/>
      <c r="F19" s="406"/>
    </row>
    <row r="20" spans="1:7" ht="25.5" x14ac:dyDescent="0.2">
      <c r="A20" s="409">
        <f>+A18+1</f>
        <v>8</v>
      </c>
      <c r="B20" s="412" t="s">
        <v>720</v>
      </c>
      <c r="C20" s="429" t="s">
        <v>59</v>
      </c>
      <c r="D20" s="406">
        <v>27.3</v>
      </c>
      <c r="E20" s="410"/>
      <c r="F20" s="406">
        <f t="shared" si="0"/>
        <v>0</v>
      </c>
    </row>
    <row r="21" spans="1:7" x14ac:dyDescent="0.2">
      <c r="A21" s="409"/>
      <c r="B21" s="412"/>
      <c r="C21" s="429"/>
      <c r="D21" s="406"/>
      <c r="E21" s="410"/>
      <c r="F21" s="406"/>
    </row>
    <row r="22" spans="1:7" ht="25.5" x14ac:dyDescent="0.2">
      <c r="A22" s="409">
        <f>+A20+1</f>
        <v>9</v>
      </c>
      <c r="B22" s="412" t="s">
        <v>721</v>
      </c>
      <c r="C22" s="429" t="s">
        <v>59</v>
      </c>
      <c r="D22" s="406">
        <v>107</v>
      </c>
      <c r="E22" s="410"/>
      <c r="F22" s="406">
        <f t="shared" si="0"/>
        <v>0</v>
      </c>
    </row>
    <row r="23" spans="1:7" x14ac:dyDescent="0.2">
      <c r="A23" s="409"/>
      <c r="B23" s="412"/>
      <c r="C23" s="429"/>
      <c r="D23" s="406"/>
      <c r="E23" s="410"/>
      <c r="F23" s="406"/>
    </row>
    <row r="24" spans="1:7" x14ac:dyDescent="0.2">
      <c r="A24" s="409">
        <f>+A22+1</f>
        <v>10</v>
      </c>
      <c r="B24" s="412" t="s">
        <v>722</v>
      </c>
      <c r="C24" s="429" t="s">
        <v>59</v>
      </c>
      <c r="D24" s="406">
        <v>11.1</v>
      </c>
      <c r="E24" s="410"/>
      <c r="F24" s="406">
        <f t="shared" si="0"/>
        <v>0</v>
      </c>
    </row>
    <row r="25" spans="1:7" x14ac:dyDescent="0.2">
      <c r="A25" s="409"/>
      <c r="B25" s="412"/>
      <c r="C25" s="429"/>
      <c r="D25" s="406"/>
      <c r="E25" s="410"/>
      <c r="F25" s="406"/>
    </row>
    <row r="26" spans="1:7" ht="63.75" x14ac:dyDescent="0.2">
      <c r="A26" s="409">
        <f>+A24+1</f>
        <v>11</v>
      </c>
      <c r="B26" s="412" t="s">
        <v>1432</v>
      </c>
      <c r="C26" s="429" t="s">
        <v>60</v>
      </c>
      <c r="D26" s="406">
        <v>196</v>
      </c>
      <c r="E26" s="410"/>
      <c r="F26" s="406">
        <f t="shared" si="0"/>
        <v>0</v>
      </c>
      <c r="G26" s="408"/>
    </row>
    <row r="27" spans="1:7" x14ac:dyDescent="0.2">
      <c r="A27" s="409"/>
      <c r="B27" s="412"/>
      <c r="C27" s="429"/>
      <c r="D27" s="406"/>
      <c r="E27" s="410"/>
      <c r="F27" s="406"/>
      <c r="G27" s="408"/>
    </row>
    <row r="28" spans="1:7" ht="76.5" x14ac:dyDescent="0.2">
      <c r="A28" s="409">
        <f>+A26+1</f>
        <v>12</v>
      </c>
      <c r="B28" s="412" t="s">
        <v>1431</v>
      </c>
      <c r="C28" s="429" t="s">
        <v>60</v>
      </c>
      <c r="D28" s="406">
        <v>27</v>
      </c>
      <c r="E28" s="410"/>
      <c r="F28" s="406">
        <f t="shared" si="0"/>
        <v>0</v>
      </c>
    </row>
    <row r="29" spans="1:7" x14ac:dyDescent="0.2">
      <c r="A29" s="409"/>
      <c r="B29" s="412"/>
      <c r="C29" s="429"/>
      <c r="D29" s="406"/>
      <c r="E29" s="410"/>
      <c r="F29" s="406"/>
    </row>
    <row r="30" spans="1:7" ht="76.5" x14ac:dyDescent="0.2">
      <c r="A30" s="409">
        <f>+A28+1</f>
        <v>13</v>
      </c>
      <c r="B30" s="412" t="s">
        <v>1430</v>
      </c>
      <c r="C30" s="429" t="s">
        <v>60</v>
      </c>
      <c r="D30" s="406">
        <v>6.9</v>
      </c>
      <c r="E30" s="410"/>
      <c r="F30" s="406">
        <f t="shared" si="0"/>
        <v>0</v>
      </c>
    </row>
    <row r="31" spans="1:7" x14ac:dyDescent="0.2">
      <c r="A31" s="409"/>
      <c r="B31" s="412"/>
      <c r="C31" s="429"/>
      <c r="D31" s="406"/>
      <c r="E31" s="410"/>
      <c r="F31" s="406"/>
    </row>
    <row r="32" spans="1:7" ht="76.5" x14ac:dyDescent="0.2">
      <c r="A32" s="409">
        <f>+A30+1</f>
        <v>14</v>
      </c>
      <c r="B32" s="412" t="s">
        <v>1429</v>
      </c>
      <c r="C32" s="429" t="s">
        <v>60</v>
      </c>
      <c r="D32" s="406">
        <v>3.5</v>
      </c>
      <c r="E32" s="410"/>
      <c r="F32" s="406">
        <f t="shared" si="0"/>
        <v>0</v>
      </c>
    </row>
    <row r="33" spans="1:6" x14ac:dyDescent="0.2">
      <c r="A33" s="409"/>
      <c r="B33" s="412"/>
      <c r="C33" s="429"/>
      <c r="D33" s="406"/>
      <c r="E33" s="410"/>
      <c r="F33" s="406"/>
    </row>
    <row r="34" spans="1:6" ht="25.5" x14ac:dyDescent="0.2">
      <c r="A34" s="409">
        <f>+A32+1</f>
        <v>15</v>
      </c>
      <c r="B34" s="412" t="s">
        <v>723</v>
      </c>
      <c r="C34" s="429" t="s">
        <v>60</v>
      </c>
      <c r="D34" s="406">
        <v>32</v>
      </c>
      <c r="E34" s="410"/>
      <c r="F34" s="406">
        <f t="shared" si="0"/>
        <v>0</v>
      </c>
    </row>
    <row r="35" spans="1:6" x14ac:dyDescent="0.2">
      <c r="A35" s="409"/>
      <c r="B35" s="412"/>
      <c r="C35" s="429"/>
      <c r="D35" s="406"/>
      <c r="E35" s="410"/>
      <c r="F35" s="406"/>
    </row>
    <row r="36" spans="1:6" ht="38.25" x14ac:dyDescent="0.2">
      <c r="A36" s="409">
        <f t="shared" ref="A36" si="1">+A34+1</f>
        <v>16</v>
      </c>
      <c r="B36" s="412" t="s">
        <v>724</v>
      </c>
      <c r="C36" s="429" t="s">
        <v>60</v>
      </c>
      <c r="D36" s="406">
        <f>+D8+D10+D12+D14+D16-D34</f>
        <v>480</v>
      </c>
      <c r="E36" s="410"/>
      <c r="F36" s="406">
        <f t="shared" si="0"/>
        <v>0</v>
      </c>
    </row>
    <row r="37" spans="1:6" x14ac:dyDescent="0.2">
      <c r="A37" s="409"/>
      <c r="B37" s="412"/>
      <c r="C37" s="429"/>
      <c r="D37" s="406"/>
      <c r="E37" s="410"/>
      <c r="F37" s="406"/>
    </row>
    <row r="38" spans="1:6" ht="25.5" x14ac:dyDescent="0.2">
      <c r="A38" s="411" t="s">
        <v>66</v>
      </c>
      <c r="B38" s="458" t="s">
        <v>67</v>
      </c>
      <c r="C38" s="459" t="s">
        <v>61</v>
      </c>
      <c r="D38" s="410">
        <v>1</v>
      </c>
      <c r="E38" s="410"/>
      <c r="F38" s="410">
        <f t="shared" si="0"/>
        <v>0</v>
      </c>
    </row>
    <row r="39" spans="1:6" x14ac:dyDescent="0.2">
      <c r="A39" s="411"/>
      <c r="B39" s="458"/>
      <c r="C39" s="459"/>
      <c r="D39" s="410"/>
      <c r="E39" s="410"/>
      <c r="F39" s="410"/>
    </row>
    <row r="40" spans="1:6" ht="38.25" x14ac:dyDescent="0.2">
      <c r="A40" s="411" t="s">
        <v>726</v>
      </c>
      <c r="B40" s="412" t="s">
        <v>727</v>
      </c>
      <c r="C40" s="413"/>
      <c r="D40" s="460"/>
      <c r="E40" s="460"/>
      <c r="F40" s="460"/>
    </row>
    <row r="41" spans="1:6" x14ac:dyDescent="0.2">
      <c r="A41" s="411"/>
      <c r="B41" s="412" t="s">
        <v>201</v>
      </c>
      <c r="C41" s="413" t="s">
        <v>63</v>
      </c>
      <c r="D41" s="406">
        <v>40</v>
      </c>
      <c r="E41" s="410"/>
      <c r="F41" s="410">
        <f>+E41*$D41</f>
        <v>0</v>
      </c>
    </row>
    <row r="42" spans="1:6" x14ac:dyDescent="0.2">
      <c r="A42" s="411"/>
      <c r="B42" s="412" t="s">
        <v>725</v>
      </c>
      <c r="C42" s="413" t="s">
        <v>63</v>
      </c>
      <c r="D42" s="406">
        <v>20</v>
      </c>
      <c r="E42" s="410"/>
      <c r="F42" s="410">
        <f>+E42*$D42</f>
        <v>0</v>
      </c>
    </row>
    <row r="43" spans="1:6" s="420" customFormat="1" x14ac:dyDescent="0.2">
      <c r="A43" s="415"/>
      <c r="B43" s="416" t="s">
        <v>68</v>
      </c>
      <c r="C43" s="417"/>
      <c r="D43" s="418"/>
      <c r="E43" s="418"/>
      <c r="F43" s="419">
        <f>SUM(F6:F42)</f>
        <v>0</v>
      </c>
    </row>
  </sheetData>
  <mergeCells count="2">
    <mergeCell ref="A1:B1"/>
    <mergeCell ref="C1:F1"/>
  </mergeCells>
  <pageMargins left="0.7" right="0.7" top="0.75" bottom="0.75" header="0.51180555555555496" footer="0.51180555555555496"/>
  <pageSetup paperSize="9"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55"/>
  <sheetViews>
    <sheetView view="pageBreakPreview" topLeftCell="A41" zoomScale="130" zoomScaleNormal="95" zoomScaleSheetLayoutView="130" workbookViewId="0">
      <selection activeCell="F55" sqref="F55"/>
    </sheetView>
  </sheetViews>
  <sheetFormatPr defaultRowHeight="12.75" x14ac:dyDescent="0.2"/>
  <cols>
    <col min="1" max="1" width="6.5703125" style="421"/>
    <col min="2" max="2" width="47.28515625" style="422"/>
    <col min="3" max="3" width="5.140625" style="423"/>
    <col min="4" max="4" width="12.28515625" style="424"/>
    <col min="5" max="5" width="11.28515625" style="424"/>
    <col min="6" max="6" width="12.5703125" style="424"/>
    <col min="7" max="8" width="11.28515625" style="397"/>
    <col min="9" max="255" width="8.28515625" style="397"/>
    <col min="256" max="1025" width="8.42578125" style="397"/>
    <col min="1026" max="16384" width="9.140625" style="397"/>
  </cols>
  <sheetData>
    <row r="1" spans="1:7" x14ac:dyDescent="0.2">
      <c r="A1" s="624" t="str">
        <f>+A.1!A1</f>
        <v>VEČNAMENSKA GIMNASTIČNA DVORANA ZA OŠ</v>
      </c>
      <c r="B1" s="624"/>
      <c r="C1" s="625" t="s">
        <v>48</v>
      </c>
      <c r="D1" s="626"/>
      <c r="E1" s="627"/>
      <c r="F1" s="627"/>
    </row>
    <row r="2" spans="1:7" ht="13.5" x14ac:dyDescent="0.25">
      <c r="A2" s="398" t="s">
        <v>125</v>
      </c>
      <c r="B2" s="399" t="s">
        <v>49</v>
      </c>
      <c r="C2" s="400" t="s">
        <v>496</v>
      </c>
      <c r="D2" s="401" t="s">
        <v>50</v>
      </c>
      <c r="E2" s="402" t="s">
        <v>713</v>
      </c>
      <c r="F2" s="402" t="s">
        <v>714</v>
      </c>
    </row>
    <row r="3" spans="1:7" ht="13.5" x14ac:dyDescent="0.25">
      <c r="A3" s="403"/>
      <c r="B3" s="404"/>
      <c r="C3" s="405"/>
      <c r="D3" s="406"/>
      <c r="E3" s="397"/>
      <c r="F3" s="397"/>
    </row>
    <row r="4" spans="1:7" x14ac:dyDescent="0.2">
      <c r="A4" s="445" t="s">
        <v>16</v>
      </c>
      <c r="B4" s="446" t="s">
        <v>17</v>
      </c>
      <c r="C4" s="429"/>
      <c r="D4" s="430"/>
      <c r="E4" s="430"/>
      <c r="F4" s="430"/>
    </row>
    <row r="5" spans="1:7" ht="13.5" x14ac:dyDescent="0.25">
      <c r="A5" s="445"/>
      <c r="B5" s="456"/>
      <c r="C5" s="429"/>
      <c r="D5" s="406"/>
      <c r="E5" s="406"/>
      <c r="F5" s="406"/>
    </row>
    <row r="6" spans="1:7" ht="38.25" x14ac:dyDescent="0.2">
      <c r="A6" s="596">
        <v>1</v>
      </c>
      <c r="B6" s="412" t="s">
        <v>1449</v>
      </c>
      <c r="C6" s="429" t="s">
        <v>60</v>
      </c>
      <c r="D6" s="406">
        <v>37.5</v>
      </c>
      <c r="E6" s="410"/>
      <c r="F6" s="406">
        <f t="shared" ref="F6:F54" si="0">+D6*E6</f>
        <v>0</v>
      </c>
    </row>
    <row r="7" spans="1:7" x14ac:dyDescent="0.2">
      <c r="A7" s="596"/>
      <c r="B7" s="412"/>
      <c r="C7" s="429"/>
      <c r="D7" s="406"/>
      <c r="E7" s="410"/>
      <c r="F7" s="406"/>
    </row>
    <row r="8" spans="1:7" ht="38.25" x14ac:dyDescent="0.2">
      <c r="A8" s="596">
        <f>+A6+1</f>
        <v>2</v>
      </c>
      <c r="B8" s="412" t="s">
        <v>1450</v>
      </c>
      <c r="C8" s="429" t="s">
        <v>60</v>
      </c>
      <c r="D8" s="406">
        <v>1.2</v>
      </c>
      <c r="E8" s="410"/>
      <c r="F8" s="406">
        <f t="shared" si="0"/>
        <v>0</v>
      </c>
    </row>
    <row r="9" spans="1:7" x14ac:dyDescent="0.2">
      <c r="A9" s="596"/>
      <c r="B9" s="412"/>
      <c r="C9" s="429"/>
      <c r="D9" s="406"/>
      <c r="E9" s="410"/>
      <c r="F9" s="406"/>
    </row>
    <row r="10" spans="1:7" ht="51" x14ac:dyDescent="0.2">
      <c r="A10" s="596">
        <f>+A8+1</f>
        <v>3</v>
      </c>
      <c r="B10" s="412" t="s">
        <v>1451</v>
      </c>
      <c r="C10" s="429" t="s">
        <v>60</v>
      </c>
      <c r="D10" s="406">
        <v>6.2</v>
      </c>
      <c r="E10" s="410"/>
      <c r="F10" s="406">
        <f t="shared" si="0"/>
        <v>0</v>
      </c>
    </row>
    <row r="11" spans="1:7" x14ac:dyDescent="0.2">
      <c r="A11" s="596"/>
      <c r="B11" s="412"/>
      <c r="C11" s="429"/>
      <c r="D11" s="406"/>
      <c r="E11" s="410"/>
      <c r="F11" s="406"/>
    </row>
    <row r="12" spans="1:7" ht="38.25" x14ac:dyDescent="0.2">
      <c r="A12" s="596">
        <f>+A10+1</f>
        <v>4</v>
      </c>
      <c r="B12" s="412" t="s">
        <v>1452</v>
      </c>
      <c r="C12" s="429" t="s">
        <v>60</v>
      </c>
      <c r="D12" s="406">
        <v>0.8</v>
      </c>
      <c r="E12" s="410"/>
      <c r="F12" s="406">
        <f t="shared" si="0"/>
        <v>0</v>
      </c>
    </row>
    <row r="13" spans="1:7" x14ac:dyDescent="0.2">
      <c r="A13" s="596"/>
      <c r="B13" s="412"/>
      <c r="C13" s="429"/>
      <c r="D13" s="406"/>
      <c r="E13" s="410"/>
      <c r="F13" s="406"/>
    </row>
    <row r="14" spans="1:7" ht="51" x14ac:dyDescent="0.2">
      <c r="A14" s="596">
        <f>+A12+1</f>
        <v>5</v>
      </c>
      <c r="B14" s="412" t="s">
        <v>1453</v>
      </c>
      <c r="C14" s="429" t="s">
        <v>60</v>
      </c>
      <c r="D14" s="406">
        <v>3.5</v>
      </c>
      <c r="E14" s="410"/>
      <c r="F14" s="406">
        <f t="shared" si="0"/>
        <v>0</v>
      </c>
    </row>
    <row r="15" spans="1:7" x14ac:dyDescent="0.2">
      <c r="A15" s="596"/>
      <c r="B15" s="412"/>
      <c r="C15" s="429"/>
      <c r="D15" s="406"/>
      <c r="E15" s="410"/>
      <c r="F15" s="406"/>
    </row>
    <row r="16" spans="1:7" ht="51" x14ac:dyDescent="0.2">
      <c r="A16" s="596">
        <f>+A14+1</f>
        <v>6</v>
      </c>
      <c r="B16" s="412" t="s">
        <v>1454</v>
      </c>
      <c r="C16" s="429" t="s">
        <v>60</v>
      </c>
      <c r="D16" s="406">
        <v>33.5</v>
      </c>
      <c r="E16" s="410"/>
      <c r="F16" s="406">
        <f t="shared" si="0"/>
        <v>0</v>
      </c>
      <c r="G16" s="408"/>
    </row>
    <row r="17" spans="1:7" x14ac:dyDescent="0.2">
      <c r="A17" s="596"/>
      <c r="B17" s="412"/>
      <c r="C17" s="429"/>
      <c r="D17" s="406"/>
      <c r="E17" s="410"/>
      <c r="F17" s="406"/>
      <c r="G17" s="408"/>
    </row>
    <row r="18" spans="1:7" ht="38.25" x14ac:dyDescent="0.2">
      <c r="A18" s="596">
        <f>+A16+1</f>
        <v>7</v>
      </c>
      <c r="B18" s="412" t="s">
        <v>1455</v>
      </c>
      <c r="C18" s="429" t="s">
        <v>60</v>
      </c>
      <c r="D18" s="406">
        <v>134.30000000000001</v>
      </c>
      <c r="E18" s="410"/>
      <c r="F18" s="406">
        <f t="shared" si="0"/>
        <v>0</v>
      </c>
    </row>
    <row r="19" spans="1:7" x14ac:dyDescent="0.2">
      <c r="A19" s="596"/>
      <c r="B19" s="412"/>
      <c r="C19" s="429"/>
      <c r="D19" s="406"/>
      <c r="E19" s="410"/>
      <c r="F19" s="406"/>
    </row>
    <row r="20" spans="1:7" ht="51" x14ac:dyDescent="0.2">
      <c r="A20" s="596">
        <f>+A18+1</f>
        <v>8</v>
      </c>
      <c r="B20" s="412" t="s">
        <v>1456</v>
      </c>
      <c r="C20" s="429" t="s">
        <v>60</v>
      </c>
      <c r="D20" s="406">
        <v>1.7</v>
      </c>
      <c r="E20" s="410"/>
      <c r="F20" s="406">
        <f t="shared" si="0"/>
        <v>0</v>
      </c>
    </row>
    <row r="21" spans="1:7" x14ac:dyDescent="0.2">
      <c r="A21" s="596"/>
      <c r="B21" s="412"/>
      <c r="C21" s="429"/>
      <c r="D21" s="406"/>
      <c r="E21" s="410"/>
      <c r="F21" s="406"/>
    </row>
    <row r="22" spans="1:7" ht="38.25" x14ac:dyDescent="0.2">
      <c r="A22" s="596">
        <f>+A20+1</f>
        <v>9</v>
      </c>
      <c r="B22" s="412" t="s">
        <v>1457</v>
      </c>
      <c r="C22" s="429" t="s">
        <v>60</v>
      </c>
      <c r="D22" s="406">
        <v>63.9</v>
      </c>
      <c r="E22" s="410"/>
      <c r="F22" s="406">
        <f t="shared" si="0"/>
        <v>0</v>
      </c>
    </row>
    <row r="23" spans="1:7" x14ac:dyDescent="0.2">
      <c r="A23" s="596"/>
      <c r="B23" s="412"/>
      <c r="C23" s="429"/>
      <c r="D23" s="406"/>
      <c r="E23" s="410"/>
      <c r="F23" s="406"/>
    </row>
    <row r="24" spans="1:7" ht="38.25" x14ac:dyDescent="0.2">
      <c r="A24" s="596">
        <f>+A22+1</f>
        <v>10</v>
      </c>
      <c r="B24" s="412" t="s">
        <v>1458</v>
      </c>
      <c r="C24" s="429" t="s">
        <v>60</v>
      </c>
      <c r="D24" s="406">
        <v>376.1</v>
      </c>
      <c r="E24" s="410"/>
      <c r="F24" s="406">
        <f t="shared" si="0"/>
        <v>0</v>
      </c>
    </row>
    <row r="25" spans="1:7" x14ac:dyDescent="0.2">
      <c r="A25" s="596"/>
      <c r="B25" s="412"/>
      <c r="C25" s="429"/>
      <c r="D25" s="406"/>
      <c r="E25" s="410"/>
      <c r="F25" s="406"/>
    </row>
    <row r="26" spans="1:7" ht="38.25" x14ac:dyDescent="0.2">
      <c r="A26" s="596">
        <f>+A24+1</f>
        <v>11</v>
      </c>
      <c r="B26" s="412" t="s">
        <v>1439</v>
      </c>
      <c r="C26" s="429" t="s">
        <v>60</v>
      </c>
      <c r="D26" s="406">
        <v>4.5999999999999996</v>
      </c>
      <c r="E26" s="410"/>
      <c r="F26" s="406">
        <f t="shared" si="0"/>
        <v>0</v>
      </c>
    </row>
    <row r="27" spans="1:7" x14ac:dyDescent="0.2">
      <c r="A27" s="596"/>
      <c r="B27" s="412"/>
      <c r="C27" s="429"/>
      <c r="D27" s="406"/>
      <c r="E27" s="410"/>
      <c r="F27" s="406"/>
    </row>
    <row r="28" spans="1:7" ht="38.25" x14ac:dyDescent="0.2">
      <c r="A28" s="596">
        <f>+A26+1</f>
        <v>12</v>
      </c>
      <c r="B28" s="412" t="s">
        <v>1440</v>
      </c>
      <c r="C28" s="429" t="s">
        <v>60</v>
      </c>
      <c r="D28" s="406">
        <v>7</v>
      </c>
      <c r="E28" s="410"/>
      <c r="F28" s="406">
        <f t="shared" si="0"/>
        <v>0</v>
      </c>
    </row>
    <row r="29" spans="1:7" x14ac:dyDescent="0.2">
      <c r="A29" s="596"/>
      <c r="B29" s="412"/>
      <c r="C29" s="429"/>
      <c r="D29" s="406"/>
      <c r="E29" s="410"/>
      <c r="F29" s="406"/>
    </row>
    <row r="30" spans="1:7" ht="38.25" x14ac:dyDescent="0.2">
      <c r="A30" s="596">
        <f>+A28+1</f>
        <v>13</v>
      </c>
      <c r="B30" s="412" t="s">
        <v>1441</v>
      </c>
      <c r="C30" s="429" t="s">
        <v>60</v>
      </c>
      <c r="D30" s="406">
        <v>11.6</v>
      </c>
      <c r="E30" s="410"/>
      <c r="F30" s="406">
        <f t="shared" si="0"/>
        <v>0</v>
      </c>
    </row>
    <row r="31" spans="1:7" x14ac:dyDescent="0.2">
      <c r="A31" s="596"/>
      <c r="B31" s="412"/>
      <c r="C31" s="429"/>
      <c r="D31" s="406"/>
      <c r="E31" s="410"/>
      <c r="F31" s="406"/>
    </row>
    <row r="32" spans="1:7" ht="38.25" x14ac:dyDescent="0.2">
      <c r="A32" s="596">
        <f>+A30+1</f>
        <v>14</v>
      </c>
      <c r="B32" s="412" t="s">
        <v>1442</v>
      </c>
      <c r="C32" s="429" t="s">
        <v>60</v>
      </c>
      <c r="D32" s="406">
        <v>14.1</v>
      </c>
      <c r="E32" s="410"/>
      <c r="F32" s="406">
        <f t="shared" si="0"/>
        <v>0</v>
      </c>
    </row>
    <row r="33" spans="1:6" x14ac:dyDescent="0.2">
      <c r="A33" s="596"/>
      <c r="B33" s="412"/>
      <c r="C33" s="429"/>
      <c r="D33" s="406"/>
      <c r="E33" s="410"/>
      <c r="F33" s="406"/>
    </row>
    <row r="34" spans="1:6" ht="51" x14ac:dyDescent="0.2">
      <c r="A34" s="596">
        <f>+A32+1</f>
        <v>15</v>
      </c>
      <c r="B34" s="412" t="s">
        <v>1443</v>
      </c>
      <c r="C34" s="429" t="s">
        <v>60</v>
      </c>
      <c r="D34" s="406">
        <v>6.9</v>
      </c>
      <c r="E34" s="410"/>
      <c r="F34" s="406">
        <f t="shared" si="0"/>
        <v>0</v>
      </c>
    </row>
    <row r="35" spans="1:6" x14ac:dyDescent="0.2">
      <c r="A35" s="596"/>
      <c r="B35" s="412"/>
      <c r="C35" s="429"/>
      <c r="D35" s="406"/>
      <c r="E35" s="410"/>
      <c r="F35" s="406"/>
    </row>
    <row r="36" spans="1:6" ht="38.25" x14ac:dyDescent="0.2">
      <c r="A36" s="596">
        <f>+A34+1</f>
        <v>16</v>
      </c>
      <c r="B36" s="412" t="s">
        <v>1444</v>
      </c>
      <c r="C36" s="429" t="s">
        <v>60</v>
      </c>
      <c r="D36" s="406">
        <v>110</v>
      </c>
      <c r="E36" s="410"/>
      <c r="F36" s="406">
        <f t="shared" si="0"/>
        <v>0</v>
      </c>
    </row>
    <row r="37" spans="1:6" x14ac:dyDescent="0.2">
      <c r="A37" s="596"/>
      <c r="B37" s="412"/>
      <c r="C37" s="429"/>
      <c r="D37" s="406"/>
      <c r="E37" s="410"/>
      <c r="F37" s="406"/>
    </row>
    <row r="38" spans="1:6" ht="51" x14ac:dyDescent="0.2">
      <c r="A38" s="596">
        <f t="shared" ref="A38" si="1">+A36+1</f>
        <v>17</v>
      </c>
      <c r="B38" s="412" t="s">
        <v>1445</v>
      </c>
      <c r="C38" s="429" t="s">
        <v>60</v>
      </c>
      <c r="D38" s="406">
        <v>2.6</v>
      </c>
      <c r="E38" s="410"/>
      <c r="F38" s="406">
        <f t="shared" si="0"/>
        <v>0</v>
      </c>
    </row>
    <row r="39" spans="1:6" x14ac:dyDescent="0.2">
      <c r="A39" s="596"/>
      <c r="B39" s="412"/>
      <c r="C39" s="429"/>
      <c r="D39" s="406"/>
      <c r="E39" s="410"/>
      <c r="F39" s="406"/>
    </row>
    <row r="40" spans="1:6" ht="51" x14ac:dyDescent="0.2">
      <c r="A40" s="596">
        <f>+A36+1</f>
        <v>17</v>
      </c>
      <c r="B40" s="412" t="s">
        <v>1446</v>
      </c>
      <c r="C40" s="429" t="s">
        <v>60</v>
      </c>
      <c r="D40" s="406">
        <v>0.6</v>
      </c>
      <c r="E40" s="410"/>
      <c r="F40" s="406">
        <f t="shared" si="0"/>
        <v>0</v>
      </c>
    </row>
    <row r="41" spans="1:6" x14ac:dyDescent="0.2">
      <c r="A41" s="596"/>
      <c r="B41" s="412"/>
      <c r="C41" s="429"/>
      <c r="D41" s="406"/>
      <c r="E41" s="410"/>
      <c r="F41" s="406"/>
    </row>
    <row r="42" spans="1:6" ht="38.25" x14ac:dyDescent="0.2">
      <c r="A42" s="596">
        <f>+A38+1</f>
        <v>18</v>
      </c>
      <c r="B42" s="412" t="s">
        <v>1447</v>
      </c>
      <c r="C42" s="429" t="s">
        <v>60</v>
      </c>
      <c r="D42" s="406">
        <v>6.6</v>
      </c>
      <c r="E42" s="410"/>
      <c r="F42" s="406">
        <f t="shared" si="0"/>
        <v>0</v>
      </c>
    </row>
    <row r="43" spans="1:6" x14ac:dyDescent="0.2">
      <c r="A43" s="596"/>
      <c r="B43" s="412"/>
      <c r="C43" s="429"/>
      <c r="D43" s="406"/>
      <c r="E43" s="410"/>
      <c r="F43" s="406"/>
    </row>
    <row r="44" spans="1:6" ht="38.25" x14ac:dyDescent="0.2">
      <c r="A44" s="596">
        <f>+A42+1</f>
        <v>19</v>
      </c>
      <c r="B44" s="412" t="s">
        <v>1448</v>
      </c>
      <c r="C44" s="429" t="s">
        <v>60</v>
      </c>
      <c r="D44" s="406">
        <v>2</v>
      </c>
      <c r="E44" s="410"/>
      <c r="F44" s="406">
        <f t="shared" si="0"/>
        <v>0</v>
      </c>
    </row>
    <row r="45" spans="1:6" x14ac:dyDescent="0.2">
      <c r="A45" s="596"/>
      <c r="B45" s="412"/>
      <c r="C45" s="429"/>
      <c r="D45" s="406"/>
      <c r="E45" s="410"/>
      <c r="F45" s="406"/>
    </row>
    <row r="46" spans="1:6" ht="25.5" x14ac:dyDescent="0.2">
      <c r="A46" s="596">
        <f>+A44+1</f>
        <v>20</v>
      </c>
      <c r="B46" s="412" t="s">
        <v>728</v>
      </c>
      <c r="C46" s="413" t="s">
        <v>61</v>
      </c>
      <c r="D46" s="406">
        <v>22</v>
      </c>
      <c r="E46" s="410"/>
      <c r="F46" s="406">
        <f t="shared" si="0"/>
        <v>0</v>
      </c>
    </row>
    <row r="47" spans="1:6" x14ac:dyDescent="0.2">
      <c r="A47" s="596"/>
      <c r="B47" s="412"/>
      <c r="C47" s="413"/>
      <c r="D47" s="406"/>
      <c r="E47" s="410"/>
      <c r="F47" s="406"/>
    </row>
    <row r="48" spans="1:6" ht="51" x14ac:dyDescent="0.2">
      <c r="A48" s="596">
        <f>+A46+1</f>
        <v>21</v>
      </c>
      <c r="B48" s="412" t="s">
        <v>729</v>
      </c>
      <c r="C48" s="429" t="s">
        <v>60</v>
      </c>
      <c r="D48" s="406">
        <v>2.7</v>
      </c>
      <c r="E48" s="410"/>
      <c r="F48" s="406">
        <f t="shared" si="0"/>
        <v>0</v>
      </c>
    </row>
    <row r="49" spans="1:7" x14ac:dyDescent="0.2">
      <c r="A49" s="596"/>
      <c r="B49" s="412"/>
      <c r="C49" s="429"/>
      <c r="D49" s="406"/>
      <c r="E49" s="410"/>
      <c r="F49" s="406"/>
    </row>
    <row r="50" spans="1:7" ht="51" x14ac:dyDescent="0.2">
      <c r="A50" s="596">
        <f>+A48+1</f>
        <v>22</v>
      </c>
      <c r="B50" s="412" t="s">
        <v>1403</v>
      </c>
      <c r="C50" s="429" t="s">
        <v>69</v>
      </c>
      <c r="D50" s="406">
        <v>14191</v>
      </c>
      <c r="E50" s="410"/>
      <c r="F50" s="406">
        <f t="shared" si="0"/>
        <v>0</v>
      </c>
    </row>
    <row r="51" spans="1:7" x14ac:dyDescent="0.2">
      <c r="A51" s="596"/>
      <c r="B51" s="412"/>
      <c r="C51" s="429"/>
      <c r="D51" s="406"/>
      <c r="E51" s="410"/>
      <c r="F51" s="406"/>
    </row>
    <row r="52" spans="1:7" ht="51" x14ac:dyDescent="0.2">
      <c r="A52" s="596">
        <f>+A50+1</f>
        <v>23</v>
      </c>
      <c r="B52" s="412" t="s">
        <v>1465</v>
      </c>
      <c r="C52" s="429" t="s">
        <v>69</v>
      </c>
      <c r="D52" s="406">
        <v>17110</v>
      </c>
      <c r="E52" s="410"/>
      <c r="F52" s="406">
        <f t="shared" si="0"/>
        <v>0</v>
      </c>
    </row>
    <row r="53" spans="1:7" x14ac:dyDescent="0.2">
      <c r="A53" s="596"/>
      <c r="B53" s="412"/>
      <c r="C53" s="429"/>
      <c r="D53" s="406"/>
      <c r="E53" s="410"/>
      <c r="F53" s="406"/>
    </row>
    <row r="54" spans="1:7" ht="38.25" x14ac:dyDescent="0.2">
      <c r="A54" s="596">
        <f t="shared" ref="A54" si="2">+A52+1</f>
        <v>24</v>
      </c>
      <c r="B54" s="412" t="s">
        <v>1405</v>
      </c>
      <c r="C54" s="429" t="s">
        <v>69</v>
      </c>
      <c r="D54" s="406">
        <v>59060</v>
      </c>
      <c r="E54" s="410"/>
      <c r="F54" s="406">
        <f t="shared" si="0"/>
        <v>0</v>
      </c>
      <c r="G54" s="475"/>
    </row>
    <row r="55" spans="1:7" x14ac:dyDescent="0.2">
      <c r="A55" s="452"/>
      <c r="B55" s="437" t="s">
        <v>1438</v>
      </c>
      <c r="C55" s="438"/>
      <c r="D55" s="418"/>
      <c r="E55" s="476"/>
      <c r="F55" s="454">
        <f>SUM(F6:F54)</f>
        <v>0</v>
      </c>
    </row>
  </sheetData>
  <mergeCells count="2">
    <mergeCell ref="A1:B1"/>
    <mergeCell ref="C1:F1"/>
  </mergeCells>
  <pageMargins left="0.64027777777777795" right="4.0277777777777801E-2" top="0.75" bottom="0.67986111111111103" header="0.51180555555555496" footer="0.51180555555555496"/>
  <pageSetup paperSize="9"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89"/>
  <sheetViews>
    <sheetView view="pageBreakPreview" topLeftCell="A75" zoomScale="130" zoomScaleNormal="95" zoomScaleSheetLayoutView="130" workbookViewId="0">
      <selection activeCell="F89" sqref="F89"/>
    </sheetView>
  </sheetViews>
  <sheetFormatPr defaultRowHeight="12.75" x14ac:dyDescent="0.2"/>
  <cols>
    <col min="1" max="1" width="6.140625" style="421"/>
    <col min="2" max="2" width="47.85546875" style="422"/>
    <col min="3" max="3" width="5.28515625" style="423"/>
    <col min="4" max="4" width="11.28515625" style="421"/>
    <col min="5" max="5" width="10.28515625" style="424"/>
    <col min="6" max="6" width="12.5703125" style="424"/>
    <col min="7" max="8" width="11.28515625" style="397"/>
    <col min="9" max="255" width="8.28515625" style="397"/>
    <col min="256" max="1025" width="8.42578125" style="397"/>
    <col min="1026" max="16384" width="9.140625" style="397"/>
  </cols>
  <sheetData>
    <row r="1" spans="1:6" x14ac:dyDescent="0.2">
      <c r="A1" s="624" t="str">
        <f>+A.1!A1</f>
        <v>VEČNAMENSKA GIMNASTIČNA DVORANA ZA OŠ</v>
      </c>
      <c r="B1" s="624"/>
      <c r="C1" s="625" t="s">
        <v>48</v>
      </c>
      <c r="D1" s="626"/>
      <c r="E1" s="627"/>
      <c r="F1" s="627"/>
    </row>
    <row r="2" spans="1:6" ht="13.5" x14ac:dyDescent="0.25">
      <c r="A2" s="398" t="s">
        <v>125</v>
      </c>
      <c r="B2" s="399" t="s">
        <v>49</v>
      </c>
      <c r="C2" s="400" t="s">
        <v>496</v>
      </c>
      <c r="D2" s="401" t="s">
        <v>50</v>
      </c>
      <c r="E2" s="402" t="s">
        <v>713</v>
      </c>
      <c r="F2" s="402" t="s">
        <v>714</v>
      </c>
    </row>
    <row r="3" spans="1:6" ht="13.5" x14ac:dyDescent="0.25">
      <c r="A3" s="403"/>
      <c r="B3" s="404"/>
      <c r="C3" s="405"/>
      <c r="D3" s="482"/>
      <c r="E3" s="397"/>
      <c r="F3" s="397"/>
    </row>
    <row r="4" spans="1:6" x14ac:dyDescent="0.2">
      <c r="A4" s="492" t="s">
        <v>18</v>
      </c>
      <c r="B4" s="427" t="s">
        <v>19</v>
      </c>
      <c r="C4" s="407"/>
      <c r="E4" s="397"/>
      <c r="F4" s="397"/>
    </row>
    <row r="5" spans="1:6" ht="13.5" x14ac:dyDescent="0.25">
      <c r="A5" s="445"/>
      <c r="B5" s="456"/>
      <c r="C5" s="429"/>
      <c r="D5" s="477"/>
      <c r="E5" s="406"/>
      <c r="F5" s="406"/>
    </row>
    <row r="6" spans="1:6" ht="38.25" x14ac:dyDescent="0.2">
      <c r="A6" s="597">
        <v>1</v>
      </c>
      <c r="B6" s="412" t="s">
        <v>1466</v>
      </c>
      <c r="C6" s="479" t="s">
        <v>59</v>
      </c>
      <c r="D6" s="483">
        <v>9</v>
      </c>
      <c r="E6" s="410"/>
      <c r="F6" s="406">
        <f t="shared" ref="F6:F88" si="0">+D6*E6</f>
        <v>0</v>
      </c>
    </row>
    <row r="7" spans="1:6" x14ac:dyDescent="0.2">
      <c r="A7" s="597"/>
      <c r="B7" s="412"/>
      <c r="C7" s="479"/>
      <c r="D7" s="483"/>
      <c r="E7" s="410"/>
      <c r="F7" s="406"/>
    </row>
    <row r="8" spans="1:6" ht="40.9" customHeight="1" x14ac:dyDescent="0.2">
      <c r="A8" s="597">
        <f>+A6+1</f>
        <v>2</v>
      </c>
      <c r="B8" s="412" t="s">
        <v>1467</v>
      </c>
      <c r="C8" s="479" t="s">
        <v>59</v>
      </c>
      <c r="D8" s="483">
        <v>119.9</v>
      </c>
      <c r="E8" s="410"/>
      <c r="F8" s="406">
        <f t="shared" si="0"/>
        <v>0</v>
      </c>
    </row>
    <row r="9" spans="1:6" x14ac:dyDescent="0.2">
      <c r="A9" s="597"/>
      <c r="B9" s="412"/>
      <c r="C9" s="479"/>
      <c r="D9" s="483"/>
      <c r="E9" s="410"/>
      <c r="F9" s="406"/>
    </row>
    <row r="10" spans="1:6" ht="38.25" x14ac:dyDescent="0.2">
      <c r="A10" s="597">
        <f>+A8+1</f>
        <v>3</v>
      </c>
      <c r="B10" s="412" t="s">
        <v>1468</v>
      </c>
      <c r="C10" s="479" t="s">
        <v>62</v>
      </c>
      <c r="D10" s="483">
        <v>78.900000000000006</v>
      </c>
      <c r="E10" s="410"/>
      <c r="F10" s="406">
        <f t="shared" si="0"/>
        <v>0</v>
      </c>
    </row>
    <row r="11" spans="1:6" x14ac:dyDescent="0.2">
      <c r="A11" s="597"/>
      <c r="B11" s="412"/>
      <c r="C11" s="479"/>
      <c r="D11" s="483"/>
      <c r="E11" s="410"/>
      <c r="F11" s="406"/>
    </row>
    <row r="12" spans="1:6" ht="38.25" x14ac:dyDescent="0.2">
      <c r="A12" s="597">
        <f>+A10+1</f>
        <v>4</v>
      </c>
      <c r="B12" s="412" t="s">
        <v>1500</v>
      </c>
      <c r="C12" s="479" t="s">
        <v>62</v>
      </c>
      <c r="D12" s="483">
        <v>7.3</v>
      </c>
      <c r="E12" s="410"/>
      <c r="F12" s="406">
        <f t="shared" si="0"/>
        <v>0</v>
      </c>
    </row>
    <row r="13" spans="1:6" x14ac:dyDescent="0.2">
      <c r="A13" s="597"/>
      <c r="B13" s="412"/>
      <c r="C13" s="479"/>
      <c r="D13" s="483"/>
      <c r="E13" s="410"/>
      <c r="F13" s="406"/>
    </row>
    <row r="14" spans="1:6" ht="38.25" x14ac:dyDescent="0.2">
      <c r="A14" s="597">
        <f>+A12+1</f>
        <v>5</v>
      </c>
      <c r="B14" s="412" t="s">
        <v>1469</v>
      </c>
      <c r="C14" s="479" t="s">
        <v>59</v>
      </c>
      <c r="D14" s="483">
        <v>1</v>
      </c>
      <c r="E14" s="410"/>
      <c r="F14" s="406">
        <f t="shared" si="0"/>
        <v>0</v>
      </c>
    </row>
    <row r="15" spans="1:6" x14ac:dyDescent="0.2">
      <c r="A15" s="597"/>
      <c r="B15" s="412"/>
      <c r="C15" s="479"/>
      <c r="D15" s="483"/>
      <c r="E15" s="410"/>
      <c r="F15" s="406"/>
    </row>
    <row r="16" spans="1:6" ht="38.25" x14ac:dyDescent="0.2">
      <c r="A16" s="597">
        <f>+A14+1</f>
        <v>6</v>
      </c>
      <c r="B16" s="412" t="s">
        <v>1470</v>
      </c>
      <c r="C16" s="479" t="s">
        <v>59</v>
      </c>
      <c r="D16" s="483">
        <v>650</v>
      </c>
      <c r="E16" s="410"/>
      <c r="F16" s="406">
        <f t="shared" si="0"/>
        <v>0</v>
      </c>
    </row>
    <row r="17" spans="1:6" x14ac:dyDescent="0.2">
      <c r="A17" s="597"/>
      <c r="B17" s="412"/>
      <c r="C17" s="479"/>
      <c r="D17" s="483"/>
      <c r="E17" s="410"/>
      <c r="F17" s="406"/>
    </row>
    <row r="18" spans="1:6" ht="38.25" x14ac:dyDescent="0.2">
      <c r="A18" s="597">
        <f>+A16+1</f>
        <v>7</v>
      </c>
      <c r="B18" s="412" t="s">
        <v>1471</v>
      </c>
      <c r="C18" s="479" t="s">
        <v>59</v>
      </c>
      <c r="D18" s="483">
        <v>62.3</v>
      </c>
      <c r="E18" s="410"/>
      <c r="F18" s="406">
        <f t="shared" si="0"/>
        <v>0</v>
      </c>
    </row>
    <row r="19" spans="1:6" x14ac:dyDescent="0.2">
      <c r="A19" s="597"/>
      <c r="B19" s="412"/>
      <c r="C19" s="479"/>
      <c r="D19" s="483"/>
      <c r="E19" s="410"/>
      <c r="F19" s="406"/>
    </row>
    <row r="20" spans="1:6" ht="38.25" x14ac:dyDescent="0.2">
      <c r="A20" s="597">
        <f>+A18+1</f>
        <v>8</v>
      </c>
      <c r="B20" s="412" t="s">
        <v>1472</v>
      </c>
      <c r="C20" s="479" t="s">
        <v>59</v>
      </c>
      <c r="D20" s="483">
        <v>770</v>
      </c>
      <c r="E20" s="410"/>
      <c r="F20" s="406">
        <f t="shared" si="0"/>
        <v>0</v>
      </c>
    </row>
    <row r="21" spans="1:6" x14ac:dyDescent="0.2">
      <c r="A21" s="597"/>
      <c r="B21" s="412"/>
      <c r="C21" s="479"/>
      <c r="D21" s="483"/>
      <c r="E21" s="410"/>
      <c r="F21" s="406"/>
    </row>
    <row r="22" spans="1:6" ht="38.25" x14ac:dyDescent="0.2">
      <c r="A22" s="597">
        <f>+A20+1</f>
        <v>9</v>
      </c>
      <c r="B22" s="412" t="s">
        <v>1473</v>
      </c>
      <c r="C22" s="479" t="s">
        <v>59</v>
      </c>
      <c r="D22" s="483">
        <v>239</v>
      </c>
      <c r="E22" s="410"/>
      <c r="F22" s="406">
        <f t="shared" si="0"/>
        <v>0</v>
      </c>
    </row>
    <row r="23" spans="1:6" x14ac:dyDescent="0.2">
      <c r="A23" s="597"/>
      <c r="B23" s="412"/>
      <c r="C23" s="479"/>
      <c r="D23" s="483"/>
      <c r="E23" s="410"/>
      <c r="F23" s="406"/>
    </row>
    <row r="24" spans="1:6" ht="38.25" x14ac:dyDescent="0.2">
      <c r="A24" s="597">
        <f>+A22+1</f>
        <v>10</v>
      </c>
      <c r="B24" s="412" t="s">
        <v>1474</v>
      </c>
      <c r="C24" s="479" t="s">
        <v>59</v>
      </c>
      <c r="D24" s="483">
        <v>303</v>
      </c>
      <c r="E24" s="410"/>
      <c r="F24" s="406">
        <f t="shared" si="0"/>
        <v>0</v>
      </c>
    </row>
    <row r="25" spans="1:6" x14ac:dyDescent="0.2">
      <c r="A25" s="597"/>
      <c r="B25" s="412"/>
      <c r="C25" s="479"/>
      <c r="D25" s="483"/>
      <c r="E25" s="410"/>
      <c r="F25" s="406"/>
    </row>
    <row r="26" spans="1:6" ht="38.25" x14ac:dyDescent="0.2">
      <c r="A26" s="597">
        <f>+A24+1</f>
        <v>11</v>
      </c>
      <c r="B26" s="412" t="s">
        <v>1475</v>
      </c>
      <c r="C26" s="479" t="s">
        <v>59</v>
      </c>
      <c r="D26" s="483">
        <v>38.200000000000003</v>
      </c>
      <c r="E26" s="410"/>
      <c r="F26" s="406">
        <f t="shared" si="0"/>
        <v>0</v>
      </c>
    </row>
    <row r="27" spans="1:6" x14ac:dyDescent="0.2">
      <c r="A27" s="597"/>
      <c r="B27" s="412"/>
      <c r="C27" s="479"/>
      <c r="D27" s="483"/>
      <c r="E27" s="410"/>
      <c r="F27" s="406"/>
    </row>
    <row r="28" spans="1:6" ht="38.25" x14ac:dyDescent="0.2">
      <c r="A28" s="597">
        <f>+A26+1</f>
        <v>12</v>
      </c>
      <c r="B28" s="412" t="s">
        <v>1476</v>
      </c>
      <c r="C28" s="479" t="s">
        <v>59</v>
      </c>
      <c r="D28" s="483">
        <v>145</v>
      </c>
      <c r="E28" s="410"/>
      <c r="F28" s="406">
        <f t="shared" si="0"/>
        <v>0</v>
      </c>
    </row>
    <row r="29" spans="1:6" x14ac:dyDescent="0.2">
      <c r="A29" s="597"/>
      <c r="B29" s="412"/>
      <c r="C29" s="479"/>
      <c r="D29" s="483"/>
      <c r="E29" s="410"/>
      <c r="F29" s="406"/>
    </row>
    <row r="30" spans="1:6" ht="38.25" x14ac:dyDescent="0.2">
      <c r="A30" s="597">
        <f>+A28+1</f>
        <v>13</v>
      </c>
      <c r="B30" s="412" t="s">
        <v>1477</v>
      </c>
      <c r="C30" s="479" t="s">
        <v>59</v>
      </c>
      <c r="D30" s="483">
        <v>45</v>
      </c>
      <c r="E30" s="410"/>
      <c r="F30" s="406">
        <f t="shared" si="0"/>
        <v>0</v>
      </c>
    </row>
    <row r="31" spans="1:6" x14ac:dyDescent="0.2">
      <c r="A31" s="597"/>
      <c r="B31" s="412"/>
      <c r="C31" s="479"/>
      <c r="D31" s="483"/>
      <c r="E31" s="410"/>
      <c r="F31" s="406"/>
    </row>
    <row r="32" spans="1:6" ht="38.25" x14ac:dyDescent="0.2">
      <c r="A32" s="597">
        <f>+A30+1</f>
        <v>14</v>
      </c>
      <c r="B32" s="412" t="s">
        <v>1478</v>
      </c>
      <c r="C32" s="479" t="s">
        <v>59</v>
      </c>
      <c r="D32" s="483">
        <v>524.6</v>
      </c>
      <c r="E32" s="410"/>
      <c r="F32" s="406">
        <f t="shared" si="0"/>
        <v>0</v>
      </c>
    </row>
    <row r="33" spans="1:6" x14ac:dyDescent="0.2">
      <c r="A33" s="597"/>
      <c r="B33" s="412"/>
      <c r="C33" s="479"/>
      <c r="D33" s="483"/>
      <c r="E33" s="410"/>
      <c r="F33" s="406"/>
    </row>
    <row r="34" spans="1:6" ht="38.25" x14ac:dyDescent="0.2">
      <c r="A34" s="597">
        <f>+A32+1</f>
        <v>15</v>
      </c>
      <c r="B34" s="412" t="s">
        <v>1464</v>
      </c>
      <c r="C34" s="479" t="s">
        <v>62</v>
      </c>
      <c r="D34" s="483">
        <v>50.9</v>
      </c>
      <c r="E34" s="410"/>
      <c r="F34" s="406">
        <f t="shared" si="0"/>
        <v>0</v>
      </c>
    </row>
    <row r="35" spans="1:6" x14ac:dyDescent="0.2">
      <c r="A35" s="597"/>
      <c r="B35" s="412"/>
      <c r="C35" s="479"/>
      <c r="D35" s="483"/>
      <c r="E35" s="410"/>
      <c r="F35" s="406"/>
    </row>
    <row r="36" spans="1:6" ht="38.25" x14ac:dyDescent="0.2">
      <c r="A36" s="597">
        <f>+A34+1</f>
        <v>16</v>
      </c>
      <c r="B36" s="412" t="s">
        <v>1479</v>
      </c>
      <c r="C36" s="479" t="s">
        <v>62</v>
      </c>
      <c r="D36" s="483">
        <v>144.30000000000001</v>
      </c>
      <c r="E36" s="410"/>
      <c r="F36" s="406">
        <f t="shared" si="0"/>
        <v>0</v>
      </c>
    </row>
    <row r="37" spans="1:6" x14ac:dyDescent="0.2">
      <c r="A37" s="597"/>
      <c r="B37" s="412"/>
      <c r="C37" s="479"/>
      <c r="D37" s="483"/>
      <c r="E37" s="410"/>
      <c r="F37" s="406"/>
    </row>
    <row r="38" spans="1:6" ht="38.25" x14ac:dyDescent="0.2">
      <c r="A38" s="597">
        <f>+A36+1</f>
        <v>17</v>
      </c>
      <c r="B38" s="412" t="s">
        <v>1480</v>
      </c>
      <c r="C38" s="479" t="s">
        <v>62</v>
      </c>
      <c r="D38" s="483">
        <v>88.9</v>
      </c>
      <c r="E38" s="410"/>
      <c r="F38" s="406">
        <f t="shared" si="0"/>
        <v>0</v>
      </c>
    </row>
    <row r="39" spans="1:6" x14ac:dyDescent="0.2">
      <c r="A39" s="597"/>
      <c r="B39" s="412"/>
      <c r="C39" s="479"/>
      <c r="D39" s="483"/>
      <c r="E39" s="410"/>
      <c r="F39" s="406"/>
    </row>
    <row r="40" spans="1:6" ht="38.25" x14ac:dyDescent="0.2">
      <c r="A40" s="597">
        <f>+A38+1</f>
        <v>18</v>
      </c>
      <c r="B40" s="412" t="s">
        <v>1481</v>
      </c>
      <c r="C40" s="479" t="s">
        <v>62</v>
      </c>
      <c r="D40" s="483">
        <v>142</v>
      </c>
      <c r="E40" s="410"/>
      <c r="F40" s="406">
        <f t="shared" si="0"/>
        <v>0</v>
      </c>
    </row>
    <row r="41" spans="1:6" x14ac:dyDescent="0.2">
      <c r="A41" s="597"/>
      <c r="B41" s="412"/>
      <c r="C41" s="479"/>
      <c r="D41" s="483"/>
      <c r="E41" s="410"/>
      <c r="F41" s="406"/>
    </row>
    <row r="42" spans="1:6" ht="38.25" x14ac:dyDescent="0.2">
      <c r="A42" s="597">
        <f>+A40+1</f>
        <v>19</v>
      </c>
      <c r="B42" s="412" t="s">
        <v>1482</v>
      </c>
      <c r="C42" s="479" t="s">
        <v>59</v>
      </c>
      <c r="D42" s="483">
        <v>22</v>
      </c>
      <c r="E42" s="410"/>
      <c r="F42" s="406">
        <f t="shared" si="0"/>
        <v>0</v>
      </c>
    </row>
    <row r="43" spans="1:6" x14ac:dyDescent="0.2">
      <c r="A43" s="597"/>
      <c r="B43" s="412"/>
      <c r="C43" s="479"/>
      <c r="D43" s="483"/>
      <c r="E43" s="410"/>
      <c r="F43" s="406"/>
    </row>
    <row r="44" spans="1:6" ht="38.25" x14ac:dyDescent="0.2">
      <c r="A44" s="597">
        <f>+A42+1</f>
        <v>20</v>
      </c>
      <c r="B44" s="412" t="s">
        <v>1483</v>
      </c>
      <c r="C44" s="479" t="s">
        <v>61</v>
      </c>
      <c r="D44" s="483">
        <v>1</v>
      </c>
      <c r="E44" s="410"/>
      <c r="F44" s="406">
        <f t="shared" si="0"/>
        <v>0</v>
      </c>
    </row>
    <row r="45" spans="1:6" x14ac:dyDescent="0.2">
      <c r="A45" s="597"/>
      <c r="B45" s="412"/>
      <c r="C45" s="479"/>
      <c r="D45" s="483"/>
      <c r="E45" s="410"/>
      <c r="F45" s="406"/>
    </row>
    <row r="46" spans="1:6" ht="38.25" x14ac:dyDescent="0.2">
      <c r="A46" s="597">
        <f>+A44+1</f>
        <v>21</v>
      </c>
      <c r="B46" s="412" t="s">
        <v>1484</v>
      </c>
      <c r="C46" s="479" t="s">
        <v>61</v>
      </c>
      <c r="D46" s="483">
        <v>1</v>
      </c>
      <c r="E46" s="410"/>
      <c r="F46" s="406">
        <f t="shared" si="0"/>
        <v>0</v>
      </c>
    </row>
    <row r="47" spans="1:6" x14ac:dyDescent="0.2">
      <c r="A47" s="597"/>
      <c r="B47" s="412"/>
      <c r="C47" s="479"/>
      <c r="D47" s="483"/>
      <c r="E47" s="410"/>
      <c r="F47" s="406"/>
    </row>
    <row r="48" spans="1:6" ht="38.25" x14ac:dyDescent="0.2">
      <c r="A48" s="597">
        <f>+A46+1</f>
        <v>22</v>
      </c>
      <c r="B48" s="412" t="s">
        <v>1485</v>
      </c>
      <c r="C48" s="479" t="s">
        <v>59</v>
      </c>
      <c r="D48" s="483">
        <v>72</v>
      </c>
      <c r="E48" s="410"/>
      <c r="F48" s="406">
        <f t="shared" si="0"/>
        <v>0</v>
      </c>
    </row>
    <row r="49" spans="1:6" x14ac:dyDescent="0.2">
      <c r="A49" s="597"/>
      <c r="B49" s="412"/>
      <c r="C49" s="479"/>
      <c r="D49" s="483"/>
      <c r="E49" s="410"/>
      <c r="F49" s="406"/>
    </row>
    <row r="50" spans="1:6" ht="38.25" x14ac:dyDescent="0.2">
      <c r="A50" s="597">
        <f>+A48+1</f>
        <v>23</v>
      </c>
      <c r="B50" s="412" t="s">
        <v>1486</v>
      </c>
      <c r="C50" s="479" t="s">
        <v>59</v>
      </c>
      <c r="D50" s="483">
        <v>54</v>
      </c>
      <c r="E50" s="410"/>
      <c r="F50" s="406">
        <f t="shared" si="0"/>
        <v>0</v>
      </c>
    </row>
    <row r="51" spans="1:6" x14ac:dyDescent="0.2">
      <c r="A51" s="597"/>
      <c r="B51" s="412"/>
      <c r="C51" s="479"/>
      <c r="D51" s="483"/>
      <c r="E51" s="410"/>
      <c r="F51" s="406"/>
    </row>
    <row r="52" spans="1:6" ht="51" x14ac:dyDescent="0.2">
      <c r="A52" s="597">
        <f>+A50+1</f>
        <v>24</v>
      </c>
      <c r="B52" s="412" t="s">
        <v>1487</v>
      </c>
      <c r="C52" s="479" t="s">
        <v>59</v>
      </c>
      <c r="D52" s="483">
        <v>65.400000000000006</v>
      </c>
      <c r="E52" s="410"/>
      <c r="F52" s="406">
        <f t="shared" si="0"/>
        <v>0</v>
      </c>
    </row>
    <row r="53" spans="1:6" x14ac:dyDescent="0.2">
      <c r="A53" s="597"/>
      <c r="B53" s="412"/>
      <c r="C53" s="479"/>
      <c r="D53" s="483"/>
      <c r="E53" s="410"/>
      <c r="F53" s="406"/>
    </row>
    <row r="54" spans="1:6" ht="51" x14ac:dyDescent="0.2">
      <c r="A54" s="597">
        <f>+A52+1</f>
        <v>25</v>
      </c>
      <c r="B54" s="412" t="s">
        <v>1488</v>
      </c>
      <c r="C54" s="479" t="s">
        <v>59</v>
      </c>
      <c r="D54" s="483">
        <v>65.900000000000006</v>
      </c>
      <c r="E54" s="410"/>
      <c r="F54" s="406">
        <f t="shared" si="0"/>
        <v>0</v>
      </c>
    </row>
    <row r="55" spans="1:6" x14ac:dyDescent="0.2">
      <c r="A55" s="597"/>
      <c r="B55" s="412"/>
      <c r="C55" s="479"/>
      <c r="D55" s="483"/>
      <c r="E55" s="410"/>
      <c r="F55" s="406"/>
    </row>
    <row r="56" spans="1:6" ht="38.25" x14ac:dyDescent="0.2">
      <c r="A56" s="597">
        <f>+A54+1</f>
        <v>26</v>
      </c>
      <c r="B56" s="412" t="s">
        <v>1489</v>
      </c>
      <c r="C56" s="479" t="s">
        <v>59</v>
      </c>
      <c r="D56" s="483">
        <v>38.9</v>
      </c>
      <c r="E56" s="410"/>
      <c r="F56" s="406">
        <f t="shared" si="0"/>
        <v>0</v>
      </c>
    </row>
    <row r="57" spans="1:6" x14ac:dyDescent="0.2">
      <c r="A57" s="597"/>
      <c r="B57" s="412"/>
      <c r="C57" s="479"/>
      <c r="D57" s="483"/>
      <c r="E57" s="410"/>
      <c r="F57" s="406"/>
    </row>
    <row r="58" spans="1:6" ht="51" x14ac:dyDescent="0.2">
      <c r="A58" s="597">
        <f>+A56+1</f>
        <v>27</v>
      </c>
      <c r="B58" s="412" t="s">
        <v>1490</v>
      </c>
      <c r="C58" s="479" t="s">
        <v>59</v>
      </c>
      <c r="D58" s="483">
        <v>454</v>
      </c>
      <c r="E58" s="410"/>
      <c r="F58" s="406">
        <f t="shared" si="0"/>
        <v>0</v>
      </c>
    </row>
    <row r="59" spans="1:6" x14ac:dyDescent="0.2">
      <c r="A59" s="597"/>
      <c r="B59" s="412"/>
      <c r="C59" s="479"/>
      <c r="D59" s="483"/>
      <c r="E59" s="410"/>
      <c r="F59" s="406"/>
    </row>
    <row r="60" spans="1:6" ht="51" x14ac:dyDescent="0.2">
      <c r="A60" s="597">
        <f>+A58+1</f>
        <v>28</v>
      </c>
      <c r="B60" s="412" t="s">
        <v>1491</v>
      </c>
      <c r="C60" s="479" t="s">
        <v>59</v>
      </c>
      <c r="D60" s="483">
        <v>10</v>
      </c>
      <c r="E60" s="410"/>
      <c r="F60" s="406">
        <f t="shared" si="0"/>
        <v>0</v>
      </c>
    </row>
    <row r="61" spans="1:6" x14ac:dyDescent="0.2">
      <c r="A61" s="597"/>
      <c r="B61" s="412"/>
      <c r="C61" s="479"/>
      <c r="D61" s="483"/>
      <c r="E61" s="410"/>
      <c r="F61" s="406"/>
    </row>
    <row r="62" spans="1:6" ht="38.25" x14ac:dyDescent="0.2">
      <c r="A62" s="597">
        <f>+A60+1</f>
        <v>29</v>
      </c>
      <c r="B62" s="412" t="s">
        <v>1492</v>
      </c>
      <c r="C62" s="479" t="s">
        <v>62</v>
      </c>
      <c r="D62" s="483">
        <v>57.2</v>
      </c>
      <c r="E62" s="410"/>
      <c r="F62" s="406">
        <f t="shared" si="0"/>
        <v>0</v>
      </c>
    </row>
    <row r="63" spans="1:6" x14ac:dyDescent="0.2">
      <c r="A63" s="597"/>
      <c r="B63" s="412"/>
      <c r="C63" s="479"/>
      <c r="D63" s="483"/>
      <c r="E63" s="410"/>
      <c r="F63" s="406"/>
    </row>
    <row r="64" spans="1:6" ht="38.25" x14ac:dyDescent="0.2">
      <c r="A64" s="597">
        <f>+A62+1</f>
        <v>30</v>
      </c>
      <c r="B64" s="412" t="s">
        <v>1493</v>
      </c>
      <c r="C64" s="479" t="s">
        <v>62</v>
      </c>
      <c r="D64" s="483">
        <v>49.3</v>
      </c>
      <c r="E64" s="410"/>
      <c r="F64" s="406">
        <f t="shared" si="0"/>
        <v>0</v>
      </c>
    </row>
    <row r="65" spans="1:7" x14ac:dyDescent="0.2">
      <c r="A65" s="597"/>
      <c r="B65" s="412"/>
      <c r="C65" s="479"/>
      <c r="D65" s="483"/>
      <c r="E65" s="410"/>
      <c r="F65" s="406"/>
    </row>
    <row r="66" spans="1:7" ht="51" x14ac:dyDescent="0.2">
      <c r="A66" s="597">
        <f>+A64+1</f>
        <v>31</v>
      </c>
      <c r="B66" s="412" t="s">
        <v>1494</v>
      </c>
      <c r="C66" s="479" t="s">
        <v>62</v>
      </c>
      <c r="D66" s="483">
        <v>21.4</v>
      </c>
      <c r="E66" s="410"/>
      <c r="F66" s="406">
        <f t="shared" si="0"/>
        <v>0</v>
      </c>
    </row>
    <row r="67" spans="1:7" x14ac:dyDescent="0.2">
      <c r="A67" s="597"/>
      <c r="B67" s="412"/>
      <c r="C67" s="479"/>
      <c r="D67" s="483"/>
      <c r="E67" s="410"/>
      <c r="F67" s="406"/>
    </row>
    <row r="68" spans="1:7" ht="38.25" x14ac:dyDescent="0.2">
      <c r="A68" s="597">
        <f>+A66+1</f>
        <v>32</v>
      </c>
      <c r="B68" s="412" t="s">
        <v>1495</v>
      </c>
      <c r="C68" s="479" t="s">
        <v>62</v>
      </c>
      <c r="D68" s="483">
        <v>54.5</v>
      </c>
      <c r="E68" s="410"/>
      <c r="F68" s="406">
        <f t="shared" si="0"/>
        <v>0</v>
      </c>
    </row>
    <row r="69" spans="1:7" x14ac:dyDescent="0.2">
      <c r="A69" s="597"/>
      <c r="B69" s="412"/>
      <c r="C69" s="479"/>
      <c r="D69" s="483"/>
      <c r="E69" s="410"/>
      <c r="F69" s="406"/>
    </row>
    <row r="70" spans="1:7" ht="51" x14ac:dyDescent="0.2">
      <c r="A70" s="597">
        <f>+A68+1</f>
        <v>33</v>
      </c>
      <c r="B70" s="412" t="s">
        <v>1496</v>
      </c>
      <c r="C70" s="479" t="s">
        <v>62</v>
      </c>
      <c r="D70" s="483">
        <v>8.1999999999999993</v>
      </c>
      <c r="E70" s="410"/>
      <c r="F70" s="406">
        <f t="shared" si="0"/>
        <v>0</v>
      </c>
    </row>
    <row r="71" spans="1:7" x14ac:dyDescent="0.2">
      <c r="A71" s="597"/>
      <c r="B71" s="412"/>
      <c r="C71" s="479"/>
      <c r="D71" s="483"/>
      <c r="E71" s="410"/>
      <c r="F71" s="406"/>
    </row>
    <row r="72" spans="1:7" ht="38.25" x14ac:dyDescent="0.2">
      <c r="A72" s="597">
        <f>+A70+1</f>
        <v>34</v>
      </c>
      <c r="B72" s="412" t="s">
        <v>1497</v>
      </c>
      <c r="C72" s="479" t="s">
        <v>59</v>
      </c>
      <c r="D72" s="483">
        <v>5.5</v>
      </c>
      <c r="E72" s="410"/>
      <c r="F72" s="406">
        <f t="shared" si="0"/>
        <v>0</v>
      </c>
    </row>
    <row r="73" spans="1:7" x14ac:dyDescent="0.2">
      <c r="A73" s="597"/>
      <c r="B73" s="412"/>
      <c r="C73" s="479"/>
      <c r="D73" s="483"/>
      <c r="E73" s="410"/>
      <c r="F73" s="406"/>
    </row>
    <row r="74" spans="1:7" ht="38.25" x14ac:dyDescent="0.2">
      <c r="A74" s="597">
        <f>+A72+1</f>
        <v>35</v>
      </c>
      <c r="B74" s="412" t="s">
        <v>1498</v>
      </c>
      <c r="C74" s="479" t="s">
        <v>59</v>
      </c>
      <c r="D74" s="483">
        <v>47</v>
      </c>
      <c r="E74" s="410"/>
      <c r="F74" s="406">
        <f t="shared" si="0"/>
        <v>0</v>
      </c>
    </row>
    <row r="75" spans="1:7" x14ac:dyDescent="0.2">
      <c r="A75" s="597"/>
      <c r="B75" s="412"/>
      <c r="C75" s="479"/>
      <c r="D75" s="483"/>
      <c r="E75" s="410"/>
      <c r="F75" s="406"/>
    </row>
    <row r="76" spans="1:7" ht="38.25" x14ac:dyDescent="0.2">
      <c r="A76" s="597">
        <f>+A74+1</f>
        <v>36</v>
      </c>
      <c r="B76" s="412" t="s">
        <v>1499</v>
      </c>
      <c r="C76" s="479" t="s">
        <v>59</v>
      </c>
      <c r="D76" s="483">
        <v>13</v>
      </c>
      <c r="E76" s="410"/>
      <c r="F76" s="406">
        <f t="shared" si="0"/>
        <v>0</v>
      </c>
    </row>
    <row r="77" spans="1:7" x14ac:dyDescent="0.2">
      <c r="A77" s="597"/>
      <c r="B77" s="412"/>
      <c r="C77" s="479"/>
      <c r="D77" s="483"/>
      <c r="E77" s="410"/>
      <c r="F77" s="406"/>
    </row>
    <row r="78" spans="1:7" ht="51" x14ac:dyDescent="0.2">
      <c r="A78" s="597">
        <f>+A76+1</f>
        <v>37</v>
      </c>
      <c r="B78" s="412" t="s">
        <v>1501</v>
      </c>
      <c r="C78" s="479" t="s">
        <v>61</v>
      </c>
      <c r="D78" s="483">
        <v>10</v>
      </c>
      <c r="E78" s="410"/>
      <c r="F78" s="406">
        <f t="shared" si="0"/>
        <v>0</v>
      </c>
      <c r="G78" s="408"/>
    </row>
    <row r="79" spans="1:7" x14ac:dyDescent="0.2">
      <c r="A79" s="597"/>
      <c r="B79" s="412"/>
      <c r="C79" s="479"/>
      <c r="D79" s="483"/>
      <c r="E79" s="410"/>
      <c r="F79" s="406"/>
      <c r="G79" s="408"/>
    </row>
    <row r="80" spans="1:7" ht="51" x14ac:dyDescent="0.2">
      <c r="A80" s="597">
        <f>+A78+1</f>
        <v>38</v>
      </c>
      <c r="B80" s="412" t="s">
        <v>1502</v>
      </c>
      <c r="C80" s="479" t="s">
        <v>61</v>
      </c>
      <c r="D80" s="483">
        <v>1</v>
      </c>
      <c r="E80" s="410"/>
      <c r="F80" s="406">
        <f t="shared" si="0"/>
        <v>0</v>
      </c>
    </row>
    <row r="81" spans="1:6" x14ac:dyDescent="0.2">
      <c r="A81" s="597"/>
      <c r="B81" s="412"/>
      <c r="C81" s="479"/>
      <c r="D81" s="483"/>
      <c r="E81" s="410"/>
      <c r="F81" s="406"/>
    </row>
    <row r="82" spans="1:6" ht="63.75" x14ac:dyDescent="0.2">
      <c r="A82" s="597">
        <f>+A80+1</f>
        <v>39</v>
      </c>
      <c r="B82" s="412" t="s">
        <v>730</v>
      </c>
      <c r="C82" s="479" t="s">
        <v>59</v>
      </c>
      <c r="D82" s="483">
        <v>650</v>
      </c>
      <c r="E82" s="410"/>
      <c r="F82" s="406">
        <f t="shared" si="0"/>
        <v>0</v>
      </c>
    </row>
    <row r="83" spans="1:6" x14ac:dyDescent="0.2">
      <c r="A83" s="597"/>
      <c r="B83" s="412"/>
      <c r="C83" s="479"/>
      <c r="D83" s="483"/>
      <c r="E83" s="410"/>
      <c r="F83" s="406"/>
    </row>
    <row r="84" spans="1:6" ht="63.75" x14ac:dyDescent="0.2">
      <c r="A84" s="597">
        <f>+A82+1</f>
        <v>40</v>
      </c>
      <c r="B84" s="412" t="s">
        <v>731</v>
      </c>
      <c r="C84" s="479" t="s">
        <v>59</v>
      </c>
      <c r="D84" s="483">
        <v>393</v>
      </c>
      <c r="E84" s="410"/>
      <c r="F84" s="406">
        <f t="shared" si="0"/>
        <v>0</v>
      </c>
    </row>
    <row r="85" spans="1:6" x14ac:dyDescent="0.2">
      <c r="A85" s="597"/>
      <c r="B85" s="412"/>
      <c r="C85" s="479"/>
      <c r="D85" s="483"/>
      <c r="E85" s="410"/>
      <c r="F85" s="406"/>
    </row>
    <row r="86" spans="1:6" ht="25.5" x14ac:dyDescent="0.2">
      <c r="A86" s="597">
        <f>+A84+1</f>
        <v>41</v>
      </c>
      <c r="B86" s="412" t="s">
        <v>732</v>
      </c>
      <c r="C86" s="479" t="s">
        <v>59</v>
      </c>
      <c r="D86" s="483">
        <v>766</v>
      </c>
      <c r="E86" s="410"/>
      <c r="F86" s="406">
        <f t="shared" si="0"/>
        <v>0</v>
      </c>
    </row>
    <row r="87" spans="1:6" x14ac:dyDescent="0.2">
      <c r="A87" s="597"/>
      <c r="B87" s="412"/>
      <c r="C87" s="479"/>
      <c r="D87" s="483"/>
      <c r="E87" s="410"/>
      <c r="F87" s="406"/>
    </row>
    <row r="88" spans="1:6" ht="38.25" x14ac:dyDescent="0.2">
      <c r="A88" s="597">
        <f t="shared" ref="A88" si="1">+A86+1</f>
        <v>42</v>
      </c>
      <c r="B88" s="412" t="s">
        <v>733</v>
      </c>
      <c r="C88" s="479" t="s">
        <v>59</v>
      </c>
      <c r="D88" s="483">
        <v>375</v>
      </c>
      <c r="E88" s="410"/>
      <c r="F88" s="406">
        <f t="shared" si="0"/>
        <v>0</v>
      </c>
    </row>
    <row r="89" spans="1:6" x14ac:dyDescent="0.2">
      <c r="A89" s="452"/>
      <c r="B89" s="437" t="s">
        <v>70</v>
      </c>
      <c r="C89" s="438"/>
      <c r="D89" s="484"/>
      <c r="E89" s="418"/>
      <c r="F89" s="454">
        <f>SUM(F6:F88)</f>
        <v>0</v>
      </c>
    </row>
  </sheetData>
  <mergeCells count="2">
    <mergeCell ref="A1:B1"/>
    <mergeCell ref="C1:F1"/>
  </mergeCells>
  <pageMargins left="0.7" right="0.209722222222222" top="0.75" bottom="0.60972222222222205" header="0.51180555555555496" footer="0.51180555555555496"/>
  <pageSetup paperSize="9"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110"/>
  <sheetViews>
    <sheetView view="pageBreakPreview" topLeftCell="A83" zoomScale="130" zoomScaleNormal="95" zoomScaleSheetLayoutView="130" workbookViewId="0">
      <selection activeCell="E109" sqref="E109"/>
    </sheetView>
  </sheetViews>
  <sheetFormatPr defaultRowHeight="12.75" x14ac:dyDescent="0.2"/>
  <cols>
    <col min="1" max="1" width="6.140625" style="421"/>
    <col min="2" max="2" width="47.85546875" style="422"/>
    <col min="3" max="3" width="4.5703125" style="423"/>
    <col min="4" max="5" width="11.28515625" style="424"/>
    <col min="6" max="6" width="13.42578125" style="424"/>
    <col min="7" max="8" width="11.28515625" style="397"/>
    <col min="9" max="255" width="8.28515625" style="397"/>
    <col min="256" max="1025" width="8.42578125" style="397"/>
    <col min="1026" max="16384" width="9.140625" style="397"/>
  </cols>
  <sheetData>
    <row r="1" spans="1:7" x14ac:dyDescent="0.2">
      <c r="A1" s="624" t="str">
        <f>+A.1!A1</f>
        <v>VEČNAMENSKA GIMNASTIČNA DVORANA ZA OŠ</v>
      </c>
      <c r="B1" s="624"/>
      <c r="C1" s="625" t="s">
        <v>48</v>
      </c>
      <c r="D1" s="626"/>
      <c r="E1" s="627"/>
      <c r="F1" s="627"/>
    </row>
    <row r="2" spans="1:7" ht="13.5" x14ac:dyDescent="0.25">
      <c r="A2" s="398" t="s">
        <v>125</v>
      </c>
      <c r="B2" s="399" t="s">
        <v>49</v>
      </c>
      <c r="C2" s="400" t="s">
        <v>496</v>
      </c>
      <c r="D2" s="401" t="s">
        <v>50</v>
      </c>
      <c r="E2" s="402" t="s">
        <v>713</v>
      </c>
      <c r="F2" s="402" t="s">
        <v>714</v>
      </c>
    </row>
    <row r="3" spans="1:7" ht="13.5" x14ac:dyDescent="0.25">
      <c r="A3" s="403"/>
      <c r="B3" s="404"/>
      <c r="C3" s="405"/>
      <c r="D3" s="406"/>
      <c r="E3" s="397"/>
      <c r="F3" s="397"/>
    </row>
    <row r="4" spans="1:7" x14ac:dyDescent="0.2">
      <c r="A4" s="445" t="s">
        <v>20</v>
      </c>
      <c r="B4" s="446" t="s">
        <v>21</v>
      </c>
      <c r="C4" s="413"/>
      <c r="D4" s="430"/>
      <c r="E4" s="430"/>
      <c r="F4" s="430"/>
    </row>
    <row r="5" spans="1:7" ht="15.75" x14ac:dyDescent="0.25">
      <c r="A5" s="497"/>
      <c r="B5" s="456"/>
      <c r="C5" s="413"/>
      <c r="D5" s="406"/>
      <c r="E5" s="406"/>
      <c r="F5" s="406"/>
    </row>
    <row r="6" spans="1:7" ht="25.5" x14ac:dyDescent="0.2">
      <c r="A6" s="598">
        <v>1</v>
      </c>
      <c r="B6" s="489" t="s">
        <v>734</v>
      </c>
      <c r="C6" s="490" t="s">
        <v>59</v>
      </c>
      <c r="D6" s="406">
        <v>7</v>
      </c>
      <c r="E6" s="410"/>
      <c r="F6" s="406">
        <f t="shared" ref="F6:F68" si="0">+D6*E6</f>
        <v>0</v>
      </c>
    </row>
    <row r="7" spans="1:7" x14ac:dyDescent="0.2">
      <c r="A7" s="598"/>
      <c r="B7" s="489"/>
      <c r="C7" s="490"/>
      <c r="D7" s="406"/>
      <c r="E7" s="410"/>
      <c r="F7" s="406"/>
    </row>
    <row r="8" spans="1:7" ht="38.25" x14ac:dyDescent="0.2">
      <c r="A8" s="598">
        <v>2</v>
      </c>
      <c r="B8" s="412" t="s">
        <v>735</v>
      </c>
      <c r="C8" s="413" t="s">
        <v>59</v>
      </c>
      <c r="D8" s="406">
        <v>10.7</v>
      </c>
      <c r="E8" s="410"/>
      <c r="F8" s="406">
        <f t="shared" si="0"/>
        <v>0</v>
      </c>
    </row>
    <row r="9" spans="1:7" x14ac:dyDescent="0.2">
      <c r="A9" s="598"/>
      <c r="B9" s="412"/>
      <c r="C9" s="413"/>
      <c r="D9" s="406"/>
      <c r="E9" s="410"/>
      <c r="F9" s="406"/>
    </row>
    <row r="10" spans="1:7" ht="89.25" x14ac:dyDescent="0.2">
      <c r="A10" s="598">
        <f>+A8+1</f>
        <v>3</v>
      </c>
      <c r="B10" s="412" t="s">
        <v>736</v>
      </c>
      <c r="C10" s="491" t="s">
        <v>59</v>
      </c>
      <c r="D10" s="406">
        <v>12.5</v>
      </c>
      <c r="E10" s="410"/>
      <c r="F10" s="406">
        <f t="shared" si="0"/>
        <v>0</v>
      </c>
    </row>
    <row r="11" spans="1:7" x14ac:dyDescent="0.2">
      <c r="A11" s="598"/>
      <c r="B11" s="412"/>
      <c r="C11" s="491"/>
      <c r="D11" s="406"/>
      <c r="E11" s="410"/>
      <c r="F11" s="406"/>
    </row>
    <row r="12" spans="1:7" ht="102" x14ac:dyDescent="0.2">
      <c r="A12" s="598">
        <f>+A10+1</f>
        <v>4</v>
      </c>
      <c r="B12" s="412" t="s">
        <v>737</v>
      </c>
      <c r="C12" s="491" t="s">
        <v>59</v>
      </c>
      <c r="D12" s="406">
        <v>512</v>
      </c>
      <c r="E12" s="410"/>
      <c r="F12" s="406">
        <f t="shared" si="0"/>
        <v>0</v>
      </c>
      <c r="G12" s="408"/>
    </row>
    <row r="13" spans="1:7" x14ac:dyDescent="0.2">
      <c r="A13" s="598"/>
      <c r="B13" s="412"/>
      <c r="C13" s="491"/>
      <c r="D13" s="406"/>
      <c r="E13" s="410"/>
      <c r="F13" s="406"/>
      <c r="G13" s="408"/>
    </row>
    <row r="14" spans="1:7" ht="51" x14ac:dyDescent="0.2">
      <c r="A14" s="598">
        <f>+A12+1</f>
        <v>5</v>
      </c>
      <c r="B14" s="457" t="s">
        <v>738</v>
      </c>
      <c r="C14" s="491" t="s">
        <v>59</v>
      </c>
      <c r="D14" s="406">
        <v>60</v>
      </c>
      <c r="E14" s="410"/>
      <c r="F14" s="406">
        <f t="shared" si="0"/>
        <v>0</v>
      </c>
    </row>
    <row r="15" spans="1:7" x14ac:dyDescent="0.2">
      <c r="A15" s="598"/>
      <c r="B15" s="457"/>
      <c r="C15" s="491"/>
      <c r="D15" s="406"/>
      <c r="E15" s="410"/>
      <c r="F15" s="406"/>
    </row>
    <row r="16" spans="1:7" ht="25.5" x14ac:dyDescent="0.2">
      <c r="A16" s="598">
        <f>+A14+1</f>
        <v>6</v>
      </c>
      <c r="B16" s="412" t="s">
        <v>739</v>
      </c>
      <c r="C16" s="491" t="s">
        <v>59</v>
      </c>
      <c r="D16" s="406">
        <v>470</v>
      </c>
      <c r="E16" s="410"/>
      <c r="F16" s="406">
        <f t="shared" si="0"/>
        <v>0</v>
      </c>
    </row>
    <row r="17" spans="1:7" x14ac:dyDescent="0.2">
      <c r="A17" s="598"/>
      <c r="B17" s="412"/>
      <c r="C17" s="491"/>
      <c r="D17" s="406"/>
      <c r="E17" s="410"/>
      <c r="F17" s="406"/>
    </row>
    <row r="18" spans="1:7" ht="38.25" x14ac:dyDescent="0.2">
      <c r="A18" s="598">
        <f>+A16+1</f>
        <v>7</v>
      </c>
      <c r="B18" s="412" t="s">
        <v>740</v>
      </c>
      <c r="C18" s="491" t="s">
        <v>59</v>
      </c>
      <c r="D18" s="406">
        <v>697</v>
      </c>
      <c r="E18" s="410"/>
      <c r="F18" s="406">
        <f t="shared" si="0"/>
        <v>0</v>
      </c>
      <c r="G18" s="408"/>
    </row>
    <row r="19" spans="1:7" x14ac:dyDescent="0.2">
      <c r="A19" s="598"/>
      <c r="B19" s="412"/>
      <c r="C19" s="491"/>
      <c r="D19" s="406"/>
      <c r="E19" s="410"/>
      <c r="F19" s="406"/>
      <c r="G19" s="408"/>
    </row>
    <row r="20" spans="1:7" ht="38.25" x14ac:dyDescent="0.2">
      <c r="A20" s="598">
        <f>+A18+1</f>
        <v>8</v>
      </c>
      <c r="B20" s="412" t="s">
        <v>741</v>
      </c>
      <c r="C20" s="491" t="s">
        <v>59</v>
      </c>
      <c r="D20" s="406">
        <v>2.5</v>
      </c>
      <c r="E20" s="410"/>
      <c r="F20" s="406">
        <f t="shared" si="0"/>
        <v>0</v>
      </c>
      <c r="G20" s="408"/>
    </row>
    <row r="21" spans="1:7" x14ac:dyDescent="0.2">
      <c r="A21" s="598"/>
      <c r="B21" s="412"/>
      <c r="C21" s="491"/>
      <c r="D21" s="406"/>
      <c r="E21" s="410"/>
      <c r="F21" s="406"/>
      <c r="G21" s="408"/>
    </row>
    <row r="22" spans="1:7" ht="38.25" x14ac:dyDescent="0.2">
      <c r="A22" s="598">
        <f>+A20+1</f>
        <v>9</v>
      </c>
      <c r="B22" s="412" t="s">
        <v>742</v>
      </c>
      <c r="C22" s="491" t="s">
        <v>59</v>
      </c>
      <c r="D22" s="406">
        <v>16</v>
      </c>
      <c r="E22" s="410"/>
      <c r="F22" s="406">
        <f t="shared" si="0"/>
        <v>0</v>
      </c>
      <c r="G22" s="408"/>
    </row>
    <row r="23" spans="1:7" x14ac:dyDescent="0.2">
      <c r="A23" s="598"/>
      <c r="B23" s="412"/>
      <c r="C23" s="491"/>
      <c r="D23" s="406"/>
      <c r="E23" s="410"/>
      <c r="F23" s="406"/>
      <c r="G23" s="408"/>
    </row>
    <row r="24" spans="1:7" ht="38.25" x14ac:dyDescent="0.2">
      <c r="A24" s="598">
        <f>+A22+1</f>
        <v>10</v>
      </c>
      <c r="B24" s="412" t="s">
        <v>743</v>
      </c>
      <c r="C24" s="491" t="s">
        <v>59</v>
      </c>
      <c r="D24" s="406">
        <v>99.5</v>
      </c>
      <c r="E24" s="410"/>
      <c r="F24" s="406">
        <f t="shared" si="0"/>
        <v>0</v>
      </c>
      <c r="G24" s="408"/>
    </row>
    <row r="25" spans="1:7" x14ac:dyDescent="0.2">
      <c r="A25" s="598"/>
      <c r="B25" s="412"/>
      <c r="C25" s="491"/>
      <c r="D25" s="406"/>
      <c r="E25" s="410"/>
      <c r="F25" s="406"/>
      <c r="G25" s="408"/>
    </row>
    <row r="26" spans="1:7" ht="38.25" x14ac:dyDescent="0.2">
      <c r="A26" s="598">
        <f>+A24+1</f>
        <v>11</v>
      </c>
      <c r="B26" s="412" t="s">
        <v>744</v>
      </c>
      <c r="C26" s="491" t="s">
        <v>60</v>
      </c>
      <c r="D26" s="406">
        <v>15.7</v>
      </c>
      <c r="E26" s="410"/>
      <c r="F26" s="406">
        <f t="shared" si="0"/>
        <v>0</v>
      </c>
      <c r="G26" s="408"/>
    </row>
    <row r="27" spans="1:7" x14ac:dyDescent="0.2">
      <c r="A27" s="598"/>
      <c r="B27" s="412"/>
      <c r="C27" s="491"/>
      <c r="D27" s="406"/>
      <c r="E27" s="410"/>
      <c r="F27" s="406"/>
      <c r="G27" s="408"/>
    </row>
    <row r="28" spans="1:7" ht="25.5" x14ac:dyDescent="0.2">
      <c r="A28" s="598">
        <f>+A26+1</f>
        <v>12</v>
      </c>
      <c r="B28" s="412" t="s">
        <v>745</v>
      </c>
      <c r="C28" s="491" t="s">
        <v>59</v>
      </c>
      <c r="D28" s="406">
        <v>5</v>
      </c>
      <c r="E28" s="410"/>
      <c r="F28" s="406">
        <f t="shared" si="0"/>
        <v>0</v>
      </c>
    </row>
    <row r="29" spans="1:7" x14ac:dyDescent="0.2">
      <c r="A29" s="598"/>
      <c r="B29" s="412"/>
      <c r="C29" s="491"/>
      <c r="D29" s="406"/>
      <c r="E29" s="410"/>
      <c r="F29" s="406"/>
    </row>
    <row r="30" spans="1:7" ht="25.5" x14ac:dyDescent="0.2">
      <c r="A30" s="598">
        <f>+A28+1</f>
        <v>13</v>
      </c>
      <c r="B30" s="412" t="s">
        <v>746</v>
      </c>
      <c r="C30" s="491" t="s">
        <v>59</v>
      </c>
      <c r="D30" s="406">
        <v>10.5</v>
      </c>
      <c r="E30" s="410"/>
      <c r="F30" s="406">
        <f t="shared" si="0"/>
        <v>0</v>
      </c>
    </row>
    <row r="31" spans="1:7" x14ac:dyDescent="0.2">
      <c r="A31" s="598"/>
      <c r="B31" s="412"/>
      <c r="C31" s="491"/>
      <c r="D31" s="406"/>
      <c r="E31" s="410"/>
      <c r="F31" s="406"/>
    </row>
    <row r="32" spans="1:7" ht="38.25" x14ac:dyDescent="0.2">
      <c r="A32" s="598">
        <f>+A30+1</f>
        <v>14</v>
      </c>
      <c r="B32" s="412" t="s">
        <v>747</v>
      </c>
      <c r="C32" s="491" t="s">
        <v>59</v>
      </c>
      <c r="D32" s="406">
        <v>11.5</v>
      </c>
      <c r="E32" s="410"/>
      <c r="F32" s="406">
        <f t="shared" si="0"/>
        <v>0</v>
      </c>
    </row>
    <row r="33" spans="1:7" x14ac:dyDescent="0.2">
      <c r="A33" s="598"/>
      <c r="B33" s="412"/>
      <c r="C33" s="491"/>
      <c r="D33" s="406"/>
      <c r="E33" s="410"/>
      <c r="F33" s="406"/>
    </row>
    <row r="34" spans="1:7" ht="38.25" x14ac:dyDescent="0.2">
      <c r="A34" s="598">
        <f>+A32+1</f>
        <v>15</v>
      </c>
      <c r="B34" s="412" t="s">
        <v>748</v>
      </c>
      <c r="C34" s="491" t="s">
        <v>59</v>
      </c>
      <c r="D34" s="406">
        <v>53.8</v>
      </c>
      <c r="E34" s="410"/>
      <c r="F34" s="406">
        <f t="shared" si="0"/>
        <v>0</v>
      </c>
    </row>
    <row r="35" spans="1:7" x14ac:dyDescent="0.2">
      <c r="A35" s="598"/>
      <c r="B35" s="412"/>
      <c r="C35" s="491"/>
      <c r="D35" s="406"/>
      <c r="E35" s="410"/>
      <c r="F35" s="406"/>
    </row>
    <row r="36" spans="1:7" ht="38.25" x14ac:dyDescent="0.2">
      <c r="A36" s="598">
        <f>+A34+1</f>
        <v>16</v>
      </c>
      <c r="B36" s="412" t="s">
        <v>749</v>
      </c>
      <c r="C36" s="491" t="s">
        <v>59</v>
      </c>
      <c r="D36" s="406">
        <v>6.5</v>
      </c>
      <c r="E36" s="410"/>
      <c r="F36" s="406">
        <f t="shared" si="0"/>
        <v>0</v>
      </c>
    </row>
    <row r="37" spans="1:7" x14ac:dyDescent="0.2">
      <c r="A37" s="598"/>
      <c r="B37" s="412"/>
      <c r="C37" s="491"/>
      <c r="D37" s="406"/>
      <c r="E37" s="410"/>
      <c r="F37" s="406"/>
    </row>
    <row r="38" spans="1:7" ht="25.5" x14ac:dyDescent="0.2">
      <c r="A38" s="598">
        <f>+A36+1</f>
        <v>17</v>
      </c>
      <c r="B38" s="412" t="s">
        <v>750</v>
      </c>
      <c r="C38" s="491" t="s">
        <v>59</v>
      </c>
      <c r="D38" s="406">
        <v>492</v>
      </c>
      <c r="E38" s="410"/>
      <c r="F38" s="406">
        <f t="shared" si="0"/>
        <v>0</v>
      </c>
      <c r="G38" s="408"/>
    </row>
    <row r="39" spans="1:7" x14ac:dyDescent="0.2">
      <c r="A39" s="598"/>
      <c r="B39" s="412"/>
      <c r="C39" s="491"/>
      <c r="D39" s="406"/>
      <c r="E39" s="410"/>
      <c r="F39" s="406"/>
      <c r="G39" s="408"/>
    </row>
    <row r="40" spans="1:7" ht="25.5" x14ac:dyDescent="0.2">
      <c r="A40" s="598">
        <f>+A38+1</f>
        <v>18</v>
      </c>
      <c r="B40" s="412" t="s">
        <v>751</v>
      </c>
      <c r="C40" s="491" t="s">
        <v>59</v>
      </c>
      <c r="D40" s="406">
        <v>15</v>
      </c>
      <c r="E40" s="410"/>
      <c r="F40" s="406">
        <f t="shared" si="0"/>
        <v>0</v>
      </c>
      <c r="G40" s="408"/>
    </row>
    <row r="41" spans="1:7" x14ac:dyDescent="0.2">
      <c r="A41" s="598"/>
      <c r="B41" s="412"/>
      <c r="C41" s="491"/>
      <c r="D41" s="406"/>
      <c r="E41" s="410"/>
      <c r="F41" s="406"/>
      <c r="G41" s="408"/>
    </row>
    <row r="42" spans="1:7" ht="25.5" x14ac:dyDescent="0.2">
      <c r="A42" s="598">
        <f>+A40+1</f>
        <v>19</v>
      </c>
      <c r="B42" s="412" t="s">
        <v>752</v>
      </c>
      <c r="C42" s="491" t="s">
        <v>59</v>
      </c>
      <c r="D42" s="406">
        <v>398</v>
      </c>
      <c r="E42" s="410"/>
      <c r="F42" s="406">
        <f t="shared" si="0"/>
        <v>0</v>
      </c>
      <c r="G42" s="408"/>
    </row>
    <row r="43" spans="1:7" x14ac:dyDescent="0.2">
      <c r="A43" s="598"/>
      <c r="B43" s="412"/>
      <c r="C43" s="491"/>
      <c r="D43" s="406"/>
      <c r="E43" s="410"/>
      <c r="F43" s="406"/>
      <c r="G43" s="408"/>
    </row>
    <row r="44" spans="1:7" ht="25.5" x14ac:dyDescent="0.2">
      <c r="A44" s="598">
        <f>+A42+1</f>
        <v>20</v>
      </c>
      <c r="B44" s="412" t="s">
        <v>753</v>
      </c>
      <c r="C44" s="491" t="s">
        <v>59</v>
      </c>
      <c r="D44" s="406">
        <v>13.2</v>
      </c>
      <c r="E44" s="410"/>
      <c r="F44" s="406">
        <f t="shared" si="0"/>
        <v>0</v>
      </c>
      <c r="G44" s="408"/>
    </row>
    <row r="45" spans="1:7" x14ac:dyDescent="0.2">
      <c r="A45" s="598"/>
      <c r="B45" s="412"/>
      <c r="C45" s="491"/>
      <c r="D45" s="406"/>
      <c r="E45" s="410"/>
      <c r="F45" s="406"/>
      <c r="G45" s="408"/>
    </row>
    <row r="46" spans="1:7" ht="25.5" x14ac:dyDescent="0.2">
      <c r="A46" s="598">
        <f>+A44+1</f>
        <v>21</v>
      </c>
      <c r="B46" s="412" t="s">
        <v>754</v>
      </c>
      <c r="C46" s="491" t="s">
        <v>59</v>
      </c>
      <c r="D46" s="406">
        <v>588</v>
      </c>
      <c r="E46" s="410"/>
      <c r="F46" s="406">
        <f t="shared" si="0"/>
        <v>0</v>
      </c>
      <c r="G46" s="408"/>
    </row>
    <row r="47" spans="1:7" x14ac:dyDescent="0.2">
      <c r="A47" s="598"/>
      <c r="B47" s="412"/>
      <c r="C47" s="491"/>
      <c r="D47" s="406"/>
      <c r="E47" s="410"/>
      <c r="F47" s="406"/>
      <c r="G47" s="408"/>
    </row>
    <row r="48" spans="1:7" ht="63.75" x14ac:dyDescent="0.2">
      <c r="A48" s="598">
        <f>+A46+1</f>
        <v>22</v>
      </c>
      <c r="B48" s="412" t="s">
        <v>755</v>
      </c>
      <c r="C48" s="449" t="s">
        <v>59</v>
      </c>
      <c r="D48" s="406">
        <v>4</v>
      </c>
      <c r="E48" s="410"/>
      <c r="F48" s="406">
        <f t="shared" si="0"/>
        <v>0</v>
      </c>
      <c r="G48" s="408"/>
    </row>
    <row r="49" spans="1:7" x14ac:dyDescent="0.2">
      <c r="A49" s="598"/>
      <c r="B49" s="412"/>
      <c r="C49" s="449"/>
      <c r="D49" s="406"/>
      <c r="E49" s="410"/>
      <c r="F49" s="406"/>
      <c r="G49" s="408"/>
    </row>
    <row r="50" spans="1:7" ht="63.75" x14ac:dyDescent="0.2">
      <c r="A50" s="598">
        <f>+A48+1</f>
        <v>23</v>
      </c>
      <c r="B50" s="412" t="s">
        <v>756</v>
      </c>
      <c r="C50" s="449" t="s">
        <v>59</v>
      </c>
      <c r="D50" s="406">
        <v>8.1</v>
      </c>
      <c r="E50" s="410"/>
      <c r="F50" s="406">
        <f t="shared" si="0"/>
        <v>0</v>
      </c>
      <c r="G50" s="408"/>
    </row>
    <row r="51" spans="1:7" x14ac:dyDescent="0.2">
      <c r="A51" s="598"/>
      <c r="B51" s="412"/>
      <c r="C51" s="449"/>
      <c r="D51" s="406"/>
      <c r="E51" s="410"/>
      <c r="F51" s="406"/>
      <c r="G51" s="408"/>
    </row>
    <row r="52" spans="1:7" ht="63.75" x14ac:dyDescent="0.2">
      <c r="A52" s="598">
        <f>+A50+1</f>
        <v>24</v>
      </c>
      <c r="B52" s="412" t="s">
        <v>757</v>
      </c>
      <c r="C52" s="449" t="s">
        <v>59</v>
      </c>
      <c r="D52" s="406">
        <v>298</v>
      </c>
      <c r="E52" s="410"/>
      <c r="F52" s="406">
        <f t="shared" si="0"/>
        <v>0</v>
      </c>
    </row>
    <row r="53" spans="1:7" x14ac:dyDescent="0.2">
      <c r="A53" s="598"/>
      <c r="B53" s="412"/>
      <c r="C53" s="449"/>
      <c r="D53" s="406"/>
      <c r="E53" s="410"/>
      <c r="F53" s="406"/>
    </row>
    <row r="54" spans="1:7" ht="63.75" x14ac:dyDescent="0.2">
      <c r="A54" s="598">
        <f>+A52+1</f>
        <v>25</v>
      </c>
      <c r="B54" s="412" t="s">
        <v>758</v>
      </c>
      <c r="C54" s="449" t="s">
        <v>59</v>
      </c>
      <c r="D54" s="406">
        <v>99.5</v>
      </c>
      <c r="E54" s="410"/>
      <c r="F54" s="406">
        <f t="shared" si="0"/>
        <v>0</v>
      </c>
    </row>
    <row r="55" spans="1:7" x14ac:dyDescent="0.2">
      <c r="A55" s="598"/>
      <c r="B55" s="412"/>
      <c r="C55" s="449"/>
      <c r="D55" s="406"/>
      <c r="E55" s="410"/>
      <c r="F55" s="406"/>
    </row>
    <row r="56" spans="1:7" ht="63.75" x14ac:dyDescent="0.2">
      <c r="A56" s="598">
        <f>+A54+1</f>
        <v>26</v>
      </c>
      <c r="B56" s="412" t="s">
        <v>759</v>
      </c>
      <c r="C56" s="449" t="s">
        <v>59</v>
      </c>
      <c r="D56" s="406">
        <v>74.5</v>
      </c>
      <c r="E56" s="410"/>
      <c r="F56" s="406">
        <f t="shared" si="0"/>
        <v>0</v>
      </c>
    </row>
    <row r="57" spans="1:7" x14ac:dyDescent="0.2">
      <c r="A57" s="598"/>
      <c r="B57" s="412"/>
      <c r="C57" s="449"/>
      <c r="D57" s="406"/>
      <c r="E57" s="410"/>
      <c r="F57" s="406"/>
    </row>
    <row r="58" spans="1:7" ht="63.75" x14ac:dyDescent="0.2">
      <c r="A58" s="598">
        <f>+A56+1</f>
        <v>27</v>
      </c>
      <c r="B58" s="412" t="s">
        <v>760</v>
      </c>
      <c r="C58" s="449" t="s">
        <v>59</v>
      </c>
      <c r="D58" s="406">
        <v>13.5</v>
      </c>
      <c r="E58" s="410"/>
      <c r="F58" s="406">
        <f t="shared" si="0"/>
        <v>0</v>
      </c>
    </row>
    <row r="59" spans="1:7" x14ac:dyDescent="0.2">
      <c r="A59" s="598"/>
      <c r="B59" s="412"/>
      <c r="C59" s="449"/>
      <c r="D59" s="406"/>
      <c r="E59" s="410"/>
      <c r="F59" s="406"/>
    </row>
    <row r="60" spans="1:7" ht="63.75" x14ac:dyDescent="0.2">
      <c r="A60" s="598">
        <f>+A58+1</f>
        <v>28</v>
      </c>
      <c r="B60" s="412" t="s">
        <v>761</v>
      </c>
      <c r="C60" s="449" t="str">
        <f>+C58</f>
        <v>m2</v>
      </c>
      <c r="D60" s="406">
        <v>19.100000000000001</v>
      </c>
      <c r="E60" s="410"/>
      <c r="F60" s="406">
        <f t="shared" si="0"/>
        <v>0</v>
      </c>
    </row>
    <row r="61" spans="1:7" x14ac:dyDescent="0.2">
      <c r="A61" s="598"/>
      <c r="B61" s="412"/>
      <c r="C61" s="449"/>
      <c r="D61" s="406"/>
      <c r="E61" s="410"/>
      <c r="F61" s="406"/>
    </row>
    <row r="62" spans="1:7" ht="76.5" x14ac:dyDescent="0.2">
      <c r="A62" s="598">
        <f>+A60+1</f>
        <v>29</v>
      </c>
      <c r="B62" s="412" t="s">
        <v>762</v>
      </c>
      <c r="C62" s="449" t="str">
        <f>+C60</f>
        <v>m2</v>
      </c>
      <c r="D62" s="406">
        <v>393</v>
      </c>
      <c r="E62" s="410"/>
      <c r="F62" s="406">
        <f t="shared" si="0"/>
        <v>0</v>
      </c>
    </row>
    <row r="63" spans="1:7" x14ac:dyDescent="0.2">
      <c r="A63" s="598"/>
      <c r="B63" s="412"/>
      <c r="C63" s="449"/>
      <c r="D63" s="406"/>
      <c r="E63" s="410"/>
      <c r="F63" s="406"/>
    </row>
    <row r="64" spans="1:7" ht="63.75" x14ac:dyDescent="0.2">
      <c r="A64" s="598">
        <f>+A62+1</f>
        <v>30</v>
      </c>
      <c r="B64" s="412" t="s">
        <v>763</v>
      </c>
      <c r="C64" s="449" t="str">
        <f>+C62</f>
        <v>m2</v>
      </c>
      <c r="D64" s="406">
        <v>91</v>
      </c>
      <c r="E64" s="410"/>
      <c r="F64" s="406">
        <f t="shared" si="0"/>
        <v>0</v>
      </c>
    </row>
    <row r="65" spans="1:7" x14ac:dyDescent="0.2">
      <c r="A65" s="598"/>
      <c r="B65" s="412"/>
      <c r="C65" s="449"/>
      <c r="D65" s="406"/>
      <c r="E65" s="410"/>
      <c r="F65" s="406"/>
    </row>
    <row r="66" spans="1:7" ht="63.75" x14ac:dyDescent="0.2">
      <c r="A66" s="598">
        <f>+A64+1</f>
        <v>31</v>
      </c>
      <c r="B66" s="412" t="s">
        <v>764</v>
      </c>
      <c r="C66" s="449" t="str">
        <f>+C64</f>
        <v>m2</v>
      </c>
      <c r="D66" s="406">
        <v>13.2</v>
      </c>
      <c r="E66" s="410"/>
      <c r="F66" s="406">
        <f t="shared" si="0"/>
        <v>0</v>
      </c>
      <c r="G66" s="408"/>
    </row>
    <row r="67" spans="1:7" x14ac:dyDescent="0.2">
      <c r="A67" s="598"/>
      <c r="B67" s="412"/>
      <c r="C67" s="449"/>
      <c r="D67" s="406"/>
      <c r="E67" s="410"/>
      <c r="F67" s="406"/>
      <c r="G67" s="408"/>
    </row>
    <row r="68" spans="1:7" x14ac:dyDescent="0.2">
      <c r="A68" s="598">
        <f>+A66+1</f>
        <v>32</v>
      </c>
      <c r="B68" s="412" t="s">
        <v>765</v>
      </c>
      <c r="C68" s="413" t="s">
        <v>59</v>
      </c>
      <c r="D68" s="406">
        <v>1015</v>
      </c>
      <c r="E68" s="410"/>
      <c r="F68" s="406">
        <f t="shared" si="0"/>
        <v>0</v>
      </c>
    </row>
    <row r="69" spans="1:7" x14ac:dyDescent="0.2">
      <c r="A69" s="598"/>
      <c r="B69" s="412"/>
      <c r="C69" s="413"/>
      <c r="D69" s="406"/>
      <c r="E69" s="410"/>
      <c r="F69" s="406"/>
    </row>
    <row r="70" spans="1:7" ht="38.25" x14ac:dyDescent="0.2">
      <c r="A70" s="598">
        <f>+A68+1</f>
        <v>33</v>
      </c>
      <c r="B70" s="412" t="s">
        <v>71</v>
      </c>
      <c r="C70" s="449" t="s">
        <v>72</v>
      </c>
      <c r="D70" s="406">
        <v>6.2</v>
      </c>
      <c r="E70" s="410"/>
      <c r="F70" s="406">
        <f t="shared" ref="F70:F109" si="1">+D70*E70</f>
        <v>0</v>
      </c>
    </row>
    <row r="71" spans="1:7" x14ac:dyDescent="0.2">
      <c r="A71" s="598"/>
      <c r="B71" s="412"/>
      <c r="C71" s="449"/>
      <c r="D71" s="406"/>
      <c r="E71" s="410"/>
      <c r="F71" s="406"/>
    </row>
    <row r="72" spans="1:7" ht="38.25" x14ac:dyDescent="0.2">
      <c r="A72" s="598">
        <f>+A70+1</f>
        <v>34</v>
      </c>
      <c r="B72" s="412" t="s">
        <v>766</v>
      </c>
      <c r="C72" s="449" t="s">
        <v>72</v>
      </c>
      <c r="D72" s="406">
        <v>21</v>
      </c>
      <c r="E72" s="410"/>
      <c r="F72" s="406">
        <f t="shared" si="1"/>
        <v>0</v>
      </c>
    </row>
    <row r="73" spans="1:7" x14ac:dyDescent="0.2">
      <c r="A73" s="598"/>
      <c r="B73" s="412"/>
      <c r="C73" s="449"/>
      <c r="D73" s="406"/>
      <c r="E73" s="410"/>
      <c r="F73" s="406"/>
    </row>
    <row r="74" spans="1:7" ht="38.25" x14ac:dyDescent="0.2">
      <c r="A74" s="598">
        <f t="shared" ref="A74" si="2">+A72+1</f>
        <v>35</v>
      </c>
      <c r="B74" s="412" t="s">
        <v>73</v>
      </c>
      <c r="C74" s="449" t="s">
        <v>72</v>
      </c>
      <c r="D74" s="406">
        <v>3.41</v>
      </c>
      <c r="E74" s="410"/>
      <c r="F74" s="406">
        <f t="shared" si="1"/>
        <v>0</v>
      </c>
    </row>
    <row r="75" spans="1:7" x14ac:dyDescent="0.2">
      <c r="A75" s="598"/>
      <c r="B75" s="412"/>
      <c r="C75" s="449"/>
      <c r="D75" s="406"/>
      <c r="E75" s="410"/>
      <c r="F75" s="406"/>
    </row>
    <row r="76" spans="1:7" ht="38.25" x14ac:dyDescent="0.2">
      <c r="A76" s="598">
        <f>+A72+1</f>
        <v>35</v>
      </c>
      <c r="B76" s="412" t="s">
        <v>74</v>
      </c>
      <c r="C76" s="449" t="s">
        <v>72</v>
      </c>
      <c r="D76" s="406">
        <v>3.88</v>
      </c>
      <c r="E76" s="410"/>
      <c r="F76" s="406">
        <f t="shared" si="1"/>
        <v>0</v>
      </c>
    </row>
    <row r="77" spans="1:7" x14ac:dyDescent="0.2">
      <c r="A77" s="598"/>
      <c r="B77" s="412"/>
      <c r="C77" s="449"/>
      <c r="D77" s="406"/>
      <c r="E77" s="410"/>
      <c r="F77" s="406"/>
    </row>
    <row r="78" spans="1:7" ht="25.5" x14ac:dyDescent="0.2">
      <c r="A78" s="598">
        <f>+A74+1</f>
        <v>36</v>
      </c>
      <c r="B78" s="412" t="s">
        <v>767</v>
      </c>
      <c r="C78" s="449" t="s">
        <v>72</v>
      </c>
      <c r="D78" s="406">
        <v>14.1</v>
      </c>
      <c r="E78" s="410"/>
      <c r="F78" s="406">
        <f t="shared" si="1"/>
        <v>0</v>
      </c>
      <c r="G78" s="408"/>
    </row>
    <row r="79" spans="1:7" x14ac:dyDescent="0.2">
      <c r="A79" s="598"/>
      <c r="B79" s="412"/>
      <c r="C79" s="449"/>
      <c r="D79" s="406"/>
      <c r="E79" s="410"/>
      <c r="F79" s="406"/>
      <c r="G79" s="408"/>
    </row>
    <row r="80" spans="1:7" ht="25.5" x14ac:dyDescent="0.2">
      <c r="A80" s="598">
        <f>+A78+1</f>
        <v>37</v>
      </c>
      <c r="B80" s="412" t="s">
        <v>768</v>
      </c>
      <c r="C80" s="449" t="s">
        <v>72</v>
      </c>
      <c r="D80" s="406">
        <v>7</v>
      </c>
      <c r="E80" s="410"/>
      <c r="F80" s="406">
        <f t="shared" si="1"/>
        <v>0</v>
      </c>
    </row>
    <row r="81" spans="1:6" x14ac:dyDescent="0.2">
      <c r="A81" s="598"/>
      <c r="B81" s="412"/>
      <c r="C81" s="449"/>
      <c r="D81" s="406"/>
      <c r="E81" s="410"/>
      <c r="F81" s="406"/>
    </row>
    <row r="82" spans="1:6" ht="25.5" x14ac:dyDescent="0.2">
      <c r="A82" s="598">
        <f>+A80+1</f>
        <v>38</v>
      </c>
      <c r="B82" s="412" t="s">
        <v>769</v>
      </c>
      <c r="C82" s="449" t="s">
        <v>72</v>
      </c>
      <c r="D82" s="406">
        <v>1.5</v>
      </c>
      <c r="E82" s="410"/>
      <c r="F82" s="406">
        <f t="shared" si="1"/>
        <v>0</v>
      </c>
    </row>
    <row r="83" spans="1:6" x14ac:dyDescent="0.2">
      <c r="A83" s="598"/>
      <c r="B83" s="412"/>
      <c r="C83" s="449"/>
      <c r="D83" s="406"/>
      <c r="E83" s="410"/>
      <c r="F83" s="406"/>
    </row>
    <row r="84" spans="1:6" ht="25.5" x14ac:dyDescent="0.2">
      <c r="A84" s="598">
        <f>+A82+1</f>
        <v>39</v>
      </c>
      <c r="B84" s="412" t="s">
        <v>1507</v>
      </c>
      <c r="C84" s="449" t="s">
        <v>63</v>
      </c>
      <c r="D84" s="406">
        <v>30</v>
      </c>
      <c r="E84" s="410"/>
      <c r="F84" s="406">
        <f t="shared" si="1"/>
        <v>0</v>
      </c>
    </row>
    <row r="85" spans="1:6" x14ac:dyDescent="0.2">
      <c r="A85" s="598"/>
      <c r="B85" s="412"/>
      <c r="C85" s="449"/>
      <c r="D85" s="406"/>
      <c r="E85" s="410"/>
      <c r="F85" s="406"/>
    </row>
    <row r="86" spans="1:6" ht="38.25" x14ac:dyDescent="0.2">
      <c r="A86" s="598">
        <f>+A84+1</f>
        <v>40</v>
      </c>
      <c r="B86" s="412" t="s">
        <v>770</v>
      </c>
      <c r="C86" s="413" t="s">
        <v>63</v>
      </c>
      <c r="D86" s="406">
        <v>50</v>
      </c>
      <c r="E86" s="410"/>
      <c r="F86" s="406">
        <f t="shared" si="1"/>
        <v>0</v>
      </c>
    </row>
    <row r="87" spans="1:6" x14ac:dyDescent="0.2">
      <c r="A87" s="598"/>
      <c r="B87" s="412"/>
      <c r="C87" s="413"/>
      <c r="D87" s="406"/>
      <c r="E87" s="410"/>
      <c r="F87" s="406"/>
    </row>
    <row r="88" spans="1:6" x14ac:dyDescent="0.2">
      <c r="A88" s="598">
        <f>+A86+1</f>
        <v>41</v>
      </c>
      <c r="B88" s="412" t="s">
        <v>1503</v>
      </c>
      <c r="C88" s="413"/>
      <c r="D88" s="406"/>
      <c r="E88" s="406"/>
      <c r="F88" s="406">
        <f t="shared" si="1"/>
        <v>0</v>
      </c>
    </row>
    <row r="89" spans="1:6" x14ac:dyDescent="0.2">
      <c r="A89" s="514"/>
      <c r="B89" s="412" t="s">
        <v>1504</v>
      </c>
      <c r="C89" s="413" t="s">
        <v>62</v>
      </c>
      <c r="D89" s="406">
        <v>50</v>
      </c>
      <c r="E89" s="410"/>
      <c r="F89" s="406">
        <f t="shared" si="1"/>
        <v>0</v>
      </c>
    </row>
    <row r="90" spans="1:6" x14ac:dyDescent="0.2">
      <c r="A90" s="514"/>
      <c r="B90" s="412" t="s">
        <v>1505</v>
      </c>
      <c r="C90" s="413" t="s">
        <v>62</v>
      </c>
      <c r="D90" s="406">
        <v>20</v>
      </c>
      <c r="E90" s="410"/>
      <c r="F90" s="406">
        <f t="shared" si="1"/>
        <v>0</v>
      </c>
    </row>
    <row r="91" spans="1:6" x14ac:dyDescent="0.2">
      <c r="A91" s="514"/>
      <c r="B91" s="412" t="s">
        <v>1506</v>
      </c>
      <c r="C91" s="413" t="s">
        <v>62</v>
      </c>
      <c r="D91" s="406">
        <v>10</v>
      </c>
      <c r="E91" s="410"/>
      <c r="F91" s="406">
        <f t="shared" si="1"/>
        <v>0</v>
      </c>
    </row>
    <row r="92" spans="1:6" x14ac:dyDescent="0.2">
      <c r="A92" s="514"/>
      <c r="B92" s="412" t="s">
        <v>771</v>
      </c>
      <c r="C92" s="413" t="s">
        <v>59</v>
      </c>
      <c r="D92" s="406">
        <v>30</v>
      </c>
      <c r="E92" s="410"/>
      <c r="F92" s="406">
        <f t="shared" si="1"/>
        <v>0</v>
      </c>
    </row>
    <row r="93" spans="1:6" x14ac:dyDescent="0.2">
      <c r="A93" s="514"/>
      <c r="B93" s="412"/>
      <c r="C93" s="413"/>
      <c r="D93" s="406"/>
      <c r="E93" s="410"/>
      <c r="F93" s="406"/>
    </row>
    <row r="94" spans="1:6" ht="38.25" x14ac:dyDescent="0.2">
      <c r="A94" s="598">
        <f>+A88+1</f>
        <v>42</v>
      </c>
      <c r="B94" s="412" t="s">
        <v>773</v>
      </c>
      <c r="C94" s="413"/>
      <c r="D94" s="406"/>
      <c r="E94" s="406"/>
      <c r="F94" s="406"/>
    </row>
    <row r="95" spans="1:6" x14ac:dyDescent="0.2">
      <c r="A95" s="450"/>
      <c r="B95" s="451" t="s">
        <v>772</v>
      </c>
      <c r="C95" s="413" t="s">
        <v>63</v>
      </c>
      <c r="D95" s="406">
        <v>100</v>
      </c>
      <c r="E95" s="410"/>
      <c r="F95" s="406">
        <f t="shared" si="1"/>
        <v>0</v>
      </c>
    </row>
    <row r="96" spans="1:6" x14ac:dyDescent="0.2">
      <c r="A96" s="450"/>
      <c r="B96" s="451"/>
      <c r="C96" s="413"/>
      <c r="D96" s="406"/>
      <c r="E96" s="410"/>
      <c r="F96" s="406"/>
    </row>
    <row r="97" spans="1:6" ht="25.5" x14ac:dyDescent="0.2">
      <c r="A97" s="598">
        <f>+A94+1</f>
        <v>43</v>
      </c>
      <c r="B97" s="412" t="s">
        <v>774</v>
      </c>
      <c r="C97" s="413" t="s">
        <v>61</v>
      </c>
      <c r="D97" s="406">
        <v>3</v>
      </c>
      <c r="E97" s="410"/>
      <c r="F97" s="406">
        <f t="shared" si="1"/>
        <v>0</v>
      </c>
    </row>
    <row r="98" spans="1:6" x14ac:dyDescent="0.2">
      <c r="A98" s="598"/>
      <c r="B98" s="412"/>
      <c r="C98" s="413"/>
      <c r="D98" s="406"/>
      <c r="E98" s="410"/>
      <c r="F98" s="406"/>
    </row>
    <row r="99" spans="1:6" x14ac:dyDescent="0.2">
      <c r="A99" s="598">
        <f>+A97+1</f>
        <v>44</v>
      </c>
      <c r="B99" s="412" t="s">
        <v>777</v>
      </c>
      <c r="C99" s="413" t="s">
        <v>61</v>
      </c>
      <c r="D99" s="406">
        <v>2</v>
      </c>
      <c r="E99" s="410"/>
      <c r="F99" s="406">
        <f t="shared" si="1"/>
        <v>0</v>
      </c>
    </row>
    <row r="100" spans="1:6" x14ac:dyDescent="0.2">
      <c r="A100" s="598"/>
      <c r="B100" s="412"/>
      <c r="C100" s="413"/>
      <c r="D100" s="406"/>
      <c r="E100" s="410"/>
      <c r="F100" s="406"/>
    </row>
    <row r="101" spans="1:6" x14ac:dyDescent="0.2">
      <c r="A101" s="598">
        <f>+A94+1</f>
        <v>43</v>
      </c>
      <c r="B101" s="412" t="s">
        <v>776</v>
      </c>
      <c r="C101" s="413" t="s">
        <v>61</v>
      </c>
      <c r="D101" s="406">
        <v>1</v>
      </c>
      <c r="E101" s="410"/>
      <c r="F101" s="406">
        <f t="shared" si="1"/>
        <v>0</v>
      </c>
    </row>
    <row r="102" spans="1:6" x14ac:dyDescent="0.2">
      <c r="A102" s="598"/>
      <c r="B102" s="412"/>
      <c r="C102" s="413"/>
      <c r="D102" s="406"/>
      <c r="E102" s="410"/>
      <c r="F102" s="406"/>
    </row>
    <row r="103" spans="1:6" x14ac:dyDescent="0.2">
      <c r="A103" s="598">
        <f>+A101+1</f>
        <v>44</v>
      </c>
      <c r="B103" s="412" t="s">
        <v>775</v>
      </c>
      <c r="C103" s="413" t="s">
        <v>61</v>
      </c>
      <c r="D103" s="406">
        <v>1</v>
      </c>
      <c r="E103" s="410"/>
      <c r="F103" s="406">
        <f t="shared" si="1"/>
        <v>0</v>
      </c>
    </row>
    <row r="104" spans="1:6" x14ac:dyDescent="0.2">
      <c r="A104" s="598"/>
      <c r="B104" s="412"/>
      <c r="C104" s="413"/>
      <c r="D104" s="406"/>
      <c r="E104" s="410"/>
      <c r="F104" s="406"/>
    </row>
    <row r="105" spans="1:6" x14ac:dyDescent="0.2">
      <c r="A105" s="598">
        <f>+A103+1</f>
        <v>45</v>
      </c>
      <c r="B105" s="412" t="s">
        <v>778</v>
      </c>
      <c r="C105" s="413" t="s">
        <v>61</v>
      </c>
      <c r="D105" s="406">
        <v>1</v>
      </c>
      <c r="E105" s="410"/>
      <c r="F105" s="406">
        <f t="shared" si="1"/>
        <v>0</v>
      </c>
    </row>
    <row r="106" spans="1:6" x14ac:dyDescent="0.2">
      <c r="A106" s="598"/>
      <c r="B106" s="412"/>
      <c r="C106" s="413"/>
      <c r="D106" s="406"/>
      <c r="E106" s="410"/>
      <c r="F106" s="406"/>
    </row>
    <row r="107" spans="1:6" x14ac:dyDescent="0.2">
      <c r="A107" s="598">
        <f>+A105+1</f>
        <v>46</v>
      </c>
      <c r="B107" s="412" t="s">
        <v>779</v>
      </c>
      <c r="C107" s="413" t="s">
        <v>61</v>
      </c>
      <c r="D107" s="406">
        <v>1</v>
      </c>
      <c r="E107" s="410"/>
      <c r="F107" s="406">
        <f t="shared" si="1"/>
        <v>0</v>
      </c>
    </row>
    <row r="108" spans="1:6" x14ac:dyDescent="0.2">
      <c r="A108" s="598"/>
      <c r="B108" s="412"/>
      <c r="C108" s="413"/>
      <c r="D108" s="406"/>
      <c r="E108" s="410"/>
      <c r="F108" s="406"/>
    </row>
    <row r="109" spans="1:6" x14ac:dyDescent="0.2">
      <c r="A109" s="598">
        <f>+A107+1</f>
        <v>47</v>
      </c>
      <c r="B109" s="412" t="s">
        <v>780</v>
      </c>
      <c r="C109" s="413" t="s">
        <v>61</v>
      </c>
      <c r="D109" s="406">
        <v>1</v>
      </c>
      <c r="E109" s="406"/>
      <c r="F109" s="406">
        <f t="shared" si="1"/>
        <v>0</v>
      </c>
    </row>
    <row r="110" spans="1:6" x14ac:dyDescent="0.2">
      <c r="A110" s="452"/>
      <c r="B110" s="437" t="s">
        <v>75</v>
      </c>
      <c r="C110" s="417"/>
      <c r="D110" s="485"/>
      <c r="E110" s="485"/>
      <c r="F110" s="486">
        <f>SUM(F6:F109)</f>
        <v>0</v>
      </c>
    </row>
  </sheetData>
  <mergeCells count="2">
    <mergeCell ref="A1:B1"/>
    <mergeCell ref="C1:F1"/>
  </mergeCells>
  <pageMargins left="0.7" right="9.0277777777777804E-2" top="0.6" bottom="0.54027777777777797" header="0.51180555555555496" footer="0.51180555555555496"/>
  <pageSetup paperSize="9"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39"/>
  <sheetViews>
    <sheetView view="pageBreakPreview" topLeftCell="A17" zoomScale="130" zoomScaleNormal="95" zoomScaleSheetLayoutView="130" workbookViewId="0">
      <selection activeCell="E38" sqref="E38"/>
    </sheetView>
  </sheetViews>
  <sheetFormatPr defaultRowHeight="12.75" x14ac:dyDescent="0.2"/>
  <cols>
    <col min="1" max="1" width="6.140625" style="421"/>
    <col min="2" max="2" width="47.85546875" style="422"/>
    <col min="3" max="3" width="7.140625" style="423"/>
    <col min="4" max="4" width="11.28515625" style="424"/>
    <col min="5" max="5" width="9" style="424" bestFit="1" customWidth="1"/>
    <col min="6" max="6" width="10.42578125" style="424"/>
    <col min="7" max="8" width="11.28515625" style="397"/>
    <col min="9" max="255" width="8.28515625" style="397"/>
    <col min="256" max="1025" width="8.42578125" style="397"/>
    <col min="1026" max="16384" width="9.140625" style="397"/>
  </cols>
  <sheetData>
    <row r="1" spans="1:6" x14ac:dyDescent="0.2">
      <c r="A1" s="624" t="str">
        <f>+A.1!A1</f>
        <v>VEČNAMENSKA GIMNASTIČNA DVORANA ZA OŠ</v>
      </c>
      <c r="B1" s="624"/>
      <c r="C1" s="625" t="s">
        <v>48</v>
      </c>
      <c r="D1" s="626"/>
      <c r="E1" s="627"/>
      <c r="F1" s="627"/>
    </row>
    <row r="2" spans="1:6" ht="13.5" x14ac:dyDescent="0.25">
      <c r="A2" s="398" t="s">
        <v>125</v>
      </c>
      <c r="B2" s="399" t="s">
        <v>49</v>
      </c>
      <c r="C2" s="400" t="s">
        <v>496</v>
      </c>
      <c r="D2" s="401" t="s">
        <v>50</v>
      </c>
      <c r="E2" s="402" t="s">
        <v>713</v>
      </c>
      <c r="F2" s="402" t="s">
        <v>714</v>
      </c>
    </row>
    <row r="3" spans="1:6" ht="13.5" x14ac:dyDescent="0.25">
      <c r="A3" s="403"/>
      <c r="B3" s="404"/>
      <c r="C3" s="405"/>
      <c r="D3" s="406"/>
      <c r="E3" s="397"/>
      <c r="F3" s="397"/>
    </row>
    <row r="4" spans="1:6" x14ac:dyDescent="0.2">
      <c r="A4" s="492" t="s">
        <v>22</v>
      </c>
      <c r="B4" s="427" t="s">
        <v>23</v>
      </c>
      <c r="D4" s="397"/>
      <c r="E4" s="397"/>
      <c r="F4" s="397"/>
    </row>
    <row r="5" spans="1:6" ht="13.5" x14ac:dyDescent="0.25">
      <c r="A5" s="477"/>
      <c r="B5" s="456"/>
      <c r="C5" s="413"/>
      <c r="D5" s="406"/>
      <c r="E5" s="430"/>
      <c r="F5" s="430"/>
    </row>
    <row r="6" spans="1:6" x14ac:dyDescent="0.2">
      <c r="A6" s="481">
        <v>1</v>
      </c>
      <c r="B6" s="412" t="s">
        <v>781</v>
      </c>
      <c r="C6" s="479" t="s">
        <v>62</v>
      </c>
      <c r="D6" s="406">
        <v>129</v>
      </c>
      <c r="E6" s="410"/>
      <c r="F6" s="406">
        <f>+D6*E6</f>
        <v>0</v>
      </c>
    </row>
    <row r="7" spans="1:6" x14ac:dyDescent="0.2">
      <c r="A7" s="481"/>
      <c r="B7" s="412"/>
      <c r="C7" s="479"/>
      <c r="D7" s="406"/>
      <c r="E7" s="410"/>
      <c r="F7" s="406"/>
    </row>
    <row r="8" spans="1:6" ht="25.5" x14ac:dyDescent="0.2">
      <c r="A8" s="481">
        <f>+A6+1</f>
        <v>2</v>
      </c>
      <c r="B8" s="412" t="s">
        <v>787</v>
      </c>
      <c r="C8" s="479" t="s">
        <v>60</v>
      </c>
      <c r="D8" s="406">
        <v>47</v>
      </c>
      <c r="E8" s="410"/>
      <c r="F8" s="406">
        <f>+D8*E8</f>
        <v>0</v>
      </c>
    </row>
    <row r="9" spans="1:6" x14ac:dyDescent="0.2">
      <c r="A9" s="481"/>
      <c r="B9" s="412"/>
      <c r="C9" s="479"/>
      <c r="D9" s="406"/>
      <c r="E9" s="410"/>
      <c r="F9" s="406"/>
    </row>
    <row r="10" spans="1:6" x14ac:dyDescent="0.2">
      <c r="A10" s="481">
        <f>+A8+1</f>
        <v>3</v>
      </c>
      <c r="B10" s="412" t="s">
        <v>782</v>
      </c>
      <c r="C10" s="479" t="s">
        <v>59</v>
      </c>
      <c r="D10" s="406">
        <v>69.5</v>
      </c>
      <c r="E10" s="410"/>
      <c r="F10" s="406">
        <f>+D10*E10</f>
        <v>0</v>
      </c>
    </row>
    <row r="11" spans="1:6" x14ac:dyDescent="0.2">
      <c r="A11" s="481"/>
      <c r="B11" s="412"/>
      <c r="C11" s="479"/>
      <c r="D11" s="406"/>
      <c r="E11" s="410"/>
      <c r="F11" s="406"/>
    </row>
    <row r="12" spans="1:6" ht="25.5" x14ac:dyDescent="0.2">
      <c r="A12" s="481">
        <f>+A10+1</f>
        <v>4</v>
      </c>
      <c r="B12" s="412" t="s">
        <v>1508</v>
      </c>
      <c r="C12" s="479" t="s">
        <v>60</v>
      </c>
      <c r="D12" s="406">
        <v>30.4</v>
      </c>
      <c r="E12" s="410"/>
      <c r="F12" s="406">
        <f>+D12*E12</f>
        <v>0</v>
      </c>
    </row>
    <row r="13" spans="1:6" x14ac:dyDescent="0.2">
      <c r="A13" s="481"/>
      <c r="B13" s="412"/>
      <c r="C13" s="479"/>
      <c r="D13" s="406"/>
      <c r="E13" s="410"/>
      <c r="F13" s="406"/>
    </row>
    <row r="14" spans="1:6" ht="63.75" x14ac:dyDescent="0.2">
      <c r="A14" s="481">
        <f>+A12+1</f>
        <v>5</v>
      </c>
      <c r="B14" s="412" t="s">
        <v>1509</v>
      </c>
      <c r="C14" s="479" t="s">
        <v>72</v>
      </c>
      <c r="D14" s="406">
        <v>20</v>
      </c>
      <c r="E14" s="410"/>
      <c r="F14" s="406">
        <f>+D14*E14</f>
        <v>0</v>
      </c>
    </row>
    <row r="15" spans="1:6" x14ac:dyDescent="0.2">
      <c r="A15" s="481"/>
      <c r="B15" s="412"/>
      <c r="C15" s="479"/>
      <c r="D15" s="406"/>
      <c r="E15" s="410"/>
      <c r="F15" s="406"/>
    </row>
    <row r="16" spans="1:6" ht="51" x14ac:dyDescent="0.2">
      <c r="A16" s="481">
        <f>+A14+1</f>
        <v>6</v>
      </c>
      <c r="B16" s="412" t="s">
        <v>1510</v>
      </c>
      <c r="C16" s="479"/>
      <c r="D16" s="406"/>
      <c r="E16" s="430"/>
      <c r="F16" s="430"/>
    </row>
    <row r="17" spans="1:6" x14ac:dyDescent="0.2">
      <c r="A17" s="450"/>
      <c r="B17" s="412" t="s">
        <v>76</v>
      </c>
      <c r="C17" s="479" t="s">
        <v>72</v>
      </c>
      <c r="D17" s="406">
        <v>13</v>
      </c>
      <c r="E17" s="410"/>
      <c r="F17" s="406">
        <f t="shared" ref="F17:F27" si="0">+D17*E17</f>
        <v>0</v>
      </c>
    </row>
    <row r="18" spans="1:6" x14ac:dyDescent="0.2">
      <c r="A18" s="450"/>
      <c r="B18" s="412" t="s">
        <v>77</v>
      </c>
      <c r="C18" s="479" t="s">
        <v>72</v>
      </c>
      <c r="D18" s="406">
        <v>33</v>
      </c>
      <c r="E18" s="410"/>
      <c r="F18" s="406">
        <f t="shared" si="0"/>
        <v>0</v>
      </c>
    </row>
    <row r="19" spans="1:6" x14ac:dyDescent="0.2">
      <c r="A19" s="450"/>
      <c r="B19" s="412" t="s">
        <v>78</v>
      </c>
      <c r="C19" s="479" t="s">
        <v>72</v>
      </c>
      <c r="D19" s="406">
        <v>39</v>
      </c>
      <c r="E19" s="410"/>
      <c r="F19" s="406">
        <f t="shared" si="0"/>
        <v>0</v>
      </c>
    </row>
    <row r="20" spans="1:6" x14ac:dyDescent="0.2">
      <c r="A20" s="450"/>
      <c r="B20" s="412" t="s">
        <v>79</v>
      </c>
      <c r="C20" s="479" t="s">
        <v>72</v>
      </c>
      <c r="D20" s="406">
        <v>26.5</v>
      </c>
      <c r="E20" s="410"/>
      <c r="F20" s="406">
        <f t="shared" si="0"/>
        <v>0</v>
      </c>
    </row>
    <row r="21" spans="1:6" x14ac:dyDescent="0.2">
      <c r="A21" s="450"/>
      <c r="B21" s="412" t="s">
        <v>80</v>
      </c>
      <c r="C21" s="479" t="s">
        <v>72</v>
      </c>
      <c r="D21" s="406">
        <v>17.5</v>
      </c>
      <c r="E21" s="410"/>
      <c r="F21" s="406">
        <f t="shared" si="0"/>
        <v>0</v>
      </c>
    </row>
    <row r="22" spans="1:6" x14ac:dyDescent="0.2">
      <c r="A22" s="450"/>
      <c r="B22" s="412"/>
      <c r="C22" s="479"/>
      <c r="D22" s="406"/>
      <c r="E22" s="410"/>
      <c r="F22" s="406"/>
    </row>
    <row r="23" spans="1:6" ht="38.25" x14ac:dyDescent="0.2">
      <c r="A23" s="481">
        <f>+A16+1</f>
        <v>7</v>
      </c>
      <c r="B23" s="412" t="s">
        <v>784</v>
      </c>
      <c r="C23" s="479" t="s">
        <v>61</v>
      </c>
      <c r="D23" s="406">
        <v>1</v>
      </c>
      <c r="E23" s="406"/>
      <c r="F23" s="406">
        <f t="shared" si="0"/>
        <v>0</v>
      </c>
    </row>
    <row r="24" spans="1:6" x14ac:dyDescent="0.2">
      <c r="A24" s="481"/>
      <c r="B24" s="412"/>
      <c r="C24" s="479"/>
      <c r="D24" s="406"/>
      <c r="E24" s="406"/>
      <c r="F24" s="406"/>
    </row>
    <row r="25" spans="1:6" ht="38.25" x14ac:dyDescent="0.2">
      <c r="A25" s="481">
        <f>+A23+1</f>
        <v>8</v>
      </c>
      <c r="B25" s="412" t="s">
        <v>783</v>
      </c>
      <c r="C25" s="479" t="s">
        <v>61</v>
      </c>
      <c r="D25" s="406">
        <v>3</v>
      </c>
      <c r="E25" s="410"/>
      <c r="F25" s="406">
        <f t="shared" si="0"/>
        <v>0</v>
      </c>
    </row>
    <row r="26" spans="1:6" x14ac:dyDescent="0.2">
      <c r="A26" s="481"/>
      <c r="B26" s="412"/>
      <c r="C26" s="479"/>
      <c r="D26" s="406"/>
      <c r="E26" s="410"/>
      <c r="F26" s="406"/>
    </row>
    <row r="27" spans="1:6" ht="38.25" x14ac:dyDescent="0.2">
      <c r="A27" s="481">
        <f>+A25+1</f>
        <v>9</v>
      </c>
      <c r="B27" s="412" t="s">
        <v>785</v>
      </c>
      <c r="C27" s="479" t="s">
        <v>61</v>
      </c>
      <c r="D27" s="406">
        <v>2</v>
      </c>
      <c r="E27" s="410"/>
      <c r="F27" s="406">
        <f t="shared" si="0"/>
        <v>0</v>
      </c>
    </row>
    <row r="28" spans="1:6" x14ac:dyDescent="0.2">
      <c r="A28" s="481"/>
      <c r="B28" s="412"/>
      <c r="C28" s="479"/>
      <c r="D28" s="406"/>
      <c r="E28" s="410"/>
      <c r="F28" s="406"/>
    </row>
    <row r="29" spans="1:6" ht="25.5" x14ac:dyDescent="0.2">
      <c r="A29" s="481">
        <f>+A27+1</f>
        <v>10</v>
      </c>
      <c r="B29" s="412" t="s">
        <v>1511</v>
      </c>
      <c r="C29" s="479"/>
      <c r="D29" s="406"/>
      <c r="E29" s="406"/>
      <c r="F29" s="406"/>
    </row>
    <row r="30" spans="1:6" x14ac:dyDescent="0.2">
      <c r="A30" s="450"/>
      <c r="B30" s="412" t="s">
        <v>77</v>
      </c>
      <c r="C30" s="479" t="s">
        <v>61</v>
      </c>
      <c r="D30" s="406">
        <v>2</v>
      </c>
      <c r="E30" s="410"/>
      <c r="F30" s="406">
        <f>+D30*E30</f>
        <v>0</v>
      </c>
    </row>
    <row r="31" spans="1:6" x14ac:dyDescent="0.2">
      <c r="A31" s="450"/>
      <c r="B31" s="412" t="s">
        <v>78</v>
      </c>
      <c r="C31" s="479" t="s">
        <v>61</v>
      </c>
      <c r="D31" s="406">
        <v>11</v>
      </c>
      <c r="E31" s="410"/>
      <c r="F31" s="406">
        <f>+D31*E31</f>
        <v>0</v>
      </c>
    </row>
    <row r="32" spans="1:6" x14ac:dyDescent="0.2">
      <c r="A32" s="450"/>
      <c r="B32" s="412" t="s">
        <v>79</v>
      </c>
      <c r="C32" s="479" t="s">
        <v>61</v>
      </c>
      <c r="D32" s="406">
        <v>8</v>
      </c>
      <c r="E32" s="410"/>
      <c r="F32" s="406">
        <f>+D32*E32</f>
        <v>0</v>
      </c>
    </row>
    <row r="33" spans="1:7" x14ac:dyDescent="0.2">
      <c r="A33" s="450"/>
      <c r="B33" s="412" t="s">
        <v>80</v>
      </c>
      <c r="C33" s="479" t="s">
        <v>61</v>
      </c>
      <c r="D33" s="406">
        <v>3</v>
      </c>
      <c r="E33" s="410"/>
      <c r="F33" s="406">
        <f>+D33*E33</f>
        <v>0</v>
      </c>
    </row>
    <row r="34" spans="1:7" x14ac:dyDescent="0.2">
      <c r="A34" s="450"/>
      <c r="B34" s="412"/>
      <c r="C34" s="479"/>
      <c r="D34" s="406"/>
      <c r="E34" s="410"/>
      <c r="F34" s="406"/>
    </row>
    <row r="35" spans="1:7" ht="25.5" x14ac:dyDescent="0.2">
      <c r="A35" s="481">
        <f>+A29+1</f>
        <v>11</v>
      </c>
      <c r="B35" s="412" t="s">
        <v>786</v>
      </c>
      <c r="C35" s="479" t="s">
        <v>61</v>
      </c>
      <c r="D35" s="406">
        <v>1</v>
      </c>
      <c r="E35" s="406"/>
      <c r="F35" s="406">
        <f>+D35*E35</f>
        <v>0</v>
      </c>
      <c r="G35" s="408"/>
    </row>
    <row r="36" spans="1:7" x14ac:dyDescent="0.2">
      <c r="A36" s="481"/>
      <c r="B36" s="412"/>
      <c r="C36" s="479"/>
      <c r="D36" s="406"/>
      <c r="E36" s="406"/>
      <c r="F36" s="406"/>
      <c r="G36" s="408"/>
    </row>
    <row r="37" spans="1:7" ht="38.25" x14ac:dyDescent="0.2">
      <c r="A37" s="481">
        <f>+A35+1</f>
        <v>12</v>
      </c>
      <c r="B37" s="412" t="s">
        <v>715</v>
      </c>
      <c r="C37" s="413"/>
      <c r="D37" s="406"/>
      <c r="E37" s="406"/>
      <c r="F37" s="406"/>
    </row>
    <row r="38" spans="1:7" x14ac:dyDescent="0.2">
      <c r="A38" s="450"/>
      <c r="B38" s="451" t="s">
        <v>201</v>
      </c>
      <c r="C38" s="413" t="s">
        <v>63</v>
      </c>
      <c r="D38" s="406">
        <v>30</v>
      </c>
      <c r="E38" s="410"/>
      <c r="F38" s="406">
        <f>+D38*E38</f>
        <v>0</v>
      </c>
    </row>
    <row r="39" spans="1:7" x14ac:dyDescent="0.2">
      <c r="A39" s="452"/>
      <c r="B39" s="437" t="s">
        <v>81</v>
      </c>
      <c r="C39" s="417"/>
      <c r="D39" s="418"/>
      <c r="E39" s="418"/>
      <c r="F39" s="454">
        <f>SUM(F6:F38)</f>
        <v>0</v>
      </c>
    </row>
  </sheetData>
  <mergeCells count="2">
    <mergeCell ref="A1:B1"/>
    <mergeCell ref="C1:F1"/>
  </mergeCells>
  <pageMargins left="0.7" right="0.35" top="0.75" bottom="0.6"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emplate/>
  <TotalTime>82</TotalTime>
  <Application>Microsoft Excel</Application>
  <DocSecurity>0</DocSecurity>
  <ScaleCrop>false</ScaleCrop>
  <HeadingPairs>
    <vt:vector size="4" baseType="variant">
      <vt:variant>
        <vt:lpstr>Delovni listi</vt:lpstr>
      </vt:variant>
      <vt:variant>
        <vt:i4>26</vt:i4>
      </vt:variant>
      <vt:variant>
        <vt:lpstr>Imenovani obsegi</vt:lpstr>
      </vt:variant>
      <vt:variant>
        <vt:i4>186</vt:i4>
      </vt:variant>
    </vt:vector>
  </HeadingPairs>
  <TitlesOfParts>
    <vt:vector size="212" baseType="lpstr">
      <vt:lpstr>Rekapitulacija</vt:lpstr>
      <vt:lpstr>Rekapitulacija GO</vt:lpstr>
      <vt:lpstr>A.1</vt:lpstr>
      <vt:lpstr>A.2</vt:lpstr>
      <vt:lpstr>A.3</vt:lpstr>
      <vt:lpstr>A.4</vt:lpstr>
      <vt:lpstr>A.5</vt:lpstr>
      <vt:lpstr>A.6</vt:lpstr>
      <vt:lpstr>A.7</vt:lpstr>
      <vt:lpstr>B.1a</vt:lpstr>
      <vt:lpstr>B.1b</vt:lpstr>
      <vt:lpstr>B.2</vt:lpstr>
      <vt:lpstr>B.3</vt:lpstr>
      <vt:lpstr>B.4</vt:lpstr>
      <vt:lpstr>B.5</vt:lpstr>
      <vt:lpstr>B.6a</vt:lpstr>
      <vt:lpstr>B.6b</vt:lpstr>
      <vt:lpstr>B.7</vt:lpstr>
      <vt:lpstr>B.8</vt:lpstr>
      <vt:lpstr>B.9</vt:lpstr>
      <vt:lpstr>B.10</vt:lpstr>
      <vt:lpstr>B.11</vt:lpstr>
      <vt:lpstr>C.</vt:lpstr>
      <vt:lpstr>D.</vt:lpstr>
      <vt:lpstr>E.</vt:lpstr>
      <vt:lpstr>F.</vt:lpstr>
      <vt:lpstr>B.1a!_xlnm_Print_Area</vt:lpstr>
      <vt:lpstr>'Rekapitulacija GO'!_xlnm_Print_Area</vt:lpstr>
      <vt:lpstr>B.1a!_xlnm_Print_Area_0</vt:lpstr>
      <vt:lpstr>'Rekapitulacija GO'!_xlnm_Print_Area_0</vt:lpstr>
      <vt:lpstr>B.1a!_xlnm_Print_Area_0_0</vt:lpstr>
      <vt:lpstr>'Rekapitulacija GO'!_xlnm_Print_Area_0_0</vt:lpstr>
      <vt:lpstr>B.1a!_xlnm_Print_Area_0_0_0</vt:lpstr>
      <vt:lpstr>'Rekapitulacija GO'!_xlnm_Print_Area_0_0_0</vt:lpstr>
      <vt:lpstr>B.1a!_xlnm_Print_Area_0_0_0_0</vt:lpstr>
      <vt:lpstr>'Rekapitulacija GO'!_xlnm_Print_Area_0_0_0_0</vt:lpstr>
      <vt:lpstr>B.1a!_xlnm_Print_Area_0_0_0_0_0</vt:lpstr>
      <vt:lpstr>'Rekapitulacija GO'!_xlnm_Print_Area_0_0_0_0_0</vt:lpstr>
      <vt:lpstr>B.1a!_xlnm_Print_Area_0_0_0_0_0_0</vt:lpstr>
      <vt:lpstr>'Rekapitulacija GO'!_xlnm_Print_Area_0_0_0_0_0_0</vt:lpstr>
      <vt:lpstr>B.1a!_xlnm_Print_Area_0_0_0_0_0_0_0</vt:lpstr>
      <vt:lpstr>'Rekapitulacija GO'!_xlnm_Print_Area_0_0_0_0_0_0_0</vt:lpstr>
      <vt:lpstr>'Rekapitulacija GO'!asdas</vt:lpstr>
      <vt:lpstr>'Rekapitulacija GO'!Excel_BuiltIn_Print_Area</vt:lpstr>
      <vt:lpstr>A.2!Področje_tiskanja</vt:lpstr>
      <vt:lpstr>'Rekapitulacija GO'!Področje_tiskanja</vt:lpstr>
      <vt:lpstr>B.10!Print_Area_0</vt:lpstr>
      <vt:lpstr>B.11!Print_Area_0</vt:lpstr>
      <vt:lpstr>B.1a!Print_Area_0</vt:lpstr>
      <vt:lpstr>B.2!Print_Area_0</vt:lpstr>
      <vt:lpstr>B.3!Print_Area_0</vt:lpstr>
      <vt:lpstr>B.4!Print_Area_0</vt:lpstr>
      <vt:lpstr>B.5!Print_Area_0</vt:lpstr>
      <vt:lpstr>B.6b!Print_Area_0</vt:lpstr>
      <vt:lpstr>B.7!Print_Area_0</vt:lpstr>
      <vt:lpstr>B.8!Print_Area_0</vt:lpstr>
      <vt:lpstr>B.9!Print_Area_0</vt:lpstr>
      <vt:lpstr>'Rekapitulacija GO'!Print_Area_0</vt:lpstr>
      <vt:lpstr>B.10!Print_Area_0_0</vt:lpstr>
      <vt:lpstr>B.11!Print_Area_0_0</vt:lpstr>
      <vt:lpstr>B.1a!Print_Area_0_0</vt:lpstr>
      <vt:lpstr>B.2!Print_Area_0_0</vt:lpstr>
      <vt:lpstr>B.3!Print_Area_0_0</vt:lpstr>
      <vt:lpstr>B.4!Print_Area_0_0</vt:lpstr>
      <vt:lpstr>B.5!Print_Area_0_0</vt:lpstr>
      <vt:lpstr>B.6b!Print_Area_0_0</vt:lpstr>
      <vt:lpstr>B.8!Print_Area_0_0</vt:lpstr>
      <vt:lpstr>B.9!Print_Area_0_0</vt:lpstr>
      <vt:lpstr>'Rekapitulacija GO'!Print_Area_0_0</vt:lpstr>
      <vt:lpstr>B.10!Print_Area_0_0_0</vt:lpstr>
      <vt:lpstr>B.11!Print_Area_0_0_0</vt:lpstr>
      <vt:lpstr>B.1a!Print_Area_0_0_0</vt:lpstr>
      <vt:lpstr>B.2!Print_Area_0_0_0</vt:lpstr>
      <vt:lpstr>B.3!Print_Area_0_0_0</vt:lpstr>
      <vt:lpstr>B.4!Print_Area_0_0_0</vt:lpstr>
      <vt:lpstr>B.5!Print_Area_0_0_0</vt:lpstr>
      <vt:lpstr>B.6b!Print_Area_0_0_0</vt:lpstr>
      <vt:lpstr>B.8!Print_Area_0_0_0</vt:lpstr>
      <vt:lpstr>B.9!Print_Area_0_0_0</vt:lpstr>
      <vt:lpstr>'Rekapitulacija GO'!Print_Area_0_0_0</vt:lpstr>
      <vt:lpstr>B.10!Print_Area_0_0_0_0</vt:lpstr>
      <vt:lpstr>B.11!Print_Area_0_0_0_0</vt:lpstr>
      <vt:lpstr>B.1a!Print_Area_0_0_0_0</vt:lpstr>
      <vt:lpstr>B.2!Print_Area_0_0_0_0</vt:lpstr>
      <vt:lpstr>B.3!Print_Area_0_0_0_0</vt:lpstr>
      <vt:lpstr>B.4!Print_Area_0_0_0_0</vt:lpstr>
      <vt:lpstr>B.5!Print_Area_0_0_0_0</vt:lpstr>
      <vt:lpstr>B.6b!Print_Area_0_0_0_0</vt:lpstr>
      <vt:lpstr>B.8!Print_Area_0_0_0_0</vt:lpstr>
      <vt:lpstr>B.9!Print_Area_0_0_0_0</vt:lpstr>
      <vt:lpstr>'Rekapitulacija GO'!Print_Area_0_0_0_0</vt:lpstr>
      <vt:lpstr>B.10!Print_Area_0_0_0_0_0</vt:lpstr>
      <vt:lpstr>B.11!Print_Area_0_0_0_0_0</vt:lpstr>
      <vt:lpstr>B.1a!Print_Area_0_0_0_0_0</vt:lpstr>
      <vt:lpstr>B.2!Print_Area_0_0_0_0_0</vt:lpstr>
      <vt:lpstr>B.3!Print_Area_0_0_0_0_0</vt:lpstr>
      <vt:lpstr>B.4!Print_Area_0_0_0_0_0</vt:lpstr>
      <vt:lpstr>B.5!Print_Area_0_0_0_0_0</vt:lpstr>
      <vt:lpstr>B.6b!Print_Area_0_0_0_0_0</vt:lpstr>
      <vt:lpstr>B.8!Print_Area_0_0_0_0_0</vt:lpstr>
      <vt:lpstr>B.9!Print_Area_0_0_0_0_0</vt:lpstr>
      <vt:lpstr>'Rekapitulacija GO'!Print_Area_0_0_0_0_0</vt:lpstr>
      <vt:lpstr>B.10!Print_Area_0_0_0_0_0_0</vt:lpstr>
      <vt:lpstr>B.11!Print_Area_0_0_0_0_0_0</vt:lpstr>
      <vt:lpstr>B.1a!Print_Area_0_0_0_0_0_0</vt:lpstr>
      <vt:lpstr>B.2!Print_Area_0_0_0_0_0_0</vt:lpstr>
      <vt:lpstr>B.3!Print_Area_0_0_0_0_0_0</vt:lpstr>
      <vt:lpstr>B.4!Print_Area_0_0_0_0_0_0</vt:lpstr>
      <vt:lpstr>B.5!Print_Area_0_0_0_0_0_0</vt:lpstr>
      <vt:lpstr>B.6b!Print_Area_0_0_0_0_0_0</vt:lpstr>
      <vt:lpstr>B.8!Print_Area_0_0_0_0_0_0</vt:lpstr>
      <vt:lpstr>B.9!Print_Area_0_0_0_0_0_0</vt:lpstr>
      <vt:lpstr>'Rekapitulacija GO'!Print_Area_0_0_0_0_0_0</vt:lpstr>
      <vt:lpstr>B.10!Print_Area_0_0_0_0_0_0_0</vt:lpstr>
      <vt:lpstr>B.11!Print_Area_0_0_0_0_0_0_0</vt:lpstr>
      <vt:lpstr>B.1a!Print_Area_0_0_0_0_0_0_0</vt:lpstr>
      <vt:lpstr>B.2!Print_Area_0_0_0_0_0_0_0</vt:lpstr>
      <vt:lpstr>B.3!Print_Area_0_0_0_0_0_0_0</vt:lpstr>
      <vt:lpstr>B.4!Print_Area_0_0_0_0_0_0_0</vt:lpstr>
      <vt:lpstr>B.5!Print_Area_0_0_0_0_0_0_0</vt:lpstr>
      <vt:lpstr>B.6b!Print_Area_0_0_0_0_0_0_0</vt:lpstr>
      <vt:lpstr>B.8!Print_Area_0_0_0_0_0_0_0</vt:lpstr>
      <vt:lpstr>B.9!Print_Area_0_0_0_0_0_0_0</vt:lpstr>
      <vt:lpstr>'Rekapitulacija GO'!Print_Area_0_0_0_0_0_0_0</vt:lpstr>
      <vt:lpstr>B.10!Print_Area_0_0_0_0_0_0_0_0</vt:lpstr>
      <vt:lpstr>B.11!Print_Area_0_0_0_0_0_0_0_0</vt:lpstr>
      <vt:lpstr>B.1a!Print_Area_0_0_0_0_0_0_0_0</vt:lpstr>
      <vt:lpstr>B.2!Print_Area_0_0_0_0_0_0_0_0</vt:lpstr>
      <vt:lpstr>B.3!Print_Area_0_0_0_0_0_0_0_0</vt:lpstr>
      <vt:lpstr>B.4!Print_Area_0_0_0_0_0_0_0_0</vt:lpstr>
      <vt:lpstr>B.5!Print_Area_0_0_0_0_0_0_0_0</vt:lpstr>
      <vt:lpstr>B.6b!Print_Area_0_0_0_0_0_0_0_0</vt:lpstr>
      <vt:lpstr>B.8!Print_Area_0_0_0_0_0_0_0_0</vt:lpstr>
      <vt:lpstr>B.9!Print_Area_0_0_0_0_0_0_0_0</vt:lpstr>
      <vt:lpstr>'Rekapitulacija GO'!Print_Area_0_0_0_0_0_0_0_0</vt:lpstr>
      <vt:lpstr>B.10!Print_Area_0_0_0_0_0_0_0_0_0</vt:lpstr>
      <vt:lpstr>B.11!Print_Area_0_0_0_0_0_0_0_0_0</vt:lpstr>
      <vt:lpstr>B.1a!Print_Area_0_0_0_0_0_0_0_0_0</vt:lpstr>
      <vt:lpstr>B.2!Print_Area_0_0_0_0_0_0_0_0_0</vt:lpstr>
      <vt:lpstr>B.3!Print_Area_0_0_0_0_0_0_0_0_0</vt:lpstr>
      <vt:lpstr>B.4!Print_Area_0_0_0_0_0_0_0_0_0</vt:lpstr>
      <vt:lpstr>B.5!Print_Area_0_0_0_0_0_0_0_0_0</vt:lpstr>
      <vt:lpstr>B.6b!Print_Area_0_0_0_0_0_0_0_0_0</vt:lpstr>
      <vt:lpstr>B.8!Print_Area_0_0_0_0_0_0_0_0_0</vt:lpstr>
      <vt:lpstr>B.9!Print_Area_0_0_0_0_0_0_0_0_0</vt:lpstr>
      <vt:lpstr>'Rekapitulacija GO'!Print_Area_0_0_0_0_0_0_0_0_0</vt:lpstr>
      <vt:lpstr>B.10!Print_Area_0_0_0_0_0_0_0_0_0_0</vt:lpstr>
      <vt:lpstr>B.11!Print_Area_0_0_0_0_0_0_0_0_0_0</vt:lpstr>
      <vt:lpstr>B.1a!Print_Area_0_0_0_0_0_0_0_0_0_0</vt:lpstr>
      <vt:lpstr>B.2!Print_Area_0_0_0_0_0_0_0_0_0_0</vt:lpstr>
      <vt:lpstr>B.3!Print_Area_0_0_0_0_0_0_0_0_0_0</vt:lpstr>
      <vt:lpstr>B.4!Print_Area_0_0_0_0_0_0_0_0_0_0</vt:lpstr>
      <vt:lpstr>B.5!Print_Area_0_0_0_0_0_0_0_0_0_0</vt:lpstr>
      <vt:lpstr>B.6b!Print_Area_0_0_0_0_0_0_0_0_0_0</vt:lpstr>
      <vt:lpstr>B.8!Print_Area_0_0_0_0_0_0_0_0_0_0</vt:lpstr>
      <vt:lpstr>B.9!Print_Area_0_0_0_0_0_0_0_0_0_0</vt:lpstr>
      <vt:lpstr>'Rekapitulacija GO'!Print_Area_0_0_0_0_0_0_0_0_0_0</vt:lpstr>
      <vt:lpstr>B.10!Print_Area_0_0_0_0_0_0_0_0_0_0_0</vt:lpstr>
      <vt:lpstr>B.11!Print_Area_0_0_0_0_0_0_0_0_0_0_0</vt:lpstr>
      <vt:lpstr>B.1a!Print_Area_0_0_0_0_0_0_0_0_0_0_0</vt:lpstr>
      <vt:lpstr>B.2!Print_Area_0_0_0_0_0_0_0_0_0_0_0</vt:lpstr>
      <vt:lpstr>B.3!Print_Area_0_0_0_0_0_0_0_0_0_0_0</vt:lpstr>
      <vt:lpstr>B.4!Print_Area_0_0_0_0_0_0_0_0_0_0_0</vt:lpstr>
      <vt:lpstr>B.5!Print_Area_0_0_0_0_0_0_0_0_0_0_0</vt:lpstr>
      <vt:lpstr>B.6b!Print_Area_0_0_0_0_0_0_0_0_0_0_0</vt:lpstr>
      <vt:lpstr>B.8!Print_Area_0_0_0_0_0_0_0_0_0_0_0</vt:lpstr>
      <vt:lpstr>B.9!Print_Area_0_0_0_0_0_0_0_0_0_0_0</vt:lpstr>
      <vt:lpstr>'Rekapitulacija GO'!Print_Area_0_0_0_0_0_0_0_0_0_0_0</vt:lpstr>
      <vt:lpstr>B.10!Print_Area_0_0_0_0_0_0_0_0_0_0_0_0</vt:lpstr>
      <vt:lpstr>B.11!Print_Area_0_0_0_0_0_0_0_0_0_0_0_0</vt:lpstr>
      <vt:lpstr>B.1a!Print_Area_0_0_0_0_0_0_0_0_0_0_0_0</vt:lpstr>
      <vt:lpstr>B.2!Print_Area_0_0_0_0_0_0_0_0_0_0_0_0</vt:lpstr>
      <vt:lpstr>B.3!Print_Area_0_0_0_0_0_0_0_0_0_0_0_0</vt:lpstr>
      <vt:lpstr>B.4!Print_Area_0_0_0_0_0_0_0_0_0_0_0_0</vt:lpstr>
      <vt:lpstr>B.5!Print_Area_0_0_0_0_0_0_0_0_0_0_0_0</vt:lpstr>
      <vt:lpstr>B.6b!Print_Area_0_0_0_0_0_0_0_0_0_0_0_0</vt:lpstr>
      <vt:lpstr>B.8!Print_Area_0_0_0_0_0_0_0_0_0_0_0_0</vt:lpstr>
      <vt:lpstr>B.9!Print_Area_0_0_0_0_0_0_0_0_0_0_0_0</vt:lpstr>
      <vt:lpstr>'Rekapitulacija GO'!Print_Area_0_0_0_0_0_0_0_0_0_0_0_0</vt:lpstr>
      <vt:lpstr>B.10!Print_Area_0_0_0_0_0_0_0_0_0_0_0_0_0</vt:lpstr>
      <vt:lpstr>B.11!Print_Area_0_0_0_0_0_0_0_0_0_0_0_0_0</vt:lpstr>
      <vt:lpstr>B.1a!Print_Area_0_0_0_0_0_0_0_0_0_0_0_0_0</vt:lpstr>
      <vt:lpstr>B.2!Print_Area_0_0_0_0_0_0_0_0_0_0_0_0_0</vt:lpstr>
      <vt:lpstr>B.3!Print_Area_0_0_0_0_0_0_0_0_0_0_0_0_0</vt:lpstr>
      <vt:lpstr>B.4!Print_Area_0_0_0_0_0_0_0_0_0_0_0_0_0</vt:lpstr>
      <vt:lpstr>B.5!Print_Area_0_0_0_0_0_0_0_0_0_0_0_0_0</vt:lpstr>
      <vt:lpstr>B.6b!Print_Area_0_0_0_0_0_0_0_0_0_0_0_0_0</vt:lpstr>
      <vt:lpstr>B.8!Print_Area_0_0_0_0_0_0_0_0_0_0_0_0_0</vt:lpstr>
      <vt:lpstr>B.9!Print_Area_0_0_0_0_0_0_0_0_0_0_0_0_0</vt:lpstr>
      <vt:lpstr>'Rekapitulacija GO'!Print_Area_0_0_0_0_0_0_0_0_0_0_0_0_0</vt:lpstr>
      <vt:lpstr>B.10!Print_Area_0_0_0_0_0_0_0_0_0_0_0_0_0_0</vt:lpstr>
      <vt:lpstr>B.11!Print_Area_0_0_0_0_0_0_0_0_0_0_0_0_0_0</vt:lpstr>
      <vt:lpstr>B.1a!Print_Area_0_0_0_0_0_0_0_0_0_0_0_0_0_0</vt:lpstr>
      <vt:lpstr>B.2!Print_Area_0_0_0_0_0_0_0_0_0_0_0_0_0_0</vt:lpstr>
      <vt:lpstr>B.3!Print_Area_0_0_0_0_0_0_0_0_0_0_0_0_0_0</vt:lpstr>
      <vt:lpstr>B.4!Print_Area_0_0_0_0_0_0_0_0_0_0_0_0_0_0</vt:lpstr>
      <vt:lpstr>B.5!Print_Area_0_0_0_0_0_0_0_0_0_0_0_0_0_0</vt:lpstr>
      <vt:lpstr>B.6b!Print_Area_0_0_0_0_0_0_0_0_0_0_0_0_0_0</vt:lpstr>
      <vt:lpstr>B.8!Print_Area_0_0_0_0_0_0_0_0_0_0_0_0_0_0</vt:lpstr>
      <vt:lpstr>B.9!Print_Area_0_0_0_0_0_0_0_0_0_0_0_0_0_0</vt:lpstr>
      <vt:lpstr>'Rekapitulacija GO'!Print_Area_0_0_0_0_0_0_0_0_0_0_0_0_0_0</vt:lpstr>
      <vt:lpstr>B.10!Print_Area_0_0_0_0_0_0_0_0_0_0_0_0_0_0_0</vt:lpstr>
      <vt:lpstr>B.11!Print_Area_0_0_0_0_0_0_0_0_0_0_0_0_0_0_0</vt:lpstr>
      <vt:lpstr>B.1a!Print_Area_0_0_0_0_0_0_0_0_0_0_0_0_0_0_0</vt:lpstr>
      <vt:lpstr>B.2!Print_Area_0_0_0_0_0_0_0_0_0_0_0_0_0_0_0</vt:lpstr>
      <vt:lpstr>B.3!Print_Area_0_0_0_0_0_0_0_0_0_0_0_0_0_0_0</vt:lpstr>
      <vt:lpstr>B.4!Print_Area_0_0_0_0_0_0_0_0_0_0_0_0_0_0_0</vt:lpstr>
      <vt:lpstr>B.5!Print_Area_0_0_0_0_0_0_0_0_0_0_0_0_0_0_0</vt:lpstr>
      <vt:lpstr>B.6b!Print_Area_0_0_0_0_0_0_0_0_0_0_0_0_0_0_0</vt:lpstr>
      <vt:lpstr>B.8!Print_Area_0_0_0_0_0_0_0_0_0_0_0_0_0_0_0</vt:lpstr>
      <vt:lpstr>B.9!Print_Area_0_0_0_0_0_0_0_0_0_0_0_0_0_0_0</vt:lpstr>
      <vt:lpstr>'Rekapitulacija GO'!Print_Area_0_0_0_0_0_0_0_0_0_0_0_0_0_0_0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Uporabnik</dc:creator>
  <dc:description/>
  <cp:lastModifiedBy>Boštjan Kravos</cp:lastModifiedBy>
  <cp:revision>13</cp:revision>
  <cp:lastPrinted>2021-09-22T13:03:56Z</cp:lastPrinted>
  <dcterms:created xsi:type="dcterms:W3CDTF">2016-09-05T19:49:35Z</dcterms:created>
  <dcterms:modified xsi:type="dcterms:W3CDTF">2021-10-18T07:29:30Z</dcterms:modified>
  <dc:language>sl-SI</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