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14940" windowHeight="8385" firstSheet="3" activeTab="6"/>
  </bookViews>
  <sheets>
    <sheet name="Rekapitulacija" sheetId="1" r:id="rId1"/>
    <sheet name="Ob.Ajdovščina stanovanja" sheetId="2" r:id="rId2"/>
    <sheet name="Obči. Vipava stanovanja" sheetId="3" r:id="rId3"/>
    <sheet name="Nep.sklad PIZ stanovanja" sheetId="4" r:id="rId4"/>
    <sheet name="CIRUS stanovanja" sheetId="5" r:id="rId5"/>
    <sheet name="Obči.Vipava poslovni prostori" sheetId="6" r:id="rId6"/>
    <sheet name="Obči. Ajdovščina poslovni pr." sheetId="7" r:id="rId7"/>
  </sheets>
  <definedNames>
    <definedName name="_xlnm.Print_Area" localSheetId="1">'Ob.Ajdovščina stanovanja'!$A$1:$H$124</definedName>
    <definedName name="_xlnm.Print_Area" localSheetId="0">'Rekapitulacija'!$A$1:$H$19</definedName>
  </definedNames>
  <calcPr fullCalcOnLoad="1"/>
</workbook>
</file>

<file path=xl/sharedStrings.xml><?xml version="1.0" encoding="utf-8"?>
<sst xmlns="http://schemas.openxmlformats.org/spreadsheetml/2006/main" count="684" uniqueCount="251">
  <si>
    <t>SEZNAM VREDNOSTI NEPREMIČNIN</t>
  </si>
  <si>
    <t>za zavarovanje nepremičnin:</t>
  </si>
  <si>
    <t>lastnika :</t>
  </si>
  <si>
    <t>STANOVANJA</t>
  </si>
  <si>
    <t>z.št.</t>
  </si>
  <si>
    <t>naslov nepremičnine</t>
  </si>
  <si>
    <t>št.nep.</t>
  </si>
  <si>
    <t>površina</t>
  </si>
  <si>
    <t>opomba</t>
  </si>
  <si>
    <t>1.</t>
  </si>
  <si>
    <t>IV.Prekomorske b.6</t>
  </si>
  <si>
    <t>2.</t>
  </si>
  <si>
    <t>3.</t>
  </si>
  <si>
    <t>IV.Prekomorske b.51</t>
  </si>
  <si>
    <t>4.</t>
  </si>
  <si>
    <t>IV.Prekomorske 55</t>
  </si>
  <si>
    <t>5.</t>
  </si>
  <si>
    <t>Goriška 3</t>
  </si>
  <si>
    <t>6.</t>
  </si>
  <si>
    <t>Goriška 7</t>
  </si>
  <si>
    <t>7.</t>
  </si>
  <si>
    <t>8.</t>
  </si>
  <si>
    <t>9.</t>
  </si>
  <si>
    <t>Goriška 23/a</t>
  </si>
  <si>
    <t>10.</t>
  </si>
  <si>
    <t>Goriška 23/b</t>
  </si>
  <si>
    <t>11.</t>
  </si>
  <si>
    <t>Goriška 25/a</t>
  </si>
  <si>
    <t>12.</t>
  </si>
  <si>
    <t>13.</t>
  </si>
  <si>
    <t>Goriška 38</t>
  </si>
  <si>
    <t>14.</t>
  </si>
  <si>
    <t>Goriška 40</t>
  </si>
  <si>
    <t>15.</t>
  </si>
  <si>
    <t>Idrijska 3</t>
  </si>
  <si>
    <t>16.</t>
  </si>
  <si>
    <t>17.</t>
  </si>
  <si>
    <t>18.</t>
  </si>
  <si>
    <t>19.</t>
  </si>
  <si>
    <t>20.</t>
  </si>
  <si>
    <t>Lokarjev d.6</t>
  </si>
  <si>
    <t>21.</t>
  </si>
  <si>
    <t>Lokarjev d.7</t>
  </si>
  <si>
    <t>22.</t>
  </si>
  <si>
    <t>Na Livadi 5</t>
  </si>
  <si>
    <t>23.</t>
  </si>
  <si>
    <t>Tovarniška 2</t>
  </si>
  <si>
    <t>24.</t>
  </si>
  <si>
    <t>25.</t>
  </si>
  <si>
    <t>26.</t>
  </si>
  <si>
    <t>27.</t>
  </si>
  <si>
    <t>28.</t>
  </si>
  <si>
    <t>29.</t>
  </si>
  <si>
    <t>Tovarniška 3/a</t>
  </si>
  <si>
    <t>30.</t>
  </si>
  <si>
    <t>31.</t>
  </si>
  <si>
    <t>Tovarniška 3/c</t>
  </si>
  <si>
    <t>32.</t>
  </si>
  <si>
    <t>33.</t>
  </si>
  <si>
    <t>Tovarniška 4</t>
  </si>
  <si>
    <t>34.</t>
  </si>
  <si>
    <t>35.</t>
  </si>
  <si>
    <t>36.</t>
  </si>
  <si>
    <t>Tovarniška 10</t>
  </si>
  <si>
    <t>37.</t>
  </si>
  <si>
    <t>38.</t>
  </si>
  <si>
    <t>39.</t>
  </si>
  <si>
    <t>40.</t>
  </si>
  <si>
    <t>41.</t>
  </si>
  <si>
    <t>42.</t>
  </si>
  <si>
    <t>Tovarniška 12</t>
  </si>
  <si>
    <t>43.</t>
  </si>
  <si>
    <t>44.</t>
  </si>
  <si>
    <t>45.</t>
  </si>
  <si>
    <t xml:space="preserve">Vilharjeva 25/d </t>
  </si>
  <si>
    <t>46.</t>
  </si>
  <si>
    <t>47.</t>
  </si>
  <si>
    <t>48.</t>
  </si>
  <si>
    <t>49.</t>
  </si>
  <si>
    <t>Vilharjeva 25/c</t>
  </si>
  <si>
    <t>50.</t>
  </si>
  <si>
    <t>51.</t>
  </si>
  <si>
    <t>52.</t>
  </si>
  <si>
    <t>Vilharjeva 26/b</t>
  </si>
  <si>
    <t>53.</t>
  </si>
  <si>
    <t>54.</t>
  </si>
  <si>
    <t>Vilharjeva 26/c</t>
  </si>
  <si>
    <t>55.</t>
  </si>
  <si>
    <t>56.</t>
  </si>
  <si>
    <t>57.</t>
  </si>
  <si>
    <t>58.</t>
  </si>
  <si>
    <t>59.</t>
  </si>
  <si>
    <t>Vilharjeva 28/a</t>
  </si>
  <si>
    <t>60.</t>
  </si>
  <si>
    <t>Župančičeva 3/a</t>
  </si>
  <si>
    <t>61.</t>
  </si>
  <si>
    <t>62.</t>
  </si>
  <si>
    <t>63.</t>
  </si>
  <si>
    <t>Župančičeva 3/b</t>
  </si>
  <si>
    <t>64.</t>
  </si>
  <si>
    <t>Ob Hublju 2</t>
  </si>
  <si>
    <t>65.</t>
  </si>
  <si>
    <t>66.</t>
  </si>
  <si>
    <t>Ob Hublju 5</t>
  </si>
  <si>
    <t>67.</t>
  </si>
  <si>
    <t>Ob Hublju 7</t>
  </si>
  <si>
    <t>68.</t>
  </si>
  <si>
    <t>Bevkova 2</t>
  </si>
  <si>
    <t>69.</t>
  </si>
  <si>
    <t>70.</t>
  </si>
  <si>
    <t>71.</t>
  </si>
  <si>
    <t>72.</t>
  </si>
  <si>
    <t>73.</t>
  </si>
  <si>
    <t>74.</t>
  </si>
  <si>
    <t>75.</t>
  </si>
  <si>
    <t>76.</t>
  </si>
  <si>
    <t>Bevkova 3</t>
  </si>
  <si>
    <t>77.</t>
  </si>
  <si>
    <t>78.</t>
  </si>
  <si>
    <t>79.</t>
  </si>
  <si>
    <t>80.</t>
  </si>
  <si>
    <t>81.</t>
  </si>
  <si>
    <t>82.</t>
  </si>
  <si>
    <t>Bevkova 4</t>
  </si>
  <si>
    <t>83.</t>
  </si>
  <si>
    <t>84.</t>
  </si>
  <si>
    <t>85.</t>
  </si>
  <si>
    <t>Bevkova 6</t>
  </si>
  <si>
    <t>86.</t>
  </si>
  <si>
    <t>Bevkova 7</t>
  </si>
  <si>
    <t>87.</t>
  </si>
  <si>
    <t>Bevkova 8</t>
  </si>
  <si>
    <t>88.</t>
  </si>
  <si>
    <t>89.</t>
  </si>
  <si>
    <t>90.</t>
  </si>
  <si>
    <t>Bevkova 9</t>
  </si>
  <si>
    <t>91.</t>
  </si>
  <si>
    <t>Bevkova 11</t>
  </si>
  <si>
    <t>92.</t>
  </si>
  <si>
    <t>Bevkova 12</t>
  </si>
  <si>
    <t>93.</t>
  </si>
  <si>
    <t>94.</t>
  </si>
  <si>
    <t>95.</t>
  </si>
  <si>
    <t>96.</t>
  </si>
  <si>
    <t>97.</t>
  </si>
  <si>
    <t>Bevkova 13</t>
  </si>
  <si>
    <t>98.</t>
  </si>
  <si>
    <t>Bevkova 14</t>
  </si>
  <si>
    <t>99.</t>
  </si>
  <si>
    <t>100.</t>
  </si>
  <si>
    <t>Bevkova 15</t>
  </si>
  <si>
    <t>101.</t>
  </si>
  <si>
    <t>102.</t>
  </si>
  <si>
    <t>103.</t>
  </si>
  <si>
    <t>104.</t>
  </si>
  <si>
    <t>105.</t>
  </si>
  <si>
    <t>106.</t>
  </si>
  <si>
    <t>Bevkova 16</t>
  </si>
  <si>
    <t>107.</t>
  </si>
  <si>
    <t>108.</t>
  </si>
  <si>
    <t>Batuje 5</t>
  </si>
  <si>
    <t>109.</t>
  </si>
  <si>
    <t>110.</t>
  </si>
  <si>
    <t>Lokavec 74</t>
  </si>
  <si>
    <t>111.</t>
  </si>
  <si>
    <t>112.</t>
  </si>
  <si>
    <t>113.</t>
  </si>
  <si>
    <t>Selo 39</t>
  </si>
  <si>
    <t>114.</t>
  </si>
  <si>
    <t>115.</t>
  </si>
  <si>
    <t>Ul.M.Klemenčiča 3</t>
  </si>
  <si>
    <t>Ul.M.Klemenčiča 4</t>
  </si>
  <si>
    <t>SKUPAJ</t>
  </si>
  <si>
    <t>c.18.aprila 1</t>
  </si>
  <si>
    <t>c.18.aprila 7</t>
  </si>
  <si>
    <t>c.18.aprila 10</t>
  </si>
  <si>
    <t xml:space="preserve">Ob Beli 9  </t>
  </si>
  <si>
    <t>Glavni trg 1</t>
  </si>
  <si>
    <t>Trg Pavla Rušta 1</t>
  </si>
  <si>
    <t>Ul.Gradnikove b.2</t>
  </si>
  <si>
    <t>Ul.Gradnikove b.7</t>
  </si>
  <si>
    <t>Ul.Gradnikove b.13</t>
  </si>
  <si>
    <t>Vinarska 1</t>
  </si>
  <si>
    <t>Vinarska 2</t>
  </si>
  <si>
    <t>Za zavarovanje nepremičnin:</t>
  </si>
  <si>
    <t>Goriška c.17</t>
  </si>
  <si>
    <t>Goriška c.46</t>
  </si>
  <si>
    <t>Gregorčičeva 28</t>
  </si>
  <si>
    <t>Lokarjev d.10</t>
  </si>
  <si>
    <t>Col 78</t>
  </si>
  <si>
    <t>Otlica 47</t>
  </si>
  <si>
    <t xml:space="preserve">Gregorčičeva 20 </t>
  </si>
  <si>
    <t>SKUPAJ  PP</t>
  </si>
  <si>
    <r>
      <t>Avtobusna-</t>
    </r>
    <r>
      <rPr>
        <sz val="10"/>
        <color indexed="61"/>
        <rFont val="Arial CE"/>
        <family val="0"/>
      </rPr>
      <t>Županč.8</t>
    </r>
  </si>
  <si>
    <t>VLOM</t>
  </si>
  <si>
    <t>VSE SKUPAJ  PP</t>
  </si>
  <si>
    <t>POSLOVNI PROSTORI</t>
  </si>
  <si>
    <t>6a</t>
  </si>
  <si>
    <t>Vipava</t>
  </si>
  <si>
    <t>št. nep.</t>
  </si>
  <si>
    <t>Goriška 34</t>
  </si>
  <si>
    <t>IX.Korpus 1</t>
  </si>
  <si>
    <t>"</t>
  </si>
  <si>
    <t xml:space="preserve">CIRIUS   </t>
  </si>
  <si>
    <t>(CENTER J. PREMRLA VOJKA) VIPAVA</t>
  </si>
  <si>
    <t>Goriška 9</t>
  </si>
  <si>
    <t xml:space="preserve">za zavarovanje nepremičnin </t>
  </si>
  <si>
    <t>šifra</t>
  </si>
  <si>
    <t>OBČINA VIPAVA-stanovanja</t>
  </si>
  <si>
    <t>OBČINA AJDOVŠČINA-stanovanja</t>
  </si>
  <si>
    <t>OBČINA VIPAVA-poslovni prost.</t>
  </si>
  <si>
    <t>OBČINA AJDOVŠČINA-posl.pr.</t>
  </si>
  <si>
    <t>Avtobusna postaja Ajdovščina</t>
  </si>
  <si>
    <t>lastnika</t>
  </si>
  <si>
    <t>št.</t>
  </si>
  <si>
    <t>Zap.</t>
  </si>
  <si>
    <t>CIRUS Vipava</t>
  </si>
  <si>
    <t>Nepremičninski sklad  PIZ d.o.o.</t>
  </si>
  <si>
    <t>lastnik</t>
  </si>
  <si>
    <t>skupna površina</t>
  </si>
  <si>
    <t>nepremičnin - m2</t>
  </si>
  <si>
    <t>skupaj:</t>
  </si>
  <si>
    <t>gradbena cena</t>
  </si>
  <si>
    <t>po 550,00 / m2</t>
  </si>
  <si>
    <t>po 500,00 / m2</t>
  </si>
  <si>
    <t>gra.cena 650,00/m2</t>
  </si>
  <si>
    <t>po 500,00 /m2</t>
  </si>
  <si>
    <t>nova vrednot</t>
  </si>
  <si>
    <t>ZAV.VSOTA-</t>
  </si>
  <si>
    <t>nabavnak knjižna vre.</t>
  </si>
  <si>
    <t xml:space="preserve">NKV </t>
  </si>
  <si>
    <t xml:space="preserve">     OBČINA AJDOVŠČINA</t>
  </si>
  <si>
    <t>Ajdovščina</t>
  </si>
  <si>
    <t>PIZ-STANOVANJA</t>
  </si>
  <si>
    <t xml:space="preserve">             NEPREMIČNINSKI SKLAD</t>
  </si>
  <si>
    <t>POSLOVNI PROSOTRI</t>
  </si>
  <si>
    <r>
      <t>lastnik:</t>
    </r>
    <r>
      <rPr>
        <b/>
        <sz val="11"/>
        <rFont val="Arial CE"/>
        <family val="0"/>
      </rPr>
      <t>OBČINA AJDOVŠČINA</t>
    </r>
  </si>
  <si>
    <r>
      <t>lastnika :</t>
    </r>
    <r>
      <rPr>
        <b/>
        <sz val="10"/>
        <rFont val="Arial CE"/>
        <family val="0"/>
      </rPr>
      <t>OBČINA VIPAVA</t>
    </r>
  </si>
  <si>
    <t>OBČINA VIPAVA</t>
  </si>
  <si>
    <t>ZAVAROVANJE NEPREMIČNIN :2013</t>
  </si>
  <si>
    <t>število</t>
  </si>
  <si>
    <t>Dobravlje</t>
  </si>
  <si>
    <t>Beblerjeva 5</t>
  </si>
  <si>
    <t>Ul.Gradnikove b.4</t>
  </si>
  <si>
    <t>Ul.Gradnikove b.8</t>
  </si>
  <si>
    <t>Ul.Gradnikove b.10</t>
  </si>
  <si>
    <t>nepr.</t>
  </si>
  <si>
    <t>Nepremičninski sklad  PIZ -pos.pr.</t>
  </si>
  <si>
    <t>POSLOVNI POSTORI</t>
  </si>
  <si>
    <t>Ajdovščina; 04.09.2013</t>
  </si>
  <si>
    <t>''</t>
  </si>
</sst>
</file>

<file path=xl/styles.xml><?xml version="1.0" encoding="utf-8"?>
<styleSheet xmlns="http://schemas.openxmlformats.org/spreadsheetml/2006/main">
  <numFmts count="16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0"/>
      <color indexed="12"/>
      <name val="Arial CE"/>
      <family val="0"/>
    </font>
    <font>
      <b/>
      <sz val="11"/>
      <name val="Arial CE"/>
      <family val="0"/>
    </font>
    <font>
      <sz val="9"/>
      <name val="Arial CE"/>
      <family val="2"/>
    </font>
    <font>
      <i/>
      <sz val="8"/>
      <name val="Arial CE"/>
      <family val="0"/>
    </font>
    <font>
      <i/>
      <sz val="10"/>
      <name val="Arial CE"/>
      <family val="2"/>
    </font>
    <font>
      <i/>
      <sz val="8"/>
      <color indexed="10"/>
      <name val="Arial CE"/>
      <family val="0"/>
    </font>
    <font>
      <sz val="10"/>
      <color indexed="8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b/>
      <sz val="12"/>
      <color indexed="8"/>
      <name val="Arial CE"/>
      <family val="0"/>
    </font>
    <font>
      <sz val="8"/>
      <color indexed="12"/>
      <name val="Arial CE"/>
      <family val="0"/>
    </font>
    <font>
      <b/>
      <sz val="11"/>
      <color indexed="8"/>
      <name val="Arial CE"/>
      <family val="0"/>
    </font>
    <font>
      <sz val="8"/>
      <color indexed="8"/>
      <name val="Arial CE"/>
      <family val="0"/>
    </font>
    <font>
      <sz val="11"/>
      <name val="Arial CE"/>
      <family val="0"/>
    </font>
    <font>
      <b/>
      <sz val="12"/>
      <color indexed="61"/>
      <name val="Arial CE"/>
      <family val="0"/>
    </font>
    <font>
      <sz val="10"/>
      <color indexed="61"/>
      <name val="Arial CE"/>
      <family val="0"/>
    </font>
    <font>
      <sz val="7"/>
      <color indexed="12"/>
      <name val="Arial CE"/>
      <family val="0"/>
    </font>
    <font>
      <sz val="10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27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31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2" borderId="0" applyNumberFormat="0" applyBorder="0" applyAlignment="0" applyProtection="0"/>
    <xf numFmtId="0" fontId="33" fillId="0" borderId="6" applyNumberFormat="0" applyFill="0" applyAlignment="0" applyProtection="0"/>
    <xf numFmtId="0" fontId="34" fillId="23" borderId="7" applyNumberFormat="0" applyAlignment="0" applyProtection="0"/>
    <xf numFmtId="0" fontId="32" fillId="16" borderId="8" applyNumberFormat="0" applyAlignment="0" applyProtection="0"/>
    <xf numFmtId="0" fontId="28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7" borderId="8" applyNumberFormat="0" applyAlignment="0" applyProtection="0"/>
    <xf numFmtId="0" fontId="37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10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4" fontId="13" fillId="0" borderId="18" xfId="0" applyNumberFormat="1" applyFont="1" applyBorder="1" applyAlignment="1">
      <alignment horizontal="center"/>
    </xf>
    <xf numFmtId="4" fontId="14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15" fillId="0" borderId="0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4" fontId="16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17" xfId="0" applyFont="1" applyBorder="1" applyAlignment="1">
      <alignment/>
    </xf>
    <xf numFmtId="4" fontId="17" fillId="0" borderId="11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4" fontId="11" fillId="0" borderId="20" xfId="0" applyNumberFormat="1" applyFont="1" applyBorder="1" applyAlignment="1">
      <alignment horizontal="center"/>
    </xf>
    <xf numFmtId="4" fontId="11" fillId="0" borderId="12" xfId="0" applyNumberFormat="1" applyFont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4" fontId="11" fillId="0" borderId="15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2" fillId="0" borderId="21" xfId="0" applyFont="1" applyBorder="1" applyAlignment="1">
      <alignment/>
    </xf>
    <xf numFmtId="4" fontId="14" fillId="0" borderId="11" xfId="0" applyNumberFormat="1" applyFont="1" applyBorder="1" applyAlignment="1">
      <alignment horizontal="center"/>
    </xf>
    <xf numFmtId="0" fontId="8" fillId="0" borderId="20" xfId="0" applyFont="1" applyBorder="1" applyAlignment="1">
      <alignment/>
    </xf>
    <xf numFmtId="4" fontId="8" fillId="0" borderId="12" xfId="0" applyNumberFormat="1" applyFont="1" applyFill="1" applyBorder="1" applyAlignment="1">
      <alignment horizontal="center"/>
    </xf>
    <xf numFmtId="4" fontId="8" fillId="0" borderId="15" xfId="0" applyNumberFormat="1" applyFont="1" applyBorder="1" applyAlignment="1">
      <alignment horizontal="center"/>
    </xf>
    <xf numFmtId="4" fontId="13" fillId="0" borderId="1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8" fillId="0" borderId="0" xfId="0" applyFont="1" applyAlignment="1">
      <alignment horizontal="left"/>
    </xf>
    <xf numFmtId="4" fontId="0" fillId="0" borderId="20" xfId="0" applyNumberFormat="1" applyBorder="1" applyAlignment="1">
      <alignment horizontal="center"/>
    </xf>
    <xf numFmtId="0" fontId="1" fillId="0" borderId="22" xfId="0" applyFont="1" applyBorder="1" applyAlignment="1">
      <alignment/>
    </xf>
    <xf numFmtId="0" fontId="0" fillId="0" borderId="20" xfId="0" applyBorder="1" applyAlignment="1">
      <alignment horizontal="left"/>
    </xf>
    <xf numFmtId="0" fontId="1" fillId="0" borderId="22" xfId="0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11" fillId="0" borderId="12" xfId="0" applyFont="1" applyBorder="1" applyAlignment="1">
      <alignment/>
    </xf>
    <xf numFmtId="0" fontId="1" fillId="0" borderId="23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7" xfId="0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13" fillId="0" borderId="19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24" xfId="0" applyFill="1" applyBorder="1" applyAlignment="1">
      <alignment horizontal="center"/>
    </xf>
    <xf numFmtId="0" fontId="19" fillId="0" borderId="11" xfId="0" applyFont="1" applyBorder="1" applyAlignment="1">
      <alignment/>
    </xf>
    <xf numFmtId="4" fontId="0" fillId="0" borderId="19" xfId="0" applyNumberFormat="1" applyBorder="1" applyAlignment="1">
      <alignment horizontal="center"/>
    </xf>
    <xf numFmtId="0" fontId="0" fillId="0" borderId="24" xfId="0" applyBorder="1" applyAlignment="1">
      <alignment/>
    </xf>
    <xf numFmtId="0" fontId="3" fillId="0" borderId="25" xfId="0" applyFont="1" applyBorder="1" applyAlignment="1">
      <alignment/>
    </xf>
    <xf numFmtId="0" fontId="0" fillId="0" borderId="25" xfId="0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4" fontId="8" fillId="0" borderId="23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4" fontId="0" fillId="0" borderId="23" xfId="0" applyNumberFormat="1" applyBorder="1" applyAlignment="1">
      <alignment horizontal="center"/>
    </xf>
    <xf numFmtId="4" fontId="13" fillId="0" borderId="19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4" fontId="0" fillId="0" borderId="28" xfId="0" applyNumberFormat="1" applyBorder="1" applyAlignment="1">
      <alignment horizontal="center"/>
    </xf>
    <xf numFmtId="0" fontId="12" fillId="0" borderId="24" xfId="0" applyFont="1" applyBorder="1" applyAlignment="1">
      <alignment/>
    </xf>
    <xf numFmtId="0" fontId="2" fillId="0" borderId="0" xfId="0" applyFont="1" applyFill="1" applyBorder="1" applyAlignment="1">
      <alignment/>
    </xf>
    <xf numFmtId="0" fontId="15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4" fontId="13" fillId="0" borderId="2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29" xfId="0" applyFont="1" applyBorder="1" applyAlignment="1">
      <alignment horizontal="center"/>
    </xf>
    <xf numFmtId="4" fontId="18" fillId="0" borderId="20" xfId="0" applyNumberFormat="1" applyFont="1" applyBorder="1" applyAlignment="1">
      <alignment/>
    </xf>
    <xf numFmtId="4" fontId="18" fillId="0" borderId="30" xfId="0" applyNumberFormat="1" applyFont="1" applyBorder="1" applyAlignment="1">
      <alignment/>
    </xf>
    <xf numFmtId="4" fontId="18" fillId="0" borderId="12" xfId="0" applyNumberFormat="1" applyFont="1" applyBorder="1" applyAlignment="1">
      <alignment/>
    </xf>
    <xf numFmtId="4" fontId="18" fillId="0" borderId="31" xfId="0" applyNumberFormat="1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" fontId="18" fillId="0" borderId="20" xfId="0" applyNumberFormat="1" applyFont="1" applyBorder="1" applyAlignment="1">
      <alignment horizontal="center"/>
    </xf>
    <xf numFmtId="1" fontId="18" fillId="0" borderId="12" xfId="0" applyNumberFormat="1" applyFont="1" applyBorder="1" applyAlignment="1">
      <alignment horizontal="center"/>
    </xf>
    <xf numFmtId="1" fontId="18" fillId="0" borderId="28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4" fontId="18" fillId="0" borderId="37" xfId="0" applyNumberFormat="1" applyFont="1" applyBorder="1" applyAlignment="1">
      <alignment/>
    </xf>
    <xf numFmtId="0" fontId="18" fillId="0" borderId="38" xfId="0" applyFont="1" applyBorder="1" applyAlignment="1">
      <alignment horizontal="center"/>
    </xf>
    <xf numFmtId="4" fontId="18" fillId="0" borderId="39" xfId="0" applyNumberFormat="1" applyFont="1" applyBorder="1" applyAlignment="1">
      <alignment/>
    </xf>
    <xf numFmtId="0" fontId="6" fillId="0" borderId="40" xfId="0" applyFont="1" applyBorder="1" applyAlignment="1">
      <alignment/>
    </xf>
    <xf numFmtId="1" fontId="18" fillId="0" borderId="36" xfId="0" applyNumberFormat="1" applyFont="1" applyBorder="1" applyAlignment="1">
      <alignment horizontal="center"/>
    </xf>
    <xf numFmtId="0" fontId="18" fillId="0" borderId="36" xfId="0" applyFont="1" applyBorder="1" applyAlignment="1">
      <alignment/>
    </xf>
    <xf numFmtId="4" fontId="6" fillId="0" borderId="41" xfId="0" applyNumberFormat="1" applyFont="1" applyBorder="1" applyAlignment="1">
      <alignment/>
    </xf>
    <xf numFmtId="4" fontId="6" fillId="0" borderId="42" xfId="0" applyNumberFormat="1" applyFont="1" applyBorder="1" applyAlignment="1">
      <alignment/>
    </xf>
    <xf numFmtId="4" fontId="18" fillId="0" borderId="28" xfId="0" applyNumberFormat="1" applyFont="1" applyBorder="1" applyAlignment="1">
      <alignment/>
    </xf>
    <xf numFmtId="0" fontId="22" fillId="0" borderId="0" xfId="0" applyFont="1" applyAlignment="1">
      <alignment/>
    </xf>
    <xf numFmtId="0" fontId="7" fillId="0" borderId="36" xfId="0" applyFont="1" applyBorder="1" applyAlignment="1">
      <alignment horizontal="center"/>
    </xf>
    <xf numFmtId="0" fontId="0" fillId="0" borderId="33" xfId="0" applyFill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4" fontId="10" fillId="0" borderId="23" xfId="0" applyNumberFormat="1" applyFont="1" applyBorder="1" applyAlignment="1">
      <alignment horizontal="center"/>
    </xf>
    <xf numFmtId="4" fontId="3" fillId="0" borderId="44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26" xfId="0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8" fillId="0" borderId="45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8" fillId="0" borderId="33" xfId="0" applyFont="1" applyBorder="1" applyAlignment="1">
      <alignment/>
    </xf>
    <xf numFmtId="0" fontId="0" fillId="0" borderId="12" xfId="0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1" fontId="18" fillId="0" borderId="37" xfId="0" applyNumberFormat="1" applyFont="1" applyBorder="1" applyAlignment="1">
      <alignment horizontal="center"/>
    </xf>
    <xf numFmtId="1" fontId="18" fillId="0" borderId="39" xfId="0" applyNumberFormat="1" applyFont="1" applyBorder="1" applyAlignment="1">
      <alignment horizontal="center"/>
    </xf>
    <xf numFmtId="1" fontId="6" fillId="0" borderId="41" xfId="0" applyNumberFormat="1" applyFont="1" applyBorder="1" applyAlignment="1">
      <alignment horizontal="center"/>
    </xf>
    <xf numFmtId="0" fontId="0" fillId="0" borderId="12" xfId="0" applyBorder="1" applyAlignment="1" quotePrefix="1">
      <alignment horizontal="center"/>
    </xf>
    <xf numFmtId="0" fontId="11" fillId="0" borderId="12" xfId="0" applyFont="1" applyBorder="1" applyAlignment="1">
      <alignment horizontal="center" vertical="center"/>
    </xf>
    <xf numFmtId="0" fontId="0" fillId="0" borderId="12" xfId="0" applyBorder="1" applyAlignment="1" quotePrefix="1">
      <alignment horizontal="center" vertical="center"/>
    </xf>
    <xf numFmtId="0" fontId="0" fillId="0" borderId="0" xfId="0" applyAlignment="1">
      <alignment horizontal="left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1"/>
  <sheetViews>
    <sheetView zoomScaleSheetLayoutView="100" zoomScalePageLayoutView="0" workbookViewId="0" topLeftCell="A1">
      <selection activeCell="L9" sqref="L9:L16"/>
    </sheetView>
  </sheetViews>
  <sheetFormatPr defaultColWidth="9.00390625" defaultRowHeight="12.75"/>
  <cols>
    <col min="1" max="1" width="5.625" style="0" customWidth="1"/>
    <col min="2" max="2" width="5.25390625" style="0" customWidth="1"/>
    <col min="4" max="4" width="33.375" style="0" customWidth="1"/>
    <col min="5" max="5" width="9.375" style="0" customWidth="1"/>
    <col min="6" max="6" width="16.375" style="0" customWidth="1"/>
    <col min="7" max="7" width="22.875" style="0" customWidth="1"/>
    <col min="8" max="8" width="2.125" style="0" customWidth="1"/>
  </cols>
  <sheetData>
    <row r="3" spans="2:7" ht="15.75">
      <c r="B3" s="127"/>
      <c r="C3" s="128"/>
      <c r="D3" s="129" t="s">
        <v>239</v>
      </c>
      <c r="E3" s="129"/>
      <c r="F3" s="129"/>
      <c r="G3" s="130"/>
    </row>
    <row r="4" spans="2:7" ht="15.75">
      <c r="B4" s="127"/>
      <c r="C4" s="128"/>
      <c r="D4" s="129"/>
      <c r="E4" s="129"/>
      <c r="F4" s="129"/>
      <c r="G4" s="130"/>
    </row>
    <row r="5" spans="2:7" ht="15.75">
      <c r="B5" s="127"/>
      <c r="C5" s="128"/>
      <c r="D5" s="129"/>
      <c r="E5" s="129"/>
      <c r="F5" s="129"/>
      <c r="G5" s="130"/>
    </row>
    <row r="6" spans="2:7" ht="15">
      <c r="B6" s="127"/>
      <c r="C6" s="128"/>
      <c r="D6" s="128"/>
      <c r="E6" s="128"/>
      <c r="F6" s="128"/>
      <c r="G6" s="128"/>
    </row>
    <row r="7" spans="2:7" ht="15.75" thickBot="1">
      <c r="B7" s="127"/>
      <c r="C7" s="128"/>
      <c r="D7" s="128"/>
      <c r="E7" s="128"/>
      <c r="F7" s="181"/>
      <c r="G7" s="131"/>
    </row>
    <row r="8" spans="2:7" ht="15" thickBot="1">
      <c r="B8" s="139" t="s">
        <v>215</v>
      </c>
      <c r="C8" s="144" t="s">
        <v>207</v>
      </c>
      <c r="D8" s="147" t="s">
        <v>218</v>
      </c>
      <c r="E8" s="137" t="s">
        <v>240</v>
      </c>
      <c r="F8" s="180" t="s">
        <v>219</v>
      </c>
      <c r="G8" s="19" t="s">
        <v>228</v>
      </c>
    </row>
    <row r="9" spans="2:7" ht="15" thickBot="1">
      <c r="B9" s="140" t="s">
        <v>214</v>
      </c>
      <c r="C9" s="145" t="s">
        <v>213</v>
      </c>
      <c r="D9" s="132"/>
      <c r="E9" s="138" t="s">
        <v>246</v>
      </c>
      <c r="F9" s="145" t="s">
        <v>220</v>
      </c>
      <c r="G9" s="175" t="s">
        <v>227</v>
      </c>
    </row>
    <row r="10" spans="2:7" ht="15" thickBot="1">
      <c r="B10" s="179" t="s">
        <v>9</v>
      </c>
      <c r="C10" s="141">
        <v>8</v>
      </c>
      <c r="D10" s="133" t="s">
        <v>216</v>
      </c>
      <c r="E10" s="184">
        <v>4</v>
      </c>
      <c r="F10" s="146">
        <f>'CIRUS stanovanja'!E17</f>
        <v>239.81</v>
      </c>
      <c r="G10" s="134">
        <f>'CIRUS stanovanja'!G17</f>
        <v>191848</v>
      </c>
    </row>
    <row r="11" spans="2:7" ht="15" thickBot="1">
      <c r="B11" s="179" t="s">
        <v>11</v>
      </c>
      <c r="C11" s="142">
        <v>34</v>
      </c>
      <c r="D11" s="135" t="s">
        <v>217</v>
      </c>
      <c r="E11" s="184">
        <v>32</v>
      </c>
      <c r="F11" s="146">
        <f>'Nep.sklad PIZ stanovanja'!E40</f>
        <v>1302.6199999999997</v>
      </c>
      <c r="G11" s="134">
        <f>'Nep.sklad PIZ stanovanja'!G40</f>
        <v>1042096</v>
      </c>
    </row>
    <row r="12" spans="2:7" ht="15" thickBot="1">
      <c r="B12" s="179" t="s">
        <v>12</v>
      </c>
      <c r="C12" s="142">
        <v>34</v>
      </c>
      <c r="D12" s="135" t="s">
        <v>247</v>
      </c>
      <c r="E12" s="184">
        <v>2</v>
      </c>
      <c r="F12" s="146">
        <v>65.16</v>
      </c>
      <c r="G12" s="134">
        <v>52128</v>
      </c>
    </row>
    <row r="13" spans="2:7" ht="15" thickBot="1">
      <c r="B13" s="179" t="s">
        <v>14</v>
      </c>
      <c r="C13" s="142">
        <v>94</v>
      </c>
      <c r="D13" s="135" t="s">
        <v>208</v>
      </c>
      <c r="E13" s="184">
        <v>38</v>
      </c>
      <c r="F13" s="146">
        <f>'Obči. Vipava stanovanja'!E46</f>
        <v>2083.020000000001</v>
      </c>
      <c r="G13" s="134">
        <f>'Obči. Vipava stanovanja'!G46</f>
        <v>1668656.57</v>
      </c>
    </row>
    <row r="14" spans="2:7" ht="15" thickBot="1">
      <c r="B14" s="179" t="s">
        <v>16</v>
      </c>
      <c r="C14" s="142">
        <v>95</v>
      </c>
      <c r="D14" s="135" t="s">
        <v>209</v>
      </c>
      <c r="E14" s="184">
        <v>115</v>
      </c>
      <c r="F14" s="146">
        <f>'Ob.Ajdovščina stanovanja'!E123</f>
        <v>5957.689999999998</v>
      </c>
      <c r="G14" s="134">
        <f>'Ob.Ajdovščina stanovanja'!G123</f>
        <v>4822138.08</v>
      </c>
    </row>
    <row r="15" spans="2:7" ht="15" thickBot="1">
      <c r="B15" s="179" t="s">
        <v>18</v>
      </c>
      <c r="C15" s="142">
        <v>96</v>
      </c>
      <c r="D15" s="135" t="s">
        <v>210</v>
      </c>
      <c r="E15" s="184">
        <v>6</v>
      </c>
      <c r="F15" s="146">
        <f>'Obči.Vipava poslovni prostori'!E21</f>
        <v>338.47</v>
      </c>
      <c r="G15" s="134">
        <f>'Obči.Vipava poslovni prostori'!F21</f>
        <v>169235</v>
      </c>
    </row>
    <row r="16" spans="2:7" ht="15" thickBot="1">
      <c r="B16" s="179" t="s">
        <v>20</v>
      </c>
      <c r="C16" s="142">
        <v>97</v>
      </c>
      <c r="D16" s="135" t="s">
        <v>211</v>
      </c>
      <c r="E16" s="184">
        <v>68</v>
      </c>
      <c r="F16" s="146">
        <f>'Obči. Ajdovščina poslovni pr.'!E73</f>
        <v>2307.99</v>
      </c>
      <c r="G16" s="134">
        <f>'Obči. Ajdovščina poslovni pr.'!F73</f>
        <v>1189069.922967785</v>
      </c>
    </row>
    <row r="17" spans="2:7" ht="15" thickBot="1">
      <c r="B17" s="179" t="s">
        <v>21</v>
      </c>
      <c r="C17" s="143">
        <v>97</v>
      </c>
      <c r="D17" s="154" t="s">
        <v>212</v>
      </c>
      <c r="E17" s="185">
        <v>1</v>
      </c>
      <c r="F17" s="148">
        <f>'Obči. Ajdovščina poslovni pr.'!E75</f>
        <v>69.47</v>
      </c>
      <c r="G17" s="136">
        <f>'Obči. Ajdovščina poslovni pr.'!F75</f>
        <v>68573.3</v>
      </c>
    </row>
    <row r="18" spans="2:7" ht="15.75" thickBot="1">
      <c r="B18" s="149"/>
      <c r="C18" s="150"/>
      <c r="D18" s="151" t="s">
        <v>221</v>
      </c>
      <c r="E18" s="186">
        <f>SUM(E10:E17)</f>
        <v>266</v>
      </c>
      <c r="F18" s="152">
        <f>SUM(F10:F17)</f>
        <v>12364.229999999998</v>
      </c>
      <c r="G18" s="153">
        <f>SUM(G10:G17)</f>
        <v>9203744.872967787</v>
      </c>
    </row>
    <row r="20" ht="12.75">
      <c r="A20" s="155"/>
    </row>
    <row r="21" ht="12.75">
      <c r="C21" t="s">
        <v>249</v>
      </c>
    </row>
  </sheetData>
  <sheetProtection/>
  <printOptions horizontalCentered="1"/>
  <pageMargins left="0.75" right="0.75" top="0.984251968503937" bottom="0.984251968503937" header="0" footer="0"/>
  <pageSetup horizontalDpi="600" verticalDpi="600" orientation="portrait" paperSize="9" r:id="rId1"/>
  <headerFooter alignWithMargins="0">
    <oddHeader>&amp;LKSDd.o.o. Ajdovščina&amp;R&amp;8&amp;F
&amp;A</oddHeader>
    <oddFooter>&amp;LAjdovščina,&amp;D&amp;RPripravila: Mojca Vrčon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5"/>
  <sheetViews>
    <sheetView zoomScaleSheetLayoutView="100" zoomScalePageLayoutView="0" workbookViewId="0" topLeftCell="A1">
      <selection activeCell="M23" sqref="M23"/>
    </sheetView>
  </sheetViews>
  <sheetFormatPr defaultColWidth="9.00390625" defaultRowHeight="12.75"/>
  <cols>
    <col min="1" max="1" width="3.75390625" style="0" customWidth="1"/>
    <col min="2" max="2" width="5.75390625" style="0" customWidth="1"/>
    <col min="3" max="3" width="18.875" style="0" customWidth="1"/>
    <col min="4" max="4" width="6.25390625" style="0" customWidth="1"/>
    <col min="5" max="5" width="12.375" style="0" customWidth="1"/>
    <col min="6" max="7" width="17.125" style="0" customWidth="1"/>
    <col min="8" max="8" width="19.875" style="0" customWidth="1"/>
  </cols>
  <sheetData>
    <row r="1" spans="2:9" ht="18">
      <c r="B1" s="1"/>
      <c r="D1" s="4" t="s">
        <v>0</v>
      </c>
      <c r="E1" s="5"/>
      <c r="F1" s="6"/>
      <c r="G1" s="6"/>
      <c r="H1" s="7">
        <v>2013</v>
      </c>
      <c r="I1" s="8"/>
    </row>
    <row r="2" spans="2:9" ht="12.75">
      <c r="B2" s="1"/>
      <c r="E2" s="3"/>
      <c r="H2" s="9"/>
      <c r="I2" s="10"/>
    </row>
    <row r="3" spans="2:9" ht="15" customHeight="1">
      <c r="B3" s="1"/>
      <c r="C3" s="190" t="s">
        <v>1</v>
      </c>
      <c r="D3" s="12">
        <v>2013</v>
      </c>
      <c r="E3" s="13"/>
      <c r="F3" s="1" t="s">
        <v>2</v>
      </c>
      <c r="G3" s="168" t="s">
        <v>231</v>
      </c>
      <c r="H3" s="167"/>
      <c r="I3" s="10"/>
    </row>
    <row r="4" spans="2:9" ht="12.75">
      <c r="B4" s="1"/>
      <c r="C4" s="190"/>
      <c r="E4" s="3"/>
      <c r="G4" s="166" t="s">
        <v>3</v>
      </c>
      <c r="H4" s="167"/>
      <c r="I4" s="14"/>
    </row>
    <row r="5" spans="2:9" ht="13.5" thickBot="1">
      <c r="B5" s="1"/>
      <c r="E5" s="3"/>
      <c r="H5" s="9"/>
      <c r="I5" s="14"/>
    </row>
    <row r="6" spans="2:9" ht="13.5" thickBot="1">
      <c r="B6" s="15" t="s">
        <v>4</v>
      </c>
      <c r="C6" s="16" t="s">
        <v>5</v>
      </c>
      <c r="D6" s="17" t="s">
        <v>6</v>
      </c>
      <c r="E6" s="18" t="s">
        <v>7</v>
      </c>
      <c r="F6" s="19" t="s">
        <v>230</v>
      </c>
      <c r="G6" s="19" t="s">
        <v>228</v>
      </c>
      <c r="H6" s="160" t="s">
        <v>8</v>
      </c>
      <c r="I6" s="24"/>
    </row>
    <row r="7" spans="2:9" ht="12.75">
      <c r="B7" s="20"/>
      <c r="C7" s="21"/>
      <c r="D7" s="22"/>
      <c r="E7" s="23"/>
      <c r="F7" s="159" t="s">
        <v>229</v>
      </c>
      <c r="G7" s="165" t="s">
        <v>227</v>
      </c>
      <c r="H7" s="161"/>
      <c r="I7" s="24"/>
    </row>
    <row r="8" spans="2:9" ht="12.75">
      <c r="B8" s="25" t="s">
        <v>9</v>
      </c>
      <c r="C8" s="26" t="s">
        <v>10</v>
      </c>
      <c r="D8" s="25">
        <v>11</v>
      </c>
      <c r="E8" s="27">
        <v>74.76</v>
      </c>
      <c r="F8" s="27">
        <v>29294.397012184945</v>
      </c>
      <c r="G8" s="27">
        <f>E8*800</f>
        <v>59808.00000000001</v>
      </c>
      <c r="H8" s="106"/>
      <c r="I8" s="37"/>
    </row>
    <row r="9" spans="2:9" ht="12.75">
      <c r="B9" s="25" t="s">
        <v>11</v>
      </c>
      <c r="C9" s="26" t="s">
        <v>10</v>
      </c>
      <c r="D9" s="25">
        <v>4</v>
      </c>
      <c r="E9" s="27">
        <v>66.18</v>
      </c>
      <c r="F9" s="27">
        <v>26938.645468202307</v>
      </c>
      <c r="G9" s="27">
        <f aca="true" t="shared" si="0" ref="G9:G71">E9*800</f>
        <v>52944.00000000001</v>
      </c>
      <c r="H9" s="106"/>
      <c r="I9" s="37"/>
    </row>
    <row r="10" spans="2:9" ht="12.75">
      <c r="B10" s="25" t="s">
        <v>12</v>
      </c>
      <c r="C10" s="26" t="s">
        <v>13</v>
      </c>
      <c r="D10" s="25">
        <v>3</v>
      </c>
      <c r="E10" s="27">
        <v>67.62</v>
      </c>
      <c r="F10" s="27">
        <v>27945.103071273577</v>
      </c>
      <c r="G10" s="27">
        <f t="shared" si="0"/>
        <v>54096</v>
      </c>
      <c r="H10" s="106"/>
      <c r="I10" s="37"/>
    </row>
    <row r="11" spans="2:9" ht="12.75">
      <c r="B11" s="25" t="s">
        <v>14</v>
      </c>
      <c r="C11" s="29" t="s">
        <v>15</v>
      </c>
      <c r="D11" s="30">
        <v>5</v>
      </c>
      <c r="E11" s="31">
        <v>46.47</v>
      </c>
      <c r="F11" s="27">
        <v>19876.166332832585</v>
      </c>
      <c r="G11" s="27">
        <f t="shared" si="0"/>
        <v>37176</v>
      </c>
      <c r="H11" s="106"/>
      <c r="I11" s="37"/>
    </row>
    <row r="12" spans="2:9" ht="12.75">
      <c r="B12" s="25" t="s">
        <v>16</v>
      </c>
      <c r="C12" s="32" t="s">
        <v>17</v>
      </c>
      <c r="D12" s="30">
        <v>6</v>
      </c>
      <c r="E12" s="31">
        <v>71.67</v>
      </c>
      <c r="F12" s="27">
        <v>30233.285761976298</v>
      </c>
      <c r="G12" s="27">
        <f t="shared" si="0"/>
        <v>57336</v>
      </c>
      <c r="H12" s="106"/>
      <c r="I12" s="37"/>
    </row>
    <row r="13" spans="2:9" ht="12.75">
      <c r="B13" s="25" t="s">
        <v>18</v>
      </c>
      <c r="C13" s="26" t="s">
        <v>19</v>
      </c>
      <c r="D13" s="25">
        <v>3</v>
      </c>
      <c r="E13" s="27">
        <v>76.04</v>
      </c>
      <c r="F13" s="27">
        <v>30837.89517609748</v>
      </c>
      <c r="G13" s="27">
        <f t="shared" si="0"/>
        <v>60832.00000000001</v>
      </c>
      <c r="H13" s="106"/>
      <c r="I13" s="37"/>
    </row>
    <row r="14" spans="2:9" ht="12.75">
      <c r="B14" s="25" t="s">
        <v>20</v>
      </c>
      <c r="C14" s="26" t="s">
        <v>19</v>
      </c>
      <c r="D14" s="25">
        <v>6</v>
      </c>
      <c r="E14" s="27">
        <v>72.48</v>
      </c>
      <c r="F14" s="27">
        <v>30736.081205141047</v>
      </c>
      <c r="G14" s="27">
        <f t="shared" si="0"/>
        <v>57984</v>
      </c>
      <c r="H14" s="106"/>
      <c r="I14" s="37"/>
    </row>
    <row r="15" spans="2:9" ht="12.75">
      <c r="B15" s="25" t="s">
        <v>21</v>
      </c>
      <c r="C15" s="26" t="s">
        <v>23</v>
      </c>
      <c r="D15" s="25">
        <v>1</v>
      </c>
      <c r="E15" s="27">
        <v>71.06</v>
      </c>
      <c r="F15" s="27">
        <v>28399.566432982807</v>
      </c>
      <c r="G15" s="27">
        <f t="shared" si="0"/>
        <v>56848</v>
      </c>
      <c r="H15" s="106"/>
      <c r="I15" s="37"/>
    </row>
    <row r="16" spans="2:9" ht="12.75">
      <c r="B16" s="25" t="s">
        <v>22</v>
      </c>
      <c r="C16" s="26" t="s">
        <v>25</v>
      </c>
      <c r="D16" s="25">
        <v>5</v>
      </c>
      <c r="E16" s="27">
        <v>23.47</v>
      </c>
      <c r="F16" s="27">
        <v>10130.682273410117</v>
      </c>
      <c r="G16" s="27">
        <f t="shared" si="0"/>
        <v>18776</v>
      </c>
      <c r="H16" s="106"/>
      <c r="I16" s="37"/>
    </row>
    <row r="17" spans="2:9" ht="12.75">
      <c r="B17" s="25" t="s">
        <v>24</v>
      </c>
      <c r="C17" s="26" t="s">
        <v>27</v>
      </c>
      <c r="D17" s="25">
        <v>6</v>
      </c>
      <c r="E17" s="27">
        <v>66.14</v>
      </c>
      <c r="F17" s="27">
        <v>27835.495326322816</v>
      </c>
      <c r="G17" s="27">
        <f t="shared" si="0"/>
        <v>52912</v>
      </c>
      <c r="H17" s="106"/>
      <c r="I17" s="37"/>
    </row>
    <row r="18" spans="2:9" ht="12.75">
      <c r="B18" s="25" t="s">
        <v>26</v>
      </c>
      <c r="C18" s="26" t="s">
        <v>27</v>
      </c>
      <c r="D18" s="25">
        <v>7</v>
      </c>
      <c r="E18" s="27">
        <v>82.3</v>
      </c>
      <c r="F18" s="27">
        <v>34874.818060423975</v>
      </c>
      <c r="G18" s="27">
        <f t="shared" si="0"/>
        <v>65840</v>
      </c>
      <c r="H18" s="106"/>
      <c r="I18" s="37"/>
    </row>
    <row r="19" spans="2:9" ht="12.75">
      <c r="B19" s="25" t="s">
        <v>28</v>
      </c>
      <c r="C19" s="26" t="s">
        <v>30</v>
      </c>
      <c r="D19" s="25">
        <v>6</v>
      </c>
      <c r="E19" s="27">
        <v>24.38</v>
      </c>
      <c r="F19" s="27">
        <v>11751.475129360708</v>
      </c>
      <c r="G19" s="27">
        <f t="shared" si="0"/>
        <v>19504</v>
      </c>
      <c r="H19" s="106"/>
      <c r="I19" s="37"/>
    </row>
    <row r="20" spans="2:9" ht="12.75">
      <c r="B20" s="25" t="s">
        <v>29</v>
      </c>
      <c r="C20" s="26" t="s">
        <v>32</v>
      </c>
      <c r="D20" s="25">
        <v>9</v>
      </c>
      <c r="E20" s="27">
        <v>58.02</v>
      </c>
      <c r="F20" s="27">
        <v>26414.388666332834</v>
      </c>
      <c r="G20" s="27">
        <f t="shared" si="0"/>
        <v>46416</v>
      </c>
      <c r="H20" s="106"/>
      <c r="I20" s="37"/>
    </row>
    <row r="21" spans="2:9" ht="12.75">
      <c r="B21" s="25" t="s">
        <v>31</v>
      </c>
      <c r="C21" s="29" t="s">
        <v>34</v>
      </c>
      <c r="D21" s="25">
        <v>5</v>
      </c>
      <c r="E21" s="27">
        <v>38.38</v>
      </c>
      <c r="F21" s="27">
        <v>14887.46619929895</v>
      </c>
      <c r="G21" s="27">
        <f t="shared" si="0"/>
        <v>30704.000000000004</v>
      </c>
      <c r="H21" s="106"/>
      <c r="I21" s="37"/>
    </row>
    <row r="22" spans="2:9" ht="12.75">
      <c r="B22" s="25" t="s">
        <v>33</v>
      </c>
      <c r="C22" s="29" t="s">
        <v>34</v>
      </c>
      <c r="D22" s="30">
        <v>6</v>
      </c>
      <c r="E22" s="31">
        <v>54.6</v>
      </c>
      <c r="F22" s="27">
        <v>21646.12</v>
      </c>
      <c r="G22" s="27">
        <f t="shared" si="0"/>
        <v>43680</v>
      </c>
      <c r="H22" s="106"/>
      <c r="I22" s="48"/>
    </row>
    <row r="23" spans="2:9" ht="12.75">
      <c r="B23" s="25" t="s">
        <v>35</v>
      </c>
      <c r="C23" s="26" t="s">
        <v>34</v>
      </c>
      <c r="D23" s="25">
        <v>7</v>
      </c>
      <c r="E23" s="27">
        <v>37.14</v>
      </c>
      <c r="F23" s="27">
        <v>14710.099732932733</v>
      </c>
      <c r="G23" s="27">
        <f t="shared" si="0"/>
        <v>29712</v>
      </c>
      <c r="H23" s="106"/>
      <c r="I23" s="37"/>
    </row>
    <row r="24" spans="2:9" ht="12.75">
      <c r="B24" s="25" t="s">
        <v>36</v>
      </c>
      <c r="C24" s="29" t="s">
        <v>34</v>
      </c>
      <c r="D24" s="28">
        <v>10</v>
      </c>
      <c r="E24" s="31">
        <v>52.76</v>
      </c>
      <c r="F24" s="27">
        <v>19026.368719746286</v>
      </c>
      <c r="G24" s="27">
        <f t="shared" si="0"/>
        <v>42208</v>
      </c>
      <c r="H24" s="106"/>
      <c r="I24" s="37"/>
    </row>
    <row r="25" spans="2:9" ht="12.75">
      <c r="B25" s="25" t="s">
        <v>37</v>
      </c>
      <c r="C25" s="26" t="s">
        <v>34</v>
      </c>
      <c r="D25" s="25">
        <v>12</v>
      </c>
      <c r="E25" s="27">
        <v>46.28</v>
      </c>
      <c r="F25" s="27">
        <v>18011.321982974463</v>
      </c>
      <c r="G25" s="27">
        <f t="shared" si="0"/>
        <v>37024</v>
      </c>
      <c r="H25" s="106"/>
      <c r="I25" s="37"/>
    </row>
    <row r="26" spans="2:9" ht="12.75">
      <c r="B26" s="25" t="s">
        <v>38</v>
      </c>
      <c r="C26" s="26" t="s">
        <v>40</v>
      </c>
      <c r="D26" s="25">
        <v>9</v>
      </c>
      <c r="E26" s="27">
        <v>60.32</v>
      </c>
      <c r="F26" s="27">
        <v>27014.082373560344</v>
      </c>
      <c r="G26" s="27">
        <f t="shared" si="0"/>
        <v>48256</v>
      </c>
      <c r="H26" s="162"/>
      <c r="I26" s="37"/>
    </row>
    <row r="27" spans="2:9" ht="12.75">
      <c r="B27" s="25" t="s">
        <v>39</v>
      </c>
      <c r="C27" s="26" t="s">
        <v>42</v>
      </c>
      <c r="D27" s="25">
        <v>7</v>
      </c>
      <c r="E27" s="27">
        <v>62.81</v>
      </c>
      <c r="F27" s="27">
        <v>25928.907945251212</v>
      </c>
      <c r="G27" s="27">
        <f t="shared" si="0"/>
        <v>50248</v>
      </c>
      <c r="H27" s="162"/>
      <c r="I27" s="37"/>
    </row>
    <row r="28" spans="2:9" ht="12.75">
      <c r="B28" s="25" t="s">
        <v>41</v>
      </c>
      <c r="C28" s="26" t="s">
        <v>44</v>
      </c>
      <c r="D28" s="25">
        <v>4</v>
      </c>
      <c r="E28" s="27">
        <v>52.71</v>
      </c>
      <c r="F28" s="27">
        <v>23741.501836087467</v>
      </c>
      <c r="G28" s="27">
        <f t="shared" si="0"/>
        <v>42168</v>
      </c>
      <c r="H28" s="106"/>
      <c r="I28" s="37"/>
    </row>
    <row r="29" spans="2:9" ht="12.75">
      <c r="B29" s="25" t="s">
        <v>43</v>
      </c>
      <c r="C29" s="26" t="s">
        <v>46</v>
      </c>
      <c r="D29" s="25">
        <v>2</v>
      </c>
      <c r="E29" s="27">
        <v>40.72</v>
      </c>
      <c r="F29" s="27">
        <v>15973.311216825237</v>
      </c>
      <c r="G29" s="27">
        <f t="shared" si="0"/>
        <v>32576</v>
      </c>
      <c r="H29" s="106"/>
      <c r="I29" s="37"/>
    </row>
    <row r="30" spans="2:9" ht="12.75">
      <c r="B30" s="25" t="s">
        <v>45</v>
      </c>
      <c r="C30" s="26" t="s">
        <v>46</v>
      </c>
      <c r="D30" s="25">
        <v>4</v>
      </c>
      <c r="E30" s="27">
        <v>40.7</v>
      </c>
      <c r="F30" s="27">
        <v>11597.292188282425</v>
      </c>
      <c r="G30" s="27">
        <f t="shared" si="0"/>
        <v>32560.000000000004</v>
      </c>
      <c r="H30" s="106"/>
      <c r="I30" s="37"/>
    </row>
    <row r="31" spans="2:9" ht="12.75">
      <c r="B31" s="25" t="s">
        <v>47</v>
      </c>
      <c r="C31" s="26" t="s">
        <v>46</v>
      </c>
      <c r="D31" s="25">
        <v>5</v>
      </c>
      <c r="E31" s="27">
        <v>43.8</v>
      </c>
      <c r="F31" s="27">
        <v>13156.836504757135</v>
      </c>
      <c r="G31" s="27">
        <f t="shared" si="0"/>
        <v>35040</v>
      </c>
      <c r="H31" s="106"/>
      <c r="I31" s="37"/>
    </row>
    <row r="32" spans="2:9" ht="12.75">
      <c r="B32" s="25" t="s">
        <v>48</v>
      </c>
      <c r="C32" s="26" t="s">
        <v>46</v>
      </c>
      <c r="D32" s="25">
        <v>6</v>
      </c>
      <c r="E32" s="27">
        <v>56.33</v>
      </c>
      <c r="F32" s="27">
        <v>16741.115005842097</v>
      </c>
      <c r="G32" s="27">
        <f t="shared" si="0"/>
        <v>45064</v>
      </c>
      <c r="H32" s="106"/>
      <c r="I32" s="37"/>
    </row>
    <row r="33" spans="2:9" ht="12.75">
      <c r="B33" s="25" t="s">
        <v>49</v>
      </c>
      <c r="C33" s="26" t="s">
        <v>46</v>
      </c>
      <c r="D33" s="25">
        <v>9</v>
      </c>
      <c r="E33" s="27">
        <v>43.5</v>
      </c>
      <c r="F33" s="27">
        <v>13051.68627941913</v>
      </c>
      <c r="G33" s="27">
        <f t="shared" si="0"/>
        <v>34800</v>
      </c>
      <c r="H33" s="106"/>
      <c r="I33" s="37"/>
    </row>
    <row r="34" spans="2:9" ht="12.75">
      <c r="B34" s="25" t="s">
        <v>50</v>
      </c>
      <c r="C34" s="26" t="s">
        <v>46</v>
      </c>
      <c r="D34" s="25">
        <v>10</v>
      </c>
      <c r="E34" s="27">
        <v>77.95</v>
      </c>
      <c r="F34" s="27">
        <v>24298.829494241363</v>
      </c>
      <c r="G34" s="27">
        <f t="shared" si="0"/>
        <v>62360</v>
      </c>
      <c r="H34" s="106"/>
      <c r="I34" s="37"/>
    </row>
    <row r="35" spans="2:9" ht="12.75">
      <c r="B35" s="25" t="s">
        <v>51</v>
      </c>
      <c r="C35" s="26" t="s">
        <v>53</v>
      </c>
      <c r="D35" s="25">
        <v>3</v>
      </c>
      <c r="E35" s="27">
        <v>50.85</v>
      </c>
      <c r="F35" s="27">
        <v>27219.52887664831</v>
      </c>
      <c r="G35" s="27">
        <f t="shared" si="0"/>
        <v>40680</v>
      </c>
      <c r="H35" s="106"/>
      <c r="I35" s="37"/>
    </row>
    <row r="36" spans="2:9" ht="12.75">
      <c r="B36" s="25" t="s">
        <v>52</v>
      </c>
      <c r="C36" s="26" t="s">
        <v>53</v>
      </c>
      <c r="D36" s="25">
        <v>7</v>
      </c>
      <c r="E36" s="27">
        <v>72.75</v>
      </c>
      <c r="F36" s="27">
        <v>37841.068269070274</v>
      </c>
      <c r="G36" s="27">
        <f t="shared" si="0"/>
        <v>58200</v>
      </c>
      <c r="H36" s="106"/>
      <c r="I36" s="37"/>
    </row>
    <row r="37" spans="2:9" ht="12.75">
      <c r="B37" s="25" t="s">
        <v>54</v>
      </c>
      <c r="C37" s="26" t="s">
        <v>56</v>
      </c>
      <c r="D37" s="25">
        <v>12</v>
      </c>
      <c r="E37" s="27">
        <v>56.73</v>
      </c>
      <c r="F37" s="27">
        <v>30358.804039392424</v>
      </c>
      <c r="G37" s="27">
        <f t="shared" si="0"/>
        <v>45384</v>
      </c>
      <c r="H37" s="106"/>
      <c r="I37" s="37"/>
    </row>
    <row r="38" spans="2:9" ht="12.75">
      <c r="B38" s="25" t="s">
        <v>55</v>
      </c>
      <c r="C38" s="26" t="s">
        <v>56</v>
      </c>
      <c r="D38" s="25">
        <v>22</v>
      </c>
      <c r="E38" s="27">
        <v>77.76</v>
      </c>
      <c r="F38" s="27">
        <v>39767.053496912034</v>
      </c>
      <c r="G38" s="27">
        <f t="shared" si="0"/>
        <v>62208.00000000001</v>
      </c>
      <c r="H38" s="106"/>
      <c r="I38" s="37"/>
    </row>
    <row r="39" spans="2:9" ht="12.75">
      <c r="B39" s="25" t="s">
        <v>57</v>
      </c>
      <c r="C39" s="26" t="s">
        <v>59</v>
      </c>
      <c r="D39" s="25">
        <v>4</v>
      </c>
      <c r="E39" s="27">
        <v>55.97</v>
      </c>
      <c r="F39" s="27">
        <v>13103.631280253716</v>
      </c>
      <c r="G39" s="27">
        <f t="shared" si="0"/>
        <v>44776</v>
      </c>
      <c r="H39" s="106"/>
      <c r="I39" s="37"/>
    </row>
    <row r="40" spans="2:9" ht="12.75">
      <c r="B40" s="25" t="s">
        <v>58</v>
      </c>
      <c r="C40" s="26" t="s">
        <v>59</v>
      </c>
      <c r="D40" s="25">
        <v>8</v>
      </c>
      <c r="E40" s="27">
        <v>41.8</v>
      </c>
      <c r="F40" s="27">
        <v>13784.204640293774</v>
      </c>
      <c r="G40" s="27">
        <f t="shared" si="0"/>
        <v>33440</v>
      </c>
      <c r="H40" s="106"/>
      <c r="I40" s="37"/>
    </row>
    <row r="41" spans="2:9" ht="12.75">
      <c r="B41" s="25" t="s">
        <v>60</v>
      </c>
      <c r="C41" s="26" t="s">
        <v>59</v>
      </c>
      <c r="D41" s="25">
        <v>9</v>
      </c>
      <c r="E41" s="27">
        <v>55.72</v>
      </c>
      <c r="F41" s="27">
        <v>15821.48723084627</v>
      </c>
      <c r="G41" s="27">
        <f t="shared" si="0"/>
        <v>44576</v>
      </c>
      <c r="H41" s="106"/>
      <c r="I41" s="37"/>
    </row>
    <row r="42" spans="2:9" ht="12.75">
      <c r="B42" s="25" t="s">
        <v>61</v>
      </c>
      <c r="C42" s="33" t="s">
        <v>63</v>
      </c>
      <c r="D42" s="25">
        <v>2</v>
      </c>
      <c r="E42" s="27">
        <v>42.32</v>
      </c>
      <c r="F42" s="27">
        <v>12833.804039392422</v>
      </c>
      <c r="G42" s="27">
        <f t="shared" si="0"/>
        <v>33856</v>
      </c>
      <c r="H42" s="106"/>
      <c r="I42" s="37"/>
    </row>
    <row r="43" spans="2:9" ht="12.75">
      <c r="B43" s="25" t="s">
        <v>62</v>
      </c>
      <c r="C43" s="33" t="s">
        <v>63</v>
      </c>
      <c r="D43" s="25">
        <v>3</v>
      </c>
      <c r="E43" s="27">
        <v>42.32</v>
      </c>
      <c r="F43" s="27">
        <v>12833.804039392422</v>
      </c>
      <c r="G43" s="27">
        <f t="shared" si="0"/>
        <v>33856</v>
      </c>
      <c r="H43" s="106"/>
      <c r="I43" s="37"/>
    </row>
    <row r="44" spans="2:9" ht="12.75">
      <c r="B44" s="25" t="s">
        <v>64</v>
      </c>
      <c r="C44" s="33" t="s">
        <v>63</v>
      </c>
      <c r="D44" s="25">
        <v>5</v>
      </c>
      <c r="E44" s="27">
        <v>42.32</v>
      </c>
      <c r="F44" s="27">
        <v>12833.804039392422</v>
      </c>
      <c r="G44" s="27">
        <f t="shared" si="0"/>
        <v>33856</v>
      </c>
      <c r="H44" s="106"/>
      <c r="I44" s="37"/>
    </row>
    <row r="45" spans="2:9" ht="12.75">
      <c r="B45" s="25" t="s">
        <v>65</v>
      </c>
      <c r="C45" s="33" t="s">
        <v>63</v>
      </c>
      <c r="D45" s="25">
        <v>6</v>
      </c>
      <c r="E45" s="27">
        <v>42.42</v>
      </c>
      <c r="F45" s="27">
        <v>13668.869971624104</v>
      </c>
      <c r="G45" s="27">
        <f t="shared" si="0"/>
        <v>33936</v>
      </c>
      <c r="H45" s="106"/>
      <c r="I45" s="37"/>
    </row>
    <row r="46" spans="2:9" ht="12.75">
      <c r="B46" s="25" t="s">
        <v>66</v>
      </c>
      <c r="C46" s="33" t="s">
        <v>63</v>
      </c>
      <c r="D46" s="25">
        <v>10</v>
      </c>
      <c r="E46" s="27">
        <v>40.85</v>
      </c>
      <c r="F46" s="27">
        <v>12666.328659656152</v>
      </c>
      <c r="G46" s="27">
        <f t="shared" si="0"/>
        <v>32680</v>
      </c>
      <c r="H46" s="106"/>
      <c r="I46" s="37"/>
    </row>
    <row r="47" spans="2:9" ht="12.75">
      <c r="B47" s="25" t="s">
        <v>67</v>
      </c>
      <c r="C47" s="33" t="s">
        <v>63</v>
      </c>
      <c r="D47" s="25">
        <v>11</v>
      </c>
      <c r="E47" s="27">
        <v>54.36</v>
      </c>
      <c r="F47" s="27">
        <v>15435.325488232349</v>
      </c>
      <c r="G47" s="27">
        <f t="shared" si="0"/>
        <v>43488</v>
      </c>
      <c r="H47" s="106"/>
      <c r="I47" s="37"/>
    </row>
    <row r="48" spans="2:9" ht="12.75">
      <c r="B48" s="25" t="s">
        <v>68</v>
      </c>
      <c r="C48" s="33" t="s">
        <v>70</v>
      </c>
      <c r="D48" s="25">
        <v>1</v>
      </c>
      <c r="E48" s="27">
        <v>41.67</v>
      </c>
      <c r="F48" s="27">
        <v>14496.412535469872</v>
      </c>
      <c r="G48" s="27">
        <f t="shared" si="0"/>
        <v>33336</v>
      </c>
      <c r="H48" s="106"/>
      <c r="I48" s="37"/>
    </row>
    <row r="49" spans="2:9" ht="12.75">
      <c r="B49" s="25" t="s">
        <v>69</v>
      </c>
      <c r="C49" s="33" t="s">
        <v>70</v>
      </c>
      <c r="D49" s="25">
        <v>10</v>
      </c>
      <c r="E49" s="27">
        <v>40.3</v>
      </c>
      <c r="F49" s="27">
        <v>14030.968953430145</v>
      </c>
      <c r="G49" s="27">
        <f t="shared" si="0"/>
        <v>32239.999999999996</v>
      </c>
      <c r="H49" s="162"/>
      <c r="I49" s="37"/>
    </row>
    <row r="50" spans="2:9" ht="12.75">
      <c r="B50" s="25" t="s">
        <v>71</v>
      </c>
      <c r="C50" s="33" t="s">
        <v>70</v>
      </c>
      <c r="D50" s="25">
        <v>12</v>
      </c>
      <c r="E50" s="27">
        <v>41.57</v>
      </c>
      <c r="F50" s="27">
        <v>15290.312552161577</v>
      </c>
      <c r="G50" s="27">
        <f t="shared" si="0"/>
        <v>33256</v>
      </c>
      <c r="H50" s="162"/>
      <c r="I50" s="37"/>
    </row>
    <row r="51" spans="2:9" ht="12.75">
      <c r="B51" s="25" t="s">
        <v>72</v>
      </c>
      <c r="C51" s="33" t="s">
        <v>74</v>
      </c>
      <c r="D51" s="25">
        <v>16</v>
      </c>
      <c r="E51" s="27">
        <v>36.45</v>
      </c>
      <c r="F51" s="27">
        <v>26191.403772325157</v>
      </c>
      <c r="G51" s="27">
        <f t="shared" si="0"/>
        <v>29160.000000000004</v>
      </c>
      <c r="H51" s="106"/>
      <c r="I51" s="37"/>
    </row>
    <row r="52" spans="2:9" ht="12.75">
      <c r="B52" s="25" t="s">
        <v>73</v>
      </c>
      <c r="C52" s="33" t="s">
        <v>74</v>
      </c>
      <c r="D52" s="25">
        <v>17</v>
      </c>
      <c r="E52" s="27">
        <v>44.95</v>
      </c>
      <c r="F52" s="27">
        <v>32299.14580203639</v>
      </c>
      <c r="G52" s="27">
        <f t="shared" si="0"/>
        <v>35960</v>
      </c>
      <c r="H52" s="106"/>
      <c r="I52" s="37"/>
    </row>
    <row r="53" spans="2:9" ht="12.75">
      <c r="B53" s="25" t="s">
        <v>75</v>
      </c>
      <c r="C53" s="33" t="s">
        <v>74</v>
      </c>
      <c r="D53" s="25">
        <v>21</v>
      </c>
      <c r="E53" s="27">
        <v>54.7</v>
      </c>
      <c r="F53" s="27">
        <v>39305.075112669</v>
      </c>
      <c r="G53" s="27">
        <f t="shared" si="0"/>
        <v>43760</v>
      </c>
      <c r="H53" s="106"/>
      <c r="I53" s="37"/>
    </row>
    <row r="54" spans="2:9" ht="12.75">
      <c r="B54" s="25" t="s">
        <v>76</v>
      </c>
      <c r="C54" s="33" t="s">
        <v>74</v>
      </c>
      <c r="D54" s="25">
        <v>22</v>
      </c>
      <c r="E54" s="27">
        <v>67.7</v>
      </c>
      <c r="F54" s="27">
        <v>48646.31781004841</v>
      </c>
      <c r="G54" s="27">
        <f t="shared" si="0"/>
        <v>54160</v>
      </c>
      <c r="H54" s="106"/>
      <c r="I54" s="37"/>
    </row>
    <row r="55" spans="2:9" ht="12.75">
      <c r="B55" s="25" t="s">
        <v>77</v>
      </c>
      <c r="C55" s="33" t="s">
        <v>74</v>
      </c>
      <c r="D55" s="25">
        <v>26</v>
      </c>
      <c r="E55" s="27">
        <v>54.7</v>
      </c>
      <c r="F55" s="27">
        <v>39305.075112669</v>
      </c>
      <c r="G55" s="27">
        <f t="shared" si="0"/>
        <v>43760</v>
      </c>
      <c r="H55" s="106"/>
      <c r="I55" s="37"/>
    </row>
    <row r="56" spans="2:9" ht="12.75">
      <c r="B56" s="25" t="s">
        <v>78</v>
      </c>
      <c r="C56" s="33" t="s">
        <v>74</v>
      </c>
      <c r="D56" s="25">
        <v>31</v>
      </c>
      <c r="E56" s="27">
        <v>54.5</v>
      </c>
      <c r="F56" s="27">
        <v>39161.36287764981</v>
      </c>
      <c r="G56" s="27">
        <f t="shared" si="0"/>
        <v>43600</v>
      </c>
      <c r="H56" s="106"/>
      <c r="I56" s="37"/>
    </row>
    <row r="57" spans="2:9" ht="12.75">
      <c r="B57" s="25" t="s">
        <v>80</v>
      </c>
      <c r="C57" s="33" t="s">
        <v>79</v>
      </c>
      <c r="D57" s="25">
        <v>23</v>
      </c>
      <c r="E57" s="27">
        <v>54.7</v>
      </c>
      <c r="F57" s="27">
        <v>39305.075112669</v>
      </c>
      <c r="G57" s="27">
        <f>E57*800</f>
        <v>43760</v>
      </c>
      <c r="H57" s="106"/>
      <c r="I57" s="37"/>
    </row>
    <row r="58" spans="2:9" ht="12.75">
      <c r="B58" s="25" t="s">
        <v>81</v>
      </c>
      <c r="C58" s="33" t="s">
        <v>83</v>
      </c>
      <c r="D58" s="25">
        <v>1</v>
      </c>
      <c r="E58" s="27">
        <v>45.23</v>
      </c>
      <c r="F58" s="27">
        <v>57654.55850442331</v>
      </c>
      <c r="G58" s="27">
        <f t="shared" si="0"/>
        <v>36184</v>
      </c>
      <c r="H58" s="106"/>
      <c r="I58" s="37"/>
    </row>
    <row r="59" spans="2:9" ht="12.75">
      <c r="B59" s="25" t="s">
        <v>82</v>
      </c>
      <c r="C59" s="33" t="s">
        <v>83</v>
      </c>
      <c r="D59" s="25">
        <v>12</v>
      </c>
      <c r="E59" s="27">
        <v>53.75</v>
      </c>
      <c r="F59" s="27">
        <v>68514.9845601736</v>
      </c>
      <c r="G59" s="27">
        <f>E59*800</f>
        <v>43000</v>
      </c>
      <c r="H59" s="106"/>
      <c r="I59" s="37"/>
    </row>
    <row r="60" spans="2:9" ht="12.75">
      <c r="B60" s="25" t="s">
        <v>84</v>
      </c>
      <c r="C60" s="33" t="s">
        <v>86</v>
      </c>
      <c r="D60" s="25">
        <v>8</v>
      </c>
      <c r="E60" s="27">
        <v>55.37</v>
      </c>
      <c r="F60" s="27">
        <v>70579.99040227006</v>
      </c>
      <c r="G60" s="27">
        <f t="shared" si="0"/>
        <v>44296</v>
      </c>
      <c r="H60" s="106"/>
      <c r="I60" s="37"/>
    </row>
    <row r="61" spans="2:9" ht="12.75">
      <c r="B61" s="25" t="s">
        <v>85</v>
      </c>
      <c r="C61" s="33" t="s">
        <v>86</v>
      </c>
      <c r="D61" s="25">
        <v>9</v>
      </c>
      <c r="E61" s="27">
        <v>66.56</v>
      </c>
      <c r="F61" s="27">
        <v>84843.85661826073</v>
      </c>
      <c r="G61" s="27">
        <f t="shared" si="0"/>
        <v>53248</v>
      </c>
      <c r="H61" s="106"/>
      <c r="I61" s="37"/>
    </row>
    <row r="62" spans="2:9" ht="12.75">
      <c r="B62" s="25" t="s">
        <v>87</v>
      </c>
      <c r="C62" s="33" t="s">
        <v>86</v>
      </c>
      <c r="D62" s="25">
        <v>3</v>
      </c>
      <c r="E62" s="27">
        <v>38.22</v>
      </c>
      <c r="F62" s="27">
        <v>48718.93</v>
      </c>
      <c r="G62" s="27">
        <f t="shared" si="0"/>
        <v>30576</v>
      </c>
      <c r="H62" s="106"/>
      <c r="I62" s="37"/>
    </row>
    <row r="63" spans="2:9" ht="12.75">
      <c r="B63" s="25" t="s">
        <v>88</v>
      </c>
      <c r="C63" s="33" t="s">
        <v>86</v>
      </c>
      <c r="D63" s="25">
        <v>13</v>
      </c>
      <c r="E63" s="27">
        <v>53.67</v>
      </c>
      <c r="F63" s="27">
        <v>68413.00492405274</v>
      </c>
      <c r="G63" s="27">
        <f t="shared" si="0"/>
        <v>42936</v>
      </c>
      <c r="H63" s="106"/>
      <c r="I63" s="37"/>
    </row>
    <row r="64" spans="2:9" ht="12.75">
      <c r="B64" s="25" t="s">
        <v>89</v>
      </c>
      <c r="C64" s="33" t="s">
        <v>86</v>
      </c>
      <c r="D64" s="25">
        <v>14</v>
      </c>
      <c r="E64" s="27">
        <v>67.27</v>
      </c>
      <c r="F64" s="27">
        <v>85748.88749791353</v>
      </c>
      <c r="G64" s="27">
        <f t="shared" si="0"/>
        <v>53816</v>
      </c>
      <c r="H64" s="106"/>
      <c r="I64" s="37"/>
    </row>
    <row r="65" spans="2:9" ht="12.75">
      <c r="B65" s="25" t="s">
        <v>90</v>
      </c>
      <c r="C65" s="33" t="s">
        <v>92</v>
      </c>
      <c r="D65" s="25">
        <v>6</v>
      </c>
      <c r="E65" s="27">
        <v>57.71</v>
      </c>
      <c r="F65" s="27">
        <v>24567.724086129198</v>
      </c>
      <c r="G65" s="27">
        <f t="shared" si="0"/>
        <v>46168</v>
      </c>
      <c r="H65" s="106"/>
      <c r="I65" s="37"/>
    </row>
    <row r="66" spans="2:9" ht="12.75">
      <c r="B66" s="25" t="s">
        <v>91</v>
      </c>
      <c r="C66" s="33" t="s">
        <v>94</v>
      </c>
      <c r="D66" s="25">
        <v>2</v>
      </c>
      <c r="E66" s="27">
        <v>56.35</v>
      </c>
      <c r="F66" s="27">
        <v>26022.658988482726</v>
      </c>
      <c r="G66" s="27">
        <f t="shared" si="0"/>
        <v>45080</v>
      </c>
      <c r="H66" s="106"/>
      <c r="I66" s="37"/>
    </row>
    <row r="67" spans="2:9" ht="12.75">
      <c r="B67" s="25" t="s">
        <v>93</v>
      </c>
      <c r="C67" s="33" t="s">
        <v>94</v>
      </c>
      <c r="D67" s="25">
        <v>3</v>
      </c>
      <c r="E67" s="27">
        <v>56.35</v>
      </c>
      <c r="F67" s="27">
        <v>25382.757469537642</v>
      </c>
      <c r="G67" s="27">
        <f t="shared" si="0"/>
        <v>45080</v>
      </c>
      <c r="H67" s="106"/>
      <c r="I67" s="37"/>
    </row>
    <row r="68" spans="2:9" ht="12.75">
      <c r="B68" s="25" t="s">
        <v>95</v>
      </c>
      <c r="C68" s="33" t="s">
        <v>94</v>
      </c>
      <c r="D68" s="25">
        <v>5</v>
      </c>
      <c r="E68" s="27">
        <v>56.35</v>
      </c>
      <c r="F68" s="27">
        <v>26022.658988482726</v>
      </c>
      <c r="G68" s="27">
        <f t="shared" si="0"/>
        <v>45080</v>
      </c>
      <c r="H68" s="106"/>
      <c r="I68" s="37"/>
    </row>
    <row r="69" spans="2:9" ht="12.75">
      <c r="B69" s="25" t="s">
        <v>96</v>
      </c>
      <c r="C69" s="33" t="s">
        <v>98</v>
      </c>
      <c r="D69" s="25">
        <v>5</v>
      </c>
      <c r="E69" s="27">
        <v>56.35</v>
      </c>
      <c r="F69" s="27">
        <v>26022.658988482726</v>
      </c>
      <c r="G69" s="27">
        <f t="shared" si="0"/>
        <v>45080</v>
      </c>
      <c r="H69" s="106"/>
      <c r="I69" s="37"/>
    </row>
    <row r="70" spans="2:9" ht="12.75">
      <c r="B70" s="25" t="s">
        <v>97</v>
      </c>
      <c r="C70" s="33" t="s">
        <v>100</v>
      </c>
      <c r="D70" s="25">
        <v>2</v>
      </c>
      <c r="E70" s="27">
        <v>57.71</v>
      </c>
      <c r="F70" s="27">
        <v>30397.399015189454</v>
      </c>
      <c r="G70" s="27">
        <f t="shared" si="0"/>
        <v>46168</v>
      </c>
      <c r="H70" s="106"/>
      <c r="I70" s="37"/>
    </row>
    <row r="71" spans="2:9" ht="12.75">
      <c r="B71" s="25" t="s">
        <v>99</v>
      </c>
      <c r="C71" s="33" t="s">
        <v>100</v>
      </c>
      <c r="D71" s="25">
        <v>9</v>
      </c>
      <c r="E71" s="27">
        <v>54.85</v>
      </c>
      <c r="F71" s="27">
        <v>29178.319979969954</v>
      </c>
      <c r="G71" s="27">
        <f t="shared" si="0"/>
        <v>43880</v>
      </c>
      <c r="H71" s="106"/>
      <c r="I71" s="37"/>
    </row>
    <row r="72" spans="2:9" ht="12.75">
      <c r="B72" s="25" t="s">
        <v>101</v>
      </c>
      <c r="C72" s="33" t="s">
        <v>103</v>
      </c>
      <c r="D72" s="25">
        <v>4</v>
      </c>
      <c r="E72" s="27">
        <v>23.74</v>
      </c>
      <c r="F72" s="27">
        <v>13272.207477883492</v>
      </c>
      <c r="G72" s="27">
        <f aca="true" t="shared" si="1" ref="G72:G119">E72*800</f>
        <v>18992</v>
      </c>
      <c r="H72" s="106"/>
      <c r="I72" s="37"/>
    </row>
    <row r="73" spans="2:9" ht="12.75">
      <c r="B73" s="25" t="s">
        <v>102</v>
      </c>
      <c r="C73" s="33" t="s">
        <v>105</v>
      </c>
      <c r="D73" s="25">
        <v>7</v>
      </c>
      <c r="E73" s="27">
        <v>50.11</v>
      </c>
      <c r="F73" s="27">
        <v>29208.0462360207</v>
      </c>
      <c r="G73" s="27">
        <f t="shared" si="1"/>
        <v>40088</v>
      </c>
      <c r="H73" s="106"/>
      <c r="I73" s="37"/>
    </row>
    <row r="74" spans="2:9" ht="12.75">
      <c r="B74" s="25" t="s">
        <v>104</v>
      </c>
      <c r="C74" s="33" t="s">
        <v>107</v>
      </c>
      <c r="D74" s="25">
        <v>3</v>
      </c>
      <c r="E74" s="27">
        <v>45.5</v>
      </c>
      <c r="F74" s="27">
        <v>25642.91604072776</v>
      </c>
      <c r="G74" s="27">
        <f t="shared" si="1"/>
        <v>36400</v>
      </c>
      <c r="H74" s="106"/>
      <c r="I74" s="37"/>
    </row>
    <row r="75" spans="2:9" ht="12.75">
      <c r="B75" s="25" t="s">
        <v>106</v>
      </c>
      <c r="C75" s="33" t="s">
        <v>107</v>
      </c>
      <c r="D75" s="25">
        <v>21</v>
      </c>
      <c r="E75" s="27">
        <v>40.45</v>
      </c>
      <c r="F75" s="27">
        <v>23589.312301786013</v>
      </c>
      <c r="G75" s="27">
        <f t="shared" si="1"/>
        <v>32360.000000000004</v>
      </c>
      <c r="H75" s="106"/>
      <c r="I75" s="37"/>
    </row>
    <row r="76" spans="2:9" ht="12.75">
      <c r="B76" s="25" t="s">
        <v>108</v>
      </c>
      <c r="C76" s="33" t="s">
        <v>107</v>
      </c>
      <c r="D76" s="25">
        <v>29</v>
      </c>
      <c r="E76" s="27">
        <v>40.45</v>
      </c>
      <c r="F76" s="27">
        <v>23589.312301786013</v>
      </c>
      <c r="G76" s="27">
        <f t="shared" si="1"/>
        <v>32360.000000000004</v>
      </c>
      <c r="H76" s="106"/>
      <c r="I76" s="37"/>
    </row>
    <row r="77" spans="2:9" ht="12.75">
      <c r="B77" s="25" t="s">
        <v>109</v>
      </c>
      <c r="C77" s="33" t="s">
        <v>107</v>
      </c>
      <c r="D77" s="25">
        <v>30</v>
      </c>
      <c r="E77" s="27">
        <v>67.86</v>
      </c>
      <c r="F77" s="27">
        <v>37312.495827073944</v>
      </c>
      <c r="G77" s="27">
        <f t="shared" si="1"/>
        <v>54288</v>
      </c>
      <c r="H77" s="106"/>
      <c r="I77" s="37"/>
    </row>
    <row r="78" spans="2:9" ht="12.75">
      <c r="B78" s="25" t="s">
        <v>110</v>
      </c>
      <c r="C78" s="33" t="s">
        <v>107</v>
      </c>
      <c r="D78" s="25">
        <v>42</v>
      </c>
      <c r="E78" s="27">
        <v>40.45</v>
      </c>
      <c r="F78" s="27">
        <v>23589.31</v>
      </c>
      <c r="G78" s="27">
        <f t="shared" si="1"/>
        <v>32360.000000000004</v>
      </c>
      <c r="H78" s="106"/>
      <c r="I78" s="37"/>
    </row>
    <row r="79" spans="2:9" ht="12.75">
      <c r="B79" s="25" t="s">
        <v>111</v>
      </c>
      <c r="C79" s="33" t="s">
        <v>107</v>
      </c>
      <c r="D79" s="25">
        <v>48</v>
      </c>
      <c r="E79" s="27">
        <v>58.92</v>
      </c>
      <c r="F79" s="27">
        <v>32100.02378567852</v>
      </c>
      <c r="G79" s="27">
        <f t="shared" si="1"/>
        <v>47136</v>
      </c>
      <c r="H79" s="106"/>
      <c r="I79" s="37"/>
    </row>
    <row r="80" spans="2:9" ht="12.75">
      <c r="B80" s="25" t="s">
        <v>112</v>
      </c>
      <c r="C80" s="33" t="s">
        <v>107</v>
      </c>
      <c r="D80" s="25">
        <v>49</v>
      </c>
      <c r="E80" s="27">
        <v>58.92</v>
      </c>
      <c r="F80" s="27">
        <v>32100.02</v>
      </c>
      <c r="G80" s="27">
        <f t="shared" si="1"/>
        <v>47136</v>
      </c>
      <c r="H80" s="106"/>
      <c r="I80" s="37"/>
    </row>
    <row r="81" spans="2:9" ht="12.75">
      <c r="B81" s="25" t="s">
        <v>113</v>
      </c>
      <c r="C81" s="33" t="s">
        <v>107</v>
      </c>
      <c r="D81" s="25">
        <v>50</v>
      </c>
      <c r="E81" s="27">
        <v>40.45</v>
      </c>
      <c r="F81" s="27">
        <v>23589.31</v>
      </c>
      <c r="G81" s="27">
        <f t="shared" si="1"/>
        <v>32360.000000000004</v>
      </c>
      <c r="H81" s="106"/>
      <c r="I81" s="37"/>
    </row>
    <row r="82" spans="2:9" ht="12.75">
      <c r="B82" s="25" t="s">
        <v>114</v>
      </c>
      <c r="C82" s="33" t="s">
        <v>116</v>
      </c>
      <c r="D82" s="25">
        <v>6</v>
      </c>
      <c r="E82" s="27">
        <v>58.01</v>
      </c>
      <c r="F82" s="27">
        <v>33053.26</v>
      </c>
      <c r="G82" s="27">
        <f t="shared" si="1"/>
        <v>46408</v>
      </c>
      <c r="H82" s="106"/>
      <c r="I82" s="37"/>
    </row>
    <row r="83" spans="2:9" ht="12.75">
      <c r="B83" s="25" t="s">
        <v>115</v>
      </c>
      <c r="C83" s="33" t="s">
        <v>116</v>
      </c>
      <c r="D83" s="25">
        <v>13</v>
      </c>
      <c r="E83" s="27">
        <v>42.87</v>
      </c>
      <c r="F83" s="27">
        <v>24983.78275746954</v>
      </c>
      <c r="G83" s="27">
        <f t="shared" si="1"/>
        <v>34296</v>
      </c>
      <c r="H83" s="106"/>
      <c r="I83" s="37"/>
    </row>
    <row r="84" spans="2:9" ht="12.75">
      <c r="B84" s="25" t="s">
        <v>117</v>
      </c>
      <c r="C84" s="33" t="s">
        <v>116</v>
      </c>
      <c r="D84" s="25">
        <v>21</v>
      </c>
      <c r="E84" s="27">
        <v>42.87</v>
      </c>
      <c r="F84" s="27">
        <v>24983.78</v>
      </c>
      <c r="G84" s="27">
        <f t="shared" si="1"/>
        <v>34296</v>
      </c>
      <c r="H84" s="106"/>
      <c r="I84" s="37"/>
    </row>
    <row r="85" spans="2:9" ht="12.75">
      <c r="B85" s="25" t="s">
        <v>118</v>
      </c>
      <c r="C85" s="33" t="s">
        <v>116</v>
      </c>
      <c r="D85" s="25">
        <v>46</v>
      </c>
      <c r="E85" s="27">
        <v>58.93</v>
      </c>
      <c r="F85" s="27">
        <v>32100.02378567852</v>
      </c>
      <c r="G85" s="27">
        <f t="shared" si="1"/>
        <v>47144</v>
      </c>
      <c r="H85" s="106"/>
      <c r="I85" s="37"/>
    </row>
    <row r="86" spans="2:9" ht="12.75">
      <c r="B86" s="25" t="s">
        <v>119</v>
      </c>
      <c r="C86" s="33" t="s">
        <v>116</v>
      </c>
      <c r="D86" s="25">
        <v>47</v>
      </c>
      <c r="E86" s="27">
        <v>58.93</v>
      </c>
      <c r="F86" s="27">
        <v>32100.02378567852</v>
      </c>
      <c r="G86" s="27">
        <f t="shared" si="1"/>
        <v>47144</v>
      </c>
      <c r="H86" s="106"/>
      <c r="I86" s="37"/>
    </row>
    <row r="87" spans="2:9" ht="12.75">
      <c r="B87" s="25" t="s">
        <v>120</v>
      </c>
      <c r="C87" s="33" t="s">
        <v>116</v>
      </c>
      <c r="D87" s="25">
        <v>49</v>
      </c>
      <c r="E87" s="27">
        <v>58.93</v>
      </c>
      <c r="F87" s="27">
        <v>32100.02</v>
      </c>
      <c r="G87" s="27">
        <f t="shared" si="1"/>
        <v>47144</v>
      </c>
      <c r="H87" s="106"/>
      <c r="I87" s="37"/>
    </row>
    <row r="88" spans="2:9" ht="12.75">
      <c r="B88" s="25" t="s">
        <v>121</v>
      </c>
      <c r="C88" s="33" t="s">
        <v>123</v>
      </c>
      <c r="D88" s="25">
        <v>7</v>
      </c>
      <c r="E88" s="27">
        <v>88</v>
      </c>
      <c r="F88" s="27">
        <v>47253.04</v>
      </c>
      <c r="G88" s="27">
        <f t="shared" si="1"/>
        <v>70400</v>
      </c>
      <c r="H88" s="106"/>
      <c r="I88" s="37"/>
    </row>
    <row r="89" spans="2:9" ht="12.75">
      <c r="B89" s="25" t="s">
        <v>122</v>
      </c>
      <c r="C89" s="33" t="s">
        <v>123</v>
      </c>
      <c r="D89" s="25">
        <v>27</v>
      </c>
      <c r="E89" s="27">
        <v>63.03</v>
      </c>
      <c r="F89" s="27">
        <v>35159.9</v>
      </c>
      <c r="G89" s="27">
        <f t="shared" si="1"/>
        <v>50424</v>
      </c>
      <c r="H89" s="106"/>
      <c r="I89" s="37"/>
    </row>
    <row r="90" spans="2:9" ht="12.75">
      <c r="B90" s="25" t="s">
        <v>124</v>
      </c>
      <c r="C90" s="33" t="s">
        <v>123</v>
      </c>
      <c r="D90" s="25">
        <v>31</v>
      </c>
      <c r="E90" s="27">
        <v>43.57</v>
      </c>
      <c r="F90" s="27">
        <v>25206.09</v>
      </c>
      <c r="G90" s="27">
        <f t="shared" si="1"/>
        <v>34856</v>
      </c>
      <c r="H90" s="106"/>
      <c r="I90" s="37"/>
    </row>
    <row r="91" spans="2:9" ht="12.75">
      <c r="B91" s="25" t="s">
        <v>125</v>
      </c>
      <c r="C91" s="33" t="s">
        <v>127</v>
      </c>
      <c r="D91" s="25">
        <v>3</v>
      </c>
      <c r="E91" s="27">
        <v>26.03</v>
      </c>
      <c r="F91" s="27">
        <v>16127.06</v>
      </c>
      <c r="G91" s="27">
        <f t="shared" si="1"/>
        <v>20824</v>
      </c>
      <c r="H91" s="106"/>
      <c r="I91" s="37"/>
    </row>
    <row r="92" spans="2:9" ht="12.75">
      <c r="B92" s="25" t="s">
        <v>126</v>
      </c>
      <c r="C92" s="33" t="s">
        <v>129</v>
      </c>
      <c r="D92" s="25">
        <v>17</v>
      </c>
      <c r="E92" s="27">
        <v>30.6</v>
      </c>
      <c r="F92" s="27">
        <v>19253.23</v>
      </c>
      <c r="G92" s="27">
        <f t="shared" si="1"/>
        <v>24480</v>
      </c>
      <c r="H92" s="106"/>
      <c r="I92" s="37"/>
    </row>
    <row r="93" spans="2:9" ht="12.75">
      <c r="B93" s="25" t="s">
        <v>128</v>
      </c>
      <c r="C93" s="33" t="s">
        <v>131</v>
      </c>
      <c r="D93" s="25">
        <v>2</v>
      </c>
      <c r="E93" s="27">
        <v>66.89</v>
      </c>
      <c r="F93" s="27">
        <v>39079.41</v>
      </c>
      <c r="G93" s="27">
        <f t="shared" si="1"/>
        <v>53512</v>
      </c>
      <c r="H93" s="106"/>
      <c r="I93" s="37"/>
    </row>
    <row r="94" spans="2:9" ht="12.75">
      <c r="B94" s="25" t="s">
        <v>130</v>
      </c>
      <c r="C94" s="33" t="s">
        <v>131</v>
      </c>
      <c r="D94" s="25">
        <v>3</v>
      </c>
      <c r="E94" s="27">
        <v>27.48</v>
      </c>
      <c r="F94" s="27">
        <v>17148.78</v>
      </c>
      <c r="G94" s="27">
        <f t="shared" si="1"/>
        <v>21984</v>
      </c>
      <c r="H94" s="106"/>
      <c r="I94" s="37"/>
    </row>
    <row r="95" spans="2:9" ht="12.75">
      <c r="B95" s="25" t="s">
        <v>132</v>
      </c>
      <c r="C95" s="33" t="s">
        <v>131</v>
      </c>
      <c r="D95" s="25">
        <v>11</v>
      </c>
      <c r="E95" s="27">
        <v>43.11</v>
      </c>
      <c r="F95" s="27">
        <v>23477.8</v>
      </c>
      <c r="G95" s="27">
        <f t="shared" si="1"/>
        <v>34488</v>
      </c>
      <c r="H95" s="106"/>
      <c r="I95" s="37"/>
    </row>
    <row r="96" spans="2:9" ht="12.75">
      <c r="B96" s="25" t="s">
        <v>133</v>
      </c>
      <c r="C96" s="33" t="s">
        <v>135</v>
      </c>
      <c r="D96" s="25">
        <v>13</v>
      </c>
      <c r="E96" s="27">
        <v>35.05</v>
      </c>
      <c r="F96" s="27">
        <v>19164.87</v>
      </c>
      <c r="G96" s="27">
        <f t="shared" si="1"/>
        <v>28039.999999999996</v>
      </c>
      <c r="H96" s="106"/>
      <c r="I96" s="37"/>
    </row>
    <row r="97" spans="2:9" ht="12.75">
      <c r="B97" s="25" t="s">
        <v>134</v>
      </c>
      <c r="C97" s="33" t="s">
        <v>137</v>
      </c>
      <c r="D97" s="25">
        <v>5</v>
      </c>
      <c r="E97" s="27">
        <v>25.74</v>
      </c>
      <c r="F97" s="27">
        <v>14781.23</v>
      </c>
      <c r="G97" s="27">
        <f t="shared" si="1"/>
        <v>20592</v>
      </c>
      <c r="H97" s="106"/>
      <c r="I97" s="37"/>
    </row>
    <row r="98" spans="2:9" ht="12.75">
      <c r="B98" s="25" t="s">
        <v>136</v>
      </c>
      <c r="C98" s="33" t="s">
        <v>139</v>
      </c>
      <c r="D98" s="25">
        <v>1</v>
      </c>
      <c r="E98" s="27">
        <v>29.92</v>
      </c>
      <c r="F98" s="27">
        <v>16762.53</v>
      </c>
      <c r="G98" s="27">
        <f t="shared" si="1"/>
        <v>23936</v>
      </c>
      <c r="H98" s="106"/>
      <c r="I98" s="37"/>
    </row>
    <row r="99" spans="2:9" ht="12.75">
      <c r="B99" s="25" t="s">
        <v>138</v>
      </c>
      <c r="C99" s="33" t="s">
        <v>139</v>
      </c>
      <c r="D99" s="25">
        <v>6</v>
      </c>
      <c r="E99" s="27">
        <v>80.84</v>
      </c>
      <c r="F99" s="27">
        <v>47926.24</v>
      </c>
      <c r="G99" s="27">
        <f t="shared" si="1"/>
        <v>64672</v>
      </c>
      <c r="H99" s="106"/>
      <c r="I99" s="37"/>
    </row>
    <row r="100" spans="2:9" ht="12.75">
      <c r="B100" s="25" t="s">
        <v>140</v>
      </c>
      <c r="C100" s="33" t="s">
        <v>139</v>
      </c>
      <c r="D100" s="25">
        <v>11</v>
      </c>
      <c r="E100" s="27">
        <v>60.34</v>
      </c>
      <c r="F100" s="27">
        <v>37285.44</v>
      </c>
      <c r="G100" s="27">
        <f t="shared" si="1"/>
        <v>48272</v>
      </c>
      <c r="H100" s="106"/>
      <c r="I100" s="37"/>
    </row>
    <row r="101" spans="2:9" ht="12.75">
      <c r="B101" s="25" t="s">
        <v>141</v>
      </c>
      <c r="C101" s="33" t="s">
        <v>139</v>
      </c>
      <c r="D101" s="25">
        <v>13</v>
      </c>
      <c r="E101" s="27">
        <v>36.12</v>
      </c>
      <c r="F101" s="27">
        <v>25771.86</v>
      </c>
      <c r="G101" s="27">
        <f t="shared" si="1"/>
        <v>28895.999999999996</v>
      </c>
      <c r="H101" s="106"/>
      <c r="I101" s="37"/>
    </row>
    <row r="102" spans="2:9" ht="12.75">
      <c r="B102" s="25" t="s">
        <v>142</v>
      </c>
      <c r="C102" s="33" t="s">
        <v>139</v>
      </c>
      <c r="D102" s="25">
        <v>18</v>
      </c>
      <c r="E102" s="27">
        <v>41.62</v>
      </c>
      <c r="F102" s="27">
        <v>29299.13</v>
      </c>
      <c r="G102" s="27">
        <f t="shared" si="1"/>
        <v>33296</v>
      </c>
      <c r="H102" s="106"/>
      <c r="I102" s="37"/>
    </row>
    <row r="103" spans="2:9" ht="12.75">
      <c r="B103" s="25" t="s">
        <v>143</v>
      </c>
      <c r="C103" s="33" t="s">
        <v>145</v>
      </c>
      <c r="D103" s="25">
        <v>16</v>
      </c>
      <c r="E103" s="27">
        <v>42.02</v>
      </c>
      <c r="F103" s="27">
        <v>25785.16</v>
      </c>
      <c r="G103" s="27">
        <f t="shared" si="1"/>
        <v>33616</v>
      </c>
      <c r="H103" s="106"/>
      <c r="I103" s="37"/>
    </row>
    <row r="104" spans="2:9" ht="12.75">
      <c r="B104" s="25" t="s">
        <v>144</v>
      </c>
      <c r="C104" s="33" t="s">
        <v>147</v>
      </c>
      <c r="D104" s="25">
        <v>10</v>
      </c>
      <c r="E104" s="27">
        <v>32.72</v>
      </c>
      <c r="F104" s="27">
        <v>20095.07</v>
      </c>
      <c r="G104" s="27">
        <f t="shared" si="1"/>
        <v>26176</v>
      </c>
      <c r="H104" s="106"/>
      <c r="I104" s="37"/>
    </row>
    <row r="105" spans="2:9" ht="12.75">
      <c r="B105" s="25" t="s">
        <v>146</v>
      </c>
      <c r="C105" s="33" t="s">
        <v>147</v>
      </c>
      <c r="D105" s="25">
        <v>20</v>
      </c>
      <c r="E105" s="27">
        <v>33.15</v>
      </c>
      <c r="F105" s="27">
        <v>20421.78</v>
      </c>
      <c r="G105" s="27">
        <f t="shared" si="1"/>
        <v>26520</v>
      </c>
      <c r="H105" s="106"/>
      <c r="I105" s="37"/>
    </row>
    <row r="106" spans="2:9" ht="12.75">
      <c r="B106" s="25" t="s">
        <v>148</v>
      </c>
      <c r="C106" s="33" t="s">
        <v>150</v>
      </c>
      <c r="D106" s="25">
        <v>1</v>
      </c>
      <c r="E106" s="27">
        <v>69.27</v>
      </c>
      <c r="F106" s="27">
        <v>40516.24</v>
      </c>
      <c r="G106" s="27">
        <f t="shared" si="1"/>
        <v>55416</v>
      </c>
      <c r="H106" s="106"/>
      <c r="I106" s="37"/>
    </row>
    <row r="107" spans="2:9" ht="12.75">
      <c r="B107" s="25" t="s">
        <v>149</v>
      </c>
      <c r="C107" s="33" t="s">
        <v>150</v>
      </c>
      <c r="D107" s="25">
        <v>9</v>
      </c>
      <c r="E107" s="27">
        <v>27.01</v>
      </c>
      <c r="F107" s="27">
        <v>17293.96</v>
      </c>
      <c r="G107" s="27">
        <f t="shared" si="1"/>
        <v>21608</v>
      </c>
      <c r="H107" s="106"/>
      <c r="I107" s="37"/>
    </row>
    <row r="108" spans="2:9" ht="12.75">
      <c r="B108" s="25" t="s">
        <v>151</v>
      </c>
      <c r="C108" s="33" t="s">
        <v>150</v>
      </c>
      <c r="D108" s="25">
        <v>10</v>
      </c>
      <c r="E108" s="27">
        <v>32.99</v>
      </c>
      <c r="F108" s="27">
        <v>20469.57</v>
      </c>
      <c r="G108" s="27">
        <f t="shared" si="1"/>
        <v>26392</v>
      </c>
      <c r="H108" s="106"/>
      <c r="I108" s="37"/>
    </row>
    <row r="109" spans="2:9" ht="12.75">
      <c r="B109" s="25" t="s">
        <v>152</v>
      </c>
      <c r="C109" s="33" t="s">
        <v>150</v>
      </c>
      <c r="D109" s="25">
        <v>12</v>
      </c>
      <c r="E109" s="27">
        <v>62.6</v>
      </c>
      <c r="F109" s="27">
        <v>37932.2</v>
      </c>
      <c r="G109" s="27">
        <f t="shared" si="1"/>
        <v>50080</v>
      </c>
      <c r="H109" s="106"/>
      <c r="I109" s="37"/>
    </row>
    <row r="110" spans="2:9" ht="12.75">
      <c r="B110" s="25" t="s">
        <v>153</v>
      </c>
      <c r="C110" s="33" t="s">
        <v>150</v>
      </c>
      <c r="D110" s="25">
        <v>15</v>
      </c>
      <c r="E110" s="27">
        <v>32.37</v>
      </c>
      <c r="F110" s="27">
        <v>20097.4</v>
      </c>
      <c r="G110" s="27">
        <f t="shared" si="1"/>
        <v>25895.999999999996</v>
      </c>
      <c r="H110" s="106"/>
      <c r="I110" s="37"/>
    </row>
    <row r="111" spans="2:9" ht="12.75">
      <c r="B111" s="25" t="s">
        <v>154</v>
      </c>
      <c r="C111" s="33" t="s">
        <v>150</v>
      </c>
      <c r="D111" s="25">
        <v>16</v>
      </c>
      <c r="E111" s="27">
        <v>56.62</v>
      </c>
      <c r="F111" s="27">
        <v>34279.51</v>
      </c>
      <c r="G111" s="27">
        <f t="shared" si="1"/>
        <v>45296</v>
      </c>
      <c r="H111" s="106"/>
      <c r="I111" s="37"/>
    </row>
    <row r="112" spans="2:9" ht="12.75">
      <c r="B112" s="25" t="s">
        <v>155</v>
      </c>
      <c r="C112" s="33" t="s">
        <v>157</v>
      </c>
      <c r="D112" s="25">
        <v>8</v>
      </c>
      <c r="E112" s="27">
        <v>72.92</v>
      </c>
      <c r="F112" s="27">
        <v>42043.48</v>
      </c>
      <c r="G112" s="27">
        <f t="shared" si="1"/>
        <v>58336</v>
      </c>
      <c r="H112" s="106"/>
      <c r="I112" s="37"/>
    </row>
    <row r="113" spans="2:9" ht="12.75">
      <c r="B113" s="25" t="s">
        <v>156</v>
      </c>
      <c r="C113" s="33" t="s">
        <v>157</v>
      </c>
      <c r="D113" s="25">
        <v>9</v>
      </c>
      <c r="E113" s="27">
        <v>25.45</v>
      </c>
      <c r="F113" s="27">
        <v>16314.33</v>
      </c>
      <c r="G113" s="27">
        <f t="shared" si="1"/>
        <v>20360</v>
      </c>
      <c r="H113" s="106"/>
      <c r="I113" s="37"/>
    </row>
    <row r="114" spans="2:9" ht="12.75">
      <c r="B114" s="25" t="s">
        <v>158</v>
      </c>
      <c r="C114" s="33" t="s">
        <v>160</v>
      </c>
      <c r="D114" s="25">
        <v>1</v>
      </c>
      <c r="E114" s="27">
        <v>69.46</v>
      </c>
      <c r="F114" s="27">
        <v>21945.531630779504</v>
      </c>
      <c r="G114" s="27">
        <f t="shared" si="1"/>
        <v>55567.99999999999</v>
      </c>
      <c r="H114" s="106"/>
      <c r="I114" s="37"/>
    </row>
    <row r="115" spans="2:9" ht="12.75">
      <c r="B115" s="25" t="s">
        <v>159</v>
      </c>
      <c r="C115" s="33" t="s">
        <v>160</v>
      </c>
      <c r="D115" s="25">
        <v>2</v>
      </c>
      <c r="E115" s="27">
        <v>69.46</v>
      </c>
      <c r="F115" s="27">
        <v>21945.53</v>
      </c>
      <c r="G115" s="27">
        <f t="shared" si="1"/>
        <v>55567.99999999999</v>
      </c>
      <c r="H115" s="106"/>
      <c r="I115" s="37"/>
    </row>
    <row r="116" spans="2:9" ht="12.75">
      <c r="B116" s="25" t="s">
        <v>161</v>
      </c>
      <c r="C116" s="33" t="s">
        <v>163</v>
      </c>
      <c r="D116" s="25">
        <v>1</v>
      </c>
      <c r="E116" s="27">
        <v>39.48</v>
      </c>
      <c r="F116" s="27">
        <v>13478.72</v>
      </c>
      <c r="G116" s="27">
        <f t="shared" si="1"/>
        <v>31583.999999999996</v>
      </c>
      <c r="H116" s="106"/>
      <c r="I116" s="37"/>
    </row>
    <row r="117" spans="2:9" ht="12.75">
      <c r="B117" s="25" t="s">
        <v>162</v>
      </c>
      <c r="C117" s="33" t="s">
        <v>163</v>
      </c>
      <c r="D117" s="25">
        <v>2</v>
      </c>
      <c r="E117" s="27">
        <v>39.59</v>
      </c>
      <c r="F117" s="27">
        <v>14525.85</v>
      </c>
      <c r="G117" s="27">
        <f t="shared" si="1"/>
        <v>31672.000000000004</v>
      </c>
      <c r="H117" s="106"/>
      <c r="I117" s="37"/>
    </row>
    <row r="118" spans="2:9" ht="12.75">
      <c r="B118" s="25" t="s">
        <v>164</v>
      </c>
      <c r="C118" s="33" t="s">
        <v>163</v>
      </c>
      <c r="D118" s="25">
        <v>3</v>
      </c>
      <c r="E118" s="27">
        <v>39.59</v>
      </c>
      <c r="F118" s="27">
        <v>14185.4</v>
      </c>
      <c r="G118" s="27">
        <f t="shared" si="1"/>
        <v>31672.000000000004</v>
      </c>
      <c r="H118" s="106"/>
      <c r="I118" s="37"/>
    </row>
    <row r="119" spans="2:9" ht="12.75">
      <c r="B119" s="25" t="s">
        <v>165</v>
      </c>
      <c r="C119" s="33" t="s">
        <v>167</v>
      </c>
      <c r="D119" s="25">
        <v>1</v>
      </c>
      <c r="E119" s="27">
        <v>94.17</v>
      </c>
      <c r="F119" s="27">
        <v>34264.28</v>
      </c>
      <c r="G119" s="27">
        <f t="shared" si="1"/>
        <v>75336</v>
      </c>
      <c r="H119" s="106"/>
      <c r="I119" s="37"/>
    </row>
    <row r="120" spans="2:9" ht="12.75">
      <c r="B120" s="25" t="s">
        <v>166</v>
      </c>
      <c r="C120" s="33" t="s">
        <v>170</v>
      </c>
      <c r="D120" s="25">
        <v>19</v>
      </c>
      <c r="E120" s="36">
        <v>49.5</v>
      </c>
      <c r="F120" s="38">
        <v>72559.38</v>
      </c>
      <c r="G120" s="27">
        <v>72559.38</v>
      </c>
      <c r="H120" s="164"/>
      <c r="I120" s="37"/>
    </row>
    <row r="121" spans="2:9" ht="12.75">
      <c r="B121" s="25" t="s">
        <v>168</v>
      </c>
      <c r="C121" s="40" t="s">
        <v>171</v>
      </c>
      <c r="D121" s="41">
        <v>1</v>
      </c>
      <c r="E121" s="42">
        <v>35.53</v>
      </c>
      <c r="F121" s="38">
        <v>51450.7</v>
      </c>
      <c r="G121" s="27">
        <v>51450.7</v>
      </c>
      <c r="H121" s="163"/>
      <c r="I121" s="37"/>
    </row>
    <row r="122" spans="2:9" ht="13.5" thickBot="1">
      <c r="B122" s="25" t="s">
        <v>169</v>
      </c>
      <c r="C122" s="40" t="s">
        <v>241</v>
      </c>
      <c r="D122" s="41">
        <v>1</v>
      </c>
      <c r="E122" s="42">
        <v>96.32</v>
      </c>
      <c r="F122" s="38">
        <v>24855.22</v>
      </c>
      <c r="G122" s="27">
        <f>E122*800</f>
        <v>77056</v>
      </c>
      <c r="H122" s="163"/>
      <c r="I122" s="37"/>
    </row>
    <row r="123" spans="1:9" ht="18.75" thickBot="1">
      <c r="A123" s="39"/>
      <c r="B123" s="25"/>
      <c r="C123" s="44" t="s">
        <v>172</v>
      </c>
      <c r="D123" s="45"/>
      <c r="E123" s="46">
        <f>SUM(E8:E122)</f>
        <v>5957.689999999998</v>
      </c>
      <c r="F123" s="46">
        <f>SUM(F8:F122)</f>
        <v>3254789.9590619253</v>
      </c>
      <c r="G123" s="46">
        <f>SUM(G8:G122)</f>
        <v>4822138.08</v>
      </c>
      <c r="H123" s="50"/>
      <c r="I123" s="43"/>
    </row>
    <row r="124" spans="2:9" ht="18">
      <c r="B124" s="9"/>
      <c r="G124" s="14"/>
      <c r="H124" s="14"/>
      <c r="I124" s="47"/>
    </row>
    <row r="125" ht="12.75">
      <c r="C125" t="s">
        <v>249</v>
      </c>
    </row>
  </sheetData>
  <sheetProtection/>
  <mergeCells count="1">
    <mergeCell ref="C3:C4"/>
  </mergeCells>
  <printOptions horizontalCentered="1"/>
  <pageMargins left="0.75" right="0.75" top="0.984251968503937" bottom="0.984251968503937" header="0" footer="0"/>
  <pageSetup horizontalDpi="600" verticalDpi="600" orientation="portrait" paperSize="9" r:id="rId1"/>
  <headerFooter alignWithMargins="0">
    <oddHeader>&amp;R&amp;8&amp;F
&amp;A</oddHeader>
    <oddFooter>&amp;L&amp;8&amp;D&amp;C&amp;8&amp;P&amp;R&amp;8Mojca Vrčon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49"/>
  <sheetViews>
    <sheetView zoomScaleSheetLayoutView="100" zoomScalePageLayoutView="0" workbookViewId="0" topLeftCell="A18">
      <selection activeCell="K17" sqref="K17"/>
    </sheetView>
  </sheetViews>
  <sheetFormatPr defaultColWidth="9.00390625" defaultRowHeight="12.75"/>
  <cols>
    <col min="1" max="1" width="4.625" style="0" customWidth="1"/>
    <col min="2" max="2" width="5.75390625" style="0" customWidth="1"/>
    <col min="3" max="3" width="20.375" style="0" customWidth="1"/>
    <col min="4" max="4" width="8.25390625" style="0" customWidth="1"/>
    <col min="5" max="5" width="14.375" style="0" customWidth="1"/>
    <col min="6" max="7" width="17.75390625" style="0" customWidth="1"/>
    <col min="8" max="8" width="20.875" style="0" customWidth="1"/>
  </cols>
  <sheetData>
    <row r="1" spans="4:8" ht="18">
      <c r="D1" s="4" t="s">
        <v>0</v>
      </c>
      <c r="E1" s="51"/>
      <c r="F1" s="4"/>
      <c r="G1" s="4"/>
      <c r="H1" s="7">
        <v>2013</v>
      </c>
    </row>
    <row r="2" spans="5:8" ht="12.75">
      <c r="E2" s="52"/>
      <c r="H2" s="53"/>
    </row>
    <row r="3" spans="2:8" ht="15">
      <c r="B3" t="s">
        <v>184</v>
      </c>
      <c r="C3" s="78"/>
      <c r="D3" s="12">
        <v>2013</v>
      </c>
      <c r="E3" s="55"/>
      <c r="F3" s="1" t="s">
        <v>2</v>
      </c>
      <c r="G3" s="169" t="s">
        <v>238</v>
      </c>
      <c r="H3" s="56"/>
    </row>
    <row r="4" spans="5:8" ht="12.75">
      <c r="E4" s="52"/>
      <c r="G4" s="166" t="s">
        <v>3</v>
      </c>
      <c r="H4" s="56"/>
    </row>
    <row r="5" spans="5:8" ht="13.5" thickBot="1">
      <c r="E5" s="52"/>
      <c r="G5" s="166"/>
      <c r="H5" s="157"/>
    </row>
    <row r="6" spans="2:8" ht="13.5" thickBot="1">
      <c r="B6" s="57" t="s">
        <v>4</v>
      </c>
      <c r="C6" s="16" t="s">
        <v>5</v>
      </c>
      <c r="D6" s="16" t="s">
        <v>6</v>
      </c>
      <c r="E6" s="58" t="s">
        <v>7</v>
      </c>
      <c r="F6" s="19" t="s">
        <v>230</v>
      </c>
      <c r="G6" s="19" t="s">
        <v>228</v>
      </c>
      <c r="H6" s="156" t="s">
        <v>8</v>
      </c>
    </row>
    <row r="7" spans="2:8" ht="12.75">
      <c r="B7" s="60"/>
      <c r="C7" s="60"/>
      <c r="D7" s="60"/>
      <c r="E7" s="61"/>
      <c r="F7" s="159" t="s">
        <v>229</v>
      </c>
      <c r="G7" s="165" t="s">
        <v>227</v>
      </c>
      <c r="H7" s="74"/>
    </row>
    <row r="8" spans="2:8" ht="12.75">
      <c r="B8" s="25" t="s">
        <v>9</v>
      </c>
      <c r="C8" s="26" t="s">
        <v>42</v>
      </c>
      <c r="D8" s="25">
        <v>4</v>
      </c>
      <c r="E8" s="62">
        <v>63.52</v>
      </c>
      <c r="F8" s="27">
        <v>25607.477466199303</v>
      </c>
      <c r="G8" s="27">
        <f aca="true" t="shared" si="0" ref="G8:G28">E8*800</f>
        <v>50816</v>
      </c>
      <c r="H8" s="49"/>
    </row>
    <row r="9" spans="2:8" ht="12.75">
      <c r="B9" s="25" t="s">
        <v>11</v>
      </c>
      <c r="C9" s="26" t="s">
        <v>63</v>
      </c>
      <c r="D9" s="25">
        <v>9</v>
      </c>
      <c r="E9" s="62">
        <v>42.42</v>
      </c>
      <c r="F9" s="27">
        <v>13668.869971624104</v>
      </c>
      <c r="G9" s="27">
        <f t="shared" si="0"/>
        <v>33936</v>
      </c>
      <c r="H9" s="49"/>
    </row>
    <row r="10" spans="2:8" ht="12.75">
      <c r="B10" s="25" t="s">
        <v>12</v>
      </c>
      <c r="C10" s="26" t="s">
        <v>100</v>
      </c>
      <c r="D10" s="25">
        <v>10</v>
      </c>
      <c r="E10" s="62">
        <v>57.71</v>
      </c>
      <c r="F10" s="27">
        <v>30397.399015189454</v>
      </c>
      <c r="G10" s="27">
        <f t="shared" si="0"/>
        <v>46168</v>
      </c>
      <c r="H10" s="49"/>
    </row>
    <row r="11" spans="2:8" ht="12.75">
      <c r="B11" s="25" t="s">
        <v>14</v>
      </c>
      <c r="C11" s="26" t="s">
        <v>105</v>
      </c>
      <c r="D11" s="25">
        <v>5</v>
      </c>
      <c r="E11" s="62">
        <v>53.9</v>
      </c>
      <c r="F11" s="27">
        <v>31048.768986813557</v>
      </c>
      <c r="G11" s="27">
        <f t="shared" si="0"/>
        <v>43120</v>
      </c>
      <c r="H11" s="49"/>
    </row>
    <row r="12" spans="2:8" ht="12.75">
      <c r="B12" s="25" t="s">
        <v>16</v>
      </c>
      <c r="C12" s="26" t="s">
        <v>150</v>
      </c>
      <c r="D12" s="25">
        <v>6</v>
      </c>
      <c r="E12" s="62">
        <v>57.52</v>
      </c>
      <c r="F12" s="27">
        <v>34824.697880153566</v>
      </c>
      <c r="G12" s="27">
        <f t="shared" si="0"/>
        <v>46016</v>
      </c>
      <c r="H12" s="49"/>
    </row>
    <row r="13" spans="2:8" ht="12.75">
      <c r="B13" s="25" t="s">
        <v>18</v>
      </c>
      <c r="C13" s="26" t="s">
        <v>173</v>
      </c>
      <c r="D13" s="28">
        <v>1</v>
      </c>
      <c r="E13" s="62">
        <v>58.22</v>
      </c>
      <c r="F13" s="27">
        <v>23616.19679519279</v>
      </c>
      <c r="G13" s="27">
        <f t="shared" si="0"/>
        <v>46576</v>
      </c>
      <c r="H13" s="49"/>
    </row>
    <row r="14" spans="2:8" ht="12.75">
      <c r="B14" s="25" t="s">
        <v>20</v>
      </c>
      <c r="C14" s="26" t="s">
        <v>173</v>
      </c>
      <c r="D14" s="25">
        <v>3</v>
      </c>
      <c r="E14" s="62">
        <v>58.22</v>
      </c>
      <c r="F14" s="27">
        <v>23616.19679519279</v>
      </c>
      <c r="G14" s="27">
        <f t="shared" si="0"/>
        <v>46576</v>
      </c>
      <c r="H14" s="49"/>
    </row>
    <row r="15" spans="2:8" ht="12.75">
      <c r="B15" s="25" t="s">
        <v>21</v>
      </c>
      <c r="C15" s="26" t="s">
        <v>174</v>
      </c>
      <c r="D15" s="25">
        <v>2</v>
      </c>
      <c r="E15" s="107">
        <v>37.37</v>
      </c>
      <c r="F15" s="27">
        <v>19992.963612084794</v>
      </c>
      <c r="G15" s="27">
        <f t="shared" si="0"/>
        <v>29895.999999999996</v>
      </c>
      <c r="H15" s="49"/>
    </row>
    <row r="16" spans="2:8" ht="12.75">
      <c r="B16" s="25" t="s">
        <v>22</v>
      </c>
      <c r="C16" s="26" t="s">
        <v>174</v>
      </c>
      <c r="D16" s="25">
        <v>3</v>
      </c>
      <c r="E16" s="107">
        <v>51.23</v>
      </c>
      <c r="F16" s="27">
        <v>27713.799449173763</v>
      </c>
      <c r="G16" s="27">
        <f t="shared" si="0"/>
        <v>40984</v>
      </c>
      <c r="H16" s="49"/>
    </row>
    <row r="17" spans="2:8" ht="12.75">
      <c r="B17" s="25" t="s">
        <v>24</v>
      </c>
      <c r="C17" s="26" t="s">
        <v>174</v>
      </c>
      <c r="D17" s="25">
        <v>4</v>
      </c>
      <c r="E17" s="107">
        <v>55.4</v>
      </c>
      <c r="F17" s="27">
        <v>29987.64563511935</v>
      </c>
      <c r="G17" s="27">
        <f t="shared" si="0"/>
        <v>44320</v>
      </c>
      <c r="H17" s="49"/>
    </row>
    <row r="18" spans="2:8" ht="12.75">
      <c r="B18" s="25" t="s">
        <v>26</v>
      </c>
      <c r="C18" s="26" t="s">
        <v>174</v>
      </c>
      <c r="D18" s="30">
        <v>5</v>
      </c>
      <c r="E18" s="107">
        <v>38.55</v>
      </c>
      <c r="F18" s="27">
        <v>21349.34026039059</v>
      </c>
      <c r="G18" s="27">
        <f t="shared" si="0"/>
        <v>30839.999999999996</v>
      </c>
      <c r="H18" s="49"/>
    </row>
    <row r="19" spans="2:8" ht="12.75">
      <c r="B19" s="25" t="s">
        <v>28</v>
      </c>
      <c r="C19" s="26" t="s">
        <v>174</v>
      </c>
      <c r="D19" s="30">
        <v>6</v>
      </c>
      <c r="E19" s="107">
        <v>51.23</v>
      </c>
      <c r="F19" s="27">
        <v>27713.799449173763</v>
      </c>
      <c r="G19" s="27">
        <f t="shared" si="0"/>
        <v>40984</v>
      </c>
      <c r="H19" s="49"/>
    </row>
    <row r="20" spans="2:8" ht="12.75">
      <c r="B20" s="25" t="s">
        <v>29</v>
      </c>
      <c r="C20" s="26" t="s">
        <v>174</v>
      </c>
      <c r="D20" s="25">
        <v>11</v>
      </c>
      <c r="E20" s="107">
        <v>38.55</v>
      </c>
      <c r="F20" s="27">
        <v>21349.34026039059</v>
      </c>
      <c r="G20" s="27">
        <f t="shared" si="0"/>
        <v>30839.999999999996</v>
      </c>
      <c r="H20" s="49"/>
    </row>
    <row r="21" spans="2:8" ht="12.75">
      <c r="B21" s="25" t="s">
        <v>31</v>
      </c>
      <c r="C21" s="26" t="s">
        <v>175</v>
      </c>
      <c r="D21" s="25">
        <v>1</v>
      </c>
      <c r="E21" s="107">
        <v>71.7</v>
      </c>
      <c r="F21" s="27">
        <v>36302.72199966617</v>
      </c>
      <c r="G21" s="27">
        <f t="shared" si="0"/>
        <v>57360</v>
      </c>
      <c r="H21" s="49"/>
    </row>
    <row r="22" spans="2:8" ht="12.75">
      <c r="B22" s="25" t="s">
        <v>33</v>
      </c>
      <c r="C22" s="63" t="s">
        <v>176</v>
      </c>
      <c r="D22" s="64">
        <v>1</v>
      </c>
      <c r="E22" s="65">
        <v>44</v>
      </c>
      <c r="F22" s="27">
        <v>34636.38474378234</v>
      </c>
      <c r="G22" s="27">
        <f t="shared" si="0"/>
        <v>35200</v>
      </c>
      <c r="H22" s="75"/>
    </row>
    <row r="23" spans="2:8" ht="12.75">
      <c r="B23" s="25" t="s">
        <v>35</v>
      </c>
      <c r="C23" s="63" t="s">
        <v>176</v>
      </c>
      <c r="D23" s="64">
        <v>2</v>
      </c>
      <c r="E23" s="65">
        <v>51.1</v>
      </c>
      <c r="F23" s="27">
        <v>40225.43861625772</v>
      </c>
      <c r="G23" s="27">
        <f t="shared" si="0"/>
        <v>40880</v>
      </c>
      <c r="H23" s="75"/>
    </row>
    <row r="24" spans="2:8" ht="12.75">
      <c r="B24" s="25" t="s">
        <v>36</v>
      </c>
      <c r="C24" s="63" t="s">
        <v>176</v>
      </c>
      <c r="D24" s="64">
        <v>9</v>
      </c>
      <c r="E24" s="65">
        <v>78.9</v>
      </c>
      <c r="F24" s="27">
        <v>62030.617676514776</v>
      </c>
      <c r="G24" s="27">
        <f t="shared" si="0"/>
        <v>63120.00000000001</v>
      </c>
      <c r="H24" s="75"/>
    </row>
    <row r="25" spans="2:8" ht="12.75">
      <c r="B25" s="25" t="s">
        <v>37</v>
      </c>
      <c r="C25" s="63" t="s">
        <v>176</v>
      </c>
      <c r="D25" s="64">
        <v>10</v>
      </c>
      <c r="E25" s="65">
        <v>60.7</v>
      </c>
      <c r="F25" s="27">
        <v>47782.468202303455</v>
      </c>
      <c r="G25" s="27">
        <f t="shared" si="0"/>
        <v>48560</v>
      </c>
      <c r="H25" s="75"/>
    </row>
    <row r="26" spans="2:8" ht="12.75">
      <c r="B26" s="25" t="s">
        <v>38</v>
      </c>
      <c r="C26" s="63" t="s">
        <v>176</v>
      </c>
      <c r="D26" s="64">
        <v>11</v>
      </c>
      <c r="E26" s="65">
        <v>60.7</v>
      </c>
      <c r="F26" s="27">
        <v>47782.468202303455</v>
      </c>
      <c r="G26" s="27">
        <f t="shared" si="0"/>
        <v>48560</v>
      </c>
      <c r="H26" s="75"/>
    </row>
    <row r="27" spans="2:8" ht="12.75">
      <c r="B27" s="25" t="s">
        <v>39</v>
      </c>
      <c r="C27" s="63" t="s">
        <v>176</v>
      </c>
      <c r="D27" s="64">
        <v>12</v>
      </c>
      <c r="E27" s="65">
        <v>78.9</v>
      </c>
      <c r="F27" s="27">
        <v>62109.33671340344</v>
      </c>
      <c r="G27" s="27">
        <f t="shared" si="0"/>
        <v>63120.00000000001</v>
      </c>
      <c r="H27" s="75"/>
    </row>
    <row r="28" spans="2:8" ht="12.75">
      <c r="B28" s="25" t="s">
        <v>41</v>
      </c>
      <c r="C28" s="26" t="s">
        <v>177</v>
      </c>
      <c r="D28" s="25">
        <v>1</v>
      </c>
      <c r="E28" s="62">
        <v>70.79</v>
      </c>
      <c r="F28" s="27">
        <v>26917.49374061092</v>
      </c>
      <c r="G28" s="27">
        <f t="shared" si="0"/>
        <v>56632.00000000001</v>
      </c>
      <c r="H28" s="49"/>
    </row>
    <row r="29" spans="2:8" ht="12.75">
      <c r="B29" s="25" t="s">
        <v>43</v>
      </c>
      <c r="C29" s="68" t="s">
        <v>178</v>
      </c>
      <c r="D29" s="66">
        <v>1</v>
      </c>
      <c r="E29" s="67">
        <v>75.58</v>
      </c>
      <c r="F29" s="27">
        <v>34304.16207644801</v>
      </c>
      <c r="G29" s="27">
        <f aca="true" t="shared" si="1" ref="G29:G43">E29*800</f>
        <v>60464</v>
      </c>
      <c r="H29" s="76"/>
    </row>
    <row r="30" spans="2:8" ht="12.75">
      <c r="B30" s="25" t="s">
        <v>45</v>
      </c>
      <c r="C30" s="68" t="s">
        <v>178</v>
      </c>
      <c r="D30" s="66">
        <v>4</v>
      </c>
      <c r="E30" s="67">
        <v>40.08</v>
      </c>
      <c r="F30" s="27">
        <v>20143.529043565348</v>
      </c>
      <c r="G30" s="27">
        <f t="shared" si="1"/>
        <v>32064</v>
      </c>
      <c r="H30" s="76"/>
    </row>
    <row r="31" spans="2:8" ht="12.75">
      <c r="B31" s="25" t="s">
        <v>47</v>
      </c>
      <c r="C31" s="34" t="s">
        <v>179</v>
      </c>
      <c r="D31" s="69">
        <v>1</v>
      </c>
      <c r="E31" s="67">
        <v>24.32</v>
      </c>
      <c r="F31" s="27">
        <v>10935</v>
      </c>
      <c r="G31" s="27">
        <f t="shared" si="1"/>
        <v>19456</v>
      </c>
      <c r="H31" s="76"/>
    </row>
    <row r="32" spans="2:8" ht="12.75">
      <c r="B32" s="25" t="s">
        <v>48</v>
      </c>
      <c r="C32" s="34" t="s">
        <v>179</v>
      </c>
      <c r="D32" s="69">
        <v>2</v>
      </c>
      <c r="E32" s="67">
        <v>48.19</v>
      </c>
      <c r="F32" s="27">
        <v>28643.17</v>
      </c>
      <c r="G32" s="27">
        <f t="shared" si="1"/>
        <v>38552</v>
      </c>
      <c r="H32" s="76"/>
    </row>
    <row r="33" spans="2:8" ht="12.75">
      <c r="B33" s="25" t="s">
        <v>49</v>
      </c>
      <c r="C33" s="34" t="s">
        <v>179</v>
      </c>
      <c r="D33" s="69">
        <v>6</v>
      </c>
      <c r="E33" s="67">
        <v>56.68</v>
      </c>
      <c r="F33" s="27">
        <v>35180.14</v>
      </c>
      <c r="G33" s="27">
        <f t="shared" si="1"/>
        <v>45344</v>
      </c>
      <c r="H33" s="76"/>
    </row>
    <row r="34" spans="2:8" ht="12.75">
      <c r="B34" s="25" t="s">
        <v>50</v>
      </c>
      <c r="C34" s="34" t="s">
        <v>243</v>
      </c>
      <c r="D34" s="69">
        <v>102</v>
      </c>
      <c r="E34" s="67">
        <v>48.41</v>
      </c>
      <c r="F34" s="27">
        <v>26773.94</v>
      </c>
      <c r="G34" s="27">
        <f t="shared" si="1"/>
        <v>38728</v>
      </c>
      <c r="H34" s="76"/>
    </row>
    <row r="35" spans="2:8" ht="12.75">
      <c r="B35" s="25" t="s">
        <v>51</v>
      </c>
      <c r="C35" s="34" t="s">
        <v>243</v>
      </c>
      <c r="D35" s="69">
        <v>104</v>
      </c>
      <c r="E35" s="67">
        <v>70.15</v>
      </c>
      <c r="F35" s="27">
        <v>40990.99</v>
      </c>
      <c r="G35" s="27">
        <f t="shared" si="1"/>
        <v>56120.00000000001</v>
      </c>
      <c r="H35" s="76"/>
    </row>
    <row r="36" spans="2:8" ht="12.75">
      <c r="B36" s="25" t="s">
        <v>52</v>
      </c>
      <c r="C36" s="34" t="s">
        <v>180</v>
      </c>
      <c r="D36" s="69">
        <v>1</v>
      </c>
      <c r="E36" s="67">
        <v>57.54</v>
      </c>
      <c r="F36" s="27">
        <v>25800</v>
      </c>
      <c r="G36" s="27">
        <f t="shared" si="1"/>
        <v>46032</v>
      </c>
      <c r="H36" s="76"/>
    </row>
    <row r="37" spans="2:8" ht="12.75">
      <c r="B37" s="25" t="s">
        <v>54</v>
      </c>
      <c r="C37" s="34" t="s">
        <v>244</v>
      </c>
      <c r="D37" s="69">
        <v>301</v>
      </c>
      <c r="E37" s="67">
        <v>24.25</v>
      </c>
      <c r="F37" s="27">
        <v>15235.3</v>
      </c>
      <c r="G37" s="27">
        <f t="shared" si="1"/>
        <v>19400</v>
      </c>
      <c r="H37" s="76"/>
    </row>
    <row r="38" spans="2:8" ht="12.75">
      <c r="B38" s="25" t="s">
        <v>55</v>
      </c>
      <c r="C38" s="34" t="s">
        <v>245</v>
      </c>
      <c r="D38" s="69">
        <v>404</v>
      </c>
      <c r="E38" s="67">
        <v>68.77</v>
      </c>
      <c r="F38" s="27">
        <v>40184.61</v>
      </c>
      <c r="G38" s="27">
        <f t="shared" si="1"/>
        <v>55016</v>
      </c>
      <c r="H38" s="76"/>
    </row>
    <row r="39" spans="2:8" ht="12.75">
      <c r="B39" s="25" t="s">
        <v>57</v>
      </c>
      <c r="C39" s="68" t="s">
        <v>181</v>
      </c>
      <c r="D39" s="66">
        <v>8</v>
      </c>
      <c r="E39" s="67">
        <v>27.72</v>
      </c>
      <c r="F39" s="27">
        <v>13477.813804039393</v>
      </c>
      <c r="G39" s="27">
        <f t="shared" si="1"/>
        <v>22176</v>
      </c>
      <c r="H39" s="76"/>
    </row>
    <row r="40" spans="2:8" ht="12.75">
      <c r="B40" s="25" t="s">
        <v>58</v>
      </c>
      <c r="C40" s="68" t="s">
        <v>182</v>
      </c>
      <c r="D40" s="66">
        <v>9</v>
      </c>
      <c r="E40" s="67">
        <v>58.88</v>
      </c>
      <c r="F40" s="27">
        <v>27086.45635119346</v>
      </c>
      <c r="G40" s="27">
        <f t="shared" si="1"/>
        <v>47104</v>
      </c>
      <c r="H40" s="76"/>
    </row>
    <row r="41" spans="2:8" ht="12.75">
      <c r="B41" s="25" t="s">
        <v>60</v>
      </c>
      <c r="C41" s="68" t="s">
        <v>183</v>
      </c>
      <c r="D41" s="25">
        <v>3</v>
      </c>
      <c r="E41" s="62">
        <v>59.39</v>
      </c>
      <c r="F41" s="27">
        <v>26860.244950759472</v>
      </c>
      <c r="G41" s="27">
        <f t="shared" si="1"/>
        <v>47512</v>
      </c>
      <c r="H41" s="49"/>
    </row>
    <row r="42" spans="2:8" ht="12.75">
      <c r="B42" s="25" t="s">
        <v>61</v>
      </c>
      <c r="C42" s="68" t="s">
        <v>183</v>
      </c>
      <c r="D42" s="66">
        <v>5</v>
      </c>
      <c r="E42" s="67">
        <v>59.39</v>
      </c>
      <c r="F42" s="27">
        <v>26860.244950759472</v>
      </c>
      <c r="G42" s="27">
        <f t="shared" si="1"/>
        <v>47512</v>
      </c>
      <c r="H42" s="76"/>
    </row>
    <row r="43" spans="2:8" ht="12.75">
      <c r="B43" s="25" t="s">
        <v>62</v>
      </c>
      <c r="C43" s="68" t="s">
        <v>183</v>
      </c>
      <c r="D43" s="66">
        <v>6</v>
      </c>
      <c r="E43" s="67">
        <v>59.39</v>
      </c>
      <c r="F43" s="27">
        <v>26860.244950759472</v>
      </c>
      <c r="G43" s="27">
        <f t="shared" si="1"/>
        <v>47512</v>
      </c>
      <c r="H43" s="76"/>
    </row>
    <row r="44" spans="2:8" ht="12.75">
      <c r="B44" s="25" t="s">
        <v>64</v>
      </c>
      <c r="C44" s="68" t="s">
        <v>183</v>
      </c>
      <c r="D44" s="66">
        <v>10</v>
      </c>
      <c r="E44" s="67">
        <v>59.39</v>
      </c>
      <c r="F44" s="27">
        <v>26860.244950759472</v>
      </c>
      <c r="G44" s="27">
        <f>E44*800</f>
        <v>47512</v>
      </c>
      <c r="H44" s="76"/>
    </row>
    <row r="45" spans="2:8" ht="13.5" thickBot="1">
      <c r="B45" s="25" t="s">
        <v>65</v>
      </c>
      <c r="C45" s="68" t="s">
        <v>242</v>
      </c>
      <c r="D45" s="66">
        <v>3</v>
      </c>
      <c r="E45" s="67">
        <v>64.26</v>
      </c>
      <c r="F45" s="27">
        <v>53648.57</v>
      </c>
      <c r="G45" s="27">
        <v>53648.57</v>
      </c>
      <c r="H45" s="76"/>
    </row>
    <row r="46" spans="2:8" ht="18.75" thickBot="1">
      <c r="B46" s="70"/>
      <c r="C46" s="72" t="s">
        <v>172</v>
      </c>
      <c r="D46" s="45"/>
      <c r="E46" s="73">
        <f>SUM(E8:E45)</f>
        <v>2083.020000000001</v>
      </c>
      <c r="F46" s="46">
        <f>SUM(F8:F45)</f>
        <v>1168518.0865498248</v>
      </c>
      <c r="G46" s="46">
        <f>SUM(G8:G45)</f>
        <v>1668656.57</v>
      </c>
      <c r="H46" s="77"/>
    </row>
    <row r="49" ht="12.75">
      <c r="C49" t="s">
        <v>249</v>
      </c>
    </row>
  </sheetData>
  <sheetProtection/>
  <printOptions horizontalCentered="1"/>
  <pageMargins left="0.75" right="0.75" top="0.984251968503937" bottom="0.984251968503937" header="0" footer="0"/>
  <pageSetup horizontalDpi="600" verticalDpi="600" orientation="portrait" paperSize="9" scale="93" r:id="rId1"/>
  <headerFooter alignWithMargins="0">
    <oddHeader>&amp;L&amp;8KSD d.o.o. Ajdovščina&amp;R&amp;8&amp;F
&amp;A</oddHeader>
    <oddFooter>&amp;L&amp;8&amp;D&amp;C&amp;8&amp;P&amp;R&amp;8Mojca Vrčon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zoomScaleSheetLayoutView="100" zoomScalePageLayoutView="0" workbookViewId="0" topLeftCell="A16">
      <selection activeCell="C51" sqref="C51"/>
    </sheetView>
  </sheetViews>
  <sheetFormatPr defaultColWidth="9.00390625" defaultRowHeight="12.75"/>
  <cols>
    <col min="1" max="1" width="4.375" style="0" customWidth="1"/>
    <col min="2" max="2" width="4.625" style="0" customWidth="1"/>
    <col min="3" max="3" width="19.125" style="0" customWidth="1"/>
    <col min="4" max="4" width="8.00390625" style="0" customWidth="1"/>
    <col min="5" max="5" width="10.125" style="0" customWidth="1"/>
    <col min="6" max="6" width="18.875" style="0" customWidth="1"/>
    <col min="7" max="7" width="16.25390625" style="0" customWidth="1"/>
    <col min="8" max="8" width="16.00390625" style="0" customWidth="1"/>
  </cols>
  <sheetData>
    <row r="1" spans="4:9" ht="18">
      <c r="D1" s="4" t="s">
        <v>0</v>
      </c>
      <c r="E1" s="4"/>
      <c r="F1" s="6"/>
      <c r="G1" s="6"/>
      <c r="H1" s="7">
        <v>2013</v>
      </c>
      <c r="I1" s="117"/>
    </row>
    <row r="2" ht="12.75">
      <c r="H2" s="118"/>
    </row>
    <row r="3" spans="2:9" ht="15">
      <c r="B3" t="s">
        <v>184</v>
      </c>
      <c r="C3" s="11"/>
      <c r="D3" s="54">
        <v>2013</v>
      </c>
      <c r="E3" s="54"/>
      <c r="F3" s="1" t="s">
        <v>2</v>
      </c>
      <c r="G3" s="168" t="s">
        <v>234</v>
      </c>
      <c r="H3" s="173"/>
      <c r="I3" s="14"/>
    </row>
    <row r="4" spans="7:9" ht="12.75">
      <c r="G4" s="166" t="s">
        <v>233</v>
      </c>
      <c r="H4" s="173"/>
      <c r="I4" s="14"/>
    </row>
    <row r="5" spans="8:9" ht="13.5" thickBot="1">
      <c r="H5" s="56"/>
      <c r="I5" s="14"/>
    </row>
    <row r="6" spans="1:9" ht="13.5" thickBot="1">
      <c r="A6" s="119"/>
      <c r="B6" s="122" t="s">
        <v>4</v>
      </c>
      <c r="C6" s="123" t="s">
        <v>5</v>
      </c>
      <c r="D6" s="123" t="s">
        <v>199</v>
      </c>
      <c r="E6" s="123" t="s">
        <v>7</v>
      </c>
      <c r="F6" s="19" t="s">
        <v>230</v>
      </c>
      <c r="G6" s="19" t="s">
        <v>228</v>
      </c>
      <c r="H6" s="177" t="s">
        <v>8</v>
      </c>
      <c r="I6" s="176"/>
    </row>
    <row r="7" spans="1:9" ht="12.75">
      <c r="A7" s="119"/>
      <c r="B7" s="90"/>
      <c r="C7" s="120"/>
      <c r="D7" s="120"/>
      <c r="E7" s="120"/>
      <c r="F7" s="159" t="s">
        <v>229</v>
      </c>
      <c r="G7" s="170" t="s">
        <v>227</v>
      </c>
      <c r="H7" s="178" t="s">
        <v>232</v>
      </c>
      <c r="I7" s="176"/>
    </row>
    <row r="8" spans="2:9" ht="12.75">
      <c r="B8" s="25" t="s">
        <v>9</v>
      </c>
      <c r="C8" s="26" t="s">
        <v>200</v>
      </c>
      <c r="D8" s="25">
        <v>2</v>
      </c>
      <c r="E8" s="25">
        <v>34.87</v>
      </c>
      <c r="F8" s="27">
        <v>16285.057169086966</v>
      </c>
      <c r="G8" s="27">
        <f>E8*800</f>
        <v>27895.999999999996</v>
      </c>
      <c r="H8" s="27"/>
      <c r="I8" s="48"/>
    </row>
    <row r="9" spans="2:9" ht="12.75">
      <c r="B9" s="25" t="s">
        <v>11</v>
      </c>
      <c r="C9" s="26" t="s">
        <v>188</v>
      </c>
      <c r="D9" s="25">
        <v>2</v>
      </c>
      <c r="E9" s="25">
        <v>29.05</v>
      </c>
      <c r="F9" s="27">
        <v>15624.971206810216</v>
      </c>
      <c r="G9" s="27">
        <f aca="true" t="shared" si="0" ref="G9:G39">E9*800</f>
        <v>23240</v>
      </c>
      <c r="H9" s="27"/>
      <c r="I9" s="48"/>
    </row>
    <row r="10" spans="2:9" ht="12.75">
      <c r="B10" s="25" t="s">
        <v>12</v>
      </c>
      <c r="C10" s="26"/>
      <c r="D10" s="25">
        <v>3</v>
      </c>
      <c r="E10" s="25">
        <v>73.49</v>
      </c>
      <c r="F10" s="27">
        <v>42727.533383408445</v>
      </c>
      <c r="G10" s="27">
        <f t="shared" si="0"/>
        <v>58791.99999999999</v>
      </c>
      <c r="H10" s="27"/>
      <c r="I10" s="48"/>
    </row>
    <row r="11" spans="2:9" ht="12.75">
      <c r="B11" s="28" t="s">
        <v>14</v>
      </c>
      <c r="C11" s="85" t="s">
        <v>201</v>
      </c>
      <c r="D11" s="30">
        <v>2</v>
      </c>
      <c r="E11" s="30">
        <v>33.67</v>
      </c>
      <c r="F11" s="27">
        <v>15831.826072441996</v>
      </c>
      <c r="G11" s="27">
        <f t="shared" si="0"/>
        <v>26936</v>
      </c>
      <c r="H11" s="27"/>
      <c r="I11" s="48"/>
    </row>
    <row r="12" spans="2:9" ht="12.75">
      <c r="B12" s="25" t="s">
        <v>16</v>
      </c>
      <c r="C12" s="120" t="s">
        <v>202</v>
      </c>
      <c r="D12" s="25">
        <v>3</v>
      </c>
      <c r="E12" s="25">
        <v>33.67</v>
      </c>
      <c r="F12" s="27">
        <v>15831.826072441996</v>
      </c>
      <c r="G12" s="27">
        <f t="shared" si="0"/>
        <v>26936</v>
      </c>
      <c r="H12" s="27"/>
      <c r="I12" s="48"/>
    </row>
    <row r="13" spans="2:9" ht="12.75">
      <c r="B13" s="25" t="s">
        <v>18</v>
      </c>
      <c r="C13" s="120" t="s">
        <v>202</v>
      </c>
      <c r="D13" s="25">
        <v>5</v>
      </c>
      <c r="E13" s="25">
        <v>44.04</v>
      </c>
      <c r="F13" s="27">
        <v>19600.055082623938</v>
      </c>
      <c r="G13" s="27">
        <f t="shared" si="0"/>
        <v>35232</v>
      </c>
      <c r="H13" s="27"/>
      <c r="I13" s="48"/>
    </row>
    <row r="14" spans="2:9" ht="12.75">
      <c r="B14" s="25" t="s">
        <v>20</v>
      </c>
      <c r="C14" s="120" t="s">
        <v>202</v>
      </c>
      <c r="D14" s="25">
        <v>6</v>
      </c>
      <c r="E14" s="25">
        <v>44.79</v>
      </c>
      <c r="F14" s="27">
        <v>19933.698047070608</v>
      </c>
      <c r="G14" s="27">
        <f t="shared" si="0"/>
        <v>35832</v>
      </c>
      <c r="H14" s="27"/>
      <c r="I14" s="48"/>
    </row>
    <row r="15" spans="2:9" ht="12.75">
      <c r="B15" s="25" t="s">
        <v>21</v>
      </c>
      <c r="C15" s="120" t="s">
        <v>202</v>
      </c>
      <c r="D15" s="25">
        <v>7</v>
      </c>
      <c r="E15" s="25">
        <v>33.67</v>
      </c>
      <c r="F15" s="27">
        <v>15831.826072441996</v>
      </c>
      <c r="G15" s="27">
        <f t="shared" si="0"/>
        <v>26936</v>
      </c>
      <c r="H15" s="27"/>
      <c r="I15" s="48"/>
    </row>
    <row r="16" spans="2:9" ht="12.75">
      <c r="B16" s="25" t="s">
        <v>22</v>
      </c>
      <c r="C16" s="120" t="s">
        <v>202</v>
      </c>
      <c r="D16" s="30">
        <v>8</v>
      </c>
      <c r="E16" s="30">
        <v>33.67</v>
      </c>
      <c r="F16" s="27">
        <v>15831.826072441996</v>
      </c>
      <c r="G16" s="27">
        <f t="shared" si="0"/>
        <v>26936</v>
      </c>
      <c r="H16" s="27"/>
      <c r="I16" s="48"/>
    </row>
    <row r="17" spans="2:9" ht="12.75">
      <c r="B17" s="25" t="s">
        <v>24</v>
      </c>
      <c r="C17" s="120" t="s">
        <v>202</v>
      </c>
      <c r="D17" s="30">
        <v>9</v>
      </c>
      <c r="E17" s="28">
        <v>44.79</v>
      </c>
      <c r="F17" s="27">
        <v>19933.698047070608</v>
      </c>
      <c r="G17" s="27">
        <f t="shared" si="0"/>
        <v>35832</v>
      </c>
      <c r="H17" s="27"/>
      <c r="I17" s="48"/>
    </row>
    <row r="18" spans="2:9" ht="12.75">
      <c r="B18" s="25" t="s">
        <v>26</v>
      </c>
      <c r="C18" s="120" t="s">
        <v>202</v>
      </c>
      <c r="D18" s="25">
        <v>10</v>
      </c>
      <c r="E18" s="25">
        <v>44.04</v>
      </c>
      <c r="F18" s="27">
        <v>19600.055082623938</v>
      </c>
      <c r="G18" s="27">
        <f t="shared" si="0"/>
        <v>35232</v>
      </c>
      <c r="H18" s="27"/>
      <c r="I18" s="48"/>
    </row>
    <row r="19" spans="2:9" ht="12.75">
      <c r="B19" s="25" t="s">
        <v>28</v>
      </c>
      <c r="C19" s="120" t="s">
        <v>202</v>
      </c>
      <c r="D19" s="25">
        <v>11</v>
      </c>
      <c r="E19" s="25">
        <v>44.04</v>
      </c>
      <c r="F19" s="27">
        <v>19600.055082623938</v>
      </c>
      <c r="G19" s="27">
        <f t="shared" si="0"/>
        <v>35232</v>
      </c>
      <c r="H19" s="27"/>
      <c r="I19" s="48"/>
    </row>
    <row r="20" spans="2:9" ht="12.75">
      <c r="B20" s="25" t="s">
        <v>29</v>
      </c>
      <c r="C20" s="120" t="s">
        <v>202</v>
      </c>
      <c r="D20" s="25">
        <v>12</v>
      </c>
      <c r="E20" s="25">
        <v>44.79</v>
      </c>
      <c r="F20" s="27">
        <v>19933.698047070608</v>
      </c>
      <c r="G20" s="27">
        <f t="shared" si="0"/>
        <v>35832</v>
      </c>
      <c r="H20" s="27"/>
      <c r="I20" s="48"/>
    </row>
    <row r="21" spans="2:9" ht="12.75">
      <c r="B21" s="25" t="s">
        <v>31</v>
      </c>
      <c r="C21" s="120" t="s">
        <v>202</v>
      </c>
      <c r="D21" s="25">
        <v>13</v>
      </c>
      <c r="E21" s="25">
        <v>33.67</v>
      </c>
      <c r="F21" s="27">
        <v>15831.826072441996</v>
      </c>
      <c r="G21" s="27">
        <f t="shared" si="0"/>
        <v>26936</v>
      </c>
      <c r="H21" s="27"/>
      <c r="I21" s="48"/>
    </row>
    <row r="22" spans="2:9" ht="12.75">
      <c r="B22" s="25" t="s">
        <v>33</v>
      </c>
      <c r="C22" s="120" t="s">
        <v>202</v>
      </c>
      <c r="D22" s="25">
        <v>14</v>
      </c>
      <c r="E22" s="25">
        <v>33.67</v>
      </c>
      <c r="F22" s="27">
        <v>15831.826072441996</v>
      </c>
      <c r="G22" s="27">
        <f t="shared" si="0"/>
        <v>26936</v>
      </c>
      <c r="H22" s="27"/>
      <c r="I22" s="48"/>
    </row>
    <row r="23" spans="2:9" ht="12.75">
      <c r="B23" s="25" t="s">
        <v>35</v>
      </c>
      <c r="C23" s="120" t="s">
        <v>202</v>
      </c>
      <c r="D23" s="25">
        <v>15</v>
      </c>
      <c r="E23" s="25">
        <v>44.79</v>
      </c>
      <c r="F23" s="27">
        <v>19933.698047070608</v>
      </c>
      <c r="G23" s="27">
        <f t="shared" si="0"/>
        <v>35832</v>
      </c>
      <c r="H23" s="27"/>
      <c r="I23" s="48"/>
    </row>
    <row r="24" spans="2:9" ht="12.75">
      <c r="B24" s="25" t="s">
        <v>36</v>
      </c>
      <c r="C24" s="120" t="s">
        <v>202</v>
      </c>
      <c r="D24" s="25">
        <v>16</v>
      </c>
      <c r="E24" s="25">
        <v>44.04</v>
      </c>
      <c r="F24" s="27">
        <v>19600.055082623938</v>
      </c>
      <c r="G24" s="27">
        <f t="shared" si="0"/>
        <v>35232</v>
      </c>
      <c r="H24" s="27"/>
      <c r="I24" s="48"/>
    </row>
    <row r="25" spans="2:9" ht="12.75">
      <c r="B25" s="25" t="s">
        <v>37</v>
      </c>
      <c r="C25" s="120" t="s">
        <v>202</v>
      </c>
      <c r="D25" s="25">
        <v>17</v>
      </c>
      <c r="E25" s="25">
        <v>44.04</v>
      </c>
      <c r="F25" s="27">
        <v>19600.055082623938</v>
      </c>
      <c r="G25" s="27">
        <f t="shared" si="0"/>
        <v>35232</v>
      </c>
      <c r="H25" s="27"/>
      <c r="I25" s="48"/>
    </row>
    <row r="26" spans="2:9" ht="12.75">
      <c r="B26" s="25" t="s">
        <v>38</v>
      </c>
      <c r="C26" s="120" t="s">
        <v>202</v>
      </c>
      <c r="D26" s="25">
        <v>18</v>
      </c>
      <c r="E26" s="25">
        <v>44.79</v>
      </c>
      <c r="F26" s="27">
        <v>19933.698047070608</v>
      </c>
      <c r="G26" s="27">
        <f t="shared" si="0"/>
        <v>35832</v>
      </c>
      <c r="H26" s="27"/>
      <c r="I26" s="48"/>
    </row>
    <row r="27" spans="2:9" ht="12.75">
      <c r="B27" s="25" t="s">
        <v>39</v>
      </c>
      <c r="C27" s="120" t="s">
        <v>202</v>
      </c>
      <c r="D27" s="25">
        <v>19</v>
      </c>
      <c r="E27" s="25">
        <v>33.67</v>
      </c>
      <c r="F27" s="27">
        <v>15831.826072441996</v>
      </c>
      <c r="G27" s="27">
        <f t="shared" si="0"/>
        <v>26936</v>
      </c>
      <c r="H27" s="27"/>
      <c r="I27" s="48"/>
    </row>
    <row r="28" spans="2:9" ht="12.75">
      <c r="B28" s="25" t="s">
        <v>41</v>
      </c>
      <c r="C28" s="120" t="s">
        <v>202</v>
      </c>
      <c r="D28" s="25">
        <v>20</v>
      </c>
      <c r="E28" s="25">
        <v>33.67</v>
      </c>
      <c r="F28" s="27">
        <v>15831.826072441996</v>
      </c>
      <c r="G28" s="27">
        <f t="shared" si="0"/>
        <v>26936</v>
      </c>
      <c r="H28" s="27"/>
      <c r="I28" s="48"/>
    </row>
    <row r="29" spans="2:9" ht="12.75">
      <c r="B29" s="25" t="s">
        <v>43</v>
      </c>
      <c r="C29" s="120" t="s">
        <v>202</v>
      </c>
      <c r="D29" s="25">
        <v>21</v>
      </c>
      <c r="E29" s="25">
        <v>44.79</v>
      </c>
      <c r="F29" s="27">
        <v>19933.698047070608</v>
      </c>
      <c r="G29" s="27">
        <f t="shared" si="0"/>
        <v>35832</v>
      </c>
      <c r="H29" s="27"/>
      <c r="I29" s="48"/>
    </row>
    <row r="30" spans="2:9" ht="12.75">
      <c r="B30" s="25" t="s">
        <v>45</v>
      </c>
      <c r="C30" s="120" t="s">
        <v>202</v>
      </c>
      <c r="D30" s="25">
        <v>22</v>
      </c>
      <c r="E30" s="25">
        <v>44.04</v>
      </c>
      <c r="F30" s="27">
        <v>19600.055082623938</v>
      </c>
      <c r="G30" s="27">
        <f t="shared" si="0"/>
        <v>35232</v>
      </c>
      <c r="H30" s="27"/>
      <c r="I30" s="48"/>
    </row>
    <row r="31" spans="2:9" ht="12.75">
      <c r="B31" s="25" t="s">
        <v>47</v>
      </c>
      <c r="C31" s="26" t="s">
        <v>147</v>
      </c>
      <c r="D31" s="25">
        <v>14</v>
      </c>
      <c r="E31" s="25">
        <v>25.76</v>
      </c>
      <c r="F31" s="27">
        <v>16167.831330328829</v>
      </c>
      <c r="G31" s="27">
        <f t="shared" si="0"/>
        <v>20608</v>
      </c>
      <c r="H31" s="27"/>
      <c r="I31" s="48"/>
    </row>
    <row r="32" spans="2:9" ht="12.75">
      <c r="B32" s="25" t="s">
        <v>48</v>
      </c>
      <c r="C32" s="26" t="s">
        <v>181</v>
      </c>
      <c r="D32" s="25">
        <v>1</v>
      </c>
      <c r="E32" s="25">
        <v>53.01</v>
      </c>
      <c r="F32" s="27">
        <v>23938.042897679854</v>
      </c>
      <c r="G32" s="27">
        <f t="shared" si="0"/>
        <v>42408</v>
      </c>
      <c r="H32" s="27" t="s">
        <v>198</v>
      </c>
      <c r="I32" s="48"/>
    </row>
    <row r="33" spans="2:9" ht="12.75">
      <c r="B33" s="66" t="s">
        <v>49</v>
      </c>
      <c r="C33" s="120" t="s">
        <v>202</v>
      </c>
      <c r="D33" s="25">
        <v>2</v>
      </c>
      <c r="E33" s="25">
        <v>53.01</v>
      </c>
      <c r="F33" s="27">
        <v>23938.042897679854</v>
      </c>
      <c r="G33" s="27">
        <f t="shared" si="0"/>
        <v>42408</v>
      </c>
      <c r="H33" s="120" t="s">
        <v>202</v>
      </c>
      <c r="I33" s="48"/>
    </row>
    <row r="34" spans="2:9" ht="12.75">
      <c r="B34" s="25" t="s">
        <v>50</v>
      </c>
      <c r="C34" s="120" t="s">
        <v>202</v>
      </c>
      <c r="D34" s="25">
        <v>3</v>
      </c>
      <c r="E34" s="25">
        <v>49.31</v>
      </c>
      <c r="F34" s="27">
        <v>22682.258387581376</v>
      </c>
      <c r="G34" s="27">
        <f t="shared" si="0"/>
        <v>39448</v>
      </c>
      <c r="H34" s="120" t="s">
        <v>202</v>
      </c>
      <c r="I34" s="48"/>
    </row>
    <row r="35" spans="2:9" ht="12.75">
      <c r="B35" s="66" t="s">
        <v>51</v>
      </c>
      <c r="C35" s="120" t="s">
        <v>202</v>
      </c>
      <c r="D35" s="25">
        <v>4</v>
      </c>
      <c r="E35" s="25">
        <v>27.72</v>
      </c>
      <c r="F35" s="27">
        <v>13477.813804039393</v>
      </c>
      <c r="G35" s="27">
        <f t="shared" si="0"/>
        <v>22176</v>
      </c>
      <c r="H35" s="120" t="s">
        <v>202</v>
      </c>
      <c r="I35" s="48"/>
    </row>
    <row r="36" spans="2:9" ht="12.75">
      <c r="B36" s="66" t="s">
        <v>52</v>
      </c>
      <c r="C36" s="120" t="s">
        <v>202</v>
      </c>
      <c r="D36" s="25">
        <v>5</v>
      </c>
      <c r="E36" s="25">
        <v>27.72</v>
      </c>
      <c r="F36" s="27">
        <v>13477.813804039393</v>
      </c>
      <c r="G36" s="27">
        <f t="shared" si="0"/>
        <v>22176</v>
      </c>
      <c r="H36" s="120" t="s">
        <v>202</v>
      </c>
      <c r="I36" s="48"/>
    </row>
    <row r="37" spans="2:9" ht="12.75">
      <c r="B37" s="66" t="s">
        <v>54</v>
      </c>
      <c r="C37" s="120" t="s">
        <v>202</v>
      </c>
      <c r="D37" s="25">
        <v>6</v>
      </c>
      <c r="E37" s="25">
        <v>49.31</v>
      </c>
      <c r="F37" s="27">
        <v>22682.258387581376</v>
      </c>
      <c r="G37" s="27">
        <f t="shared" si="0"/>
        <v>39448</v>
      </c>
      <c r="H37" s="120" t="s">
        <v>202</v>
      </c>
      <c r="I37" s="48"/>
    </row>
    <row r="38" spans="2:9" ht="12.75">
      <c r="B38" s="66" t="s">
        <v>55</v>
      </c>
      <c r="C38" s="120" t="s">
        <v>202</v>
      </c>
      <c r="D38" s="25">
        <v>7</v>
      </c>
      <c r="E38" s="25">
        <v>49.31</v>
      </c>
      <c r="F38" s="27">
        <v>22682.258387581376</v>
      </c>
      <c r="G38" s="27">
        <f t="shared" si="0"/>
        <v>39448</v>
      </c>
      <c r="H38" s="120" t="s">
        <v>202</v>
      </c>
      <c r="I38" s="48"/>
    </row>
    <row r="39" spans="2:9" ht="13.5" thickBot="1">
      <c r="B39" s="66" t="s">
        <v>57</v>
      </c>
      <c r="C39" s="120" t="s">
        <v>202</v>
      </c>
      <c r="D39" s="66">
        <v>9</v>
      </c>
      <c r="E39" s="66">
        <v>27.72</v>
      </c>
      <c r="F39" s="27">
        <v>13477.813804039393</v>
      </c>
      <c r="G39" s="27">
        <f t="shared" si="0"/>
        <v>22176</v>
      </c>
      <c r="H39" s="120" t="s">
        <v>202</v>
      </c>
      <c r="I39" s="48"/>
    </row>
    <row r="40" spans="1:9" ht="18.75" thickBot="1">
      <c r="A40" s="39"/>
      <c r="B40" s="116"/>
      <c r="C40" s="44" t="s">
        <v>172</v>
      </c>
      <c r="D40" s="45"/>
      <c r="E40" s="46">
        <f>SUM(E8:E39)</f>
        <v>1302.6199999999997</v>
      </c>
      <c r="F40" s="172">
        <f>SUM(F8:F39)</f>
        <v>611018.8228175596</v>
      </c>
      <c r="G40" s="171">
        <f>SUM(G8:G39)</f>
        <v>1042096</v>
      </c>
      <c r="H40" s="50"/>
      <c r="I40" s="121"/>
    </row>
    <row r="43" ht="13.5" thickBot="1">
      <c r="G43" s="166" t="s">
        <v>248</v>
      </c>
    </row>
    <row r="44" spans="2:8" ht="13.5" thickBot="1">
      <c r="B44" s="122" t="s">
        <v>4</v>
      </c>
      <c r="C44" s="123" t="s">
        <v>5</v>
      </c>
      <c r="D44" s="123" t="s">
        <v>199</v>
      </c>
      <c r="E44" s="123" t="s">
        <v>7</v>
      </c>
      <c r="F44" s="19" t="s">
        <v>230</v>
      </c>
      <c r="G44" s="19" t="s">
        <v>228</v>
      </c>
      <c r="H44" s="177" t="s">
        <v>8</v>
      </c>
    </row>
    <row r="45" spans="2:8" ht="12.75">
      <c r="B45" s="90"/>
      <c r="C45" s="120"/>
      <c r="D45" s="120"/>
      <c r="E45" s="120"/>
      <c r="F45" s="159" t="s">
        <v>229</v>
      </c>
      <c r="G45" s="170" t="s">
        <v>227</v>
      </c>
      <c r="H45" s="178"/>
    </row>
    <row r="46" spans="2:8" ht="12.75">
      <c r="B46" s="28" t="s">
        <v>9</v>
      </c>
      <c r="C46" s="85" t="s">
        <v>201</v>
      </c>
      <c r="D46" s="30">
        <v>1</v>
      </c>
      <c r="E46" s="30">
        <v>32.58</v>
      </c>
      <c r="F46" s="27">
        <v>15831.826072441996</v>
      </c>
      <c r="G46" s="27">
        <f>E46*800</f>
        <v>26064</v>
      </c>
      <c r="H46" s="27"/>
    </row>
    <row r="47" spans="2:8" ht="13.5" thickBot="1">
      <c r="B47" s="25" t="s">
        <v>11</v>
      </c>
      <c r="C47" s="120" t="s">
        <v>202</v>
      </c>
      <c r="D47" s="25">
        <v>4</v>
      </c>
      <c r="E47" s="25">
        <v>32.58</v>
      </c>
      <c r="F47" s="27">
        <v>15831.826072441996</v>
      </c>
      <c r="G47" s="27">
        <f>E47*800</f>
        <v>26064</v>
      </c>
      <c r="H47" s="27"/>
    </row>
    <row r="48" spans="2:8" ht="18.75" thickBot="1">
      <c r="B48" s="116"/>
      <c r="C48" s="44" t="s">
        <v>172</v>
      </c>
      <c r="D48" s="45"/>
      <c r="E48" s="46">
        <f>SUM(E46:E47)</f>
        <v>65.16</v>
      </c>
      <c r="F48" s="172">
        <f>SUM(F46:F47)</f>
        <v>31663.652144883992</v>
      </c>
      <c r="G48" s="171">
        <f>SUM(G46:G47)</f>
        <v>52128</v>
      </c>
      <c r="H48" s="50"/>
    </row>
    <row r="51" ht="12.75">
      <c r="C51" t="s">
        <v>249</v>
      </c>
    </row>
  </sheetData>
  <sheetProtection/>
  <printOptions horizontalCentered="1"/>
  <pageMargins left="0.75" right="0.75" top="0.984251968503937" bottom="0.984251968503937" header="0" footer="0"/>
  <pageSetup horizontalDpi="600" verticalDpi="600" orientation="portrait" paperSize="9" r:id="rId1"/>
  <headerFooter alignWithMargins="0">
    <oddHeader>&amp;LKsd d.o.o. Ajdovščina&amp;R&amp;8&amp;F
&amp;A</oddHeader>
    <oddFooter>&amp;L&amp;8&amp;D&amp;C&amp;8&amp;P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zoomScalePageLayoutView="0" workbookViewId="0" topLeftCell="A1">
      <selection activeCell="C20" sqref="C20"/>
    </sheetView>
  </sheetViews>
  <sheetFormatPr defaultColWidth="9.00390625" defaultRowHeight="12.75"/>
  <cols>
    <col min="1" max="1" width="4.00390625" style="0" customWidth="1"/>
    <col min="2" max="2" width="4.75390625" style="0" customWidth="1"/>
    <col min="3" max="3" width="18.875" style="0" customWidth="1"/>
    <col min="4" max="4" width="5.875" style="0" customWidth="1"/>
    <col min="6" max="6" width="18.25390625" style="0" customWidth="1"/>
    <col min="7" max="7" width="14.00390625" style="0" customWidth="1"/>
    <col min="8" max="8" width="19.25390625" style="0" customWidth="1"/>
  </cols>
  <sheetData>
    <row r="1" ht="12.75">
      <c r="H1" s="111"/>
    </row>
    <row r="2" spans="3:8" ht="12.75">
      <c r="C2" s="2"/>
      <c r="H2" s="112"/>
    </row>
    <row r="3" spans="4:8" ht="18">
      <c r="D3" s="4" t="s">
        <v>0</v>
      </c>
      <c r="E3" s="4"/>
      <c r="F3" s="113"/>
      <c r="G3" s="113"/>
      <c r="H3" s="7">
        <v>2013</v>
      </c>
    </row>
    <row r="4" ht="12.75">
      <c r="H4" s="9"/>
    </row>
    <row r="5" spans="2:8" ht="15">
      <c r="B5" t="s">
        <v>206</v>
      </c>
      <c r="C5" s="11"/>
      <c r="D5" s="54">
        <v>2013</v>
      </c>
      <c r="E5" s="54"/>
      <c r="F5" s="1" t="s">
        <v>2</v>
      </c>
      <c r="G5" s="166" t="s">
        <v>203</v>
      </c>
      <c r="H5" s="9"/>
    </row>
    <row r="6" spans="6:8" ht="12.75">
      <c r="F6" t="s">
        <v>204</v>
      </c>
      <c r="H6" s="9"/>
    </row>
    <row r="7" spans="6:8" ht="12.75">
      <c r="F7" s="166" t="s">
        <v>3</v>
      </c>
      <c r="H7" s="9"/>
    </row>
    <row r="8" ht="13.5" thickBot="1">
      <c r="H8" s="9"/>
    </row>
    <row r="9" spans="2:8" ht="13.5" thickBot="1">
      <c r="B9" s="57" t="s">
        <v>4</v>
      </c>
      <c r="C9" s="17" t="s">
        <v>5</v>
      </c>
      <c r="D9" s="17" t="s">
        <v>6</v>
      </c>
      <c r="E9" s="17" t="s">
        <v>7</v>
      </c>
      <c r="F9" s="19" t="s">
        <v>230</v>
      </c>
      <c r="G9" s="19" t="s">
        <v>228</v>
      </c>
      <c r="H9" s="125" t="s">
        <v>8</v>
      </c>
    </row>
    <row r="10" spans="2:8" ht="12.75">
      <c r="B10" s="60"/>
      <c r="C10" s="60" t="s">
        <v>198</v>
      </c>
      <c r="D10" s="60"/>
      <c r="E10" s="60"/>
      <c r="F10" s="159" t="s">
        <v>229</v>
      </c>
      <c r="G10" s="170" t="s">
        <v>227</v>
      </c>
      <c r="H10" s="114"/>
    </row>
    <row r="11" spans="2:8" ht="12.75">
      <c r="B11" s="25" t="s">
        <v>9</v>
      </c>
      <c r="C11" s="29" t="s">
        <v>175</v>
      </c>
      <c r="D11" s="25">
        <v>3</v>
      </c>
      <c r="E11" s="25">
        <v>24.78</v>
      </c>
      <c r="F11" s="27">
        <v>12990.398514438326</v>
      </c>
      <c r="G11" s="27">
        <f>E11*800</f>
        <v>19824</v>
      </c>
      <c r="H11" s="109"/>
    </row>
    <row r="12" spans="2:8" ht="12.75">
      <c r="B12" s="25" t="s">
        <v>11</v>
      </c>
      <c r="C12" s="26" t="s">
        <v>205</v>
      </c>
      <c r="D12" s="25">
        <v>1</v>
      </c>
      <c r="E12" s="25">
        <v>93.19</v>
      </c>
      <c r="F12" s="27">
        <v>33400.07427808379</v>
      </c>
      <c r="G12" s="27">
        <f>E12*800</f>
        <v>74552</v>
      </c>
      <c r="H12" s="109"/>
    </row>
    <row r="13" spans="2:8" ht="12.75">
      <c r="B13" s="25" t="s">
        <v>12</v>
      </c>
      <c r="C13" s="26" t="s">
        <v>205</v>
      </c>
      <c r="D13" s="25">
        <v>2</v>
      </c>
      <c r="E13" s="25">
        <v>51.95</v>
      </c>
      <c r="F13" s="27">
        <v>19293.204807210815</v>
      </c>
      <c r="G13" s="27">
        <f>E13*800</f>
        <v>41560</v>
      </c>
      <c r="H13" s="109"/>
    </row>
    <row r="14" spans="2:8" ht="12.75">
      <c r="B14" s="25" t="s">
        <v>14</v>
      </c>
      <c r="C14" s="26" t="s">
        <v>205</v>
      </c>
      <c r="D14" s="25">
        <v>7</v>
      </c>
      <c r="E14" s="25">
        <v>69.89</v>
      </c>
      <c r="F14" s="27">
        <v>25674.802620597566</v>
      </c>
      <c r="G14" s="27">
        <f>E14*800</f>
        <v>55912</v>
      </c>
      <c r="H14" s="109"/>
    </row>
    <row r="15" spans="2:8" ht="12.75">
      <c r="B15" s="25"/>
      <c r="C15" s="26"/>
      <c r="D15" s="25"/>
      <c r="E15" s="25"/>
      <c r="F15" s="27"/>
      <c r="G15" s="36"/>
      <c r="H15" s="27"/>
    </row>
    <row r="16" spans="2:8" ht="13.5" thickBot="1">
      <c r="B16" s="30"/>
      <c r="C16" s="108"/>
      <c r="D16" s="30"/>
      <c r="E16" s="30"/>
      <c r="F16" s="31"/>
      <c r="G16" s="115"/>
      <c r="H16" s="115"/>
    </row>
    <row r="17" spans="1:8" ht="18.75" thickBot="1">
      <c r="A17" s="39"/>
      <c r="B17" s="116"/>
      <c r="C17" s="44" t="s">
        <v>172</v>
      </c>
      <c r="D17" s="45"/>
      <c r="E17" s="124">
        <f>SUM(E11:E16)</f>
        <v>239.81</v>
      </c>
      <c r="F17" s="46">
        <f>SUM(F11:F16)</f>
        <v>91358.4802203305</v>
      </c>
      <c r="G17" s="174">
        <f>SUM(G11:G16)</f>
        <v>191848</v>
      </c>
      <c r="H17" s="126"/>
    </row>
    <row r="20" ht="12.75">
      <c r="C20" t="s">
        <v>249</v>
      </c>
    </row>
  </sheetData>
  <sheetProtection/>
  <printOptions horizontalCentered="1"/>
  <pageMargins left="0.75" right="0.75" top="0.984251968503937" bottom="0.984251968503937" header="0" footer="0"/>
  <pageSetup horizontalDpi="600" verticalDpi="600" orientation="portrait" paperSize="9" r:id="rId1"/>
  <headerFooter alignWithMargins="0">
    <oddHeader>&amp;LKSD d.o.o. Ajdovščina&amp;R&amp;8&amp;F
&amp;A</oddHeader>
    <oddFooter>&amp;L&amp;8&amp;D&amp;C&amp;8&amp;P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zoomScalePageLayoutView="0" workbookViewId="0" topLeftCell="A1">
      <selection activeCell="C23" sqref="C23"/>
    </sheetView>
  </sheetViews>
  <sheetFormatPr defaultColWidth="9.00390625" defaultRowHeight="12.75"/>
  <cols>
    <col min="1" max="1" width="4.125" style="0" customWidth="1"/>
    <col min="2" max="2" width="5.75390625" style="0" customWidth="1"/>
    <col min="3" max="3" width="17.125" style="0" customWidth="1"/>
    <col min="4" max="4" width="9.25390625" style="0" bestFit="1" customWidth="1"/>
    <col min="5" max="5" width="9.375" style="0" bestFit="1" customWidth="1"/>
    <col min="6" max="6" width="24.25390625" style="0" customWidth="1"/>
    <col min="7" max="7" width="16.625" style="0" customWidth="1"/>
  </cols>
  <sheetData>
    <row r="1" spans="4:7" ht="18">
      <c r="D1" s="4" t="s">
        <v>0</v>
      </c>
      <c r="E1" s="4"/>
      <c r="F1" s="6"/>
      <c r="G1" s="7">
        <v>2013</v>
      </c>
    </row>
    <row r="2" ht="12.75">
      <c r="G2" s="53"/>
    </row>
    <row r="3" spans="2:7" ht="15">
      <c r="B3" t="s">
        <v>1</v>
      </c>
      <c r="C3" s="11"/>
      <c r="D3" s="54">
        <v>2013</v>
      </c>
      <c r="E3" s="54"/>
      <c r="F3" s="1" t="s">
        <v>237</v>
      </c>
      <c r="G3" s="9"/>
    </row>
    <row r="4" spans="6:7" ht="12.75">
      <c r="F4" s="166" t="s">
        <v>196</v>
      </c>
      <c r="G4" s="9"/>
    </row>
    <row r="5" ht="13.5" thickBot="1">
      <c r="G5" s="9"/>
    </row>
    <row r="6" spans="2:7" ht="13.5" thickBot="1">
      <c r="B6" s="57" t="s">
        <v>4</v>
      </c>
      <c r="C6" s="17" t="s">
        <v>5</v>
      </c>
      <c r="D6" s="17" t="s">
        <v>6</v>
      </c>
      <c r="E6" s="17" t="s">
        <v>7</v>
      </c>
      <c r="F6" s="19" t="s">
        <v>228</v>
      </c>
      <c r="G6" s="59" t="s">
        <v>8</v>
      </c>
    </row>
    <row r="7" spans="2:7" ht="12.75">
      <c r="B7" s="60"/>
      <c r="C7" s="60" t="s">
        <v>198</v>
      </c>
      <c r="D7" s="60"/>
      <c r="E7" s="80"/>
      <c r="F7" s="165" t="s">
        <v>227</v>
      </c>
      <c r="G7" s="105"/>
    </row>
    <row r="8" spans="2:7" ht="12.75">
      <c r="B8" s="25" t="s">
        <v>9</v>
      </c>
      <c r="C8" s="26" t="s">
        <v>177</v>
      </c>
      <c r="D8" s="25">
        <v>2</v>
      </c>
      <c r="E8" s="27">
        <v>77.33</v>
      </c>
      <c r="F8" s="27">
        <f aca="true" t="shared" si="0" ref="F8:F13">E8*500</f>
        <v>38665</v>
      </c>
      <c r="G8" s="106" t="s">
        <v>222</v>
      </c>
    </row>
    <row r="9" spans="2:7" ht="12.75">
      <c r="B9" s="25" t="s">
        <v>11</v>
      </c>
      <c r="C9" s="26" t="s">
        <v>177</v>
      </c>
      <c r="D9" s="25">
        <v>3</v>
      </c>
      <c r="E9" s="27">
        <v>90.49</v>
      </c>
      <c r="F9" s="27">
        <f t="shared" si="0"/>
        <v>45245</v>
      </c>
      <c r="G9" s="106" t="s">
        <v>226</v>
      </c>
    </row>
    <row r="10" spans="2:7" ht="12.75">
      <c r="B10" s="25" t="s">
        <v>12</v>
      </c>
      <c r="C10" s="26" t="s">
        <v>177</v>
      </c>
      <c r="D10" s="25">
        <v>4</v>
      </c>
      <c r="E10" s="27">
        <v>67.05</v>
      </c>
      <c r="F10" s="27">
        <f t="shared" si="0"/>
        <v>33525</v>
      </c>
      <c r="G10" s="106"/>
    </row>
    <row r="11" spans="2:7" ht="12.75">
      <c r="B11" s="25" t="s">
        <v>14</v>
      </c>
      <c r="C11" s="26" t="s">
        <v>177</v>
      </c>
      <c r="D11" s="25">
        <v>5</v>
      </c>
      <c r="E11" s="27">
        <v>24</v>
      </c>
      <c r="F11" s="27">
        <f t="shared" si="0"/>
        <v>12000</v>
      </c>
      <c r="G11" s="106"/>
    </row>
    <row r="12" spans="2:7" ht="12.75">
      <c r="B12" s="25" t="s">
        <v>16</v>
      </c>
      <c r="C12" s="26" t="s">
        <v>177</v>
      </c>
      <c r="D12" s="30">
        <v>6</v>
      </c>
      <c r="E12" s="107">
        <v>25.75</v>
      </c>
      <c r="F12" s="27">
        <f t="shared" si="0"/>
        <v>12875</v>
      </c>
      <c r="G12" s="106"/>
    </row>
    <row r="13" spans="2:7" ht="12.75">
      <c r="B13" s="25" t="s">
        <v>18</v>
      </c>
      <c r="C13" s="26" t="s">
        <v>177</v>
      </c>
      <c r="D13" s="25" t="s">
        <v>197</v>
      </c>
      <c r="E13" s="27">
        <v>53.85</v>
      </c>
      <c r="F13" s="27">
        <f t="shared" si="0"/>
        <v>26925</v>
      </c>
      <c r="G13" s="83"/>
    </row>
    <row r="14" spans="2:7" ht="12.75">
      <c r="B14" s="25"/>
      <c r="C14" s="26"/>
      <c r="D14" s="182"/>
      <c r="E14" s="27"/>
      <c r="F14" s="27"/>
      <c r="G14" s="106"/>
    </row>
    <row r="15" spans="2:7" ht="12.75">
      <c r="B15" s="25"/>
      <c r="C15" s="26"/>
      <c r="D15" s="25"/>
      <c r="E15" s="27"/>
      <c r="F15" s="27"/>
      <c r="G15" s="106"/>
    </row>
    <row r="16" spans="2:7" ht="12.75">
      <c r="B16" s="25"/>
      <c r="C16" s="108"/>
      <c r="D16" s="30"/>
      <c r="E16" s="31"/>
      <c r="F16" s="31"/>
      <c r="G16" s="106"/>
    </row>
    <row r="17" spans="2:7" ht="12.75">
      <c r="B17" s="25"/>
      <c r="C17" s="108"/>
      <c r="D17" s="30"/>
      <c r="E17" s="31"/>
      <c r="F17" s="31"/>
      <c r="G17" s="106"/>
    </row>
    <row r="18" spans="2:7" ht="12.75">
      <c r="B18" s="25"/>
      <c r="C18" s="26"/>
      <c r="D18" s="25"/>
      <c r="E18" s="27"/>
      <c r="F18" s="27"/>
      <c r="G18" s="106"/>
    </row>
    <row r="19" spans="2:7" ht="12.75">
      <c r="B19" s="25"/>
      <c r="C19" s="26"/>
      <c r="D19" s="25"/>
      <c r="E19" s="27"/>
      <c r="F19" s="27"/>
      <c r="G19" s="106"/>
    </row>
    <row r="20" spans="2:7" ht="13.5" thickBot="1">
      <c r="B20" s="66"/>
      <c r="C20" s="26"/>
      <c r="D20" s="25"/>
      <c r="E20" s="27"/>
      <c r="F20" s="27"/>
      <c r="G20" s="109"/>
    </row>
    <row r="21" spans="2:7" ht="18.75" thickBot="1">
      <c r="B21" s="91"/>
      <c r="C21" s="44" t="s">
        <v>172</v>
      </c>
      <c r="D21" s="45"/>
      <c r="E21" s="46">
        <f>SUM(E8:E20)</f>
        <v>338.47</v>
      </c>
      <c r="F21" s="46">
        <f>SUM(F8:F20)</f>
        <v>169235</v>
      </c>
      <c r="G21" s="110"/>
    </row>
    <row r="22" spans="1:7" ht="18">
      <c r="A22" s="39"/>
      <c r="B22" s="94"/>
      <c r="C22" s="14"/>
      <c r="D22" s="9"/>
      <c r="E22" s="9"/>
      <c r="F22" s="37"/>
      <c r="G22" s="48"/>
    </row>
    <row r="23" spans="2:7" ht="12.75">
      <c r="B23" s="14"/>
      <c r="C23" t="s">
        <v>249</v>
      </c>
      <c r="D23" s="9"/>
      <c r="E23" s="9"/>
      <c r="F23" s="37"/>
      <c r="G23" s="37"/>
    </row>
    <row r="24" spans="2:7" ht="12.75">
      <c r="B24" s="14"/>
      <c r="C24" s="14"/>
      <c r="D24" s="9"/>
      <c r="E24" s="9"/>
      <c r="F24" s="37"/>
      <c r="G24" s="37"/>
    </row>
  </sheetData>
  <sheetProtection/>
  <printOptions horizontalCentered="1"/>
  <pageMargins left="0.75" right="0.75" top="0.984251968503937" bottom="0.984251968503937" header="0" footer="0"/>
  <pageSetup horizontalDpi="600" verticalDpi="600" orientation="portrait" paperSize="9" r:id="rId1"/>
  <headerFooter alignWithMargins="0">
    <oddHeader>&amp;LKSD d.o.o.Ajdovščina&amp;R&amp;8&amp;F
&amp;A</oddHeader>
    <oddFooter>&amp;L&amp;8&amp;D&amp;C&amp;8&amp;P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SheetLayoutView="100" zoomScalePageLayoutView="0" workbookViewId="0" topLeftCell="A47">
      <selection activeCell="K58" sqref="K58"/>
    </sheetView>
  </sheetViews>
  <sheetFormatPr defaultColWidth="9.00390625" defaultRowHeight="12.75"/>
  <cols>
    <col min="1" max="1" width="3.125" style="0" customWidth="1"/>
    <col min="2" max="2" width="6.375" style="0" customWidth="1"/>
    <col min="3" max="3" width="23.00390625" style="0" customWidth="1"/>
    <col min="4" max="4" width="8.00390625" style="0" customWidth="1"/>
    <col min="5" max="5" width="12.125" style="0" customWidth="1"/>
    <col min="6" max="6" width="22.375" style="0" customWidth="1"/>
    <col min="7" max="7" width="17.375" style="0" customWidth="1"/>
  </cols>
  <sheetData>
    <row r="1" spans="4:7" ht="18">
      <c r="D1" s="4" t="s">
        <v>0</v>
      </c>
      <c r="E1" s="4"/>
      <c r="F1" s="4"/>
      <c r="G1" s="7">
        <v>2013</v>
      </c>
    </row>
    <row r="2" ht="12.75">
      <c r="G2" s="53"/>
    </row>
    <row r="3" spans="2:7" ht="15">
      <c r="B3" t="s">
        <v>1</v>
      </c>
      <c r="C3" s="11"/>
      <c r="D3" s="54">
        <v>2013</v>
      </c>
      <c r="E3" s="54"/>
      <c r="F3" s="79" t="s">
        <v>236</v>
      </c>
      <c r="G3" s="9"/>
    </row>
    <row r="4" spans="6:7" ht="12.75">
      <c r="F4" s="166" t="s">
        <v>235</v>
      </c>
      <c r="G4" s="9"/>
    </row>
    <row r="5" ht="13.5" thickBot="1">
      <c r="G5" s="9"/>
    </row>
    <row r="6" spans="2:7" ht="13.5" thickBot="1">
      <c r="B6" s="57" t="s">
        <v>4</v>
      </c>
      <c r="C6" s="17" t="s">
        <v>5</v>
      </c>
      <c r="D6" s="17" t="s">
        <v>6</v>
      </c>
      <c r="E6" s="17" t="s">
        <v>7</v>
      </c>
      <c r="F6" s="19" t="s">
        <v>228</v>
      </c>
      <c r="G6" s="59" t="s">
        <v>8</v>
      </c>
    </row>
    <row r="7" spans="2:7" ht="12.75">
      <c r="B7" s="60"/>
      <c r="C7" s="60"/>
      <c r="D7" s="60"/>
      <c r="E7" s="80"/>
      <c r="F7" s="170" t="s">
        <v>227</v>
      </c>
      <c r="G7" s="81"/>
    </row>
    <row r="8" spans="2:7" ht="12.75">
      <c r="B8" s="60" t="s">
        <v>9</v>
      </c>
      <c r="C8" s="82" t="s">
        <v>107</v>
      </c>
      <c r="D8" s="60">
        <v>1</v>
      </c>
      <c r="E8" s="80">
        <v>93.65</v>
      </c>
      <c r="F8" s="27">
        <f>E8*650</f>
        <v>60872.50000000001</v>
      </c>
      <c r="G8" s="84" t="s">
        <v>225</v>
      </c>
    </row>
    <row r="9" spans="2:7" ht="12.75">
      <c r="B9" s="60" t="s">
        <v>11</v>
      </c>
      <c r="C9" s="26" t="s">
        <v>185</v>
      </c>
      <c r="D9" s="25">
        <v>1</v>
      </c>
      <c r="E9" s="27">
        <v>22.02</v>
      </c>
      <c r="F9" s="27">
        <f>E9*550</f>
        <v>12111</v>
      </c>
      <c r="G9" s="84" t="s">
        <v>222</v>
      </c>
    </row>
    <row r="10" spans="2:7" ht="12.75">
      <c r="B10" s="60" t="s">
        <v>12</v>
      </c>
      <c r="C10" s="187" t="s">
        <v>250</v>
      </c>
      <c r="D10" s="25">
        <v>2</v>
      </c>
      <c r="E10" s="27">
        <v>14.02</v>
      </c>
      <c r="F10" s="27">
        <f aca="true" t="shared" si="0" ref="F10:F22">E10*550</f>
        <v>7711</v>
      </c>
      <c r="G10" s="83" t="s">
        <v>224</v>
      </c>
    </row>
    <row r="11" spans="2:7" ht="12.75">
      <c r="B11" s="60" t="s">
        <v>14</v>
      </c>
      <c r="C11" s="187" t="s">
        <v>250</v>
      </c>
      <c r="D11" s="25">
        <v>3</v>
      </c>
      <c r="E11" s="27">
        <v>9.46</v>
      </c>
      <c r="F11" s="27">
        <f t="shared" si="0"/>
        <v>5203.000000000001</v>
      </c>
      <c r="G11" s="84"/>
    </row>
    <row r="12" spans="2:7" ht="12.75">
      <c r="B12" s="60" t="s">
        <v>16</v>
      </c>
      <c r="C12" s="187" t="s">
        <v>250</v>
      </c>
      <c r="D12" s="25">
        <v>4</v>
      </c>
      <c r="E12" s="27">
        <v>27.52</v>
      </c>
      <c r="F12" s="27">
        <f t="shared" si="0"/>
        <v>15136</v>
      </c>
      <c r="G12" s="84"/>
    </row>
    <row r="13" spans="2:7" ht="12.75">
      <c r="B13" s="60" t="s">
        <v>18</v>
      </c>
      <c r="C13" s="187" t="s">
        <v>250</v>
      </c>
      <c r="D13" s="25">
        <v>5</v>
      </c>
      <c r="E13" s="27">
        <v>47.94</v>
      </c>
      <c r="F13" s="27">
        <f t="shared" si="0"/>
        <v>26367</v>
      </c>
      <c r="G13" s="84"/>
    </row>
    <row r="14" spans="2:7" ht="12.75">
      <c r="B14" s="60" t="s">
        <v>20</v>
      </c>
      <c r="C14" s="187" t="s">
        <v>250</v>
      </c>
      <c r="D14" s="25">
        <v>6</v>
      </c>
      <c r="E14" s="27">
        <v>33.92</v>
      </c>
      <c r="F14" s="27">
        <f t="shared" si="0"/>
        <v>18656</v>
      </c>
      <c r="G14" s="84"/>
    </row>
    <row r="15" spans="2:7" ht="12.75">
      <c r="B15" s="60" t="s">
        <v>21</v>
      </c>
      <c r="C15" s="187" t="s">
        <v>250</v>
      </c>
      <c r="D15" s="25">
        <v>7</v>
      </c>
      <c r="E15" s="27">
        <v>16.31</v>
      </c>
      <c r="F15" s="27">
        <f t="shared" si="0"/>
        <v>8970.5</v>
      </c>
      <c r="G15" s="84"/>
    </row>
    <row r="16" spans="2:7" ht="12.75">
      <c r="B16" s="60" t="s">
        <v>22</v>
      </c>
      <c r="C16" s="187" t="s">
        <v>250</v>
      </c>
      <c r="D16" s="25">
        <v>8</v>
      </c>
      <c r="E16" s="27">
        <v>22.02</v>
      </c>
      <c r="F16" s="27">
        <f t="shared" si="0"/>
        <v>12111</v>
      </c>
      <c r="G16" s="84"/>
    </row>
    <row r="17" spans="2:7" ht="12.75">
      <c r="B17" s="60" t="s">
        <v>24</v>
      </c>
      <c r="C17" s="187" t="s">
        <v>250</v>
      </c>
      <c r="D17" s="25">
        <v>9</v>
      </c>
      <c r="E17" s="27">
        <v>32.95</v>
      </c>
      <c r="F17" s="27">
        <f t="shared" si="0"/>
        <v>18122.5</v>
      </c>
      <c r="G17" s="84"/>
    </row>
    <row r="18" spans="2:7" ht="12.75">
      <c r="B18" s="60" t="s">
        <v>26</v>
      </c>
      <c r="C18" s="187" t="s">
        <v>250</v>
      </c>
      <c r="D18" s="25">
        <v>10</v>
      </c>
      <c r="E18" s="27">
        <v>17.29</v>
      </c>
      <c r="F18" s="27">
        <f t="shared" si="0"/>
        <v>9509.5</v>
      </c>
      <c r="G18" s="84"/>
    </row>
    <row r="19" spans="2:7" ht="12.75">
      <c r="B19" s="60" t="s">
        <v>28</v>
      </c>
      <c r="C19" s="187" t="s">
        <v>250</v>
      </c>
      <c r="D19" s="25">
        <v>11</v>
      </c>
      <c r="E19" s="27">
        <v>17.64</v>
      </c>
      <c r="F19" s="27">
        <f t="shared" si="0"/>
        <v>9702</v>
      </c>
      <c r="G19" s="84"/>
    </row>
    <row r="20" spans="2:7" ht="12.75">
      <c r="B20" s="60" t="s">
        <v>29</v>
      </c>
      <c r="C20" s="187" t="s">
        <v>250</v>
      </c>
      <c r="D20" s="25">
        <v>12</v>
      </c>
      <c r="E20" s="27">
        <v>14.35</v>
      </c>
      <c r="F20" s="27">
        <f t="shared" si="0"/>
        <v>7892.5</v>
      </c>
      <c r="G20" s="84"/>
    </row>
    <row r="21" spans="2:7" ht="12.75">
      <c r="B21" s="60" t="s">
        <v>31</v>
      </c>
      <c r="C21" s="187" t="s">
        <v>250</v>
      </c>
      <c r="D21" s="25">
        <v>13</v>
      </c>
      <c r="E21" s="27">
        <v>11.9</v>
      </c>
      <c r="F21" s="27">
        <f t="shared" si="0"/>
        <v>6545</v>
      </c>
      <c r="G21" s="84"/>
    </row>
    <row r="22" spans="2:7" ht="12.75">
      <c r="B22" s="60" t="s">
        <v>33</v>
      </c>
      <c r="C22" s="187" t="s">
        <v>250</v>
      </c>
      <c r="D22" s="25">
        <v>14</v>
      </c>
      <c r="E22" s="27">
        <v>50.84</v>
      </c>
      <c r="F22" s="27">
        <f t="shared" si="0"/>
        <v>27962.000000000004</v>
      </c>
      <c r="G22" s="84"/>
    </row>
    <row r="23" spans="2:7" ht="12.75">
      <c r="B23" s="60" t="s">
        <v>35</v>
      </c>
      <c r="C23" s="26" t="s">
        <v>186</v>
      </c>
      <c r="D23" s="25">
        <v>3</v>
      </c>
      <c r="E23" s="27">
        <v>71.04</v>
      </c>
      <c r="F23" s="27">
        <v>38859.656985478214</v>
      </c>
      <c r="G23" s="84"/>
    </row>
    <row r="24" spans="2:7" ht="12.75">
      <c r="B24" s="60" t="s">
        <v>36</v>
      </c>
      <c r="C24" s="189" t="s">
        <v>250</v>
      </c>
      <c r="D24" s="25">
        <v>4</v>
      </c>
      <c r="E24" s="27">
        <v>77</v>
      </c>
      <c r="F24" s="27">
        <v>41552.12819228844</v>
      </c>
      <c r="G24" s="84"/>
    </row>
    <row r="25" spans="2:7" ht="12.75">
      <c r="B25" s="60" t="s">
        <v>37</v>
      </c>
      <c r="C25" s="188" t="s">
        <v>187</v>
      </c>
      <c r="D25" s="35">
        <v>1</v>
      </c>
      <c r="E25" s="62">
        <v>45.59</v>
      </c>
      <c r="F25" s="27">
        <f>E25*650</f>
        <v>29633.500000000004</v>
      </c>
      <c r="G25" s="84" t="s">
        <v>225</v>
      </c>
    </row>
    <row r="26" spans="2:7" ht="12.75">
      <c r="B26" s="60" t="s">
        <v>38</v>
      </c>
      <c r="C26" s="26" t="s">
        <v>188</v>
      </c>
      <c r="D26" s="25">
        <v>8</v>
      </c>
      <c r="E26" s="27">
        <v>6.5</v>
      </c>
      <c r="F26" s="27">
        <v>2847.6402103154733</v>
      </c>
      <c r="G26" s="84"/>
    </row>
    <row r="27" spans="2:7" ht="12.75">
      <c r="B27" s="60" t="s">
        <v>39</v>
      </c>
      <c r="C27" s="26" t="s">
        <v>188</v>
      </c>
      <c r="D27" s="25">
        <v>6</v>
      </c>
      <c r="E27" s="27">
        <v>162.93</v>
      </c>
      <c r="F27" s="27">
        <v>145896.90285428142</v>
      </c>
      <c r="G27" s="84"/>
    </row>
    <row r="28" spans="2:7" ht="12.75">
      <c r="B28" s="60" t="s">
        <v>41</v>
      </c>
      <c r="C28" s="26" t="s">
        <v>160</v>
      </c>
      <c r="D28" s="25">
        <v>3</v>
      </c>
      <c r="E28" s="27">
        <v>85.53</v>
      </c>
      <c r="F28" s="27">
        <v>24637.938991821065</v>
      </c>
      <c r="G28" s="84"/>
    </row>
    <row r="29" spans="2:7" ht="12.75">
      <c r="B29" s="60" t="s">
        <v>43</v>
      </c>
      <c r="C29" s="189" t="s">
        <v>250</v>
      </c>
      <c r="D29" s="25">
        <v>4</v>
      </c>
      <c r="E29" s="27">
        <v>11.75</v>
      </c>
      <c r="F29" s="27">
        <v>4029.9716241028214</v>
      </c>
      <c r="G29" s="84"/>
    </row>
    <row r="30" spans="2:7" ht="12.75">
      <c r="B30" s="60" t="s">
        <v>45</v>
      </c>
      <c r="C30" s="26" t="s">
        <v>189</v>
      </c>
      <c r="D30" s="25">
        <v>1</v>
      </c>
      <c r="E30" s="27">
        <v>9.6</v>
      </c>
      <c r="F30" s="27">
        <f>E30*500</f>
        <v>4800</v>
      </c>
      <c r="G30" s="84" t="s">
        <v>222</v>
      </c>
    </row>
    <row r="31" spans="2:7" ht="12.75">
      <c r="B31" s="60" t="s">
        <v>47</v>
      </c>
      <c r="C31" s="189" t="s">
        <v>250</v>
      </c>
      <c r="D31" s="25">
        <v>2</v>
      </c>
      <c r="E31" s="27">
        <v>52.35</v>
      </c>
      <c r="F31" s="27">
        <f aca="true" t="shared" si="1" ref="F31:F43">E31*500</f>
        <v>26175</v>
      </c>
      <c r="G31" s="83" t="s">
        <v>224</v>
      </c>
    </row>
    <row r="32" spans="2:7" ht="12.75">
      <c r="B32" s="60" t="s">
        <v>48</v>
      </c>
      <c r="C32" s="189" t="s">
        <v>250</v>
      </c>
      <c r="D32" s="25">
        <v>3</v>
      </c>
      <c r="E32" s="27">
        <v>83.13</v>
      </c>
      <c r="F32" s="27">
        <f t="shared" si="1"/>
        <v>41565</v>
      </c>
      <c r="G32" s="84"/>
    </row>
    <row r="33" spans="2:7" ht="12.75">
      <c r="B33" s="60" t="s">
        <v>49</v>
      </c>
      <c r="C33" s="189" t="s">
        <v>250</v>
      </c>
      <c r="D33" s="25">
        <v>4</v>
      </c>
      <c r="E33" s="27">
        <v>83.6</v>
      </c>
      <c r="F33" s="27">
        <f t="shared" si="1"/>
        <v>41800</v>
      </c>
      <c r="G33" s="83"/>
    </row>
    <row r="34" spans="2:7" ht="12.75">
      <c r="B34" s="60" t="s">
        <v>50</v>
      </c>
      <c r="C34" s="189" t="s">
        <v>250</v>
      </c>
      <c r="D34" s="25">
        <v>5</v>
      </c>
      <c r="E34" s="27">
        <v>23.86</v>
      </c>
      <c r="F34" s="27">
        <f t="shared" si="1"/>
        <v>11930</v>
      </c>
      <c r="G34" s="83"/>
    </row>
    <row r="35" spans="2:7" ht="12.75">
      <c r="B35" s="60" t="s">
        <v>51</v>
      </c>
      <c r="C35" s="189" t="s">
        <v>250</v>
      </c>
      <c r="D35" s="25">
        <v>11</v>
      </c>
      <c r="E35" s="27">
        <v>23.86</v>
      </c>
      <c r="F35" s="27">
        <f t="shared" si="1"/>
        <v>11930</v>
      </c>
      <c r="G35" s="83"/>
    </row>
    <row r="36" spans="2:7" ht="12.75">
      <c r="B36" s="60" t="s">
        <v>52</v>
      </c>
      <c r="C36" s="189" t="s">
        <v>250</v>
      </c>
      <c r="D36" s="25">
        <v>12</v>
      </c>
      <c r="E36" s="27">
        <v>36.97</v>
      </c>
      <c r="F36" s="27">
        <f t="shared" si="1"/>
        <v>18485</v>
      </c>
      <c r="G36" s="83"/>
    </row>
    <row r="37" spans="2:7" ht="12.75">
      <c r="B37" s="60" t="s">
        <v>54</v>
      </c>
      <c r="C37" s="189" t="s">
        <v>250</v>
      </c>
      <c r="D37" s="25">
        <v>14</v>
      </c>
      <c r="E37" s="27">
        <v>19.76</v>
      </c>
      <c r="F37" s="27">
        <f t="shared" si="1"/>
        <v>9880</v>
      </c>
      <c r="G37" s="83"/>
    </row>
    <row r="38" spans="2:7" ht="12.75">
      <c r="B38" s="60" t="s">
        <v>55</v>
      </c>
      <c r="C38" s="189" t="s">
        <v>250</v>
      </c>
      <c r="D38" s="25">
        <v>15</v>
      </c>
      <c r="E38" s="27">
        <v>32</v>
      </c>
      <c r="F38" s="27">
        <f t="shared" si="1"/>
        <v>16000</v>
      </c>
      <c r="G38" s="83"/>
    </row>
    <row r="39" spans="2:7" ht="12.75">
      <c r="B39" s="60" t="s">
        <v>57</v>
      </c>
      <c r="C39" s="189" t="s">
        <v>250</v>
      </c>
      <c r="D39" s="25">
        <v>16</v>
      </c>
      <c r="E39" s="27">
        <v>70.36</v>
      </c>
      <c r="F39" s="27">
        <f t="shared" si="1"/>
        <v>35180</v>
      </c>
      <c r="G39" s="83"/>
    </row>
    <row r="40" spans="2:7" ht="12.75">
      <c r="B40" s="60" t="s">
        <v>58</v>
      </c>
      <c r="C40" s="189" t="s">
        <v>250</v>
      </c>
      <c r="D40" s="25">
        <v>17</v>
      </c>
      <c r="E40" s="27">
        <v>24.68</v>
      </c>
      <c r="F40" s="27">
        <f t="shared" si="1"/>
        <v>12340</v>
      </c>
      <c r="G40" s="83"/>
    </row>
    <row r="41" spans="2:7" ht="12.75">
      <c r="B41" s="60" t="s">
        <v>60</v>
      </c>
      <c r="C41" s="189" t="s">
        <v>250</v>
      </c>
      <c r="D41" s="25">
        <v>18</v>
      </c>
      <c r="E41" s="27">
        <v>56.9</v>
      </c>
      <c r="F41" s="27">
        <f t="shared" si="1"/>
        <v>28450</v>
      </c>
      <c r="G41" s="83"/>
    </row>
    <row r="42" spans="2:7" ht="12.75">
      <c r="B42" s="60" t="s">
        <v>61</v>
      </c>
      <c r="C42" s="189" t="s">
        <v>250</v>
      </c>
      <c r="D42" s="25">
        <v>19</v>
      </c>
      <c r="E42" s="27">
        <v>86</v>
      </c>
      <c r="F42" s="27">
        <f t="shared" si="1"/>
        <v>43000</v>
      </c>
      <c r="G42" s="83"/>
    </row>
    <row r="43" spans="2:7" ht="12.75">
      <c r="B43" s="60" t="s">
        <v>62</v>
      </c>
      <c r="C43" s="189" t="s">
        <v>250</v>
      </c>
      <c r="D43" s="25">
        <v>20</v>
      </c>
      <c r="E43" s="27">
        <v>107.28</v>
      </c>
      <c r="F43" s="27">
        <f t="shared" si="1"/>
        <v>53640</v>
      </c>
      <c r="G43" s="83"/>
    </row>
    <row r="44" spans="2:7" ht="12.75">
      <c r="B44" s="25" t="s">
        <v>67</v>
      </c>
      <c r="C44" s="189" t="s">
        <v>250</v>
      </c>
      <c r="D44" s="25">
        <v>21</v>
      </c>
      <c r="E44" s="27">
        <v>70.4</v>
      </c>
      <c r="F44" s="27">
        <v>11149.684109497579</v>
      </c>
      <c r="G44" s="84"/>
    </row>
    <row r="45" spans="2:7" ht="12.75">
      <c r="B45" s="25" t="s">
        <v>68</v>
      </c>
      <c r="C45" s="26" t="s">
        <v>190</v>
      </c>
      <c r="D45" s="25">
        <v>5</v>
      </c>
      <c r="E45" s="27">
        <v>74.71</v>
      </c>
      <c r="F45" s="27">
        <f aca="true" t="shared" si="2" ref="F45:F51">E45*550</f>
        <v>41090.5</v>
      </c>
      <c r="G45" s="84" t="s">
        <v>222</v>
      </c>
    </row>
    <row r="46" spans="2:7" ht="12.75">
      <c r="B46" s="25" t="s">
        <v>69</v>
      </c>
      <c r="C46" s="189" t="s">
        <v>250</v>
      </c>
      <c r="D46" s="25">
        <v>6</v>
      </c>
      <c r="E46" s="27">
        <v>8.4</v>
      </c>
      <c r="F46" s="27">
        <f t="shared" si="2"/>
        <v>4620</v>
      </c>
      <c r="G46" s="83" t="s">
        <v>223</v>
      </c>
    </row>
    <row r="47" spans="2:7" ht="12.75">
      <c r="B47" s="25" t="s">
        <v>71</v>
      </c>
      <c r="C47" s="189" t="s">
        <v>250</v>
      </c>
      <c r="D47" s="182">
        <v>7</v>
      </c>
      <c r="E47" s="27">
        <v>19.8</v>
      </c>
      <c r="F47" s="27">
        <f t="shared" si="2"/>
        <v>10890</v>
      </c>
      <c r="G47" s="83"/>
    </row>
    <row r="48" spans="2:7" ht="12.75">
      <c r="B48" s="25" t="s">
        <v>72</v>
      </c>
      <c r="C48" s="189" t="s">
        <v>250</v>
      </c>
      <c r="D48" s="25">
        <v>9</v>
      </c>
      <c r="E48" s="27">
        <v>67.31</v>
      </c>
      <c r="F48" s="27">
        <f t="shared" si="2"/>
        <v>37020.5</v>
      </c>
      <c r="G48" s="84"/>
    </row>
    <row r="49" spans="2:7" ht="12.75">
      <c r="B49" s="25" t="s">
        <v>73</v>
      </c>
      <c r="C49" s="189" t="s">
        <v>250</v>
      </c>
      <c r="D49" s="25">
        <v>8</v>
      </c>
      <c r="E49" s="27">
        <v>69.08</v>
      </c>
      <c r="F49" s="27">
        <f t="shared" si="2"/>
        <v>37994</v>
      </c>
      <c r="G49" s="83"/>
    </row>
    <row r="50" spans="2:7" ht="12.75">
      <c r="B50" s="25" t="s">
        <v>75</v>
      </c>
      <c r="C50" s="26" t="s">
        <v>167</v>
      </c>
      <c r="D50" s="25">
        <v>2</v>
      </c>
      <c r="E50" s="27">
        <v>84.02</v>
      </c>
      <c r="F50" s="27">
        <f t="shared" si="2"/>
        <v>46211</v>
      </c>
      <c r="G50" s="84" t="s">
        <v>222</v>
      </c>
    </row>
    <row r="51" spans="2:7" ht="12.75">
      <c r="B51" s="25" t="s">
        <v>76</v>
      </c>
      <c r="C51" s="68" t="s">
        <v>191</v>
      </c>
      <c r="D51" s="25">
        <v>1</v>
      </c>
      <c r="E51" s="27">
        <v>18.12</v>
      </c>
      <c r="F51" s="27">
        <f t="shared" si="2"/>
        <v>9966</v>
      </c>
      <c r="G51" s="87" t="s">
        <v>222</v>
      </c>
    </row>
    <row r="52" spans="2:7" ht="12.75">
      <c r="B52" s="25" t="s">
        <v>77</v>
      </c>
      <c r="C52" s="189" t="s">
        <v>250</v>
      </c>
      <c r="D52" s="25">
        <v>2</v>
      </c>
      <c r="E52" s="27">
        <v>9.42</v>
      </c>
      <c r="F52" s="27">
        <f aca="true" t="shared" si="3" ref="F52:F72">E52*550</f>
        <v>5181</v>
      </c>
      <c r="G52" s="86" t="s">
        <v>223</v>
      </c>
    </row>
    <row r="53" spans="2:7" ht="12.75">
      <c r="B53" s="25" t="s">
        <v>78</v>
      </c>
      <c r="C53" s="189" t="s">
        <v>250</v>
      </c>
      <c r="D53" s="25">
        <v>3</v>
      </c>
      <c r="E53" s="27">
        <v>13.88</v>
      </c>
      <c r="F53" s="27">
        <f t="shared" si="3"/>
        <v>7634</v>
      </c>
      <c r="G53" s="120"/>
    </row>
    <row r="54" spans="2:7" ht="12.75">
      <c r="B54" s="25" t="s">
        <v>80</v>
      </c>
      <c r="C54" s="189" t="s">
        <v>250</v>
      </c>
      <c r="D54" s="88">
        <v>4</v>
      </c>
      <c r="E54" s="89">
        <v>16.28</v>
      </c>
      <c r="F54" s="27">
        <f t="shared" si="3"/>
        <v>8954</v>
      </c>
      <c r="G54" s="83"/>
    </row>
    <row r="55" spans="2:7" ht="12.75">
      <c r="B55" s="25" t="s">
        <v>81</v>
      </c>
      <c r="C55" s="189" t="s">
        <v>250</v>
      </c>
      <c r="D55" s="25">
        <v>5</v>
      </c>
      <c r="E55" s="27">
        <v>9.25</v>
      </c>
      <c r="F55" s="27">
        <f t="shared" si="3"/>
        <v>5087.5</v>
      </c>
      <c r="G55" s="83"/>
    </row>
    <row r="56" spans="2:7" ht="12.75">
      <c r="B56" s="25" t="s">
        <v>82</v>
      </c>
      <c r="C56" s="189" t="s">
        <v>250</v>
      </c>
      <c r="D56" s="88">
        <v>6</v>
      </c>
      <c r="E56" s="89">
        <v>22.59</v>
      </c>
      <c r="F56" s="27">
        <f t="shared" si="3"/>
        <v>12424.5</v>
      </c>
      <c r="G56" s="83"/>
    </row>
    <row r="57" spans="2:7" ht="12.75">
      <c r="B57" s="25" t="s">
        <v>84</v>
      </c>
      <c r="C57" s="189" t="s">
        <v>250</v>
      </c>
      <c r="D57" s="25">
        <v>7</v>
      </c>
      <c r="E57" s="27">
        <v>13.93</v>
      </c>
      <c r="F57" s="27">
        <f t="shared" si="3"/>
        <v>7661.5</v>
      </c>
      <c r="G57" s="83"/>
    </row>
    <row r="58" spans="2:7" ht="12.75">
      <c r="B58" s="25" t="s">
        <v>85</v>
      </c>
      <c r="C58" s="189" t="s">
        <v>250</v>
      </c>
      <c r="D58" s="25">
        <v>8</v>
      </c>
      <c r="E58" s="27">
        <v>24.56</v>
      </c>
      <c r="F58" s="27">
        <f t="shared" si="3"/>
        <v>13508</v>
      </c>
      <c r="G58" s="83"/>
    </row>
    <row r="59" spans="2:7" ht="12.75">
      <c r="B59" s="25" t="s">
        <v>87</v>
      </c>
      <c r="C59" s="189" t="s">
        <v>250</v>
      </c>
      <c r="D59" s="88">
        <v>9</v>
      </c>
      <c r="E59" s="89">
        <v>9.93</v>
      </c>
      <c r="F59" s="27">
        <f t="shared" si="3"/>
        <v>5461.5</v>
      </c>
      <c r="G59" s="83"/>
    </row>
    <row r="60" spans="2:7" ht="12.75">
      <c r="B60" s="25" t="s">
        <v>88</v>
      </c>
      <c r="C60" s="189" t="s">
        <v>250</v>
      </c>
      <c r="D60" s="25">
        <v>10</v>
      </c>
      <c r="E60" s="27">
        <v>13.21</v>
      </c>
      <c r="F60" s="27">
        <f t="shared" si="3"/>
        <v>7265.500000000001</v>
      </c>
      <c r="G60" s="83"/>
    </row>
    <row r="61" spans="2:7" ht="12.75">
      <c r="B61" s="25" t="s">
        <v>89</v>
      </c>
      <c r="C61" s="189" t="s">
        <v>250</v>
      </c>
      <c r="D61" s="88">
        <v>11</v>
      </c>
      <c r="E61" s="89">
        <v>16.88</v>
      </c>
      <c r="F61" s="27">
        <f t="shared" si="3"/>
        <v>9284</v>
      </c>
      <c r="G61" s="83"/>
    </row>
    <row r="62" spans="2:7" ht="12.75">
      <c r="B62" s="25" t="s">
        <v>90</v>
      </c>
      <c r="C62" s="189" t="s">
        <v>250</v>
      </c>
      <c r="D62" s="25">
        <v>12</v>
      </c>
      <c r="E62" s="27">
        <v>12.66</v>
      </c>
      <c r="F62" s="27">
        <f t="shared" si="3"/>
        <v>6963</v>
      </c>
      <c r="G62" s="83"/>
    </row>
    <row r="63" spans="2:7" ht="12.75">
      <c r="B63" s="25" t="s">
        <v>91</v>
      </c>
      <c r="C63" s="189" t="s">
        <v>250</v>
      </c>
      <c r="D63" s="88">
        <v>13</v>
      </c>
      <c r="E63" s="89">
        <v>7.55</v>
      </c>
      <c r="F63" s="27">
        <f t="shared" si="3"/>
        <v>4152.5</v>
      </c>
      <c r="G63" s="83"/>
    </row>
    <row r="64" spans="2:7" ht="12.75">
      <c r="B64" s="25" t="s">
        <v>93</v>
      </c>
      <c r="C64" s="189" t="s">
        <v>250</v>
      </c>
      <c r="D64" s="25">
        <v>14</v>
      </c>
      <c r="E64" s="27">
        <v>11.12</v>
      </c>
      <c r="F64" s="27">
        <f t="shared" si="3"/>
        <v>6116</v>
      </c>
      <c r="G64" s="83"/>
    </row>
    <row r="65" spans="2:7" ht="12.75">
      <c r="B65" s="25" t="s">
        <v>95</v>
      </c>
      <c r="C65" s="189" t="s">
        <v>250</v>
      </c>
      <c r="D65" s="25">
        <v>15</v>
      </c>
      <c r="E65" s="27">
        <v>20.8</v>
      </c>
      <c r="F65" s="27">
        <f t="shared" si="3"/>
        <v>11440</v>
      </c>
      <c r="G65" s="83"/>
    </row>
    <row r="66" spans="2:7" ht="12.75">
      <c r="B66" s="25" t="s">
        <v>96</v>
      </c>
      <c r="C66" s="189" t="s">
        <v>250</v>
      </c>
      <c r="D66" s="25">
        <v>16</v>
      </c>
      <c r="E66" s="27">
        <v>14.56</v>
      </c>
      <c r="F66" s="27">
        <f t="shared" si="3"/>
        <v>8008</v>
      </c>
      <c r="G66" s="83"/>
    </row>
    <row r="67" spans="2:7" ht="12.75">
      <c r="B67" s="25" t="s">
        <v>97</v>
      </c>
      <c r="C67" s="189" t="s">
        <v>250</v>
      </c>
      <c r="D67" s="25">
        <v>17</v>
      </c>
      <c r="E67" s="27">
        <v>11.4</v>
      </c>
      <c r="F67" s="27">
        <f t="shared" si="3"/>
        <v>6270</v>
      </c>
      <c r="G67" s="83"/>
    </row>
    <row r="68" spans="2:7" ht="12.75">
      <c r="B68" s="25" t="s">
        <v>99</v>
      </c>
      <c r="C68" s="189" t="s">
        <v>250</v>
      </c>
      <c r="D68" s="182">
        <v>20</v>
      </c>
      <c r="E68" s="183">
        <v>7.4</v>
      </c>
      <c r="F68" s="183">
        <f t="shared" si="3"/>
        <v>4070</v>
      </c>
      <c r="G68" s="83"/>
    </row>
    <row r="69" spans="2:7" ht="12.75">
      <c r="B69" s="25" t="s">
        <v>101</v>
      </c>
      <c r="C69" s="189" t="s">
        <v>250</v>
      </c>
      <c r="D69" s="182">
        <v>21</v>
      </c>
      <c r="E69" s="183">
        <v>19.2</v>
      </c>
      <c r="F69" s="183">
        <f t="shared" si="3"/>
        <v>10560</v>
      </c>
      <c r="G69" s="83"/>
    </row>
    <row r="70" spans="2:7" ht="12.75">
      <c r="B70" s="25" t="s">
        <v>102</v>
      </c>
      <c r="C70" s="189" t="s">
        <v>250</v>
      </c>
      <c r="D70" s="182">
        <v>22</v>
      </c>
      <c r="E70" s="183">
        <v>4.2</v>
      </c>
      <c r="F70" s="183">
        <f t="shared" si="3"/>
        <v>2310</v>
      </c>
      <c r="G70" s="83"/>
    </row>
    <row r="71" spans="2:7" ht="12.75">
      <c r="B71" s="25" t="s">
        <v>104</v>
      </c>
      <c r="C71" s="189" t="s">
        <v>250</v>
      </c>
      <c r="D71" s="182">
        <v>23</v>
      </c>
      <c r="E71" s="183">
        <v>20.25</v>
      </c>
      <c r="F71" s="183">
        <f t="shared" si="3"/>
        <v>11137.5</v>
      </c>
      <c r="G71" s="83"/>
    </row>
    <row r="72" spans="2:7" ht="13.5" thickBot="1">
      <c r="B72" s="25" t="s">
        <v>106</v>
      </c>
      <c r="C72" s="189" t="s">
        <v>250</v>
      </c>
      <c r="D72" s="182">
        <v>24</v>
      </c>
      <c r="E72" s="183">
        <v>14.56</v>
      </c>
      <c r="F72" s="183">
        <f t="shared" si="3"/>
        <v>8008</v>
      </c>
      <c r="G72" s="83"/>
    </row>
    <row r="73" spans="2:7" ht="18.75" thickBot="1">
      <c r="B73" s="91"/>
      <c r="C73" s="44" t="s">
        <v>192</v>
      </c>
      <c r="D73" s="45"/>
      <c r="E73" s="46">
        <f>SUM(E8:E72)</f>
        <v>2307.99</v>
      </c>
      <c r="F73" s="158">
        <f>SUM(F9:F72)</f>
        <v>1189069.922967785</v>
      </c>
      <c r="G73" s="93"/>
    </row>
    <row r="74" spans="1:7" ht="18.75" thickBot="1">
      <c r="A74" s="39"/>
      <c r="B74" s="94"/>
      <c r="C74" s="14"/>
      <c r="D74" s="9"/>
      <c r="E74" s="37"/>
      <c r="F74" s="92"/>
      <c r="G74" s="37"/>
    </row>
    <row r="75" spans="2:7" ht="16.5" thickBot="1">
      <c r="B75" s="95" t="s">
        <v>9</v>
      </c>
      <c r="C75" s="96" t="s">
        <v>193</v>
      </c>
      <c r="D75" s="71">
        <v>1</v>
      </c>
      <c r="E75" s="92">
        <v>69.47</v>
      </c>
      <c r="F75" s="102">
        <v>68573.3</v>
      </c>
      <c r="G75" s="97" t="s">
        <v>194</v>
      </c>
    </row>
    <row r="76" spans="2:7" ht="13.5" thickBot="1">
      <c r="B76" s="56"/>
      <c r="C76" s="14"/>
      <c r="D76" s="9"/>
      <c r="E76" s="37"/>
      <c r="F76" s="102"/>
      <c r="G76" s="37"/>
    </row>
    <row r="77" spans="2:7" ht="16.5" thickBot="1">
      <c r="B77" s="98"/>
      <c r="C77" s="99" t="s">
        <v>195</v>
      </c>
      <c r="D77" s="100"/>
      <c r="E77" s="103">
        <f>SUM(E73:E76)</f>
        <v>2377.4599999999996</v>
      </c>
      <c r="F77" s="104">
        <f>SUM(F73:F76)</f>
        <v>1257643.222967785</v>
      </c>
      <c r="G77" s="97"/>
    </row>
    <row r="78" spans="2:7" ht="15.75">
      <c r="B78" s="14"/>
      <c r="C78" s="14"/>
      <c r="D78" s="9"/>
      <c r="E78" s="37"/>
      <c r="F78" s="101"/>
      <c r="G78" s="37"/>
    </row>
    <row r="79" spans="3:6" ht="12.75">
      <c r="C79" t="s">
        <v>249</v>
      </c>
      <c r="F79" s="14"/>
    </row>
  </sheetData>
  <sheetProtection/>
  <printOptions horizontalCentered="1"/>
  <pageMargins left="0.75" right="0.75" top="0.984251968503937" bottom="0.984251968503937" header="0" footer="0"/>
  <pageSetup horizontalDpi="600" verticalDpi="600" orientation="portrait" paperSize="9" r:id="rId1"/>
  <headerFooter alignWithMargins="0">
    <oddHeader>&amp;L&amp;8KSD d.o.o. Ajdovščina&amp;R&amp;8&amp;F
&amp;A</oddHeader>
    <oddFooter>&amp;L&amp;8&amp;D&amp;C&amp;8&amp;P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vmojca</dc:creator>
  <cp:keywords/>
  <dc:description/>
  <cp:lastModifiedBy>doma</cp:lastModifiedBy>
  <cp:lastPrinted>2013-08-30T11:27:34Z</cp:lastPrinted>
  <dcterms:created xsi:type="dcterms:W3CDTF">2009-11-20T07:44:08Z</dcterms:created>
  <dcterms:modified xsi:type="dcterms:W3CDTF">2013-09-18T12:15:29Z</dcterms:modified>
  <cp:category/>
  <cp:version/>
  <cp:contentType/>
  <cp:contentStatus/>
</cp:coreProperties>
</file>